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05" windowWidth="13215" windowHeight="7005" firstSheet="3" activeTab="7"/>
  </bookViews>
  <sheets>
    <sheet name="Bilanci" sheetId="1" r:id="rId1"/>
    <sheet name="PASH " sheetId="2" r:id="rId2"/>
    <sheet name="Kapitalet" sheetId="3" r:id="rId3"/>
    <sheet name="Cash Flowsh" sheetId="4" r:id="rId4"/>
    <sheet name="A.A. M." sheetId="5" r:id="rId5"/>
    <sheet name="Pasqyra .1,2" sheetId="6" r:id="rId6"/>
    <sheet name="Pasqyra 3" sheetId="7" r:id="rId7"/>
    <sheet name="Sheet1" sheetId="8" r:id="rId8"/>
  </sheets>
  <definedNames>
    <definedName name="_xlnm.Print_Area" localSheetId="4">'A.A. M.'!$A$1:$G$54</definedName>
    <definedName name="_xlnm.Print_Area" localSheetId="5">'Pasqyra .1,2'!$A$1:$J$73</definedName>
  </definedNames>
  <calcPr fullCalcOnLoad="1"/>
</workbook>
</file>

<file path=xl/sharedStrings.xml><?xml version="1.0" encoding="utf-8"?>
<sst xmlns="http://schemas.openxmlformats.org/spreadsheetml/2006/main" count="506" uniqueCount="350">
  <si>
    <t xml:space="preserve">Bilanci Kontabël  31 Dhjetor  2011    </t>
  </si>
  <si>
    <t>Zëri i Bilancit</t>
  </si>
  <si>
    <t>Shenime</t>
  </si>
  <si>
    <t>Viti Ushtrimor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</si>
  <si>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</si>
  <si>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</si>
  <si>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</si>
  <si>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</si>
  <si>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</si>
  <si>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</si>
  <si>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</si>
  <si>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</si>
  <si>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</si>
  <si>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</si>
  <si>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</si>
  <si>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</si>
  <si>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</si>
  <si>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</si>
  <si>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</si>
  <si>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c)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</si>
  <si>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</si>
  <si>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</si>
  <si>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</si>
  <si>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</si>
  <si>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</si>
  <si>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</si>
  <si>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  Inventar I Imet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</si>
  <si>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</si>
  <si>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</si>
  <si>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</si>
  <si>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</si>
  <si>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</si>
  <si>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</si>
  <si>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</si>
  <si>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</si>
  <si>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</si>
  <si>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</si>
  <si>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</si>
  <si>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</si>
  <si>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</si>
  <si>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</si>
  <si>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</si>
  <si>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</si>
  <si>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</si>
  <si>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</si>
  <si>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</si>
  <si>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</si>
  <si>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</si>
  <si>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</si>
  <si>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</si>
  <si>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</si>
  <si>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</si>
  <si>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</si>
  <si>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</si>
  <si>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</si>
  <si>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</si>
  <si>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</si>
  <si>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</si>
  <si>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</si>
  <si>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</si>
  <si>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</si>
  <si>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</si>
  <si>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</si>
  <si>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</si>
  <si>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</si>
  <si>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</si>
  <si>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</si>
  <si>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</si>
  <si>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</si>
  <si>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</si>
  <si>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</si>
  <si>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</si>
  <si>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</si>
  <si>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</si>
  <si>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</si>
  <si>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</si>
  <si>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</si>
  <si>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</si>
  <si>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</si>
  <si>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</si>
  <si>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</si>
  <si>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</si>
  <si>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</si>
  <si>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 xml:space="preserve">Aksionet e pakicës </t>
  </si>
  <si>
    <t xml:space="preserve">Kapitali që i përket aksionerëve të shoqërise mëmë </t>
  </si>
  <si>
    <t>Kapitali aksionar</t>
  </si>
  <si>
    <t>Primi i aksionit</t>
  </si>
  <si>
    <t xml:space="preserve">Njësite ose aksionet e thesarit 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</si>
  <si>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</si>
  <si>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</si>
  <si>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</si>
  <si>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</si>
  <si>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</si>
  <si>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</si>
  <si>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</si>
  <si>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Pasqyrat Financiare lexohen se bashku me shenimet shpjeguese 1-40</t>
  </si>
  <si>
    <t xml:space="preserve">Shoqeria   A.E. DISTRIBUTION sh.p.k </t>
  </si>
  <si>
    <t>N.r.</t>
  </si>
  <si>
    <t>P Ë R SH K R I M I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</si>
  <si>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</si>
  <si>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</si>
  <si>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</si>
  <si>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</si>
  <si>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</si>
  <si>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</si>
  <si>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</si>
  <si>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</si>
  <si>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</si>
  <si>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</si>
  <si>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</si>
  <si>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</si>
  <si>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</si>
  <si>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</si>
  <si>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</si>
  <si>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</si>
  <si>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</si>
  <si>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</si>
  <si>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</si>
  <si>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</si>
  <si>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</si>
  <si>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</si>
  <si>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</si>
  <si>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</si>
  <si>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</si>
  <si>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</si>
  <si>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</si>
  <si>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</si>
  <si>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</si>
  <si>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 xml:space="preserve">Pasqyrat Financiare lexohen se bashku me shenimet shpjeguese </t>
  </si>
  <si>
    <t>Mirembajtje dhe riparime</t>
  </si>
  <si>
    <t>"A.E DISTRIBUTION "SH.P.K</t>
  </si>
  <si>
    <t>b) ne një pasqyrë të  pakonsoliduar</t>
  </si>
  <si>
    <t xml:space="preserve"> Ne leke</t>
  </si>
  <si>
    <r>
      <t xml:space="preserve">Kapitali aksionar  </t>
    </r>
    <r>
      <rPr>
        <sz val="12"/>
        <color indexed="10"/>
        <rFont val="Book Antiqua"/>
        <family val="1"/>
      </rPr>
      <t xml:space="preserve">Share Capital </t>
    </r>
  </si>
  <si>
    <r>
      <t xml:space="preserve"> Primi i aksionit  </t>
    </r>
    <r>
      <rPr>
        <sz val="12"/>
        <color indexed="10"/>
        <rFont val="Book Antiqua"/>
        <family val="1"/>
      </rPr>
      <t>Share Premium</t>
    </r>
  </si>
  <si>
    <r>
      <t xml:space="preserve">Aksione të thesarit </t>
    </r>
    <r>
      <rPr>
        <sz val="12"/>
        <color indexed="10"/>
        <rFont val="Book Antiqua"/>
        <family val="1"/>
      </rPr>
      <t>Treasury shares</t>
    </r>
  </si>
  <si>
    <r>
      <t xml:space="preserve">  Rezerva  statusore dhe ligjore   </t>
    </r>
    <r>
      <rPr>
        <sz val="12"/>
        <color indexed="10"/>
        <rFont val="Book Antiqua"/>
        <family val="1"/>
      </rPr>
      <t>Legal Reserve</t>
    </r>
  </si>
  <si>
    <r>
      <t xml:space="preserve">Fitim i pashpërndarë   </t>
    </r>
    <r>
      <rPr>
        <sz val="12"/>
        <color indexed="10"/>
        <rFont val="Book Antiqua"/>
        <family val="1"/>
      </rPr>
      <t>Retained Earnings</t>
    </r>
  </si>
  <si>
    <r>
      <t xml:space="preserve"> Totali i Kapitaleve të veta </t>
    </r>
    <r>
      <rPr>
        <sz val="12"/>
        <color indexed="10"/>
        <rFont val="Book Antiqua"/>
        <family val="1"/>
      </rPr>
      <t>Total Equity</t>
    </r>
  </si>
  <si>
    <t>Efekti i ndryshimeve në  politikat kontabël</t>
  </si>
  <si>
    <t>Pozicioni i rregulluar</t>
  </si>
  <si>
    <r>
      <t>Fitimi  neto i vitit financiar  -</t>
    </r>
    <r>
      <rPr>
        <sz val="12"/>
        <color indexed="10"/>
        <rFont val="Book Antiqua"/>
        <family val="1"/>
      </rPr>
      <t xml:space="preserve"> Net (profit and lose) for the year</t>
    </r>
  </si>
  <si>
    <r>
      <t xml:space="preserve">Dividendët e paguar - </t>
    </r>
    <r>
      <rPr>
        <sz val="12"/>
        <color indexed="10"/>
        <rFont val="Book Antiqua"/>
        <family val="1"/>
      </rPr>
      <t>Dividends paid</t>
    </r>
  </si>
  <si>
    <r>
      <t xml:space="preserve">Rritje e rezervës kapitalit - </t>
    </r>
    <r>
      <rPr>
        <sz val="12"/>
        <color indexed="10"/>
        <rFont val="Book Antiqua"/>
        <family val="1"/>
      </rPr>
      <t>Increase legal reserve</t>
    </r>
  </si>
  <si>
    <r>
      <t xml:space="preserve">Emetimi i aksioneve </t>
    </r>
    <r>
      <rPr>
        <sz val="12"/>
        <color indexed="10"/>
        <rFont val="Book Antiqua"/>
        <family val="1"/>
      </rPr>
      <t>Shares issued</t>
    </r>
  </si>
  <si>
    <r>
      <t xml:space="preserve">Fitimi  neto për periudhën kontabël - </t>
    </r>
    <r>
      <rPr>
        <sz val="12"/>
        <color indexed="10"/>
        <rFont val="Book Antiqua"/>
        <family val="1"/>
      </rPr>
      <t>Net (profit and lose) for the year</t>
    </r>
  </si>
  <si>
    <r>
      <t>Dividendët e paguar -</t>
    </r>
    <r>
      <rPr>
        <sz val="12"/>
        <color indexed="10"/>
        <rFont val="Book Antiqua"/>
        <family val="1"/>
      </rPr>
      <t xml:space="preserve"> Dividends paid</t>
    </r>
  </si>
  <si>
    <r>
      <t>Emetimi i aksioneve</t>
    </r>
    <r>
      <rPr>
        <sz val="12"/>
        <color indexed="10"/>
        <rFont val="Book Antiqua"/>
        <family val="1"/>
      </rPr>
      <t xml:space="preserve"> Shares issued</t>
    </r>
  </si>
  <si>
    <r>
      <t xml:space="preserve">Pozicioni më 31 dhjetor 2010 </t>
    </r>
    <r>
      <rPr>
        <sz val="12"/>
        <color indexed="10"/>
        <rFont val="Book Antiqua"/>
        <family val="1"/>
      </rPr>
      <t>At 31  December 2010</t>
    </r>
  </si>
  <si>
    <t>4.PASQYRA E NDRYSHIMEVE NË KAPITAL PËR VITIN QË MBYLLET MË  31 DHJETOR 2011 .</t>
  </si>
  <si>
    <t xml:space="preserve">``  A. E. DISTRIBUTION  `` sh.p.k.     </t>
  </si>
  <si>
    <t xml:space="preserve">   3.a.  Pasqyra e  fluksit te parasë për vitin ushtrimor te mbyllur me 31 Dhjetor 2010. CASH FLOWS FOR THE YEAR ENDED 31 DECEMBER 2009</t>
  </si>
  <si>
    <r>
      <t xml:space="preserve">Sipas metodës direkte . </t>
    </r>
    <r>
      <rPr>
        <b/>
        <sz val="12"/>
        <color indexed="10"/>
        <rFont val="Book Antiqua"/>
        <family val="1"/>
      </rPr>
      <t>Direct method</t>
    </r>
  </si>
  <si>
    <t>ne leke</t>
  </si>
  <si>
    <t>Viti Para-ardhës</t>
  </si>
  <si>
    <t>Fluksi parave nga veprimtarite e shfrytezimit. Cash flows from operating activities</t>
  </si>
  <si>
    <t>Paratë e arkëtuara nga klientët</t>
  </si>
  <si>
    <t>Paratë e paguara ndaj furnitorëve dhe punonjësve</t>
  </si>
  <si>
    <t>Paratë e ardhura nga veprimtaritë</t>
  </si>
  <si>
    <t>Interesi i paguar -  Interest paid</t>
  </si>
  <si>
    <t>Tatim fitimi i paguar - Taxtion paid</t>
  </si>
  <si>
    <t>Paraja neto nga veprimtaritë e shfrytëzimit - Net cash flows from operating activities</t>
  </si>
  <si>
    <t>Fluksi i parave  nga veprimtarite e investuese -  Cash flows from investing activities</t>
  </si>
  <si>
    <t>Blerja e kompanise se kontrolluar X së kontrolluar  minus paratë e arkëtuara</t>
  </si>
  <si>
    <t>Blerja e  aktiveve afatgjata materiale -Payments for the acquisition of property, plant and equipment</t>
  </si>
  <si>
    <t>Të ardhura nga shitja e paisjeve . Receipts from sale of property, plant and equipment</t>
  </si>
  <si>
    <t>Interesi i arkëtuar - Interest received</t>
  </si>
  <si>
    <t>Dividendët e arkëtuar - Dividends received</t>
  </si>
  <si>
    <t>Paraja  neto,  e përdorur në aktivitetet e investuese -  Net cash flows used in investing activities</t>
  </si>
  <si>
    <t>C</t>
  </si>
  <si>
    <t>Fluksi i parave nga aktivitetet  financiare - Cash flows from financing activities</t>
  </si>
  <si>
    <t>Te ardhura nga emetimi i kapitalit aksionar - Proceeds from issue of share capital to minority</t>
  </si>
  <si>
    <t>Te ardhura nga huamarrje afatgjata - Proceeds from borrowing - net</t>
  </si>
  <si>
    <t>Pagesat e detyrimeve të qirasë financiare - Interest paid</t>
  </si>
  <si>
    <t>Dividendë të paguar - Dividends paid</t>
  </si>
  <si>
    <t>Para neto e përdorur në veprimtaritë financiare - Net cash flows used in financing activities</t>
  </si>
  <si>
    <t>Rritja / rënia neto e mjeteve monetare - Increase / decrease  in cash</t>
  </si>
  <si>
    <t>Mjete monetare ne fillim te periudhes kontabel - Cash  the beginning of the year</t>
  </si>
  <si>
    <t>Mjete monetare ne fund te periudhes kontabel - Cash  at the end of the year</t>
  </si>
  <si>
    <r>
      <t>Shoqeria__</t>
    </r>
    <r>
      <rPr>
        <b/>
        <i/>
        <u val="single"/>
        <sz val="12"/>
        <rFont val="Arial"/>
        <family val="2"/>
      </rPr>
      <t>A.E DISTRIBUTION</t>
    </r>
    <r>
      <rPr>
        <b/>
        <i/>
        <sz val="12"/>
        <rFont val="Arial"/>
        <family val="2"/>
      </rPr>
      <t>____________</t>
    </r>
  </si>
  <si>
    <r>
      <t>NIPTI__</t>
    </r>
    <r>
      <rPr>
        <b/>
        <i/>
        <u val="single"/>
        <sz val="10"/>
        <rFont val="Arial"/>
        <family val="2"/>
      </rPr>
      <t>K21915002R</t>
    </r>
    <r>
      <rPr>
        <b/>
        <i/>
        <sz val="10"/>
        <rFont val="Arial"/>
        <family val="2"/>
      </rPr>
      <t>_____________________</t>
    </r>
  </si>
  <si>
    <t>Nr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</si>
  <si>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</si>
  <si>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</si>
  <si>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</si>
  <si>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</si>
  <si>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</si>
  <si>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</si>
  <si>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</si>
  <si>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</si>
  <si>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</si>
  <si>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</si>
  <si>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</si>
  <si>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</si>
  <si>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</si>
  <si>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</si>
  <si>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</si>
  <si>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</si>
  <si>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</si>
  <si>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</si>
  <si>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</si>
  <si>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</si>
  <si>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</si>
  <si>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</si>
  <si>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</si>
  <si>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</si>
  <si>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</si>
  <si>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</si>
  <si>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</si>
  <si>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</si>
  <si>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</si>
  <si>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</si>
  <si>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</si>
  <si>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</si>
  <si>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</si>
  <si>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</si>
  <si>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</si>
  <si>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</si>
  <si>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</si>
  <si>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</si>
  <si>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</si>
  <si>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</si>
  <si>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</si>
  <si>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</si>
  <si>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</si>
  <si>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</si>
  <si>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</si>
  <si>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</si>
  <si>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</si>
  <si>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</si>
  <si>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</si>
  <si>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</si>
  <si>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</si>
  <si>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</si>
  <si>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</si>
  <si>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</si>
  <si>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</si>
  <si>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</si>
  <si>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</si>
  <si>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</si>
  <si>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</si>
  <si>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</si>
  <si>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</si>
  <si>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</si>
  <si>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</si>
  <si>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</si>
  <si>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</si>
  <si>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</si>
  <si>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</si>
  <si>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</si>
  <si>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</si>
  <si>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</si>
  <si>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</si>
  <si>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</si>
  <si>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</si>
  <si>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</si>
  <si>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</si>
  <si>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</si>
  <si>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</si>
  <si>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</si>
  <si>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</si>
  <si>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</si>
  <si>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</si>
  <si>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</si>
  <si>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</si>
  <si>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</si>
  <si>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bankare, interesa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</si>
  <si>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</si>
  <si>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</si>
  <si>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</si>
  <si>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</si>
  <si>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</si>
  <si>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</si>
  <si>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</si>
  <si>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</si>
  <si>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</si>
  <si>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</si>
  <si>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</si>
  <si>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</si>
  <si>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</si>
  <si>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</si>
  <si>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</si>
  <si>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</si>
  <si>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</si>
  <si>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</si>
  <si>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</si>
  <si>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</si>
  <si>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</si>
  <si>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</si>
  <si>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</si>
  <si>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</si>
  <si>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</si>
  <si>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</si>
  <si>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</si>
  <si>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</si>
  <si>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</si>
  <si>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</si>
  <si>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</si>
  <si>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</si>
  <si>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</si>
  <si>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</si>
  <si>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</si>
  <si>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</si>
  <si>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</si>
  <si>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</si>
  <si>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</si>
  <si>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</si>
  <si>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</si>
  <si>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</si>
  <si>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</si>
  <si>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</si>
  <si>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</si>
  <si>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</si>
  <si>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</si>
  <si>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</si>
  <si>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</si>
  <si>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</si>
  <si>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</si>
  <si>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</si>
  <si>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</si>
  <si>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</si>
  <si>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</si>
  <si>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</si>
  <si>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</si>
  <si>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</si>
  <si>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</si>
  <si>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</si>
  <si>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</si>
  <si>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</si>
  <si>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</si>
  <si>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</si>
  <si>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</si>
  <si>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</si>
  <si>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</si>
  <si>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</si>
  <si>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</si>
  <si>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</si>
  <si>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</si>
  <si>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</si>
  <si>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</si>
  <si>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2011</t>
  </si>
  <si>
    <t>Amortizimi A.A.Materiale   2011</t>
  </si>
  <si>
    <t>Vlera Kontabel Neto e A.A.Materiale  2011</t>
  </si>
  <si>
    <t>Viti 2011</t>
  </si>
  <si>
    <r>
      <t xml:space="preserve">Pozicioni më 31 dhjetor 2009  </t>
    </r>
    <r>
      <rPr>
        <sz val="12"/>
        <color indexed="10"/>
        <rFont val="Book Antiqua"/>
        <family val="1"/>
      </rPr>
      <t>At 31  December 2009</t>
    </r>
  </si>
  <si>
    <r>
      <t xml:space="preserve">Pozicioni më 31 dhjetor 2011 </t>
    </r>
    <r>
      <rPr>
        <sz val="12"/>
        <color indexed="10"/>
        <rFont val="Book Antiqua"/>
        <family val="1"/>
      </rPr>
      <t>At 31  December 2011</t>
    </r>
  </si>
  <si>
    <t xml:space="preserve">Bilanci Kontabël  31 Dhjetor  2011  </t>
  </si>
  <si>
    <t xml:space="preserve">2.  Pasqyra e të ardhurave dhe shpenzimeve. Periudha 1 Janar - 31 Dhjetor 2011     </t>
  </si>
  <si>
    <t>Viti Para ardhes</t>
  </si>
  <si>
    <t>4.FINANCIAL STATEMENT OF CHANGES IN SHAREHOLDERS`EQUITY FOR THE YEAR ENDED 31 DECEMBER 2011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</si>
</sst>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_-* #,##0.00_L_e_k_-;\-* #,##0.00_L_e_k_-;_-* &quot;-&quot;??_L_e_k_-;_-@_-"/>
  </numFmts>
  <fonts count="54"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Book Antiqua"/>
      <family val="1"/>
    </font>
    <font>
      <b/>
      <sz val="14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10"/>
      <name val="Arial"/>
      <family val="0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i/>
      <sz val="11"/>
      <color indexed="8"/>
      <name val="Book Antiqua"/>
      <family val="1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b/>
      <sz val="12"/>
      <color indexed="63"/>
      <name val="Book Antiqua"/>
      <family val="1"/>
    </font>
    <font>
      <b/>
      <sz val="12"/>
      <color indexed="10"/>
      <name val="Book Antiqua"/>
      <family val="1"/>
    </font>
    <font>
      <b/>
      <sz val="8"/>
      <color indexed="8"/>
      <name val="Book Antiqua"/>
      <family val="1"/>
    </font>
    <font>
      <sz val="8"/>
      <name val="Book Antiqua"/>
      <family val="1"/>
    </font>
    <font>
      <i/>
      <sz val="12"/>
      <name val="Book Antiqua"/>
      <family val="1"/>
    </font>
    <font>
      <sz val="8"/>
      <color indexed="8"/>
      <name val="Book Antiqua"/>
      <family val="1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43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7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4" borderId="7" applyNumberFormat="0" applyFont="0" applyAlignment="0" applyProtection="0"/>
    <xf numFmtId="0" fontId="9" fillId="16" borderId="8" applyNumberFormat="0" applyAlignment="0" applyProtection="0"/>
    <xf numFmtId="0" fontId="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Continuous"/>
    </xf>
    <xf numFmtId="0" fontId="21" fillId="0" borderId="11" xfId="0" applyFont="1" applyBorder="1" applyAlignment="1">
      <alignment horizontal="centerContinuous"/>
    </xf>
    <xf numFmtId="0" fontId="21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1" fillId="0" borderId="15" xfId="0" applyFont="1" applyBorder="1" applyAlignment="1">
      <alignment horizontal="center"/>
    </xf>
    <xf numFmtId="0" fontId="19" fillId="0" borderId="15" xfId="0" applyFont="1" applyBorder="1" applyAlignment="1">
      <alignment wrapText="1"/>
    </xf>
    <xf numFmtId="0" fontId="21" fillId="0" borderId="16" xfId="0" applyFont="1" applyBorder="1" applyAlignment="1">
      <alignment horizontal="center"/>
    </xf>
    <xf numFmtId="3" fontId="21" fillId="0" borderId="17" xfId="0" applyNumberFormat="1" applyFont="1" applyBorder="1" applyAlignment="1">
      <alignment/>
    </xf>
    <xf numFmtId="0" fontId="21" fillId="0" borderId="18" xfId="0" applyFont="1" applyBorder="1" applyAlignment="1">
      <alignment horizontal="center"/>
    </xf>
    <xf numFmtId="0" fontId="19" fillId="0" borderId="18" xfId="0" applyFont="1" applyBorder="1" applyAlignment="1">
      <alignment wrapText="1"/>
    </xf>
    <xf numFmtId="0" fontId="21" fillId="0" borderId="14" xfId="0" applyFont="1" applyBorder="1" applyAlignment="1">
      <alignment horizontal="center"/>
    </xf>
    <xf numFmtId="3" fontId="19" fillId="0" borderId="19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19" xfId="0" applyFont="1" applyBorder="1" applyAlignment="1">
      <alignment/>
    </xf>
    <xf numFmtId="3" fontId="21" fillId="0" borderId="19" xfId="0" applyNumberFormat="1" applyFont="1" applyBorder="1" applyAlignment="1">
      <alignment/>
    </xf>
    <xf numFmtId="0" fontId="19" fillId="0" borderId="18" xfId="0" applyFont="1" applyBorder="1" applyAlignment="1">
      <alignment horizontal="center"/>
    </xf>
    <xf numFmtId="0" fontId="22" fillId="0" borderId="18" xfId="0" applyFont="1" applyBorder="1" applyAlignment="1">
      <alignment wrapText="1"/>
    </xf>
    <xf numFmtId="172" fontId="19" fillId="0" borderId="19" xfId="42" applyNumberFormat="1" applyFont="1" applyBorder="1" applyAlignment="1">
      <alignment/>
    </xf>
    <xf numFmtId="0" fontId="21" fillId="5" borderId="18" xfId="0" applyFont="1" applyFill="1" applyBorder="1" applyAlignment="1">
      <alignment horizontal="center"/>
    </xf>
    <xf numFmtId="0" fontId="21" fillId="5" borderId="18" xfId="0" applyFont="1" applyFill="1" applyBorder="1" applyAlignment="1">
      <alignment wrapText="1"/>
    </xf>
    <xf numFmtId="0" fontId="19" fillId="5" borderId="14" xfId="0" applyFont="1" applyFill="1" applyBorder="1" applyAlignment="1">
      <alignment/>
    </xf>
    <xf numFmtId="3" fontId="21" fillId="5" borderId="19" xfId="0" applyNumberFormat="1" applyFont="1" applyFill="1" applyBorder="1" applyAlignment="1">
      <alignment/>
    </xf>
    <xf numFmtId="9" fontId="19" fillId="5" borderId="14" xfId="0" applyNumberFormat="1" applyFont="1" applyFill="1" applyBorder="1" applyAlignment="1">
      <alignment/>
    </xf>
    <xf numFmtId="9" fontId="19" fillId="0" borderId="14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14" xfId="0" applyFont="1" applyBorder="1" applyAlignment="1">
      <alignment horizontal="center"/>
    </xf>
    <xf numFmtId="172" fontId="21" fillId="0" borderId="17" xfId="42" applyNumberFormat="1" applyFont="1" applyBorder="1" applyAlignment="1">
      <alignment horizontal="center"/>
    </xf>
    <xf numFmtId="172" fontId="21" fillId="0" borderId="19" xfId="42" applyNumberFormat="1" applyFont="1" applyBorder="1" applyAlignment="1">
      <alignment horizontal="center"/>
    </xf>
    <xf numFmtId="172" fontId="19" fillId="5" borderId="19" xfId="42" applyNumberFormat="1" applyFont="1" applyFill="1" applyBorder="1" applyAlignment="1">
      <alignment/>
    </xf>
    <xf numFmtId="172" fontId="21" fillId="0" borderId="14" xfId="42" applyNumberFormat="1" applyFont="1" applyBorder="1" applyAlignment="1">
      <alignment/>
    </xf>
    <xf numFmtId="172" fontId="0" fillId="0" borderId="0" xfId="0" applyNumberFormat="1" applyAlignment="1">
      <alignment/>
    </xf>
    <xf numFmtId="0" fontId="24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20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25" fillId="0" borderId="21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wrapText="1"/>
    </xf>
    <xf numFmtId="3" fontId="25" fillId="0" borderId="21" xfId="0" applyNumberFormat="1" applyFont="1" applyBorder="1" applyAlignment="1">
      <alignment wrapText="1"/>
    </xf>
    <xf numFmtId="172" fontId="25" fillId="0" borderId="21" xfId="42" applyNumberFormat="1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4" fillId="0" borderId="21" xfId="0" applyFont="1" applyBorder="1" applyAlignment="1">
      <alignment horizontal="center" wrapText="1"/>
    </xf>
    <xf numFmtId="0" fontId="24" fillId="0" borderId="21" xfId="0" applyFont="1" applyBorder="1" applyAlignment="1">
      <alignment wrapText="1"/>
    </xf>
    <xf numFmtId="0" fontId="24" fillId="5" borderId="21" xfId="0" applyFont="1" applyFill="1" applyBorder="1" applyAlignment="1">
      <alignment horizontal="center" wrapText="1"/>
    </xf>
    <xf numFmtId="0" fontId="28" fillId="5" borderId="21" xfId="0" applyFont="1" applyFill="1" applyBorder="1" applyAlignment="1">
      <alignment wrapText="1"/>
    </xf>
    <xf numFmtId="0" fontId="25" fillId="5" borderId="21" xfId="0" applyFont="1" applyFill="1" applyBorder="1" applyAlignment="1">
      <alignment horizontal="center" wrapText="1"/>
    </xf>
    <xf numFmtId="172" fontId="25" fillId="5" borderId="21" xfId="42" applyNumberFormat="1" applyFont="1" applyFill="1" applyBorder="1" applyAlignment="1">
      <alignment wrapText="1"/>
    </xf>
    <xf numFmtId="0" fontId="29" fillId="5" borderId="21" xfId="0" applyFont="1" applyFill="1" applyBorder="1" applyAlignment="1">
      <alignment horizontal="center" wrapText="1"/>
    </xf>
    <xf numFmtId="3" fontId="24" fillId="0" borderId="21" xfId="0" applyNumberFormat="1" applyFont="1" applyBorder="1" applyAlignment="1">
      <alignment wrapText="1"/>
    </xf>
    <xf numFmtId="0" fontId="29" fillId="0" borderId="21" xfId="0" applyFont="1" applyBorder="1" applyAlignment="1">
      <alignment horizontal="center" wrapText="1"/>
    </xf>
    <xf numFmtId="0" fontId="26" fillId="5" borderId="21" xfId="0" applyFont="1" applyFill="1" applyBorder="1" applyAlignment="1">
      <alignment wrapText="1"/>
    </xf>
    <xf numFmtId="0" fontId="29" fillId="5" borderId="21" xfId="0" applyFont="1" applyFill="1" applyBorder="1" applyAlignment="1">
      <alignment wrapText="1"/>
    </xf>
    <xf numFmtId="172" fontId="29" fillId="5" borderId="21" xfId="42" applyNumberFormat="1" applyFont="1" applyFill="1" applyBorder="1" applyAlignment="1">
      <alignment wrapText="1"/>
    </xf>
    <xf numFmtId="172" fontId="25" fillId="5" borderId="21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5" fillId="0" borderId="11" xfId="0" applyFont="1" applyBorder="1" applyAlignment="1">
      <alignment horizontal="centerContinuous" wrapText="1"/>
    </xf>
    <xf numFmtId="0" fontId="25" fillId="0" borderId="13" xfId="0" applyFont="1" applyBorder="1" applyAlignment="1">
      <alignment horizontal="centerContinuous" wrapText="1"/>
    </xf>
    <xf numFmtId="0" fontId="29" fillId="0" borderId="21" xfId="0" applyFont="1" applyBorder="1" applyAlignment="1">
      <alignment wrapText="1"/>
    </xf>
    <xf numFmtId="0" fontId="24" fillId="5" borderId="21" xfId="0" applyFont="1" applyFill="1" applyBorder="1" applyAlignment="1">
      <alignment wrapText="1"/>
    </xf>
    <xf numFmtId="172" fontId="24" fillId="5" borderId="21" xfId="42" applyNumberFormat="1" applyFont="1" applyFill="1" applyBorder="1" applyAlignment="1">
      <alignment wrapText="1"/>
    </xf>
    <xf numFmtId="0" fontId="25" fillId="5" borderId="21" xfId="0" applyFont="1" applyFill="1" applyBorder="1" applyAlignment="1">
      <alignment wrapText="1"/>
    </xf>
    <xf numFmtId="0" fontId="24" fillId="0" borderId="0" xfId="0" applyFont="1" applyAlignment="1">
      <alignment horizontal="centerContinuous" wrapText="1"/>
    </xf>
    <xf numFmtId="0" fontId="30" fillId="0" borderId="0" xfId="0" applyFont="1" applyAlignment="1">
      <alignment/>
    </xf>
    <xf numFmtId="0" fontId="30" fillId="0" borderId="21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23" fillId="0" borderId="21" xfId="0" applyFont="1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3" fontId="32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3" fontId="24" fillId="0" borderId="21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16" xfId="0" applyFont="1" applyBorder="1" applyAlignment="1">
      <alignment/>
    </xf>
    <xf numFmtId="0" fontId="35" fillId="0" borderId="17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3" fontId="21" fillId="0" borderId="20" xfId="0" applyNumberFormat="1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2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35" fillId="0" borderId="14" xfId="0" applyFont="1" applyBorder="1" applyAlignment="1">
      <alignment wrapText="1"/>
    </xf>
    <xf numFmtId="0" fontId="19" fillId="0" borderId="25" xfId="0" applyFont="1" applyBorder="1" applyAlignment="1">
      <alignment/>
    </xf>
    <xf numFmtId="0" fontId="19" fillId="0" borderId="11" xfId="0" applyFont="1" applyBorder="1" applyAlignment="1">
      <alignment/>
    </xf>
    <xf numFmtId="0" fontId="37" fillId="0" borderId="11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24" xfId="0" applyFont="1" applyBorder="1" applyAlignment="1">
      <alignment/>
    </xf>
    <xf numFmtId="0" fontId="35" fillId="0" borderId="19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4" xfId="0" applyFont="1" applyBorder="1" applyAlignment="1">
      <alignment/>
    </xf>
    <xf numFmtId="3" fontId="35" fillId="0" borderId="14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0" fillId="0" borderId="26" xfId="53" applyFont="1" applyBorder="1" applyAlignment="1">
      <alignment horizontal="left" wrapText="1"/>
      <protection/>
    </xf>
    <xf numFmtId="0" fontId="19" fillId="0" borderId="14" xfId="0" applyFont="1" applyBorder="1" applyAlignment="1">
      <alignment wrapText="1"/>
    </xf>
    <xf numFmtId="3" fontId="35" fillId="0" borderId="19" xfId="0" applyNumberFormat="1" applyFont="1" applyBorder="1" applyAlignment="1">
      <alignment/>
    </xf>
    <xf numFmtId="0" fontId="19" fillId="0" borderId="13" xfId="0" applyFont="1" applyBorder="1" applyAlignment="1">
      <alignment wrapText="1"/>
    </xf>
    <xf numFmtId="0" fontId="35" fillId="0" borderId="20" xfId="0" applyFont="1" applyBorder="1" applyAlignment="1">
      <alignment/>
    </xf>
    <xf numFmtId="0" fontId="35" fillId="0" borderId="13" xfId="0" applyFont="1" applyBorder="1" applyAlignment="1">
      <alignment/>
    </xf>
    <xf numFmtId="0" fontId="38" fillId="0" borderId="20" xfId="0" applyFont="1" applyBorder="1" applyAlignment="1">
      <alignment/>
    </xf>
    <xf numFmtId="0" fontId="21" fillId="0" borderId="16" xfId="0" applyFont="1" applyBorder="1" applyAlignment="1">
      <alignment wrapText="1"/>
    </xf>
    <xf numFmtId="172" fontId="21" fillId="0" borderId="25" xfId="42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1" xfId="0" applyFont="1" applyBorder="1" applyAlignment="1">
      <alignment/>
    </xf>
    <xf numFmtId="172" fontId="21" fillId="0" borderId="12" xfId="42" applyNumberFormat="1" applyFont="1" applyBorder="1" applyAlignment="1">
      <alignment/>
    </xf>
    <xf numFmtId="172" fontId="21" fillId="0" borderId="16" xfId="42" applyNumberFormat="1" applyFont="1" applyBorder="1" applyAlignment="1">
      <alignment/>
    </xf>
    <xf numFmtId="172" fontId="21" fillId="0" borderId="25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0" xfId="0" applyFont="1" applyBorder="1" applyAlignment="1">
      <alignment/>
    </xf>
    <xf numFmtId="0" fontId="37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21" fillId="0" borderId="10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34" fillId="0" borderId="16" xfId="0" applyNumberFormat="1" applyFont="1" applyBorder="1" applyAlignment="1">
      <alignment horizontal="center" vertical="justify" wrapText="1"/>
    </xf>
    <xf numFmtId="0" fontId="34" fillId="0" borderId="13" xfId="42" applyNumberFormat="1" applyFont="1" applyBorder="1" applyAlignment="1">
      <alignment horizontal="center" vertical="justify" wrapText="1"/>
    </xf>
    <xf numFmtId="0" fontId="34" fillId="0" borderId="0" xfId="0" applyNumberFormat="1" applyFont="1" applyFill="1" applyBorder="1" applyAlignment="1">
      <alignment horizontal="left" vertical="justify" wrapText="1"/>
    </xf>
    <xf numFmtId="0" fontId="41" fillId="0" borderId="27" xfId="42" applyNumberFormat="1" applyFont="1" applyBorder="1" applyAlignment="1">
      <alignment horizontal="left" vertical="justify" wrapText="1"/>
    </xf>
    <xf numFmtId="0" fontId="41" fillId="0" borderId="21" xfId="42" applyNumberFormat="1" applyFont="1" applyBorder="1" applyAlignment="1">
      <alignment horizontal="left" vertical="justify" wrapText="1"/>
    </xf>
    <xf numFmtId="0" fontId="35" fillId="0" borderId="28" xfId="42" applyNumberFormat="1" applyFont="1" applyBorder="1" applyAlignment="1">
      <alignment horizontal="center" vertical="justify" wrapText="1"/>
    </xf>
    <xf numFmtId="0" fontId="35" fillId="0" borderId="29" xfId="0" applyNumberFormat="1" applyFont="1" applyFill="1" applyBorder="1" applyAlignment="1">
      <alignment horizontal="left" vertical="justify" wrapText="1"/>
    </xf>
    <xf numFmtId="0" fontId="35" fillId="0" borderId="30" xfId="42" applyNumberFormat="1" applyFont="1" applyBorder="1" applyAlignment="1">
      <alignment horizontal="left" vertical="justify" wrapText="1"/>
    </xf>
    <xf numFmtId="172" fontId="35" fillId="0" borderId="21" xfId="42" applyNumberFormat="1" applyFont="1" applyFill="1" applyBorder="1" applyAlignment="1">
      <alignment horizontal="left" vertical="justify" wrapText="1"/>
    </xf>
    <xf numFmtId="172" fontId="36" fillId="0" borderId="21" xfId="42" applyNumberFormat="1" applyFont="1" applyFill="1" applyBorder="1" applyAlignment="1">
      <alignment horizontal="left" vertical="justify" wrapText="1"/>
    </xf>
    <xf numFmtId="0" fontId="35" fillId="0" borderId="31" xfId="42" applyNumberFormat="1" applyFont="1" applyBorder="1" applyAlignment="1">
      <alignment horizontal="center" vertical="justify" wrapText="1"/>
    </xf>
    <xf numFmtId="0" fontId="42" fillId="0" borderId="32" xfId="0" applyNumberFormat="1" applyFont="1" applyFill="1" applyBorder="1" applyAlignment="1">
      <alignment horizontal="left" vertical="justify" wrapText="1"/>
    </xf>
    <xf numFmtId="0" fontId="35" fillId="0" borderId="33" xfId="42" applyNumberFormat="1" applyFont="1" applyBorder="1" applyAlignment="1">
      <alignment horizontal="left" vertical="justify" wrapText="1"/>
    </xf>
    <xf numFmtId="172" fontId="35" fillId="5" borderId="21" xfId="42" applyNumberFormat="1" applyFont="1" applyFill="1" applyBorder="1" applyAlignment="1">
      <alignment horizontal="left" vertical="justify" wrapText="1"/>
    </xf>
    <xf numFmtId="0" fontId="35" fillId="0" borderId="27" xfId="42" applyNumberFormat="1" applyFont="1" applyBorder="1" applyAlignment="1">
      <alignment horizontal="left" vertical="justify" wrapText="1"/>
    </xf>
    <xf numFmtId="172" fontId="35" fillId="0" borderId="21" xfId="42" applyNumberFormat="1" applyFont="1" applyBorder="1" applyAlignment="1">
      <alignment horizontal="left" vertical="justify" wrapText="1"/>
    </xf>
    <xf numFmtId="0" fontId="42" fillId="0" borderId="0" xfId="0" applyNumberFormat="1" applyFont="1" applyFill="1" applyBorder="1" applyAlignment="1">
      <alignment horizontal="left" vertical="justify" wrapText="1"/>
    </xf>
    <xf numFmtId="0" fontId="35" fillId="0" borderId="31" xfId="42" applyNumberFormat="1" applyFont="1" applyBorder="1" applyAlignment="1">
      <alignment horizontal="left" vertical="justify" wrapText="1"/>
    </xf>
    <xf numFmtId="0" fontId="35" fillId="0" borderId="13" xfId="42" applyNumberFormat="1" applyFont="1" applyBorder="1" applyAlignment="1">
      <alignment horizontal="left" vertical="justify" wrapText="1"/>
    </xf>
    <xf numFmtId="0" fontId="41" fillId="0" borderId="14" xfId="42" applyNumberFormat="1" applyFont="1" applyBorder="1" applyAlignment="1">
      <alignment horizontal="left" vertical="justify" wrapText="1"/>
    </xf>
    <xf numFmtId="0" fontId="34" fillId="0" borderId="10" xfId="0" applyNumberFormat="1" applyFont="1" applyFill="1" applyBorder="1" applyAlignment="1">
      <alignment horizontal="left" vertical="justify" wrapText="1"/>
    </xf>
    <xf numFmtId="0" fontId="34" fillId="0" borderId="18" xfId="42" applyNumberFormat="1" applyFont="1" applyBorder="1" applyAlignment="1">
      <alignment horizontal="center" vertical="justify" wrapText="1"/>
    </xf>
    <xf numFmtId="0" fontId="41" fillId="0" borderId="0" xfId="42" applyNumberFormat="1" applyFont="1" applyBorder="1" applyAlignment="1">
      <alignment horizontal="left" vertical="justify" wrapText="1"/>
    </xf>
    <xf numFmtId="0" fontId="43" fillId="0" borderId="0" xfId="0" applyNumberFormat="1" applyFont="1" applyAlignment="1">
      <alignment horizontal="left" vertical="center"/>
    </xf>
    <xf numFmtId="43" fontId="0" fillId="0" borderId="0" xfId="42" applyFont="1" applyAlignment="1">
      <alignment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23" fillId="0" borderId="34" xfId="0" applyFont="1" applyBorder="1" applyAlignment="1">
      <alignment horizontal="center"/>
    </xf>
    <xf numFmtId="14" fontId="23" fillId="0" borderId="3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0" xfId="0" applyFont="1" applyAlignment="1">
      <alignment/>
    </xf>
    <xf numFmtId="3" fontId="23" fillId="0" borderId="21" xfId="43" applyNumberFormat="1" applyBorder="1" applyAlignment="1">
      <alignment/>
    </xf>
    <xf numFmtId="0" fontId="17" fillId="0" borderId="21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3" fontId="23" fillId="0" borderId="34" xfId="43" applyNumberFormat="1" applyBorder="1" applyAlignment="1">
      <alignment/>
    </xf>
    <xf numFmtId="0" fontId="23" fillId="0" borderId="3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0" borderId="37" xfId="0" applyFont="1" applyBorder="1" applyAlignment="1">
      <alignment horizontal="center" vertical="center"/>
    </xf>
    <xf numFmtId="3" fontId="49" fillId="0" borderId="37" xfId="43" applyNumberFormat="1" applyFont="1" applyBorder="1" applyAlignment="1">
      <alignment vertical="center"/>
    </xf>
    <xf numFmtId="3" fontId="49" fillId="0" borderId="38" xfId="43" applyNumberFormat="1" applyFont="1" applyBorder="1" applyAlignment="1">
      <alignment vertical="center"/>
    </xf>
    <xf numFmtId="1" fontId="0" fillId="0" borderId="21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3" fillId="0" borderId="0" xfId="43" applyNumberForma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right"/>
    </xf>
    <xf numFmtId="0" fontId="30" fillId="0" borderId="34" xfId="53" applyFont="1" applyBorder="1" applyAlignment="1">
      <alignment horizontal="center"/>
      <protection/>
    </xf>
    <xf numFmtId="2" fontId="51" fillId="0" borderId="39" xfId="53" applyNumberFormat="1" applyFont="1" applyBorder="1" applyAlignment="1">
      <alignment horizontal="center" wrapText="1"/>
      <protection/>
    </xf>
    <xf numFmtId="0" fontId="52" fillId="0" borderId="40" xfId="53" applyFont="1" applyBorder="1" applyAlignment="1">
      <alignment horizontal="center" vertical="center" wrapText="1"/>
      <protection/>
    </xf>
    <xf numFmtId="0" fontId="30" fillId="0" borderId="41" xfId="53" applyFont="1" applyBorder="1" applyAlignment="1">
      <alignment horizontal="center"/>
      <protection/>
    </xf>
    <xf numFmtId="0" fontId="30" fillId="0" borderId="42" xfId="53" applyFont="1" applyBorder="1" applyAlignment="1">
      <alignment horizontal="left" wrapText="1"/>
      <protection/>
    </xf>
    <xf numFmtId="172" fontId="30" fillId="0" borderId="42" xfId="42" applyNumberFormat="1" applyFont="1" applyBorder="1" applyAlignment="1">
      <alignment horizontal="left"/>
    </xf>
    <xf numFmtId="172" fontId="30" fillId="0" borderId="43" xfId="42" applyNumberFormat="1" applyFont="1" applyBorder="1" applyAlignment="1">
      <alignment horizontal="left"/>
    </xf>
    <xf numFmtId="0" fontId="23" fillId="0" borderId="44" xfId="53" applyFont="1" applyBorder="1" applyAlignment="1">
      <alignment horizontal="center"/>
      <protection/>
    </xf>
    <xf numFmtId="0" fontId="23" fillId="0" borderId="23" xfId="53" applyFont="1" applyBorder="1" applyAlignment="1">
      <alignment horizontal="left" wrapText="1"/>
      <protection/>
    </xf>
    <xf numFmtId="172" fontId="30" fillId="0" borderId="21" xfId="42" applyNumberFormat="1" applyFont="1" applyBorder="1" applyAlignment="1">
      <alignment horizontal="left"/>
    </xf>
    <xf numFmtId="172" fontId="30" fillId="0" borderId="45" xfId="42" applyNumberFormat="1" applyFont="1" applyBorder="1" applyAlignment="1">
      <alignment horizontal="left"/>
    </xf>
    <xf numFmtId="0" fontId="23" fillId="0" borderId="46" xfId="53" applyFont="1" applyBorder="1" applyAlignment="1">
      <alignment horizontal="center"/>
      <protection/>
    </xf>
    <xf numFmtId="0" fontId="49" fillId="0" borderId="23" xfId="53" applyFont="1" applyBorder="1" applyAlignment="1">
      <alignment horizontal="left" wrapText="1"/>
      <protection/>
    </xf>
    <xf numFmtId="172" fontId="23" fillId="0" borderId="21" xfId="42" applyNumberFormat="1" applyFont="1" applyBorder="1" applyAlignment="1">
      <alignment horizontal="left"/>
    </xf>
    <xf numFmtId="172" fontId="23" fillId="0" borderId="45" xfId="42" applyNumberFormat="1" applyFont="1" applyBorder="1" applyAlignment="1">
      <alignment horizontal="left"/>
    </xf>
    <xf numFmtId="0" fontId="30" fillId="0" borderId="47" xfId="53" applyFont="1" applyBorder="1" applyAlignment="1">
      <alignment horizontal="center"/>
      <protection/>
    </xf>
    <xf numFmtId="0" fontId="30" fillId="0" borderId="23" xfId="53" applyFont="1" applyBorder="1" applyAlignment="1">
      <alignment horizontal="left" wrapText="1"/>
      <protection/>
    </xf>
    <xf numFmtId="0" fontId="23" fillId="0" borderId="35" xfId="53" applyFont="1" applyBorder="1" applyAlignment="1">
      <alignment horizontal="left" wrapText="1"/>
      <protection/>
    </xf>
    <xf numFmtId="0" fontId="23" fillId="0" borderId="48" xfId="53" applyFont="1" applyBorder="1" applyAlignment="1">
      <alignment horizontal="center"/>
      <protection/>
    </xf>
    <xf numFmtId="0" fontId="23" fillId="0" borderId="49" xfId="53" applyFont="1" applyBorder="1" applyAlignment="1">
      <alignment horizontal="left" wrapText="1"/>
      <protection/>
    </xf>
    <xf numFmtId="0" fontId="30" fillId="0" borderId="47" xfId="53" applyFont="1" applyBorder="1" applyAlignment="1">
      <alignment horizontal="center" vertical="center"/>
      <protection/>
    </xf>
    <xf numFmtId="0" fontId="30" fillId="0" borderId="46" xfId="53" applyFont="1" applyBorder="1" applyAlignment="1">
      <alignment horizontal="center" vertical="center"/>
      <protection/>
    </xf>
    <xf numFmtId="0" fontId="23" fillId="0" borderId="23" xfId="53" applyFont="1" applyBorder="1" applyAlignment="1">
      <alignment horizontal="center" wrapText="1"/>
      <protection/>
    </xf>
    <xf numFmtId="0" fontId="30" fillId="0" borderId="44" xfId="53" applyFont="1" applyBorder="1" applyAlignment="1">
      <alignment horizontal="center"/>
      <protection/>
    </xf>
    <xf numFmtId="0" fontId="46" fillId="0" borderId="21" xfId="53" applyFont="1" applyBorder="1" applyAlignment="1">
      <alignment horizontal="left" wrapText="1"/>
      <protection/>
    </xf>
    <xf numFmtId="0" fontId="30" fillId="0" borderId="21" xfId="0" applyFont="1" applyBorder="1" applyAlignment="1">
      <alignment horizontal="left"/>
    </xf>
    <xf numFmtId="0" fontId="52" fillId="0" borderId="42" xfId="53" applyFont="1" applyBorder="1" applyAlignment="1">
      <alignment horizontal="left" wrapText="1"/>
      <protection/>
    </xf>
    <xf numFmtId="0" fontId="30" fillId="0" borderId="21" xfId="53" applyFont="1" applyBorder="1" applyAlignment="1">
      <alignment horizontal="left" wrapText="1"/>
      <protection/>
    </xf>
    <xf numFmtId="0" fontId="23" fillId="0" borderId="21" xfId="0" applyFont="1" applyBorder="1" applyAlignment="1">
      <alignment horizontal="left"/>
    </xf>
    <xf numFmtId="0" fontId="30" fillId="0" borderId="46" xfId="53" applyFont="1" applyBorder="1" applyAlignment="1">
      <alignment horizontal="center"/>
      <protection/>
    </xf>
    <xf numFmtId="0" fontId="30" fillId="0" borderId="48" xfId="53" applyFont="1" applyBorder="1" applyAlignment="1">
      <alignment horizontal="center"/>
      <protection/>
    </xf>
    <xf numFmtId="0" fontId="30" fillId="0" borderId="35" xfId="53" applyFont="1" applyBorder="1" applyAlignment="1">
      <alignment horizontal="left" wrapText="1"/>
      <protection/>
    </xf>
    <xf numFmtId="0" fontId="30" fillId="0" borderId="50" xfId="53" applyFont="1" applyBorder="1" applyAlignment="1">
      <alignment horizontal="center"/>
      <protection/>
    </xf>
    <xf numFmtId="172" fontId="30" fillId="0" borderId="26" xfId="42" applyNumberFormat="1" applyFont="1" applyBorder="1" applyAlignment="1">
      <alignment horizontal="left"/>
    </xf>
    <xf numFmtId="172" fontId="30" fillId="0" borderId="51" xfId="42" applyNumberFormat="1" applyFont="1" applyBorder="1" applyAlignment="1">
      <alignment horizontal="left"/>
    </xf>
    <xf numFmtId="0" fontId="30" fillId="0" borderId="0" xfId="53" applyFont="1" applyBorder="1" applyAlignment="1">
      <alignment horizontal="center"/>
      <protection/>
    </xf>
    <xf numFmtId="0" fontId="30" fillId="0" borderId="0" xfId="53" applyFont="1" applyBorder="1" applyAlignment="1">
      <alignment horizontal="left" wrapText="1"/>
      <protection/>
    </xf>
    <xf numFmtId="0" fontId="30" fillId="0" borderId="0" xfId="53" applyFont="1" applyBorder="1" applyAlignment="1">
      <alignment horizontal="left"/>
      <protection/>
    </xf>
    <xf numFmtId="0" fontId="17" fillId="0" borderId="34" xfId="53" applyFont="1" applyBorder="1">
      <alignment/>
      <protection/>
    </xf>
    <xf numFmtId="2" fontId="51" fillId="0" borderId="34" xfId="53" applyNumberFormat="1" applyFont="1" applyBorder="1" applyAlignment="1">
      <alignment horizontal="center" wrapText="1"/>
      <protection/>
    </xf>
    <xf numFmtId="0" fontId="52" fillId="0" borderId="34" xfId="53" applyFont="1" applyBorder="1" applyAlignment="1">
      <alignment horizontal="center" vertical="center" wrapText="1"/>
      <protection/>
    </xf>
    <xf numFmtId="0" fontId="52" fillId="0" borderId="52" xfId="53" applyFont="1" applyBorder="1" applyAlignment="1">
      <alignment horizontal="center"/>
      <protection/>
    </xf>
    <xf numFmtId="172" fontId="52" fillId="0" borderId="42" xfId="42" applyNumberFormat="1" applyFont="1" applyBorder="1" applyAlignment="1">
      <alignment horizontal="left"/>
    </xf>
    <xf numFmtId="0" fontId="17" fillId="0" borderId="47" xfId="53" applyFont="1" applyBorder="1" applyAlignment="1">
      <alignment horizontal="left"/>
      <protection/>
    </xf>
    <xf numFmtId="0" fontId="17" fillId="0" borderId="21" xfId="54" applyFont="1" applyFill="1" applyBorder="1" applyAlignment="1">
      <alignment horizontal="left" wrapText="1"/>
      <protection/>
    </xf>
    <xf numFmtId="172" fontId="52" fillId="0" borderId="21" xfId="42" applyNumberFormat="1" applyFont="1" applyBorder="1" applyAlignment="1">
      <alignment horizontal="left"/>
    </xf>
    <xf numFmtId="0" fontId="17" fillId="0" borderId="21" xfId="53" applyFont="1" applyBorder="1" applyAlignment="1">
      <alignment horizontal="left" wrapText="1"/>
      <protection/>
    </xf>
    <xf numFmtId="172" fontId="17" fillId="0" borderId="21" xfId="42" applyNumberFormat="1" applyFont="1" applyBorder="1" applyAlignment="1">
      <alignment horizontal="left"/>
    </xf>
    <xf numFmtId="0" fontId="52" fillId="0" borderId="47" xfId="53" applyFont="1" applyBorder="1" applyAlignment="1">
      <alignment horizontal="center"/>
      <protection/>
    </xf>
    <xf numFmtId="0" fontId="52" fillId="0" borderId="21" xfId="53" applyFont="1" applyBorder="1" applyAlignment="1">
      <alignment horizontal="left" wrapText="1"/>
      <protection/>
    </xf>
    <xf numFmtId="0" fontId="17" fillId="0" borderId="47" xfId="53" applyFont="1" applyBorder="1" applyAlignment="1">
      <alignment horizontal="center"/>
      <protection/>
    </xf>
    <xf numFmtId="0" fontId="17" fillId="0" borderId="21" xfId="53" applyFont="1" applyBorder="1" applyAlignment="1">
      <alignment horizontal="left"/>
      <protection/>
    </xf>
    <xf numFmtId="172" fontId="17" fillId="0" borderId="21" xfId="42" applyNumberFormat="1" applyFont="1" applyBorder="1" applyAlignment="1">
      <alignment horizontal="left" wrapText="1"/>
    </xf>
    <xf numFmtId="0" fontId="17" fillId="0" borderId="47" xfId="53" applyFont="1" applyFill="1" applyBorder="1" applyAlignment="1">
      <alignment horizontal="center"/>
      <protection/>
    </xf>
    <xf numFmtId="0" fontId="52" fillId="0" borderId="21" xfId="53" applyFont="1" applyBorder="1" applyAlignment="1">
      <alignment horizontal="left"/>
      <protection/>
    </xf>
    <xf numFmtId="0" fontId="17" fillId="0" borderId="27" xfId="0" applyFont="1" applyBorder="1" applyAlignment="1">
      <alignment/>
    </xf>
    <xf numFmtId="0" fontId="5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52" fillId="0" borderId="35" xfId="53" applyFont="1" applyBorder="1" applyAlignment="1">
      <alignment horizontal="center" vertical="center" wrapText="1"/>
      <protection/>
    </xf>
    <xf numFmtId="0" fontId="52" fillId="0" borderId="53" xfId="53" applyFont="1" applyBorder="1" applyAlignment="1">
      <alignment horizontal="center" vertical="center" wrapText="1"/>
      <protection/>
    </xf>
    <xf numFmtId="0" fontId="52" fillId="0" borderId="47" xfId="53" applyFont="1" applyBorder="1">
      <alignment/>
      <protection/>
    </xf>
    <xf numFmtId="0" fontId="17" fillId="0" borderId="47" xfId="0" applyFont="1" applyBorder="1" applyAlignment="1">
      <alignment/>
    </xf>
    <xf numFmtId="0" fontId="17" fillId="0" borderId="47" xfId="53" applyFont="1" applyBorder="1">
      <alignment/>
      <protection/>
    </xf>
    <xf numFmtId="0" fontId="17" fillId="0" borderId="50" xfId="53" applyFont="1" applyBorder="1">
      <alignment/>
      <protection/>
    </xf>
    <xf numFmtId="0" fontId="52" fillId="0" borderId="26" xfId="53" applyFont="1" applyBorder="1" applyAlignment="1">
      <alignment horizontal="left"/>
      <protection/>
    </xf>
    <xf numFmtId="0" fontId="17" fillId="0" borderId="26" xfId="53" applyFont="1" applyBorder="1" applyAlignment="1">
      <alignment horizontal="left"/>
      <protection/>
    </xf>
    <xf numFmtId="172" fontId="52" fillId="0" borderId="26" xfId="42" applyNumberFormat="1" applyFont="1" applyBorder="1" applyAlignment="1">
      <alignment horizontal="left"/>
    </xf>
    <xf numFmtId="172" fontId="23" fillId="0" borderId="21" xfId="42" applyNumberFormat="1" applyFont="1" applyBorder="1" applyAlignment="1">
      <alignment/>
    </xf>
    <xf numFmtId="172" fontId="30" fillId="0" borderId="21" xfId="0" applyNumberFormat="1" applyFont="1" applyBorder="1" applyAlignment="1">
      <alignment/>
    </xf>
    <xf numFmtId="0" fontId="23" fillId="0" borderId="40" xfId="0" applyFont="1" applyFill="1" applyBorder="1" applyAlignment="1">
      <alignment/>
    </xf>
    <xf numFmtId="0" fontId="0" fillId="0" borderId="21" xfId="0" applyFill="1" applyBorder="1" applyAlignment="1">
      <alignment/>
    </xf>
    <xf numFmtId="3" fontId="30" fillId="0" borderId="21" xfId="0" applyNumberFormat="1" applyFont="1" applyBorder="1" applyAlignment="1">
      <alignment/>
    </xf>
    <xf numFmtId="0" fontId="30" fillId="0" borderId="3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23" fillId="0" borderId="34" xfId="0" applyFont="1" applyBorder="1" applyAlignment="1">
      <alignment/>
    </xf>
    <xf numFmtId="3" fontId="49" fillId="0" borderId="54" xfId="43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wrapText="1"/>
    </xf>
    <xf numFmtId="3" fontId="27" fillId="0" borderId="21" xfId="0" applyNumberFormat="1" applyFont="1" applyFill="1" applyBorder="1" applyAlignment="1">
      <alignment wrapText="1"/>
    </xf>
    <xf numFmtId="172" fontId="24" fillId="0" borderId="21" xfId="42" applyNumberFormat="1" applyFont="1" applyBorder="1" applyAlignment="1">
      <alignment wrapText="1"/>
    </xf>
    <xf numFmtId="172" fontId="0" fillId="0" borderId="0" xfId="42" applyNumberFormat="1" applyAlignment="1">
      <alignment/>
    </xf>
    <xf numFmtId="0" fontId="30" fillId="0" borderId="23" xfId="0" applyFont="1" applyFill="1" applyBorder="1" applyAlignment="1">
      <alignment/>
    </xf>
    <xf numFmtId="0" fontId="51" fillId="0" borderId="55" xfId="53" applyFont="1" applyBorder="1" applyAlignment="1">
      <alignment horizontal="center" wrapText="1"/>
      <protection/>
    </xf>
    <xf numFmtId="0" fontId="51" fillId="0" borderId="56" xfId="53" applyFont="1" applyBorder="1" applyAlignment="1">
      <alignment horizontal="center" wrapText="1"/>
      <protection/>
    </xf>
    <xf numFmtId="0" fontId="17" fillId="0" borderId="21" xfId="54" applyFont="1" applyFill="1" applyBorder="1" applyAlignment="1">
      <alignment horizontal="left" wrapText="1"/>
      <protection/>
    </xf>
    <xf numFmtId="0" fontId="53" fillId="0" borderId="21" xfId="54" applyFont="1" applyFill="1" applyBorder="1" applyAlignment="1">
      <alignment horizontal="left" wrapText="1"/>
      <protection/>
    </xf>
    <xf numFmtId="0" fontId="52" fillId="0" borderId="21" xfId="54" applyFont="1" applyFill="1" applyBorder="1" applyAlignment="1">
      <alignment horizontal="left" wrapText="1"/>
      <protection/>
    </xf>
    <xf numFmtId="0" fontId="17" fillId="0" borderId="21" xfId="53" applyFont="1" applyBorder="1" applyAlignment="1">
      <alignment horizontal="left" wrapText="1"/>
      <protection/>
    </xf>
    <xf numFmtId="0" fontId="30" fillId="0" borderId="26" xfId="53" applyFont="1" applyBorder="1" applyAlignment="1">
      <alignment horizontal="left" wrapText="1"/>
      <protection/>
    </xf>
    <xf numFmtId="2" fontId="30" fillId="0" borderId="22" xfId="53" applyNumberFormat="1" applyFont="1" applyBorder="1" applyAlignment="1">
      <alignment horizontal="center" wrapText="1"/>
      <protection/>
    </xf>
    <xf numFmtId="2" fontId="30" fillId="0" borderId="29" xfId="53" applyNumberFormat="1" applyFont="1" applyBorder="1" applyAlignment="1">
      <alignment horizontal="center" wrapText="1"/>
      <protection/>
    </xf>
    <xf numFmtId="2" fontId="30" fillId="0" borderId="23" xfId="53" applyNumberFormat="1" applyFont="1" applyBorder="1" applyAlignment="1">
      <alignment horizontal="center" wrapText="1"/>
      <protection/>
    </xf>
    <xf numFmtId="0" fontId="51" fillId="0" borderId="57" xfId="53" applyFont="1" applyBorder="1" applyAlignment="1">
      <alignment horizontal="center" wrapText="1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15" xfId="0" applyNumberFormat="1" applyFont="1" applyFill="1" applyBorder="1" applyAlignment="1">
      <alignment horizontal="left" vertical="justify" wrapText="1"/>
    </xf>
    <xf numFmtId="0" fontId="34" fillId="0" borderId="24" xfId="0" applyNumberFormat="1" applyFont="1" applyFill="1" applyBorder="1" applyAlignment="1">
      <alignment horizontal="left" vertical="justify" wrapText="1"/>
    </xf>
    <xf numFmtId="0" fontId="34" fillId="0" borderId="17" xfId="0" applyNumberFormat="1" applyFont="1" applyFill="1" applyBorder="1" applyAlignment="1">
      <alignment horizontal="left" vertical="justify" wrapText="1"/>
    </xf>
    <xf numFmtId="0" fontId="34" fillId="0" borderId="15" xfId="0" applyNumberFormat="1" applyFont="1" applyBorder="1" applyAlignment="1">
      <alignment horizontal="left" vertical="justify" wrapText="1"/>
    </xf>
    <xf numFmtId="0" fontId="34" fillId="0" borderId="24" xfId="0" applyNumberFormat="1" applyFont="1" applyBorder="1" applyAlignment="1">
      <alignment horizontal="left" vertical="justify" wrapText="1"/>
    </xf>
    <xf numFmtId="0" fontId="34" fillId="0" borderId="17" xfId="0" applyNumberFormat="1" applyFont="1" applyBorder="1" applyAlignment="1">
      <alignment horizontal="left" vertical="justify" wrapText="1"/>
    </xf>
    <xf numFmtId="0" fontId="40" fillId="0" borderId="11" xfId="0" applyNumberFormat="1" applyFont="1" applyBorder="1" applyAlignment="1">
      <alignment horizontal="center" vertical="center"/>
    </xf>
    <xf numFmtId="0" fontId="40" fillId="0" borderId="14" xfId="0" applyNumberFormat="1" applyFont="1" applyBorder="1" applyAlignment="1">
      <alignment horizontal="center" vertical="center"/>
    </xf>
    <xf numFmtId="0" fontId="40" fillId="0" borderId="13" xfId="0" applyNumberFormat="1" applyFont="1" applyBorder="1" applyAlignment="1">
      <alignment horizontal="center" vertical="center"/>
    </xf>
    <xf numFmtId="0" fontId="40" fillId="0" borderId="25" xfId="0" applyNumberFormat="1" applyFont="1" applyBorder="1" applyAlignment="1">
      <alignment horizontal="center" vertical="center"/>
    </xf>
    <xf numFmtId="0" fontId="40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53" fillId="0" borderId="26" xfId="53" applyFont="1" applyBorder="1" applyAlignment="1">
      <alignment horizontal="left"/>
      <protection/>
    </xf>
    <xf numFmtId="0" fontId="52" fillId="0" borderId="21" xfId="53" applyFont="1" applyBorder="1" applyAlignment="1">
      <alignment horizontal="left" wrapText="1"/>
      <protection/>
    </xf>
    <xf numFmtId="0" fontId="52" fillId="0" borderId="21" xfId="53" applyFont="1" applyBorder="1" applyAlignment="1">
      <alignment horizontal="left"/>
      <protection/>
    </xf>
    <xf numFmtId="0" fontId="17" fillId="0" borderId="21" xfId="53" applyFont="1" applyBorder="1" applyAlignment="1">
      <alignment horizontal="left"/>
      <protection/>
    </xf>
    <xf numFmtId="0" fontId="53" fillId="0" borderId="21" xfId="53" applyFont="1" applyBorder="1" applyAlignment="1">
      <alignment horizontal="left"/>
      <protection/>
    </xf>
    <xf numFmtId="0" fontId="52" fillId="0" borderId="58" xfId="53" applyFont="1" applyBorder="1" applyAlignment="1">
      <alignment horizontal="left" wrapText="1"/>
      <protection/>
    </xf>
    <xf numFmtId="0" fontId="52" fillId="0" borderId="42" xfId="53" applyFont="1" applyBorder="1" applyAlignment="1">
      <alignment horizontal="left" wrapText="1"/>
      <protection/>
    </xf>
    <xf numFmtId="0" fontId="23" fillId="0" borderId="29" xfId="53" applyFont="1" applyBorder="1" applyAlignment="1">
      <alignment horizontal="left" wrapText="1"/>
      <protection/>
    </xf>
    <xf numFmtId="0" fontId="23" fillId="0" borderId="23" xfId="53" applyFont="1" applyBorder="1" applyAlignment="1">
      <alignment horizontal="left" wrapText="1"/>
      <protection/>
    </xf>
    <xf numFmtId="0" fontId="23" fillId="0" borderId="29" xfId="53" applyFont="1" applyBorder="1" applyAlignment="1">
      <alignment horizontal="center" wrapText="1"/>
      <protection/>
    </xf>
    <xf numFmtId="0" fontId="23" fillId="0" borderId="23" xfId="53" applyFont="1" applyBorder="1" applyAlignment="1">
      <alignment horizontal="center" wrapText="1"/>
      <protection/>
    </xf>
    <xf numFmtId="0" fontId="30" fillId="0" borderId="29" xfId="53" applyFont="1" applyBorder="1" applyAlignment="1">
      <alignment horizontal="left" wrapText="1"/>
      <protection/>
    </xf>
    <xf numFmtId="0" fontId="30" fillId="0" borderId="23" xfId="53" applyFont="1" applyBorder="1" applyAlignment="1">
      <alignment horizontal="left" wrapText="1"/>
      <protection/>
    </xf>
    <xf numFmtId="0" fontId="49" fillId="0" borderId="23" xfId="53" applyFont="1" applyBorder="1" applyAlignment="1">
      <alignment horizontal="left" wrapText="1"/>
      <protection/>
    </xf>
    <xf numFmtId="0" fontId="49" fillId="0" borderId="21" xfId="53" applyFont="1" applyBorder="1" applyAlignment="1">
      <alignment horizontal="left" wrapText="1"/>
      <protection/>
    </xf>
    <xf numFmtId="0" fontId="30" fillId="0" borderId="21" xfId="53" applyFont="1" applyBorder="1" applyAlignment="1">
      <alignment horizontal="left" wrapText="1"/>
      <protection/>
    </xf>
    <xf numFmtId="2" fontId="51" fillId="0" borderId="0" xfId="53" applyNumberFormat="1" applyFont="1" applyBorder="1" applyAlignment="1">
      <alignment horizontal="center" wrapText="1"/>
      <protection/>
    </xf>
    <xf numFmtId="2" fontId="51" fillId="0" borderId="39" xfId="53" applyNumberFormat="1" applyFont="1" applyBorder="1" applyAlignment="1">
      <alignment horizontal="center" wrapText="1"/>
      <protection/>
    </xf>
    <xf numFmtId="0" fontId="30" fillId="0" borderId="58" xfId="53" applyFont="1" applyBorder="1" applyAlignment="1">
      <alignment horizontal="left" wrapText="1"/>
      <protection/>
    </xf>
    <xf numFmtId="0" fontId="30" fillId="0" borderId="42" xfId="53" applyFont="1" applyBorder="1" applyAlignment="1">
      <alignment horizontal="left" wrapText="1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_21.Aktivet Afatgjata Materiale  09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asn_2009 Propozimet" xfId="53"/>
    <cellStyle name="Normal_Sheet2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8"/>
  <sheetViews>
    <sheetView zoomScalePageLayoutView="0" workbookViewId="0" topLeftCell="A97">
      <selection activeCell="F70" sqref="F70"/>
    </sheetView>
  </sheetViews>
  <sheetFormatPr defaultColWidth="9.140625" defaultRowHeight="12.75"/>
  <cols>
    <col min="1" max="1" width="14.00390625" style="0" customWidth="1"/>
    <col min="2" max="2" width="52.8515625" style="0" customWidth="1"/>
    <col min="3" max="3" width="19.00390625" style="0" customWidth="1"/>
    <col min="4" max="4" width="18.00390625" style="0" customWidth="1"/>
    <col min="5" max="5" width="18.7109375" style="0" customWidth="1"/>
    <col min="6" max="6" width="15.28125" style="0" customWidth="1"/>
  </cols>
  <sheetData>
    <row r="3" spans="2:3" ht="18.75">
      <c r="B3" s="2" t="s">
        <v>96</v>
      </c>
      <c r="C3" s="3"/>
    </row>
    <row r="4" spans="1:5" ht="20.25" customHeight="1" thickBot="1">
      <c r="A4" s="41"/>
      <c r="B4" s="42" t="s">
        <v>0</v>
      </c>
      <c r="C4" s="42"/>
      <c r="D4" s="42"/>
      <c r="E4" s="42"/>
    </row>
    <row r="5" spans="1:5" ht="15">
      <c r="A5" s="43"/>
      <c r="B5" s="44" t="s">
        <v>1</v>
      </c>
      <c r="C5" s="44" t="s">
        <v>2</v>
      </c>
      <c r="D5" s="44" t="s">
        <v>3</v>
      </c>
      <c r="E5" s="44" t="s">
        <v>4</v>
      </c>
    </row>
    <row r="6" spans="1:5" ht="15">
      <c r="A6" s="45"/>
      <c r="B6" s="44"/>
      <c r="C6" s="44"/>
      <c r="D6" s="44"/>
      <c r="E6" s="44"/>
    </row>
    <row r="7" spans="1:5" ht="15">
      <c r="A7" s="46" t="s">
        <v>5</v>
      </c>
      <c r="B7" s="47" t="s">
        <v>6</v>
      </c>
      <c r="C7" s="48"/>
      <c r="D7" s="49">
        <v>310655435</v>
      </c>
      <c r="E7" s="49">
        <v>224583567</v>
      </c>
    </row>
    <row r="8" spans="1:5" ht="16.5">
      <c r="A8" s="46"/>
      <c r="B8" s="51"/>
      <c r="C8" s="48"/>
      <c r="D8" s="48"/>
      <c r="E8" s="48"/>
    </row>
    <row r="9" spans="1:5" ht="15">
      <c r="A9" s="46" t="s">
        <v>7</v>
      </c>
      <c r="B9" s="52" t="s">
        <v>8</v>
      </c>
      <c r="C9" s="48"/>
      <c r="D9" s="48"/>
      <c r="E9" s="48"/>
    </row>
    <row r="10" spans="1:5" ht="16.5">
      <c r="A10" s="46"/>
      <c r="B10" s="51"/>
      <c r="C10" s="48"/>
      <c r="D10" s="48"/>
      <c r="E10" s="48"/>
    </row>
    <row r="11" spans="1:5" ht="15">
      <c r="A11" s="46">
        <v>1</v>
      </c>
      <c r="B11" s="52" t="s">
        <v>9</v>
      </c>
      <c r="C11" s="46">
        <v>9</v>
      </c>
      <c r="D11" s="49">
        <v>8725308</v>
      </c>
      <c r="E11" s="49">
        <v>58830878</v>
      </c>
    </row>
    <row r="12" spans="1:5" ht="30">
      <c r="A12" s="46">
        <v>2</v>
      </c>
      <c r="B12" s="52" t="s">
        <v>10</v>
      </c>
      <c r="C12" s="46">
        <v>10</v>
      </c>
      <c r="D12" s="48"/>
      <c r="E12" s="48"/>
    </row>
    <row r="13" spans="1:5" ht="16.5">
      <c r="A13" s="53" t="s">
        <v>11</v>
      </c>
      <c r="B13" s="51" t="s">
        <v>12</v>
      </c>
      <c r="C13" s="46"/>
      <c r="D13" s="54"/>
      <c r="E13" s="54"/>
    </row>
    <row r="14" spans="1:5" ht="16.5">
      <c r="A14" s="53" t="s">
        <v>13</v>
      </c>
      <c r="B14" s="51" t="s">
        <v>14</v>
      </c>
      <c r="C14" s="46"/>
      <c r="D14" s="54"/>
      <c r="E14" s="54"/>
    </row>
    <row r="15" spans="1:5" ht="16.5">
      <c r="A15" s="55"/>
      <c r="B15" s="56" t="s">
        <v>15</v>
      </c>
      <c r="C15" s="57"/>
      <c r="D15" s="58">
        <f>SUM(D11:D14)</f>
        <v>8725308</v>
      </c>
      <c r="E15" s="58">
        <f>SUM(E11:E14)</f>
        <v>58830878</v>
      </c>
    </row>
    <row r="16" spans="1:5" ht="15">
      <c r="A16" s="46">
        <v>3</v>
      </c>
      <c r="B16" s="52" t="s">
        <v>16</v>
      </c>
      <c r="C16" s="46">
        <v>11</v>
      </c>
      <c r="D16" s="48"/>
      <c r="E16" s="48"/>
    </row>
    <row r="17" spans="1:5" ht="16.5">
      <c r="A17" s="53" t="s">
        <v>11</v>
      </c>
      <c r="B17" s="51" t="s">
        <v>17</v>
      </c>
      <c r="C17" s="46"/>
      <c r="D17" s="60">
        <v>115940325</v>
      </c>
      <c r="E17" s="49">
        <v>2139783</v>
      </c>
    </row>
    <row r="18" spans="1:5" ht="16.5">
      <c r="A18" s="53" t="s">
        <v>13</v>
      </c>
      <c r="B18" s="51" t="s">
        <v>18</v>
      </c>
      <c r="C18" s="46"/>
      <c r="D18" s="60"/>
      <c r="E18" s="49">
        <v>777466</v>
      </c>
    </row>
    <row r="19" spans="1:5" ht="16.5">
      <c r="A19" s="53" t="s">
        <v>19</v>
      </c>
      <c r="B19" s="51" t="s">
        <v>20</v>
      </c>
      <c r="C19" s="46"/>
      <c r="D19" s="54"/>
      <c r="E19" s="54"/>
    </row>
    <row r="20" spans="1:5" ht="16.5">
      <c r="A20" s="53" t="s">
        <v>21</v>
      </c>
      <c r="B20" s="51" t="s">
        <v>22</v>
      </c>
      <c r="C20" s="46"/>
      <c r="D20" s="54"/>
      <c r="E20" s="54"/>
    </row>
    <row r="21" spans="1:5" ht="15">
      <c r="A21" s="59"/>
      <c r="B21" s="56" t="s">
        <v>15</v>
      </c>
      <c r="C21" s="57"/>
      <c r="D21" s="58">
        <f>SUM(D17:D20)</f>
        <v>115940325</v>
      </c>
      <c r="E21" s="58">
        <f>SUM(E17:E20)</f>
        <v>2917249</v>
      </c>
    </row>
    <row r="22" spans="1:5" ht="15">
      <c r="A22" s="46">
        <v>4</v>
      </c>
      <c r="B22" s="52" t="s">
        <v>23</v>
      </c>
      <c r="C22" s="46">
        <v>12</v>
      </c>
      <c r="D22" s="48"/>
      <c r="E22" s="48"/>
    </row>
    <row r="23" spans="1:5" ht="16.5">
      <c r="A23" s="53" t="s">
        <v>11</v>
      </c>
      <c r="B23" s="51" t="s">
        <v>24</v>
      </c>
      <c r="C23" s="46"/>
      <c r="D23" s="60">
        <v>104588503</v>
      </c>
      <c r="E23" s="49">
        <v>95383512</v>
      </c>
    </row>
    <row r="24" spans="1:5" ht="16.5">
      <c r="A24" s="53" t="s">
        <v>13</v>
      </c>
      <c r="B24" s="51" t="s">
        <v>25</v>
      </c>
      <c r="C24" s="46"/>
      <c r="D24" s="54"/>
      <c r="E24" s="54"/>
    </row>
    <row r="25" spans="1:5" ht="16.5">
      <c r="A25" s="53" t="s">
        <v>19</v>
      </c>
      <c r="B25" s="51" t="s">
        <v>26</v>
      </c>
      <c r="C25" s="46"/>
      <c r="D25" s="60">
        <v>6053040</v>
      </c>
      <c r="E25" s="60">
        <v>5847834</v>
      </c>
    </row>
    <row r="26" spans="1:5" ht="16.5">
      <c r="A26" s="53" t="s">
        <v>21</v>
      </c>
      <c r="B26" s="51" t="s">
        <v>27</v>
      </c>
      <c r="C26" s="46"/>
      <c r="D26" s="60"/>
      <c r="E26" s="60"/>
    </row>
    <row r="27" spans="1:5" ht="16.5">
      <c r="A27" s="61" t="s">
        <v>28</v>
      </c>
      <c r="B27" s="51" t="s">
        <v>29</v>
      </c>
      <c r="C27" s="46"/>
      <c r="D27" s="266">
        <v>18139500</v>
      </c>
      <c r="E27" s="54"/>
    </row>
    <row r="28" spans="1:5" ht="15">
      <c r="A28" s="59"/>
      <c r="B28" s="56" t="s">
        <v>15</v>
      </c>
      <c r="C28" s="57"/>
      <c r="D28" s="58">
        <f>SUM(D23:D27)</f>
        <v>128781043</v>
      </c>
      <c r="E28" s="58">
        <f>SUM(E23:E27)</f>
        <v>101231346</v>
      </c>
    </row>
    <row r="29" spans="1:5" ht="15">
      <c r="A29" s="46">
        <v>5</v>
      </c>
      <c r="B29" s="52" t="s">
        <v>30</v>
      </c>
      <c r="C29" s="46">
        <v>13</v>
      </c>
      <c r="D29" s="48"/>
      <c r="E29" s="48"/>
    </row>
    <row r="30" spans="1:5" ht="15">
      <c r="A30" s="46">
        <v>6</v>
      </c>
      <c r="B30" s="52" t="s">
        <v>31</v>
      </c>
      <c r="C30" s="46">
        <v>14</v>
      </c>
      <c r="D30" s="48"/>
      <c r="E30" s="48"/>
    </row>
    <row r="31" spans="1:5" ht="15">
      <c r="A31" s="46">
        <v>7</v>
      </c>
      <c r="B31" s="52" t="s">
        <v>32</v>
      </c>
      <c r="C31" s="46">
        <v>15</v>
      </c>
      <c r="D31" s="49">
        <v>24288257</v>
      </c>
      <c r="E31" s="49">
        <v>28574420</v>
      </c>
    </row>
    <row r="32" spans="1:6" ht="15">
      <c r="A32" s="57"/>
      <c r="B32" s="62" t="s">
        <v>33</v>
      </c>
      <c r="C32" s="57"/>
      <c r="D32" s="58">
        <f>D15+D21+D28+D31</f>
        <v>277734933</v>
      </c>
      <c r="E32" s="58">
        <f>E15+E21+E28+E31</f>
        <v>191553893</v>
      </c>
      <c r="F32" s="40"/>
    </row>
    <row r="33" spans="1:5" ht="16.5">
      <c r="A33" s="53"/>
      <c r="B33" s="51"/>
      <c r="C33" s="46"/>
      <c r="D33" s="54"/>
      <c r="E33" s="54"/>
    </row>
    <row r="34" spans="1:5" ht="16.5">
      <c r="A34" s="46" t="s">
        <v>34</v>
      </c>
      <c r="B34" s="52" t="s">
        <v>35</v>
      </c>
      <c r="C34" s="46"/>
      <c r="D34" s="54"/>
      <c r="E34" s="54"/>
    </row>
    <row r="35" spans="1:5" ht="16.5">
      <c r="A35" s="53"/>
      <c r="B35" s="51"/>
      <c r="C35" s="46"/>
      <c r="D35" s="54"/>
      <c r="E35" s="54"/>
    </row>
    <row r="36" spans="1:5" ht="15">
      <c r="A36" s="46">
        <v>1</v>
      </c>
      <c r="B36" s="52" t="s">
        <v>36</v>
      </c>
      <c r="C36" s="46">
        <v>16</v>
      </c>
      <c r="D36" s="48"/>
      <c r="E36" s="48"/>
    </row>
    <row r="37" spans="1:5" ht="49.5">
      <c r="A37" s="53" t="s">
        <v>11</v>
      </c>
      <c r="B37" s="51" t="s">
        <v>37</v>
      </c>
      <c r="C37" s="46"/>
      <c r="D37" s="54"/>
      <c r="E37" s="54"/>
    </row>
    <row r="38" spans="1:5" ht="16.5">
      <c r="A38" s="53" t="s">
        <v>13</v>
      </c>
      <c r="B38" s="51" t="s">
        <v>38</v>
      </c>
      <c r="C38" s="46"/>
      <c r="D38" s="54"/>
      <c r="E38" s="54"/>
    </row>
    <row r="39" spans="1:5" ht="16.5">
      <c r="A39" s="53" t="s">
        <v>19</v>
      </c>
      <c r="B39" s="51" t="s">
        <v>39</v>
      </c>
      <c r="C39" s="46"/>
      <c r="D39" s="54"/>
      <c r="E39" s="54"/>
    </row>
    <row r="40" spans="1:5" ht="16.5">
      <c r="A40" s="61" t="s">
        <v>21</v>
      </c>
      <c r="B40" s="51" t="s">
        <v>40</v>
      </c>
      <c r="C40" s="46"/>
      <c r="D40" s="54"/>
      <c r="E40" s="54"/>
    </row>
    <row r="41" spans="1:5" ht="15">
      <c r="A41" s="59"/>
      <c r="B41" s="56" t="s">
        <v>15</v>
      </c>
      <c r="C41" s="57"/>
      <c r="D41" s="63"/>
      <c r="E41" s="63"/>
    </row>
    <row r="42" spans="1:5" ht="15">
      <c r="A42" s="46">
        <v>2</v>
      </c>
      <c r="B42" s="52" t="s">
        <v>41</v>
      </c>
      <c r="C42" s="46">
        <v>17</v>
      </c>
      <c r="D42" s="48"/>
      <c r="E42" s="48"/>
    </row>
    <row r="43" spans="1:5" ht="16.5">
      <c r="A43" s="53" t="s">
        <v>11</v>
      </c>
      <c r="B43" s="51" t="s">
        <v>42</v>
      </c>
      <c r="C43" s="46"/>
      <c r="D43" s="54"/>
      <c r="E43" s="54"/>
    </row>
    <row r="44" spans="1:5" ht="16.5">
      <c r="A44" s="53" t="s">
        <v>13</v>
      </c>
      <c r="B44" s="51" t="s">
        <v>43</v>
      </c>
      <c r="C44" s="46"/>
      <c r="D44" s="60"/>
      <c r="E44" s="60"/>
    </row>
    <row r="45" spans="1:5" ht="16.5">
      <c r="A45" s="53" t="s">
        <v>19</v>
      </c>
      <c r="B45" s="51" t="s">
        <v>44</v>
      </c>
      <c r="C45" s="46"/>
      <c r="D45" s="60">
        <v>12321806</v>
      </c>
      <c r="E45" s="60">
        <v>10342439</v>
      </c>
    </row>
    <row r="46" spans="1:5" ht="19.5" customHeight="1">
      <c r="A46" s="61" t="s">
        <v>21</v>
      </c>
      <c r="B46" s="51" t="s">
        <v>45</v>
      </c>
      <c r="C46" s="46"/>
      <c r="D46" s="60">
        <v>20598696</v>
      </c>
      <c r="E46" s="60">
        <v>22687235</v>
      </c>
    </row>
    <row r="47" spans="1:5" ht="15">
      <c r="A47" s="59"/>
      <c r="B47" s="56" t="s">
        <v>15</v>
      </c>
      <c r="C47" s="57"/>
      <c r="D47" s="64">
        <f>SUM(D45:D46)</f>
        <v>32920502</v>
      </c>
      <c r="E47" s="64">
        <f>SUM(E45:E46)</f>
        <v>33029674</v>
      </c>
    </row>
    <row r="48" spans="1:5" ht="15">
      <c r="A48" s="46">
        <v>3</v>
      </c>
      <c r="B48" s="52" t="s">
        <v>46</v>
      </c>
      <c r="C48" s="46">
        <v>18</v>
      </c>
      <c r="D48" s="48"/>
      <c r="E48" s="48"/>
    </row>
    <row r="49" spans="1:5" ht="15">
      <c r="A49" s="46">
        <v>4</v>
      </c>
      <c r="B49" s="52" t="s">
        <v>47</v>
      </c>
      <c r="C49" s="46">
        <v>19</v>
      </c>
      <c r="D49" s="48"/>
      <c r="E49" s="48"/>
    </row>
    <row r="50" spans="1:5" ht="16.5">
      <c r="A50" s="53" t="s">
        <v>11</v>
      </c>
      <c r="B50" s="51" t="s">
        <v>48</v>
      </c>
      <c r="C50" s="46"/>
      <c r="D50" s="54"/>
      <c r="E50" s="54"/>
    </row>
    <row r="51" spans="1:5" ht="16.5">
      <c r="A51" s="53" t="s">
        <v>13</v>
      </c>
      <c r="B51" s="51" t="s">
        <v>49</v>
      </c>
      <c r="C51" s="46"/>
      <c r="D51" s="54"/>
      <c r="E51" s="54"/>
    </row>
    <row r="52" spans="1:5" ht="16.5">
      <c r="A52" s="53" t="s">
        <v>19</v>
      </c>
      <c r="B52" s="51" t="s">
        <v>50</v>
      </c>
      <c r="C52" s="46"/>
      <c r="D52" s="54"/>
      <c r="E52" s="54"/>
    </row>
    <row r="53" spans="1:5" ht="15">
      <c r="A53" s="59"/>
      <c r="B53" s="56" t="s">
        <v>15</v>
      </c>
      <c r="C53" s="57"/>
      <c r="D53" s="63"/>
      <c r="E53" s="63"/>
    </row>
    <row r="54" spans="1:5" ht="15">
      <c r="A54" s="46">
        <v>5</v>
      </c>
      <c r="B54" s="52" t="s">
        <v>51</v>
      </c>
      <c r="C54" s="46">
        <v>20</v>
      </c>
      <c r="D54" s="48"/>
      <c r="E54" s="48"/>
    </row>
    <row r="55" spans="1:5" ht="15">
      <c r="A55" s="46">
        <v>6</v>
      </c>
      <c r="B55" s="52" t="s">
        <v>52</v>
      </c>
      <c r="C55" s="46">
        <v>21</v>
      </c>
      <c r="D55" s="48"/>
      <c r="E55" s="48"/>
    </row>
    <row r="56" spans="1:5" ht="16.5">
      <c r="A56" s="53"/>
      <c r="B56" s="51"/>
      <c r="C56" s="46"/>
      <c r="D56" s="54"/>
      <c r="E56" s="54"/>
    </row>
    <row r="57" spans="1:5" ht="15">
      <c r="A57" s="57"/>
      <c r="B57" s="62" t="s">
        <v>53</v>
      </c>
      <c r="C57" s="57"/>
      <c r="D57" s="58">
        <f>SUM(D47:D56)</f>
        <v>32920502</v>
      </c>
      <c r="E57" s="58">
        <f>E47+E53</f>
        <v>33029674</v>
      </c>
    </row>
    <row r="58" spans="1:5" ht="16.5">
      <c r="A58" s="53"/>
      <c r="B58" s="51"/>
      <c r="C58" s="46"/>
      <c r="D58" s="54"/>
      <c r="E58" s="54"/>
    </row>
    <row r="59" spans="1:5" ht="15">
      <c r="A59" s="57"/>
      <c r="B59" s="62" t="s">
        <v>54</v>
      </c>
      <c r="C59" s="57"/>
      <c r="D59" s="65">
        <f>D32+D57</f>
        <v>310655435</v>
      </c>
      <c r="E59" s="65">
        <f>E32+E57</f>
        <v>224583567</v>
      </c>
    </row>
    <row r="60" spans="1:5" ht="16.5">
      <c r="A60" s="53"/>
      <c r="B60" s="51"/>
      <c r="C60" s="46"/>
      <c r="D60" s="54"/>
      <c r="E60" s="54"/>
    </row>
    <row r="61" spans="1:5" ht="31.5" customHeight="1" thickBot="1">
      <c r="A61" s="41"/>
      <c r="B61" s="66" t="s">
        <v>346</v>
      </c>
      <c r="C61" s="42"/>
      <c r="D61" s="42"/>
      <c r="E61" s="42"/>
    </row>
    <row r="62" spans="1:5" ht="15">
      <c r="A62" s="67"/>
      <c r="B62" s="67" t="s">
        <v>1</v>
      </c>
      <c r="C62" s="67" t="s">
        <v>2</v>
      </c>
      <c r="D62" s="67" t="s">
        <v>3</v>
      </c>
      <c r="E62" s="67" t="s">
        <v>4</v>
      </c>
    </row>
    <row r="63" spans="1:5" ht="15">
      <c r="A63" s="68"/>
      <c r="B63" s="68"/>
      <c r="C63" s="68"/>
      <c r="D63" s="68"/>
      <c r="E63" s="68"/>
    </row>
    <row r="64" spans="1:5" ht="15">
      <c r="A64" s="46" t="s">
        <v>55</v>
      </c>
      <c r="B64" s="48" t="s">
        <v>56</v>
      </c>
      <c r="C64" s="46"/>
      <c r="D64" s="49">
        <v>310655435</v>
      </c>
      <c r="E64" s="49">
        <v>224583567</v>
      </c>
    </row>
    <row r="65" spans="1:5" ht="15">
      <c r="A65" s="46"/>
      <c r="B65" s="48"/>
      <c r="C65" s="46"/>
      <c r="D65" s="48"/>
      <c r="E65" s="48"/>
    </row>
    <row r="66" spans="1:5" ht="15">
      <c r="A66" s="46" t="s">
        <v>7</v>
      </c>
      <c r="B66" s="48" t="s">
        <v>57</v>
      </c>
      <c r="C66" s="46"/>
      <c r="D66" s="48"/>
      <c r="E66" s="48"/>
    </row>
    <row r="67" spans="1:5" ht="15">
      <c r="A67" s="46"/>
      <c r="B67" s="48"/>
      <c r="C67" s="46"/>
      <c r="D67" s="48"/>
      <c r="E67" s="48"/>
    </row>
    <row r="68" spans="1:5" ht="15">
      <c r="A68" s="46">
        <v>1</v>
      </c>
      <c r="B68" s="48" t="s">
        <v>58</v>
      </c>
      <c r="C68" s="46">
        <v>22</v>
      </c>
      <c r="D68" s="48"/>
      <c r="E68" s="48"/>
    </row>
    <row r="69" spans="1:5" ht="15">
      <c r="A69" s="46">
        <v>2</v>
      </c>
      <c r="B69" s="48" t="s">
        <v>59</v>
      </c>
      <c r="C69" s="46">
        <v>23</v>
      </c>
      <c r="D69" s="49"/>
      <c r="E69" s="49"/>
    </row>
    <row r="70" spans="1:5" ht="16.5">
      <c r="A70" s="53" t="s">
        <v>11</v>
      </c>
      <c r="B70" s="69" t="s">
        <v>60</v>
      </c>
      <c r="C70" s="46"/>
      <c r="D70" s="84">
        <v>86825215</v>
      </c>
      <c r="E70" s="60"/>
    </row>
    <row r="71" spans="1:5" ht="16.5">
      <c r="A71" s="53" t="s">
        <v>13</v>
      </c>
      <c r="B71" s="69" t="s">
        <v>61</v>
      </c>
      <c r="C71" s="46"/>
      <c r="D71" s="54"/>
      <c r="E71" s="54"/>
    </row>
    <row r="72" spans="1:5" ht="16.5">
      <c r="A72" s="53" t="s">
        <v>19</v>
      </c>
      <c r="B72" s="69" t="s">
        <v>62</v>
      </c>
      <c r="C72" s="46"/>
      <c r="D72" s="54"/>
      <c r="E72" s="54"/>
    </row>
    <row r="73" spans="1:5" ht="16.5">
      <c r="A73" s="55"/>
      <c r="B73" s="70" t="s">
        <v>15</v>
      </c>
      <c r="C73" s="57"/>
      <c r="D73" s="71">
        <f>SUM(D70:D72)</f>
        <v>86825215</v>
      </c>
      <c r="E73" s="71"/>
    </row>
    <row r="74" spans="1:5" ht="15">
      <c r="A74" s="46">
        <v>3</v>
      </c>
      <c r="B74" s="48" t="s">
        <v>63</v>
      </c>
      <c r="C74" s="46">
        <v>24</v>
      </c>
      <c r="D74" s="48"/>
      <c r="E74" s="48"/>
    </row>
    <row r="75" spans="1:5" ht="16.5">
      <c r="A75" s="53" t="s">
        <v>11</v>
      </c>
      <c r="B75" s="69" t="s">
        <v>64</v>
      </c>
      <c r="C75" s="46"/>
      <c r="D75" s="60">
        <v>83445858</v>
      </c>
      <c r="E75" s="60">
        <v>71429802</v>
      </c>
    </row>
    <row r="76" spans="1:5" ht="16.5">
      <c r="A76" s="53" t="s">
        <v>13</v>
      </c>
      <c r="B76" s="69" t="s">
        <v>65</v>
      </c>
      <c r="C76" s="46"/>
      <c r="D76" s="60">
        <v>3500778</v>
      </c>
      <c r="E76" s="60">
        <v>2197260</v>
      </c>
    </row>
    <row r="77" spans="1:5" ht="16.5">
      <c r="A77" s="53" t="s">
        <v>19</v>
      </c>
      <c r="B77" s="69" t="s">
        <v>66</v>
      </c>
      <c r="C77" s="46"/>
      <c r="D77" s="60">
        <v>1038426</v>
      </c>
      <c r="E77" s="60">
        <v>13605140</v>
      </c>
    </row>
    <row r="78" spans="1:5" ht="16.5">
      <c r="A78" s="53" t="s">
        <v>21</v>
      </c>
      <c r="B78" s="69" t="s">
        <v>67</v>
      </c>
      <c r="C78" s="264"/>
      <c r="D78" s="265"/>
      <c r="E78" s="60"/>
    </row>
    <row r="79" spans="1:5" ht="16.5">
      <c r="A79" s="53" t="s">
        <v>28</v>
      </c>
      <c r="B79" s="69" t="s">
        <v>68</v>
      </c>
      <c r="C79" s="46"/>
      <c r="D79" s="60"/>
      <c r="E79" s="60"/>
    </row>
    <row r="80" spans="1:5" ht="15">
      <c r="A80" s="59"/>
      <c r="B80" s="63" t="s">
        <v>15</v>
      </c>
      <c r="C80" s="57"/>
      <c r="D80" s="64">
        <f>SUM(D75:D79)</f>
        <v>87985062</v>
      </c>
      <c r="E80" s="64">
        <f>SUM(E75:E79)</f>
        <v>87232202</v>
      </c>
    </row>
    <row r="81" spans="1:5" ht="15">
      <c r="A81" s="46">
        <v>4</v>
      </c>
      <c r="B81" s="48" t="s">
        <v>69</v>
      </c>
      <c r="C81" s="46">
        <v>25</v>
      </c>
      <c r="D81" s="48"/>
      <c r="E81" s="48"/>
    </row>
    <row r="82" spans="1:5" ht="15">
      <c r="A82" s="46">
        <v>5</v>
      </c>
      <c r="B82" s="48" t="s">
        <v>70</v>
      </c>
      <c r="C82" s="46">
        <v>26</v>
      </c>
      <c r="D82" s="48"/>
      <c r="E82" s="48"/>
    </row>
    <row r="83" spans="1:5" ht="16.5">
      <c r="A83" s="53"/>
      <c r="B83" s="69"/>
      <c r="C83" s="46"/>
      <c r="D83" s="54"/>
      <c r="E83" s="54"/>
    </row>
    <row r="84" spans="1:6" ht="15">
      <c r="A84" s="57"/>
      <c r="B84" s="72" t="s">
        <v>71</v>
      </c>
      <c r="C84" s="57"/>
      <c r="D84" s="58">
        <f>D73+D80</f>
        <v>174810277</v>
      </c>
      <c r="E84" s="58">
        <f>E80+E81</f>
        <v>87232202</v>
      </c>
      <c r="F84" s="40"/>
    </row>
    <row r="85" spans="1:5" ht="16.5">
      <c r="A85" s="53"/>
      <c r="B85" s="69"/>
      <c r="C85" s="46"/>
      <c r="D85" s="54"/>
      <c r="E85" s="54"/>
    </row>
    <row r="86" spans="1:5" ht="16.5">
      <c r="A86" s="46" t="s">
        <v>34</v>
      </c>
      <c r="B86" s="48" t="s">
        <v>72</v>
      </c>
      <c r="C86" s="46"/>
      <c r="D86" s="54"/>
      <c r="E86" s="54"/>
    </row>
    <row r="87" spans="1:5" ht="16.5">
      <c r="A87" s="53"/>
      <c r="B87" s="54"/>
      <c r="C87" s="46"/>
      <c r="D87" s="54"/>
      <c r="E87" s="54"/>
    </row>
    <row r="88" spans="1:5" ht="15">
      <c r="A88" s="46">
        <v>1</v>
      </c>
      <c r="B88" s="48" t="s">
        <v>73</v>
      </c>
      <c r="C88" s="46">
        <v>27</v>
      </c>
      <c r="D88" s="48"/>
      <c r="E88" s="48"/>
    </row>
    <row r="89" spans="1:5" ht="16.5">
      <c r="A89" s="53" t="s">
        <v>11</v>
      </c>
      <c r="B89" s="69" t="s">
        <v>74</v>
      </c>
      <c r="C89" s="46"/>
      <c r="D89" s="60">
        <v>58547765</v>
      </c>
      <c r="E89" s="60">
        <v>83067996</v>
      </c>
    </row>
    <row r="90" spans="1:5" ht="16.5">
      <c r="A90" s="53" t="s">
        <v>13</v>
      </c>
      <c r="B90" s="69" t="s">
        <v>75</v>
      </c>
      <c r="C90" s="46"/>
      <c r="D90" s="54"/>
      <c r="E90" s="54"/>
    </row>
    <row r="91" spans="1:5" ht="15">
      <c r="A91" s="59"/>
      <c r="B91" s="63" t="s">
        <v>15</v>
      </c>
      <c r="C91" s="57"/>
      <c r="D91" s="64">
        <f>SUM(D89:D90)</f>
        <v>58547765</v>
      </c>
      <c r="E91" s="64">
        <f>SUM(E89:E90)</f>
        <v>83067996</v>
      </c>
    </row>
    <row r="92" spans="1:5" ht="15">
      <c r="A92" s="46">
        <v>2</v>
      </c>
      <c r="B92" s="48" t="s">
        <v>76</v>
      </c>
      <c r="C92" s="46">
        <v>28</v>
      </c>
      <c r="D92" s="49">
        <v>405156</v>
      </c>
      <c r="E92" s="49">
        <v>405156</v>
      </c>
    </row>
    <row r="93" spans="1:5" ht="15">
      <c r="A93" s="46">
        <v>3</v>
      </c>
      <c r="B93" s="48" t="s">
        <v>77</v>
      </c>
      <c r="C93" s="46">
        <v>29</v>
      </c>
      <c r="D93" s="48"/>
      <c r="E93" s="48"/>
    </row>
    <row r="94" spans="1:5" ht="15">
      <c r="A94" s="46">
        <v>4</v>
      </c>
      <c r="B94" s="48" t="s">
        <v>78</v>
      </c>
      <c r="C94" s="46">
        <v>30</v>
      </c>
      <c r="D94" s="48"/>
      <c r="E94" s="48"/>
    </row>
    <row r="95" spans="1:5" ht="16.5">
      <c r="A95" s="53"/>
      <c r="B95" s="69"/>
      <c r="C95" s="46"/>
      <c r="D95" s="54"/>
      <c r="E95" s="54"/>
    </row>
    <row r="96" spans="1:5" ht="15">
      <c r="A96" s="57"/>
      <c r="B96" s="72" t="s">
        <v>79</v>
      </c>
      <c r="C96" s="57"/>
      <c r="D96" s="58">
        <f>SUM(D91:D95)</f>
        <v>58952921</v>
      </c>
      <c r="E96" s="58">
        <f>E91+E92</f>
        <v>83473152</v>
      </c>
    </row>
    <row r="97" spans="1:5" ht="16.5">
      <c r="A97" s="53"/>
      <c r="B97" s="69"/>
      <c r="C97" s="46"/>
      <c r="D97" s="54"/>
      <c r="E97" s="54"/>
    </row>
    <row r="98" spans="1:6" ht="15">
      <c r="A98" s="57"/>
      <c r="B98" s="72" t="s">
        <v>80</v>
      </c>
      <c r="C98" s="57"/>
      <c r="D98" s="58">
        <f>D84+D96</f>
        <v>233763198</v>
      </c>
      <c r="E98" s="58">
        <f>E84+E96</f>
        <v>170705354</v>
      </c>
      <c r="F98" s="40"/>
    </row>
    <row r="99" spans="1:5" ht="16.5">
      <c r="A99" s="53"/>
      <c r="B99" s="69"/>
      <c r="C99" s="46"/>
      <c r="D99" s="54"/>
      <c r="E99" s="54"/>
    </row>
    <row r="100" spans="1:5" ht="16.5">
      <c r="A100" s="46" t="s">
        <v>81</v>
      </c>
      <c r="B100" s="48" t="s">
        <v>82</v>
      </c>
      <c r="C100" s="46"/>
      <c r="D100" s="54"/>
      <c r="E100" s="54"/>
    </row>
    <row r="101" spans="1:5" ht="16.5">
      <c r="A101" s="53"/>
      <c r="B101" s="54"/>
      <c r="C101" s="46"/>
      <c r="D101" s="54"/>
      <c r="E101" s="54"/>
    </row>
    <row r="102" spans="1:5" ht="15">
      <c r="A102" s="46">
        <v>1</v>
      </c>
      <c r="B102" s="48" t="s">
        <v>83</v>
      </c>
      <c r="C102" s="46">
        <v>31</v>
      </c>
      <c r="D102" s="48"/>
      <c r="E102" s="48"/>
    </row>
    <row r="103" spans="1:5" ht="30">
      <c r="A103" s="46">
        <v>2</v>
      </c>
      <c r="B103" s="48" t="s">
        <v>84</v>
      </c>
      <c r="C103" s="46">
        <v>32</v>
      </c>
      <c r="D103" s="48"/>
      <c r="E103" s="48"/>
    </row>
    <row r="104" spans="1:5" ht="15">
      <c r="A104" s="46">
        <v>3</v>
      </c>
      <c r="B104" s="48" t="s">
        <v>85</v>
      </c>
      <c r="C104" s="46">
        <v>33</v>
      </c>
      <c r="D104" s="49">
        <v>100000</v>
      </c>
      <c r="E104" s="49">
        <v>100000</v>
      </c>
    </row>
    <row r="105" spans="1:5" ht="15">
      <c r="A105" s="46">
        <v>4</v>
      </c>
      <c r="B105" s="48" t="s">
        <v>86</v>
      </c>
      <c r="C105" s="46">
        <v>34</v>
      </c>
      <c r="D105" s="48"/>
      <c r="E105" s="48"/>
    </row>
    <row r="106" spans="1:5" ht="15">
      <c r="A106" s="46">
        <v>5</v>
      </c>
      <c r="B106" s="48" t="s">
        <v>87</v>
      </c>
      <c r="C106" s="46">
        <v>35</v>
      </c>
      <c r="D106" s="48"/>
      <c r="E106" s="48"/>
    </row>
    <row r="107" spans="1:5" ht="15">
      <c r="A107" s="46">
        <v>6</v>
      </c>
      <c r="B107" s="48" t="s">
        <v>88</v>
      </c>
      <c r="C107" s="46">
        <v>36</v>
      </c>
      <c r="D107" s="48"/>
      <c r="E107" s="48"/>
    </row>
    <row r="108" spans="1:5" ht="15">
      <c r="A108" s="46">
        <v>7</v>
      </c>
      <c r="B108" s="48" t="s">
        <v>89</v>
      </c>
      <c r="C108" s="46">
        <v>37</v>
      </c>
      <c r="D108" s="49">
        <v>3602000</v>
      </c>
      <c r="E108" s="49">
        <v>2502000</v>
      </c>
    </row>
    <row r="109" spans="1:5" ht="15">
      <c r="A109" s="46">
        <v>8</v>
      </c>
      <c r="B109" s="48" t="s">
        <v>90</v>
      </c>
      <c r="C109" s="46">
        <v>38</v>
      </c>
      <c r="D109" s="49">
        <v>50176213</v>
      </c>
      <c r="E109" s="49">
        <v>28507233</v>
      </c>
    </row>
    <row r="110" spans="1:5" ht="15">
      <c r="A110" s="46">
        <v>9</v>
      </c>
      <c r="B110" s="48" t="s">
        <v>91</v>
      </c>
      <c r="C110" s="46">
        <v>39</v>
      </c>
      <c r="D110" s="50"/>
      <c r="E110" s="50"/>
    </row>
    <row r="111" spans="1:5" ht="15">
      <c r="A111" s="46">
        <v>10</v>
      </c>
      <c r="B111" s="48" t="s">
        <v>92</v>
      </c>
      <c r="C111" s="46">
        <v>40</v>
      </c>
      <c r="D111" s="49">
        <v>23014024</v>
      </c>
      <c r="E111" s="49">
        <v>22768980</v>
      </c>
    </row>
    <row r="112" spans="1:5" ht="16.5">
      <c r="A112" s="53"/>
      <c r="B112" s="54"/>
      <c r="C112" s="46"/>
      <c r="D112" s="54"/>
      <c r="E112" s="54"/>
    </row>
    <row r="113" spans="1:5" ht="15">
      <c r="A113" s="57"/>
      <c r="B113" s="72" t="s">
        <v>93</v>
      </c>
      <c r="C113" s="57"/>
      <c r="D113" s="58">
        <f>SUM(D104:D112)</f>
        <v>76892237</v>
      </c>
      <c r="E113" s="58">
        <f>SUM(E104:E112)</f>
        <v>53878213</v>
      </c>
    </row>
    <row r="114" spans="1:5" ht="16.5">
      <c r="A114" s="53"/>
      <c r="B114" s="54"/>
      <c r="C114" s="46"/>
      <c r="D114" s="54"/>
      <c r="E114" s="54"/>
    </row>
    <row r="115" spans="1:5" ht="15">
      <c r="A115" s="57"/>
      <c r="B115" s="72" t="s">
        <v>94</v>
      </c>
      <c r="C115" s="57"/>
      <c r="D115" s="58">
        <f>D98+D113</f>
        <v>310655435</v>
      </c>
      <c r="E115" s="58">
        <f>E98+E113</f>
        <v>224583567</v>
      </c>
    </row>
    <row r="116" spans="1:5" ht="16.5">
      <c r="A116" s="41"/>
      <c r="B116" s="41"/>
      <c r="C116" s="41"/>
      <c r="D116" s="41"/>
      <c r="E116" s="41"/>
    </row>
    <row r="117" spans="1:5" ht="16.5">
      <c r="A117" s="41"/>
      <c r="B117" s="73" t="s">
        <v>95</v>
      </c>
      <c r="C117" s="73"/>
      <c r="D117" s="73"/>
      <c r="E117" s="41"/>
    </row>
    <row r="118" spans="4:5" ht="12.75">
      <c r="D118" s="40">
        <f>D115-D59</f>
        <v>0</v>
      </c>
      <c r="E118" s="40">
        <f>E115-E59</f>
        <v>0</v>
      </c>
    </row>
  </sheetData>
  <sheetProtection/>
  <printOptions/>
  <pageMargins left="0.75" right="0.75" top="1" bottom="1" header="0.5" footer="0.5"/>
  <pageSetup horizontalDpi="600" verticalDpi="600" orientation="portrait" scale="66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H41"/>
  <sheetViews>
    <sheetView zoomScalePageLayoutView="0" workbookViewId="0" topLeftCell="A1">
      <selection activeCell="H26" sqref="H26"/>
    </sheetView>
  </sheetViews>
  <sheetFormatPr defaultColWidth="9.140625" defaultRowHeight="12.75"/>
  <cols>
    <col min="3" max="3" width="44.00390625" style="0" customWidth="1"/>
    <col min="4" max="4" width="14.7109375" style="0" customWidth="1"/>
    <col min="5" max="5" width="18.8515625" style="0" customWidth="1"/>
    <col min="6" max="6" width="17.140625" style="0" customWidth="1"/>
    <col min="7" max="7" width="13.28125" style="0" customWidth="1"/>
    <col min="8" max="8" width="10.28125" style="0" customWidth="1"/>
  </cols>
  <sheetData>
    <row r="3" spans="2:6" ht="18.75">
      <c r="B3" s="1"/>
      <c r="C3" s="2" t="s">
        <v>96</v>
      </c>
      <c r="D3" s="3"/>
      <c r="E3" s="3"/>
      <c r="F3" s="4"/>
    </row>
    <row r="4" spans="2:6" ht="16.5">
      <c r="B4" s="1"/>
      <c r="C4" s="1"/>
      <c r="D4" s="3"/>
      <c r="E4" s="3"/>
      <c r="F4" s="3"/>
    </row>
    <row r="5" spans="2:6" ht="17.25" thickBot="1">
      <c r="B5" s="5" t="s">
        <v>347</v>
      </c>
      <c r="C5" s="5"/>
      <c r="D5" s="5"/>
      <c r="E5" s="5"/>
      <c r="F5" s="5"/>
    </row>
    <row r="6" spans="2:6" ht="16.5">
      <c r="B6" s="6" t="s">
        <v>97</v>
      </c>
      <c r="C6" s="7" t="s">
        <v>98</v>
      </c>
      <c r="D6" s="8" t="s">
        <v>2</v>
      </c>
      <c r="E6" s="9" t="s">
        <v>3</v>
      </c>
      <c r="F6" s="9" t="s">
        <v>348</v>
      </c>
    </row>
    <row r="7" spans="2:6" ht="19.5" thickBot="1">
      <c r="B7" s="10"/>
      <c r="C7" s="4"/>
      <c r="D7" s="11"/>
      <c r="E7" s="35"/>
      <c r="F7" s="12"/>
    </row>
    <row r="8" spans="2:6" ht="17.25" thickBot="1">
      <c r="B8" s="13">
        <v>1</v>
      </c>
      <c r="C8" s="14" t="s">
        <v>99</v>
      </c>
      <c r="D8" s="15">
        <v>3</v>
      </c>
      <c r="E8" s="36">
        <v>844622630</v>
      </c>
      <c r="F8" s="16">
        <v>838750907</v>
      </c>
    </row>
    <row r="9" spans="2:8" ht="33" thickBot="1">
      <c r="B9" s="17">
        <v>2</v>
      </c>
      <c r="C9" s="18" t="s">
        <v>100</v>
      </c>
      <c r="D9" s="19">
        <v>3</v>
      </c>
      <c r="E9" s="37">
        <v>1352820</v>
      </c>
      <c r="F9" s="20"/>
      <c r="G9" s="267"/>
      <c r="H9" s="267"/>
    </row>
    <row r="10" spans="2:8" ht="33" thickBot="1">
      <c r="B10" s="17">
        <v>3</v>
      </c>
      <c r="C10" s="18" t="s">
        <v>101</v>
      </c>
      <c r="D10" s="21"/>
      <c r="E10" s="27"/>
      <c r="F10" s="22"/>
      <c r="H10" s="80"/>
    </row>
    <row r="11" spans="2:6" ht="48.75" thickBot="1">
      <c r="B11" s="17">
        <v>4</v>
      </c>
      <c r="C11" s="18" t="s">
        <v>102</v>
      </c>
      <c r="D11" s="21"/>
      <c r="E11" s="27"/>
      <c r="F11" s="23"/>
    </row>
    <row r="12" spans="2:6" ht="17.25" thickBot="1">
      <c r="B12" s="17">
        <v>5</v>
      </c>
      <c r="C12" s="18" t="s">
        <v>103</v>
      </c>
      <c r="D12" s="21"/>
      <c r="E12" s="27">
        <v>-555739802</v>
      </c>
      <c r="F12" s="20">
        <v>-624562249</v>
      </c>
    </row>
    <row r="13" spans="2:6" ht="33" thickBot="1">
      <c r="B13" s="17">
        <v>6</v>
      </c>
      <c r="C13" s="18" t="s">
        <v>104</v>
      </c>
      <c r="D13" s="21"/>
      <c r="E13" s="27">
        <v>-202603950</v>
      </c>
      <c r="F13" s="20">
        <v>-132418839</v>
      </c>
    </row>
    <row r="14" spans="2:6" ht="17.25" thickBot="1">
      <c r="B14" s="17">
        <v>7</v>
      </c>
      <c r="C14" s="18" t="s">
        <v>105</v>
      </c>
      <c r="D14" s="21"/>
      <c r="E14" s="27">
        <f>E15+E16</f>
        <v>-44476721</v>
      </c>
      <c r="F14" s="24">
        <f>F15+F16</f>
        <v>-35731713</v>
      </c>
    </row>
    <row r="15" spans="2:6" ht="16.5" thickBot="1">
      <c r="B15" s="25" t="s">
        <v>11</v>
      </c>
      <c r="C15" s="26" t="s">
        <v>106</v>
      </c>
      <c r="D15" s="21"/>
      <c r="E15" s="27">
        <v>-40093907</v>
      </c>
      <c r="F15" s="20">
        <v>-32656165</v>
      </c>
    </row>
    <row r="16" spans="2:6" ht="16.5" thickBot="1">
      <c r="B16" s="25" t="s">
        <v>13</v>
      </c>
      <c r="C16" s="26" t="s">
        <v>107</v>
      </c>
      <c r="D16" s="21"/>
      <c r="E16" s="27">
        <v>-4382814</v>
      </c>
      <c r="F16" s="20">
        <v>-3075548</v>
      </c>
    </row>
    <row r="17" spans="2:6" ht="16.5" thickBot="1">
      <c r="B17" s="25" t="s">
        <v>19</v>
      </c>
      <c r="C17" s="26" t="s">
        <v>108</v>
      </c>
      <c r="D17" s="21"/>
      <c r="E17" s="27"/>
      <c r="F17" s="23"/>
    </row>
    <row r="18" spans="2:6" ht="33" thickBot="1">
      <c r="B18" s="17">
        <v>8</v>
      </c>
      <c r="C18" s="18" t="s">
        <v>109</v>
      </c>
      <c r="D18" s="21"/>
      <c r="E18" s="27">
        <v>-12202789</v>
      </c>
      <c r="F18" s="27">
        <v>-8400000</v>
      </c>
    </row>
    <row r="19" spans="2:6" ht="33.75" thickBot="1">
      <c r="B19" s="28"/>
      <c r="C19" s="29" t="s">
        <v>110</v>
      </c>
      <c r="D19" s="30"/>
      <c r="E19" s="38">
        <f>E8+E9+E12+E13+E14+E18</f>
        <v>30952188</v>
      </c>
      <c r="F19" s="31">
        <f>F8+F12+F13+F14+F18</f>
        <v>37638106</v>
      </c>
    </row>
    <row r="20" spans="2:6" ht="16.5" thickBot="1">
      <c r="B20" s="25"/>
      <c r="C20" s="18"/>
      <c r="D20" s="21"/>
      <c r="E20" s="27"/>
      <c r="F20" s="23"/>
    </row>
    <row r="21" spans="2:6" ht="33" thickBot="1">
      <c r="B21" s="17">
        <v>1</v>
      </c>
      <c r="C21" s="18" t="s">
        <v>111</v>
      </c>
      <c r="D21" s="21"/>
      <c r="E21" s="27"/>
      <c r="F21" s="23"/>
    </row>
    <row r="22" spans="2:6" ht="33" thickBot="1">
      <c r="B22" s="17">
        <v>2</v>
      </c>
      <c r="C22" s="18" t="s">
        <v>112</v>
      </c>
      <c r="D22" s="21"/>
      <c r="E22" s="27"/>
      <c r="F22" s="23"/>
    </row>
    <row r="23" spans="2:7" ht="17.25" thickBot="1">
      <c r="B23" s="17">
        <v>3</v>
      </c>
      <c r="C23" s="18" t="s">
        <v>113</v>
      </c>
      <c r="D23" s="21"/>
      <c r="E23" s="27">
        <f>E25+E26+E27</f>
        <v>-5381050</v>
      </c>
      <c r="F23" s="24">
        <f>F24+F25+F26</f>
        <v>-12339239</v>
      </c>
      <c r="G23" s="40"/>
    </row>
    <row r="24" spans="2:6" ht="32.25" thickBot="1">
      <c r="B24" s="25" t="s">
        <v>114</v>
      </c>
      <c r="C24" s="26" t="s">
        <v>115</v>
      </c>
      <c r="D24" s="21"/>
      <c r="E24" s="27"/>
      <c r="F24" s="23"/>
    </row>
    <row r="25" spans="2:6" ht="16.5" thickBot="1">
      <c r="B25" s="25" t="s">
        <v>116</v>
      </c>
      <c r="C25" s="26" t="s">
        <v>117</v>
      </c>
      <c r="D25" s="21"/>
      <c r="E25" s="27">
        <v>-5916449</v>
      </c>
      <c r="F25" s="20">
        <v>-9125733</v>
      </c>
    </row>
    <row r="26" spans="2:6" ht="16.5" thickBot="1">
      <c r="B26" s="25" t="s">
        <v>118</v>
      </c>
      <c r="C26" s="26" t="s">
        <v>119</v>
      </c>
      <c r="D26" s="21"/>
      <c r="E26" s="27">
        <v>285486</v>
      </c>
      <c r="F26" s="20">
        <v>-3213506</v>
      </c>
    </row>
    <row r="27" spans="2:6" ht="16.5" thickBot="1">
      <c r="B27" s="25" t="s">
        <v>120</v>
      </c>
      <c r="C27" s="26" t="s">
        <v>121</v>
      </c>
      <c r="D27" s="21"/>
      <c r="E27" s="27">
        <v>249913</v>
      </c>
      <c r="F27" s="20"/>
    </row>
    <row r="28" spans="2:6" ht="33" thickBot="1">
      <c r="B28" s="17"/>
      <c r="C28" s="18" t="s">
        <v>122</v>
      </c>
      <c r="D28" s="21"/>
      <c r="E28" s="27"/>
      <c r="F28" s="22"/>
    </row>
    <row r="29" spans="2:6" ht="17.25" thickBot="1">
      <c r="B29" s="25"/>
      <c r="C29" s="18"/>
      <c r="D29" s="39">
        <v>25430000</v>
      </c>
      <c r="E29" s="27"/>
      <c r="F29" s="23"/>
    </row>
    <row r="30" spans="2:7" ht="17.25" thickBot="1">
      <c r="B30" s="28"/>
      <c r="C30" s="29" t="s">
        <v>123</v>
      </c>
      <c r="D30" s="32"/>
      <c r="E30" s="38">
        <f>E19+E23</f>
        <v>25571138</v>
      </c>
      <c r="F30" s="31">
        <f>F19+F23</f>
        <v>25298867</v>
      </c>
      <c r="G30" s="82"/>
    </row>
    <row r="31" spans="2:6" ht="16.5" thickBot="1">
      <c r="B31" s="25"/>
      <c r="C31" s="18"/>
      <c r="D31" s="21"/>
      <c r="E31" s="27"/>
      <c r="F31" s="23"/>
    </row>
    <row r="32" spans="2:6" ht="16.5" thickBot="1">
      <c r="B32" s="25"/>
      <c r="C32" s="18" t="s">
        <v>124</v>
      </c>
      <c r="D32" s="33">
        <v>0.1</v>
      </c>
      <c r="E32" s="27">
        <f>E30*0.1</f>
        <v>2557113.8000000003</v>
      </c>
      <c r="F32" s="20">
        <f>F30*0.1</f>
        <v>2529886.7</v>
      </c>
    </row>
    <row r="33" spans="2:6" ht="16.5" thickBot="1">
      <c r="B33" s="25"/>
      <c r="C33" s="18"/>
      <c r="D33" s="21"/>
      <c r="E33" s="27"/>
      <c r="F33" s="23"/>
    </row>
    <row r="34" spans="2:6" ht="17.25" thickBot="1">
      <c r="B34" s="28"/>
      <c r="C34" s="29" t="s">
        <v>125</v>
      </c>
      <c r="D34" s="30"/>
      <c r="E34" s="38">
        <f>E30-E32</f>
        <v>23014024.2</v>
      </c>
      <c r="F34" s="31">
        <f>F30-F32</f>
        <v>22768980.3</v>
      </c>
    </row>
    <row r="35" spans="2:6" ht="16.5" thickBot="1">
      <c r="B35" s="25"/>
      <c r="C35" s="18"/>
      <c r="D35" s="21"/>
      <c r="E35" s="27"/>
      <c r="F35" s="23"/>
    </row>
    <row r="36" spans="2:6" ht="32.25" thickBot="1">
      <c r="B36" s="25"/>
      <c r="C36" s="18" t="s">
        <v>126</v>
      </c>
      <c r="D36" s="21"/>
      <c r="E36" s="27"/>
      <c r="F36" s="23"/>
    </row>
    <row r="37" spans="2:6" ht="32.25" thickBot="1">
      <c r="B37" s="25"/>
      <c r="C37" s="18" t="s">
        <v>127</v>
      </c>
      <c r="D37" s="21"/>
      <c r="E37" s="27"/>
      <c r="F37" s="23"/>
    </row>
    <row r="38" spans="2:6" ht="16.5" thickBot="1">
      <c r="B38" s="25"/>
      <c r="C38" s="18"/>
      <c r="D38" s="21"/>
      <c r="E38" s="27"/>
      <c r="F38" s="23"/>
    </row>
    <row r="39" spans="2:6" ht="15.75">
      <c r="B39" s="1"/>
      <c r="C39" s="34" t="s">
        <v>128</v>
      </c>
      <c r="D39" s="34"/>
      <c r="E39" s="34"/>
      <c r="F39" s="34"/>
    </row>
    <row r="41" ht="12.75">
      <c r="E41" s="40"/>
    </row>
  </sheetData>
  <sheetProtection/>
  <printOptions/>
  <pageMargins left="0.75" right="0.75" top="1" bottom="1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3"/>
  <sheetViews>
    <sheetView view="pageBreakPreview" zoomScale="60" zoomScalePageLayoutView="0" workbookViewId="0" topLeftCell="A1">
      <selection activeCell="E2" sqref="E2"/>
    </sheetView>
  </sheetViews>
  <sheetFormatPr defaultColWidth="9.140625" defaultRowHeight="12.75"/>
  <cols>
    <col min="1" max="1" width="68.8515625" style="0" customWidth="1"/>
    <col min="2" max="2" width="18.421875" style="0" customWidth="1"/>
    <col min="3" max="3" width="16.00390625" style="0" customWidth="1"/>
    <col min="4" max="4" width="14.57421875" style="0" customWidth="1"/>
    <col min="5" max="5" width="17.00390625" style="0" customWidth="1"/>
    <col min="6" max="6" width="15.57421875" style="0" customWidth="1"/>
    <col min="7" max="7" width="16.140625" style="0" customWidth="1"/>
  </cols>
  <sheetData>
    <row r="3" spans="1:4" ht="18.75">
      <c r="A3" s="85" t="s">
        <v>130</v>
      </c>
      <c r="B3" s="86"/>
      <c r="C3" s="86"/>
      <c r="D3" s="86"/>
    </row>
    <row r="4" spans="1:7" ht="16.5">
      <c r="A4" s="280" t="s">
        <v>149</v>
      </c>
      <c r="B4" s="280"/>
      <c r="C4" s="280"/>
      <c r="D4" s="280"/>
      <c r="E4" s="280"/>
      <c r="F4" s="280"/>
      <c r="G4" s="87"/>
    </row>
    <row r="5" spans="1:7" ht="15.75">
      <c r="A5" s="281" t="s">
        <v>131</v>
      </c>
      <c r="B5" s="281"/>
      <c r="C5" s="87"/>
      <c r="D5" s="87"/>
      <c r="E5" s="87"/>
      <c r="F5" s="87"/>
      <c r="G5" s="87"/>
    </row>
    <row r="6" spans="1:7" ht="15.75">
      <c r="A6" s="282" t="s">
        <v>349</v>
      </c>
      <c r="B6" s="282"/>
      <c r="C6" s="282"/>
      <c r="D6" s="282"/>
      <c r="E6" s="282"/>
      <c r="F6" s="88"/>
      <c r="G6" s="87"/>
    </row>
    <row r="7" spans="1:7" ht="17.25" thickBot="1">
      <c r="A7" s="87"/>
      <c r="B7" s="87"/>
      <c r="C7" s="87"/>
      <c r="D7" s="87"/>
      <c r="E7" s="87"/>
      <c r="F7" s="86" t="s">
        <v>132</v>
      </c>
      <c r="G7" s="86"/>
    </row>
    <row r="8" spans="1:7" ht="64.5" thickBot="1">
      <c r="A8" s="89"/>
      <c r="B8" s="90" t="s">
        <v>133</v>
      </c>
      <c r="C8" s="91" t="s">
        <v>134</v>
      </c>
      <c r="D8" s="92" t="s">
        <v>135</v>
      </c>
      <c r="E8" s="93" t="s">
        <v>136</v>
      </c>
      <c r="F8" s="94" t="s">
        <v>137</v>
      </c>
      <c r="G8" s="95" t="s">
        <v>138</v>
      </c>
    </row>
    <row r="9" spans="1:7" ht="17.25" thickBot="1">
      <c r="A9" s="96" t="s">
        <v>344</v>
      </c>
      <c r="B9" s="97">
        <v>100000</v>
      </c>
      <c r="C9" s="3"/>
      <c r="D9" s="98"/>
      <c r="E9" s="99">
        <v>25813720</v>
      </c>
      <c r="F9" s="100">
        <v>5195513</v>
      </c>
      <c r="G9" s="24">
        <f>SUM(B9:F9)</f>
        <v>31109233</v>
      </c>
    </row>
    <row r="10" spans="1:7" ht="17.25" thickBot="1">
      <c r="A10" s="101" t="s">
        <v>139</v>
      </c>
      <c r="B10" s="102"/>
      <c r="C10" s="34"/>
      <c r="D10" s="103"/>
      <c r="E10" s="34"/>
      <c r="F10" s="104"/>
      <c r="G10" s="105"/>
    </row>
    <row r="11" spans="1:7" ht="17.25" thickBot="1">
      <c r="A11" s="96" t="s">
        <v>140</v>
      </c>
      <c r="B11" s="106"/>
      <c r="C11" s="107"/>
      <c r="D11" s="89"/>
      <c r="E11" s="107"/>
      <c r="F11" s="89"/>
      <c r="G11" s="106"/>
    </row>
    <row r="12" spans="1:7" ht="17.25" thickBot="1">
      <c r="A12" s="101" t="s">
        <v>141</v>
      </c>
      <c r="B12" s="108"/>
      <c r="C12" s="109"/>
      <c r="D12" s="110"/>
      <c r="E12" s="109"/>
      <c r="F12" s="111">
        <v>22768980</v>
      </c>
      <c r="G12" s="112"/>
    </row>
    <row r="13" spans="1:7" ht="17.25" thickBot="1">
      <c r="A13" s="101" t="s">
        <v>142</v>
      </c>
      <c r="B13" s="108"/>
      <c r="C13" s="109"/>
      <c r="D13" s="110"/>
      <c r="E13" s="109"/>
      <c r="F13" s="110"/>
      <c r="G13" s="112"/>
    </row>
    <row r="14" spans="1:7" ht="17.25" thickBot="1">
      <c r="A14" s="114" t="s">
        <v>143</v>
      </c>
      <c r="B14" s="108"/>
      <c r="C14" s="109"/>
      <c r="D14" s="110"/>
      <c r="E14" s="115">
        <v>5195513</v>
      </c>
      <c r="F14" s="20">
        <v>-5195513</v>
      </c>
      <c r="G14" s="112"/>
    </row>
    <row r="15" spans="1:7" ht="17.25" thickBot="1">
      <c r="A15" s="116" t="s">
        <v>144</v>
      </c>
      <c r="B15" s="117"/>
      <c r="C15" s="87"/>
      <c r="D15" s="118"/>
      <c r="E15" s="87"/>
      <c r="F15" s="118"/>
      <c r="G15" s="119"/>
    </row>
    <row r="16" spans="1:7" ht="17.25" thickBot="1">
      <c r="A16" s="120" t="s">
        <v>148</v>
      </c>
      <c r="B16" s="121">
        <v>100000</v>
      </c>
      <c r="C16" s="122"/>
      <c r="D16" s="123"/>
      <c r="E16" s="124">
        <f>SUM(E9:E15)</f>
        <v>31009233</v>
      </c>
      <c r="F16" s="125">
        <f>SUM(F9:F15)</f>
        <v>22768980</v>
      </c>
      <c r="G16" s="126">
        <f>SUM(B16:F16)</f>
        <v>53878213</v>
      </c>
    </row>
    <row r="17" spans="1:7" ht="33" thickBot="1">
      <c r="A17" s="114" t="s">
        <v>145</v>
      </c>
      <c r="B17" s="127"/>
      <c r="C17" s="128"/>
      <c r="D17" s="129"/>
      <c r="E17" s="128"/>
      <c r="F17" s="132">
        <v>40996551</v>
      </c>
      <c r="G17" s="106"/>
    </row>
    <row r="18" spans="1:7" ht="17.25" thickBot="1">
      <c r="A18" s="114" t="s">
        <v>146</v>
      </c>
      <c r="B18" s="23"/>
      <c r="C18" s="130"/>
      <c r="D18" s="21"/>
      <c r="E18" s="130"/>
      <c r="F18" s="131"/>
      <c r="G18" s="22"/>
    </row>
    <row r="19" spans="1:7" ht="17.25" thickBot="1">
      <c r="A19" s="114" t="s">
        <v>143</v>
      </c>
      <c r="B19" s="23"/>
      <c r="C19" s="130"/>
      <c r="D19" s="21"/>
      <c r="E19" s="125">
        <v>22768980</v>
      </c>
      <c r="F19" s="132">
        <v>-22768980</v>
      </c>
      <c r="G19" s="22"/>
    </row>
    <row r="20" spans="1:7" ht="17.25" thickBot="1">
      <c r="A20" s="116" t="s">
        <v>147</v>
      </c>
      <c r="B20" s="23"/>
      <c r="C20" s="130"/>
      <c r="D20" s="21"/>
      <c r="E20" s="130"/>
      <c r="F20" s="21"/>
      <c r="G20" s="22"/>
    </row>
    <row r="21" spans="1:7" ht="17.25" thickBot="1">
      <c r="A21" s="120" t="s">
        <v>345</v>
      </c>
      <c r="B21" s="24">
        <v>100000</v>
      </c>
      <c r="C21" s="5"/>
      <c r="D21" s="133"/>
      <c r="E21" s="134">
        <f>SUM(E16:E20)</f>
        <v>53778213</v>
      </c>
      <c r="F21" s="135">
        <v>23014024</v>
      </c>
      <c r="G21" s="24">
        <f>SUM(B21:F21)</f>
        <v>76892237</v>
      </c>
    </row>
    <row r="22" spans="1:7" ht="17.25" thickBot="1">
      <c r="A22" s="21"/>
      <c r="B22" s="23"/>
      <c r="C22" s="130"/>
      <c r="D22" s="21"/>
      <c r="E22" s="130"/>
      <c r="F22" s="21"/>
      <c r="G22" s="22"/>
    </row>
    <row r="23" spans="1:7" ht="15">
      <c r="A23" s="81"/>
      <c r="B23" s="81"/>
      <c r="C23" s="81"/>
      <c r="D23" s="81"/>
      <c r="E23" s="81"/>
      <c r="F23" s="81"/>
      <c r="G23" s="81"/>
    </row>
  </sheetData>
  <sheetProtection/>
  <mergeCells count="3">
    <mergeCell ref="A4:F4"/>
    <mergeCell ref="A5:B5"/>
    <mergeCell ref="A6:E6"/>
  </mergeCells>
  <printOptions/>
  <pageMargins left="0.75" right="0.75" top="1" bottom="1" header="0.5" footer="0.5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view="pageBreakPreview" zoomScale="60" zoomScalePageLayoutView="0" workbookViewId="0" topLeftCell="A1">
      <selection activeCell="G10" sqref="G10"/>
    </sheetView>
  </sheetViews>
  <sheetFormatPr defaultColWidth="9.140625" defaultRowHeight="12.75"/>
  <cols>
    <col min="2" max="2" width="57.421875" style="0" customWidth="1"/>
    <col min="4" max="4" width="18.421875" style="0" customWidth="1"/>
    <col min="5" max="5" width="19.28125" style="0" customWidth="1"/>
  </cols>
  <sheetData>
    <row r="1" ht="13.5" thickBot="1"/>
    <row r="2" spans="1:5" ht="17.25" thickBot="1">
      <c r="A2" s="283" t="s">
        <v>150</v>
      </c>
      <c r="B2" s="284"/>
      <c r="C2" s="284"/>
      <c r="D2" s="284"/>
      <c r="E2" s="285"/>
    </row>
    <row r="3" spans="1:5" ht="17.25" thickBot="1">
      <c r="A3" s="286" t="s">
        <v>151</v>
      </c>
      <c r="B3" s="287"/>
      <c r="C3" s="287"/>
      <c r="D3" s="287"/>
      <c r="E3" s="288"/>
    </row>
    <row r="4" spans="1:5" ht="17.25" thickBot="1">
      <c r="A4" s="286" t="s">
        <v>152</v>
      </c>
      <c r="B4" s="287"/>
      <c r="C4" s="287"/>
      <c r="D4" s="288"/>
      <c r="E4" s="136" t="s">
        <v>153</v>
      </c>
    </row>
    <row r="5" spans="1:5" ht="12.75">
      <c r="A5" s="289" t="s">
        <v>97</v>
      </c>
      <c r="B5" s="289" t="s">
        <v>98</v>
      </c>
      <c r="C5" s="289" t="s">
        <v>2</v>
      </c>
      <c r="D5" s="289" t="s">
        <v>3</v>
      </c>
      <c r="E5" s="292" t="s">
        <v>154</v>
      </c>
    </row>
    <row r="6" spans="1:5" ht="13.5" thickBot="1">
      <c r="A6" s="290"/>
      <c r="B6" s="290"/>
      <c r="C6" s="290"/>
      <c r="D6" s="291"/>
      <c r="E6" s="293"/>
    </row>
    <row r="7" spans="1:5" ht="33">
      <c r="A7" s="137" t="s">
        <v>5</v>
      </c>
      <c r="B7" s="138" t="s">
        <v>155</v>
      </c>
      <c r="C7" s="139"/>
      <c r="D7" s="140"/>
      <c r="E7" s="140"/>
    </row>
    <row r="8" spans="1:5" ht="15.75">
      <c r="A8" s="141">
        <v>1</v>
      </c>
      <c r="B8" s="142" t="s">
        <v>156</v>
      </c>
      <c r="C8" s="143"/>
      <c r="D8" s="144">
        <v>1006159715</v>
      </c>
      <c r="E8" s="144">
        <v>1122871567</v>
      </c>
    </row>
    <row r="9" spans="1:5" ht="15.75">
      <c r="A9" s="141">
        <v>2</v>
      </c>
      <c r="B9" s="142" t="s">
        <v>157</v>
      </c>
      <c r="C9" s="143"/>
      <c r="D9" s="144">
        <v>-1100829215</v>
      </c>
      <c r="E9" s="144">
        <v>-1035663287</v>
      </c>
    </row>
    <row r="10" spans="1:5" ht="15.75">
      <c r="A10" s="141">
        <v>3</v>
      </c>
      <c r="B10" s="142" t="s">
        <v>158</v>
      </c>
      <c r="C10" s="143"/>
      <c r="D10" s="145"/>
      <c r="E10" s="145"/>
    </row>
    <row r="11" spans="1:5" ht="15.75">
      <c r="A11" s="141">
        <v>4</v>
      </c>
      <c r="B11" s="142" t="s">
        <v>159</v>
      </c>
      <c r="C11" s="143"/>
      <c r="D11" s="144">
        <v>-14705435</v>
      </c>
      <c r="E11" s="144">
        <v>-14455831</v>
      </c>
    </row>
    <row r="12" spans="1:5" ht="15.75">
      <c r="A12" s="141">
        <v>5</v>
      </c>
      <c r="B12" s="142" t="s">
        <v>160</v>
      </c>
      <c r="C12" s="143"/>
      <c r="D12" s="144">
        <v>-3045520</v>
      </c>
      <c r="E12" s="144">
        <v>-1580752</v>
      </c>
    </row>
    <row r="13" spans="1:5" ht="31.5">
      <c r="A13" s="146"/>
      <c r="B13" s="147" t="s">
        <v>161</v>
      </c>
      <c r="C13" s="148"/>
      <c r="D13" s="149">
        <f>SUM(D8:D12)</f>
        <v>-112420455</v>
      </c>
      <c r="E13" s="149">
        <f>SUM(E8:E12)</f>
        <v>71171697</v>
      </c>
    </row>
    <row r="14" spans="1:5" ht="33">
      <c r="A14" s="137" t="s">
        <v>55</v>
      </c>
      <c r="B14" s="138" t="s">
        <v>162</v>
      </c>
      <c r="C14" s="150"/>
      <c r="D14" s="151"/>
      <c r="E14" s="151"/>
    </row>
    <row r="15" spans="1:5" ht="31.5">
      <c r="A15" s="141">
        <v>1</v>
      </c>
      <c r="B15" s="142" t="s">
        <v>163</v>
      </c>
      <c r="C15" s="143"/>
      <c r="D15" s="144"/>
      <c r="E15" s="144"/>
    </row>
    <row r="16" spans="1:5" ht="31.5">
      <c r="A16" s="141">
        <v>2</v>
      </c>
      <c r="B16" s="142" t="s">
        <v>164</v>
      </c>
      <c r="C16" s="143"/>
      <c r="D16" s="144"/>
      <c r="E16" s="144"/>
    </row>
    <row r="17" spans="1:5" ht="31.5">
      <c r="A17" s="141">
        <v>3</v>
      </c>
      <c r="B17" s="142" t="s">
        <v>165</v>
      </c>
      <c r="C17" s="143"/>
      <c r="D17" s="144"/>
      <c r="E17" s="144"/>
    </row>
    <row r="18" spans="1:5" ht="15.75">
      <c r="A18" s="141">
        <v>4</v>
      </c>
      <c r="B18" s="142" t="s">
        <v>166</v>
      </c>
      <c r="C18" s="143"/>
      <c r="D18" s="144"/>
      <c r="E18" s="144"/>
    </row>
    <row r="19" spans="1:5" ht="15.75">
      <c r="A19" s="141">
        <v>5</v>
      </c>
      <c r="B19" s="142" t="s">
        <v>167</v>
      </c>
      <c r="C19" s="143"/>
      <c r="D19" s="144"/>
      <c r="E19" s="144"/>
    </row>
    <row r="20" spans="1:5" ht="31.5">
      <c r="A20" s="146"/>
      <c r="B20" s="152" t="s">
        <v>168</v>
      </c>
      <c r="C20" s="148"/>
      <c r="D20" s="149"/>
      <c r="E20" s="149"/>
    </row>
    <row r="21" spans="1:5" ht="33">
      <c r="A21" s="137" t="s">
        <v>169</v>
      </c>
      <c r="B21" s="138" t="s">
        <v>170</v>
      </c>
      <c r="C21" s="150"/>
      <c r="D21" s="151"/>
      <c r="E21" s="151"/>
    </row>
    <row r="22" spans="1:5" ht="31.5">
      <c r="A22" s="141">
        <v>1</v>
      </c>
      <c r="B22" s="142" t="s">
        <v>171</v>
      </c>
      <c r="C22" s="143"/>
      <c r="D22" s="144"/>
      <c r="E22" s="144"/>
    </row>
    <row r="23" spans="1:5" ht="31.5">
      <c r="A23" s="141">
        <v>2</v>
      </c>
      <c r="B23" s="142" t="s">
        <v>172</v>
      </c>
      <c r="C23" s="143"/>
      <c r="D23" s="144">
        <v>62314885</v>
      </c>
      <c r="E23" s="144">
        <v>-21779767</v>
      </c>
    </row>
    <row r="24" spans="1:5" ht="31.5">
      <c r="A24" s="141">
        <v>3</v>
      </c>
      <c r="B24" s="142" t="s">
        <v>173</v>
      </c>
      <c r="C24" s="143"/>
      <c r="D24" s="144"/>
      <c r="E24" s="144"/>
    </row>
    <row r="25" spans="1:5" ht="15.75">
      <c r="A25" s="141">
        <v>4</v>
      </c>
      <c r="B25" s="142" t="s">
        <v>174</v>
      </c>
      <c r="C25" s="143"/>
      <c r="D25" s="144"/>
      <c r="E25" s="144"/>
    </row>
    <row r="26" spans="1:5" ht="31.5">
      <c r="A26" s="153"/>
      <c r="B26" s="147" t="s">
        <v>175</v>
      </c>
      <c r="C26" s="148"/>
      <c r="D26" s="149">
        <f>SUM(D22:D25)</f>
        <v>62314885</v>
      </c>
      <c r="E26" s="149">
        <f>SUM(E23:E25)</f>
        <v>-21779767</v>
      </c>
    </row>
    <row r="27" spans="1:5" ht="33">
      <c r="A27" s="154"/>
      <c r="B27" s="138" t="s">
        <v>176</v>
      </c>
      <c r="C27" s="150"/>
      <c r="D27" s="144">
        <f>D13+D26</f>
        <v>-50105570</v>
      </c>
      <c r="E27" s="144">
        <f>E13+E26</f>
        <v>49391930</v>
      </c>
    </row>
    <row r="28" spans="1:5" ht="33">
      <c r="A28" s="154"/>
      <c r="B28" s="138" t="s">
        <v>177</v>
      </c>
      <c r="C28" s="150"/>
      <c r="D28" s="144">
        <v>58830878</v>
      </c>
      <c r="E28" s="144">
        <v>9438948</v>
      </c>
    </row>
    <row r="29" spans="1:5" ht="33.75" thickBot="1">
      <c r="A29" s="155"/>
      <c r="B29" s="156" t="s">
        <v>178</v>
      </c>
      <c r="C29" s="157">
        <v>9</v>
      </c>
      <c r="D29" s="149">
        <f>SUM(D27:D28)</f>
        <v>8725308</v>
      </c>
      <c r="E29" s="149">
        <f>SUM(E27:E28)</f>
        <v>58830878</v>
      </c>
    </row>
    <row r="30" spans="1:5" ht="12.75">
      <c r="A30" s="158"/>
      <c r="B30" s="159" t="s">
        <v>95</v>
      </c>
      <c r="C30" s="159"/>
      <c r="D30" s="159"/>
      <c r="E30" s="158"/>
    </row>
    <row r="31" ht="12.75">
      <c r="D31" s="160"/>
    </row>
    <row r="32" ht="12.75">
      <c r="D32" s="80"/>
    </row>
    <row r="34" ht="12.75">
      <c r="D34" s="40"/>
    </row>
  </sheetData>
  <sheetProtection/>
  <mergeCells count="8">
    <mergeCell ref="A2:E2"/>
    <mergeCell ref="A3:E3"/>
    <mergeCell ref="A4:D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1">
      <selection activeCell="H27" sqref="H27:H28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8" max="8" width="14.8515625" style="0" customWidth="1"/>
    <col min="9" max="9" width="12.57421875" style="0" customWidth="1"/>
  </cols>
  <sheetData>
    <row r="2" ht="15">
      <c r="B2" s="161" t="s">
        <v>179</v>
      </c>
    </row>
    <row r="3" ht="12.75">
      <c r="B3" s="162" t="s">
        <v>180</v>
      </c>
    </row>
    <row r="4" ht="12.75">
      <c r="B4" s="162"/>
    </row>
    <row r="5" spans="2:7" ht="15.75">
      <c r="B5" s="295" t="s">
        <v>340</v>
      </c>
      <c r="C5" s="295"/>
      <c r="D5" s="295"/>
      <c r="E5" s="295"/>
      <c r="F5" s="295"/>
      <c r="G5" s="295"/>
    </row>
    <row r="7" spans="1:7" ht="12.75">
      <c r="A7" s="296" t="s">
        <v>181</v>
      </c>
      <c r="B7" s="298" t="s">
        <v>182</v>
      </c>
      <c r="C7" s="296" t="s">
        <v>183</v>
      </c>
      <c r="D7" s="163" t="s">
        <v>184</v>
      </c>
      <c r="E7" s="296" t="s">
        <v>185</v>
      </c>
      <c r="F7" s="296" t="s">
        <v>186</v>
      </c>
      <c r="G7" s="163" t="s">
        <v>184</v>
      </c>
    </row>
    <row r="8" spans="1:7" ht="12.75">
      <c r="A8" s="297"/>
      <c r="B8" s="299"/>
      <c r="C8" s="297"/>
      <c r="D8" s="164">
        <v>40544</v>
      </c>
      <c r="E8" s="297"/>
      <c r="F8" s="297"/>
      <c r="G8" s="164">
        <v>40908</v>
      </c>
    </row>
    <row r="9" spans="1:7" ht="12.75">
      <c r="A9" s="165">
        <v>1</v>
      </c>
      <c r="B9" s="166" t="s">
        <v>42</v>
      </c>
      <c r="C9" s="165"/>
      <c r="D9" s="167"/>
      <c r="E9" s="167"/>
      <c r="F9" s="167"/>
      <c r="G9" s="167">
        <f aca="true" t="shared" si="0" ref="G9:G17">D9+E9-F9</f>
        <v>0</v>
      </c>
    </row>
    <row r="10" spans="1:7" ht="12.75">
      <c r="A10" s="165">
        <v>2</v>
      </c>
      <c r="B10" s="166" t="s">
        <v>187</v>
      </c>
      <c r="C10" s="165"/>
      <c r="D10" s="167"/>
      <c r="E10" s="167"/>
      <c r="F10" s="167"/>
      <c r="G10" s="167">
        <f t="shared" si="0"/>
        <v>0</v>
      </c>
    </row>
    <row r="11" spans="1:9" ht="12.75">
      <c r="A11" s="165">
        <v>3</v>
      </c>
      <c r="B11" s="168" t="s">
        <v>188</v>
      </c>
      <c r="C11" s="165"/>
      <c r="D11" s="167">
        <v>14773399</v>
      </c>
      <c r="E11" s="167">
        <v>3672319</v>
      </c>
      <c r="F11" s="167"/>
      <c r="G11" s="167">
        <f t="shared" si="0"/>
        <v>18445718</v>
      </c>
      <c r="H11" s="80"/>
      <c r="I11" s="80"/>
    </row>
    <row r="12" spans="1:9" ht="12.75">
      <c r="A12" s="165">
        <v>4</v>
      </c>
      <c r="B12" s="168" t="s">
        <v>189</v>
      </c>
      <c r="C12" s="165"/>
      <c r="D12" s="167">
        <v>24230681</v>
      </c>
      <c r="E12" s="167">
        <v>3061136</v>
      </c>
      <c r="F12" s="167"/>
      <c r="G12" s="167">
        <f t="shared" si="0"/>
        <v>27291817</v>
      </c>
      <c r="H12" s="80"/>
      <c r="I12" s="80"/>
    </row>
    <row r="13" spans="1:7" ht="12.75">
      <c r="A13" s="165">
        <v>5</v>
      </c>
      <c r="B13" s="168" t="s">
        <v>190</v>
      </c>
      <c r="C13" s="165"/>
      <c r="D13" s="167"/>
      <c r="E13" s="75"/>
      <c r="F13" s="167"/>
      <c r="G13" s="167">
        <f t="shared" si="0"/>
        <v>0</v>
      </c>
    </row>
    <row r="14" spans="1:7" ht="12.75">
      <c r="A14" s="165">
        <v>1</v>
      </c>
      <c r="B14" s="168" t="s">
        <v>191</v>
      </c>
      <c r="C14" s="165"/>
      <c r="D14" s="167"/>
      <c r="E14" s="167"/>
      <c r="F14" s="167"/>
      <c r="G14" s="167">
        <f t="shared" si="0"/>
        <v>0</v>
      </c>
    </row>
    <row r="15" spans="1:7" ht="12.75">
      <c r="A15" s="165">
        <v>2</v>
      </c>
      <c r="B15" s="79"/>
      <c r="C15" s="165"/>
      <c r="D15" s="167"/>
      <c r="E15" s="167"/>
      <c r="F15" s="167"/>
      <c r="G15" s="167">
        <f t="shared" si="0"/>
        <v>0</v>
      </c>
    </row>
    <row r="16" spans="1:7" ht="12.75">
      <c r="A16" s="165">
        <v>3</v>
      </c>
      <c r="B16" s="79"/>
      <c r="C16" s="165"/>
      <c r="D16" s="167"/>
      <c r="E16" s="167"/>
      <c r="F16" s="167"/>
      <c r="G16" s="167">
        <f t="shared" si="0"/>
        <v>0</v>
      </c>
    </row>
    <row r="17" spans="1:7" ht="13.5" thickBot="1">
      <c r="A17" s="169">
        <v>4</v>
      </c>
      <c r="B17" s="170"/>
      <c r="C17" s="169"/>
      <c r="D17" s="171"/>
      <c r="E17" s="171"/>
      <c r="F17" s="171"/>
      <c r="G17" s="171">
        <f t="shared" si="0"/>
        <v>0</v>
      </c>
    </row>
    <row r="18" spans="1:7" ht="13.5" thickBot="1">
      <c r="A18" s="172"/>
      <c r="B18" s="173" t="s">
        <v>192</v>
      </c>
      <c r="C18" s="174"/>
      <c r="D18" s="175">
        <f>SUM(D9:D17)</f>
        <v>39004080</v>
      </c>
      <c r="E18" s="175">
        <f>SUM(E9:E17)</f>
        <v>6733455</v>
      </c>
      <c r="F18" s="175">
        <f>SUM(F9:F17)</f>
        <v>0</v>
      </c>
      <c r="G18" s="176">
        <f>SUM(G9:G17)</f>
        <v>45737535</v>
      </c>
    </row>
    <row r="21" spans="2:7" ht="15.75">
      <c r="B21" s="295" t="s">
        <v>341</v>
      </c>
      <c r="C21" s="295"/>
      <c r="D21" s="295"/>
      <c r="E21" s="295"/>
      <c r="F21" s="295"/>
      <c r="G21" s="295"/>
    </row>
    <row r="23" spans="1:7" ht="12.75">
      <c r="A23" s="296" t="s">
        <v>181</v>
      </c>
      <c r="B23" s="298" t="s">
        <v>182</v>
      </c>
      <c r="C23" s="296" t="s">
        <v>183</v>
      </c>
      <c r="D23" s="163" t="s">
        <v>184</v>
      </c>
      <c r="E23" s="296" t="s">
        <v>185</v>
      </c>
      <c r="F23" s="296" t="s">
        <v>186</v>
      </c>
      <c r="G23" s="163" t="s">
        <v>184</v>
      </c>
    </row>
    <row r="24" spans="1:7" ht="12.75">
      <c r="A24" s="297"/>
      <c r="B24" s="299"/>
      <c r="C24" s="297"/>
      <c r="D24" s="164">
        <v>40544</v>
      </c>
      <c r="E24" s="297"/>
      <c r="F24" s="297"/>
      <c r="G24" s="164">
        <v>40908</v>
      </c>
    </row>
    <row r="25" spans="1:7" ht="12.75">
      <c r="A25" s="165">
        <v>1</v>
      </c>
      <c r="B25" s="166" t="s">
        <v>42</v>
      </c>
      <c r="C25" s="165"/>
      <c r="D25" s="167">
        <v>0</v>
      </c>
      <c r="E25" s="167">
        <v>0</v>
      </c>
      <c r="F25" s="167"/>
      <c r="G25" s="167">
        <f>D25+E25</f>
        <v>0</v>
      </c>
    </row>
    <row r="26" spans="1:7" ht="12.75">
      <c r="A26" s="165">
        <v>2</v>
      </c>
      <c r="B26" s="166" t="s">
        <v>187</v>
      </c>
      <c r="C26" s="165"/>
      <c r="D26" s="167"/>
      <c r="E26" s="167"/>
      <c r="F26" s="167"/>
      <c r="G26" s="167">
        <f>D26+E26</f>
        <v>0</v>
      </c>
    </row>
    <row r="27" spans="1:9" ht="12.75">
      <c r="A27" s="165">
        <v>3</v>
      </c>
      <c r="B27" s="168" t="s">
        <v>193</v>
      </c>
      <c r="C27" s="165"/>
      <c r="D27" s="167">
        <v>1670960</v>
      </c>
      <c r="E27" s="177">
        <v>5526952</v>
      </c>
      <c r="F27" s="167"/>
      <c r="G27" s="167">
        <f>D27+E27</f>
        <v>7197912</v>
      </c>
      <c r="I27" s="80"/>
    </row>
    <row r="28" spans="1:9" ht="12.75">
      <c r="A28" s="165">
        <v>4</v>
      </c>
      <c r="B28" s="168" t="s">
        <v>189</v>
      </c>
      <c r="C28" s="165"/>
      <c r="D28" s="167">
        <v>4303447</v>
      </c>
      <c r="E28" s="167">
        <v>2389674</v>
      </c>
      <c r="F28" s="167"/>
      <c r="G28" s="167">
        <f>D28+E28</f>
        <v>6693121</v>
      </c>
      <c r="I28" s="80"/>
    </row>
    <row r="29" spans="1:9" ht="12.75">
      <c r="A29" s="165">
        <v>5</v>
      </c>
      <c r="B29" s="168" t="s">
        <v>190</v>
      </c>
      <c r="C29" s="165"/>
      <c r="D29" s="167"/>
      <c r="E29" s="177"/>
      <c r="F29" s="167"/>
      <c r="G29" s="167">
        <f>D29+E29</f>
        <v>0</v>
      </c>
      <c r="I29" s="80"/>
    </row>
    <row r="30" spans="1:7" ht="12.75">
      <c r="A30" s="165">
        <v>1</v>
      </c>
      <c r="B30" s="168" t="s">
        <v>191</v>
      </c>
      <c r="C30" s="165"/>
      <c r="D30" s="167"/>
      <c r="E30" s="167"/>
      <c r="F30" s="167"/>
      <c r="G30" s="167"/>
    </row>
    <row r="31" spans="1:7" ht="12.75">
      <c r="A31" s="165">
        <v>2</v>
      </c>
      <c r="B31" s="79"/>
      <c r="C31" s="165"/>
      <c r="D31" s="167"/>
      <c r="E31" s="167"/>
      <c r="F31" s="167"/>
      <c r="G31" s="167">
        <f>D31+E31-F31</f>
        <v>0</v>
      </c>
    </row>
    <row r="32" spans="1:7" ht="12.75">
      <c r="A32" s="165">
        <v>3</v>
      </c>
      <c r="B32" s="79"/>
      <c r="C32" s="165"/>
      <c r="D32" s="167"/>
      <c r="E32" s="167"/>
      <c r="F32" s="167"/>
      <c r="G32" s="167">
        <f>D32+E32-F32</f>
        <v>0</v>
      </c>
    </row>
    <row r="33" spans="1:7" ht="13.5" thickBot="1">
      <c r="A33" s="169">
        <v>4</v>
      </c>
      <c r="B33" s="170"/>
      <c r="C33" s="169"/>
      <c r="D33" s="171"/>
      <c r="E33" s="171"/>
      <c r="F33" s="171"/>
      <c r="G33" s="171">
        <f>D33+E33-F33</f>
        <v>0</v>
      </c>
    </row>
    <row r="34" spans="1:8" ht="13.5" thickBot="1">
      <c r="A34" s="172"/>
      <c r="B34" s="173" t="s">
        <v>192</v>
      </c>
      <c r="C34" s="174"/>
      <c r="D34" s="175">
        <f>SUM(D25:D33)</f>
        <v>5974407</v>
      </c>
      <c r="E34" s="175">
        <f>SUM(E25:E33)</f>
        <v>7916626</v>
      </c>
      <c r="F34" s="175">
        <f>SUM(F25:F33)</f>
        <v>0</v>
      </c>
      <c r="G34" s="176">
        <f>SUM(G25:G33)</f>
        <v>13891033</v>
      </c>
      <c r="H34" s="263"/>
    </row>
    <row r="35" ht="12.75">
      <c r="G35" s="178"/>
    </row>
    <row r="37" spans="2:7" ht="15.75">
      <c r="B37" s="295" t="s">
        <v>342</v>
      </c>
      <c r="C37" s="295"/>
      <c r="D37" s="295"/>
      <c r="E37" s="295"/>
      <c r="F37" s="295"/>
      <c r="G37" s="295"/>
    </row>
    <row r="39" spans="1:8" ht="12.75">
      <c r="A39" s="296" t="s">
        <v>181</v>
      </c>
      <c r="B39" s="298" t="s">
        <v>182</v>
      </c>
      <c r="C39" s="296" t="s">
        <v>183</v>
      </c>
      <c r="D39" s="163" t="s">
        <v>184</v>
      </c>
      <c r="E39" s="296" t="s">
        <v>185</v>
      </c>
      <c r="F39" s="296" t="s">
        <v>186</v>
      </c>
      <c r="G39" s="163" t="s">
        <v>184</v>
      </c>
      <c r="H39" s="83"/>
    </row>
    <row r="40" spans="1:8" ht="12.75">
      <c r="A40" s="297"/>
      <c r="B40" s="299"/>
      <c r="C40" s="297"/>
      <c r="D40" s="164">
        <v>40544</v>
      </c>
      <c r="E40" s="297"/>
      <c r="F40" s="297"/>
      <c r="G40" s="164">
        <v>40908</v>
      </c>
      <c r="H40" s="83"/>
    </row>
    <row r="41" spans="1:8" ht="12.75">
      <c r="A41" s="165">
        <v>1</v>
      </c>
      <c r="B41" s="166" t="s">
        <v>42</v>
      </c>
      <c r="C41" s="165"/>
      <c r="D41" s="167">
        <v>0</v>
      </c>
      <c r="E41" s="167"/>
      <c r="F41" s="167">
        <v>0</v>
      </c>
      <c r="G41" s="167">
        <f aca="true" t="shared" si="1" ref="G41:G49">D41+E41-F41</f>
        <v>0</v>
      </c>
      <c r="H41" s="83"/>
    </row>
    <row r="42" spans="1:8" ht="12.75">
      <c r="A42" s="165">
        <v>2</v>
      </c>
      <c r="B42" s="168" t="s">
        <v>187</v>
      </c>
      <c r="C42" s="165"/>
      <c r="D42" s="167"/>
      <c r="E42" s="167"/>
      <c r="F42" s="167"/>
      <c r="G42" s="167">
        <f t="shared" si="1"/>
        <v>0</v>
      </c>
      <c r="H42" s="83"/>
    </row>
    <row r="43" spans="1:9" ht="12.75">
      <c r="A43" s="165">
        <v>3</v>
      </c>
      <c r="B43" s="168" t="s">
        <v>193</v>
      </c>
      <c r="C43" s="165"/>
      <c r="D43" s="167">
        <v>13102439</v>
      </c>
      <c r="E43" s="167"/>
      <c r="F43" s="167">
        <v>1854633</v>
      </c>
      <c r="G43" s="167">
        <f t="shared" si="1"/>
        <v>11247806</v>
      </c>
      <c r="H43" s="83"/>
      <c r="I43" s="40"/>
    </row>
    <row r="44" spans="1:9" ht="12.75">
      <c r="A44" s="165">
        <v>4</v>
      </c>
      <c r="B44" s="168" t="s">
        <v>189</v>
      </c>
      <c r="C44" s="165"/>
      <c r="D44" s="167">
        <v>19927234</v>
      </c>
      <c r="E44" s="167">
        <v>671462</v>
      </c>
      <c r="F44" s="167"/>
      <c r="G44" s="167">
        <f t="shared" si="1"/>
        <v>20598696</v>
      </c>
      <c r="H44" s="83"/>
      <c r="I44" s="40"/>
    </row>
    <row r="45" spans="1:8" ht="12.75">
      <c r="A45" s="165">
        <v>5</v>
      </c>
      <c r="B45" s="168" t="s">
        <v>190</v>
      </c>
      <c r="C45" s="165"/>
      <c r="D45" s="167"/>
      <c r="E45" s="167"/>
      <c r="F45" s="167"/>
      <c r="G45" s="167">
        <f t="shared" si="1"/>
        <v>0</v>
      </c>
      <c r="H45" s="83"/>
    </row>
    <row r="46" spans="1:8" ht="12.75">
      <c r="A46" s="165">
        <v>1</v>
      </c>
      <c r="B46" s="168" t="s">
        <v>191</v>
      </c>
      <c r="C46" s="165"/>
      <c r="D46" s="167"/>
      <c r="E46" s="167"/>
      <c r="F46" s="167"/>
      <c r="G46" s="167">
        <f t="shared" si="1"/>
        <v>0</v>
      </c>
      <c r="H46" s="83"/>
    </row>
    <row r="47" spans="1:8" ht="12.75">
      <c r="A47" s="165">
        <v>2</v>
      </c>
      <c r="B47" s="168"/>
      <c r="C47" s="165"/>
      <c r="D47" s="167"/>
      <c r="E47" s="167"/>
      <c r="F47" s="167"/>
      <c r="G47" s="167">
        <f t="shared" si="1"/>
        <v>0</v>
      </c>
      <c r="H47" s="83"/>
    </row>
    <row r="48" spans="1:8" ht="12.75">
      <c r="A48" s="165">
        <v>3</v>
      </c>
      <c r="B48" s="79"/>
      <c r="C48" s="165"/>
      <c r="D48" s="167"/>
      <c r="E48" s="167"/>
      <c r="F48" s="167"/>
      <c r="G48" s="167">
        <f t="shared" si="1"/>
        <v>0</v>
      </c>
      <c r="H48" s="83"/>
    </row>
    <row r="49" spans="1:8" ht="13.5" thickBot="1">
      <c r="A49" s="169">
        <v>4</v>
      </c>
      <c r="B49" s="170"/>
      <c r="C49" s="169"/>
      <c r="D49" s="171"/>
      <c r="E49" s="171"/>
      <c r="F49" s="171"/>
      <c r="G49" s="171">
        <f t="shared" si="1"/>
        <v>0</v>
      </c>
      <c r="H49" s="83"/>
    </row>
    <row r="50" spans="1:8" ht="13.5" thickBot="1">
      <c r="A50" s="172"/>
      <c r="B50" s="173" t="s">
        <v>192</v>
      </c>
      <c r="C50" s="174"/>
      <c r="D50" s="175">
        <f>SUM(D41:D49)</f>
        <v>33029673</v>
      </c>
      <c r="E50" s="175">
        <f>SUM(E41:E49)</f>
        <v>671462</v>
      </c>
      <c r="F50" s="175">
        <f>SUM(F41:F49)</f>
        <v>1854633</v>
      </c>
      <c r="G50" s="176">
        <f>SUM(G41:G49)</f>
        <v>31846502</v>
      </c>
      <c r="H50" s="83"/>
    </row>
    <row r="51" spans="1:7" ht="12.75">
      <c r="A51" s="179"/>
      <c r="B51" s="179"/>
      <c r="C51" s="179"/>
      <c r="D51" s="179"/>
      <c r="E51" s="179"/>
      <c r="F51" s="180"/>
      <c r="G51" s="181"/>
    </row>
    <row r="52" spans="4:7" ht="12.75">
      <c r="D52" s="80"/>
      <c r="G52" s="80"/>
    </row>
    <row r="53" spans="4:7" ht="12.75">
      <c r="D53" s="80"/>
      <c r="G53" s="80"/>
    </row>
    <row r="54" spans="5:7" ht="15.75">
      <c r="E54" s="294" t="s">
        <v>194</v>
      </c>
      <c r="F54" s="294"/>
      <c r="G54" s="294"/>
    </row>
  </sheetData>
  <sheetProtection/>
  <mergeCells count="19">
    <mergeCell ref="B5:G5"/>
    <mergeCell ref="A7:A8"/>
    <mergeCell ref="B7:B8"/>
    <mergeCell ref="C7:C8"/>
    <mergeCell ref="E7:E8"/>
    <mergeCell ref="F7:F8"/>
    <mergeCell ref="B21:G21"/>
    <mergeCell ref="A23:A24"/>
    <mergeCell ref="B23:B24"/>
    <mergeCell ref="C23:C24"/>
    <mergeCell ref="E23:E24"/>
    <mergeCell ref="F23:F24"/>
    <mergeCell ref="E54:G54"/>
    <mergeCell ref="B37:G37"/>
    <mergeCell ref="A39:A40"/>
    <mergeCell ref="B39:B40"/>
    <mergeCell ref="C39:C40"/>
    <mergeCell ref="E39:E40"/>
    <mergeCell ref="F39:F40"/>
  </mergeCells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3"/>
  <sheetViews>
    <sheetView zoomScalePageLayoutView="0" workbookViewId="0" topLeftCell="A43">
      <selection activeCell="M35" sqref="M35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5.2812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</cols>
  <sheetData>
    <row r="2" spans="1:10" ht="15">
      <c r="A2" s="182"/>
      <c r="B2" s="161" t="s">
        <v>179</v>
      </c>
      <c r="F2" s="182"/>
      <c r="G2" s="182"/>
      <c r="H2" s="182"/>
      <c r="I2" s="182"/>
      <c r="J2" s="182"/>
    </row>
    <row r="3" spans="1:10" ht="12.75">
      <c r="A3" s="182"/>
      <c r="B3" s="162" t="s">
        <v>180</v>
      </c>
      <c r="F3" s="182"/>
      <c r="G3" s="182"/>
      <c r="H3" s="182"/>
      <c r="I3" s="182"/>
      <c r="J3" s="182"/>
    </row>
    <row r="4" spans="1:10" ht="12.75">
      <c r="A4" s="182"/>
      <c r="B4" s="74"/>
      <c r="C4" s="182"/>
      <c r="D4" s="182"/>
      <c r="E4" s="182"/>
      <c r="F4" s="182"/>
      <c r="G4" s="182"/>
      <c r="H4" s="182"/>
      <c r="I4" s="74" t="s">
        <v>195</v>
      </c>
      <c r="J4" s="182"/>
    </row>
    <row r="5" spans="1:10" ht="12.75">
      <c r="A5" s="182"/>
      <c r="B5" s="74"/>
      <c r="C5" s="182"/>
      <c r="D5" s="182"/>
      <c r="E5" s="182"/>
      <c r="F5" s="182"/>
      <c r="G5" s="182"/>
      <c r="H5" s="182"/>
      <c r="I5" s="182"/>
      <c r="J5" s="182"/>
    </row>
    <row r="6" spans="1:10" ht="12.75">
      <c r="A6" s="183"/>
      <c r="B6" s="183"/>
      <c r="C6" s="183"/>
      <c r="D6" s="183"/>
      <c r="E6" s="183"/>
      <c r="F6" s="183"/>
      <c r="G6" s="183"/>
      <c r="H6" s="183"/>
      <c r="I6" s="184"/>
      <c r="J6" s="185" t="s">
        <v>196</v>
      </c>
    </row>
    <row r="7" spans="1:10" ht="12.75">
      <c r="A7" s="276" t="s">
        <v>197</v>
      </c>
      <c r="B7" s="277"/>
      <c r="C7" s="277"/>
      <c r="D7" s="277"/>
      <c r="E7" s="277"/>
      <c r="F7" s="277"/>
      <c r="G7" s="277"/>
      <c r="H7" s="277"/>
      <c r="I7" s="277"/>
      <c r="J7" s="278"/>
    </row>
    <row r="8" spans="1:10" ht="22.5" thickBot="1">
      <c r="A8" s="186"/>
      <c r="B8" s="316" t="s">
        <v>198</v>
      </c>
      <c r="C8" s="316"/>
      <c r="D8" s="316"/>
      <c r="E8" s="316"/>
      <c r="F8" s="317"/>
      <c r="G8" s="187" t="s">
        <v>199</v>
      </c>
      <c r="H8" s="187" t="s">
        <v>200</v>
      </c>
      <c r="I8" s="188" t="s">
        <v>343</v>
      </c>
      <c r="J8" s="188" t="s">
        <v>201</v>
      </c>
    </row>
    <row r="9" spans="1:10" ht="12.75">
      <c r="A9" s="189">
        <v>1</v>
      </c>
      <c r="B9" s="318" t="s">
        <v>202</v>
      </c>
      <c r="C9" s="319"/>
      <c r="D9" s="319"/>
      <c r="E9" s="319"/>
      <c r="F9" s="319"/>
      <c r="G9" s="190">
        <v>70</v>
      </c>
      <c r="H9" s="190">
        <v>11100</v>
      </c>
      <c r="I9" s="191">
        <f>I10+I12</f>
        <v>0</v>
      </c>
      <c r="J9" s="192">
        <f>J10+J12</f>
        <v>838750</v>
      </c>
    </row>
    <row r="10" spans="1:10" ht="25.5">
      <c r="A10" s="193" t="s">
        <v>11</v>
      </c>
      <c r="B10" s="307" t="s">
        <v>203</v>
      </c>
      <c r="C10" s="307"/>
      <c r="D10" s="307"/>
      <c r="E10" s="307"/>
      <c r="F10" s="308"/>
      <c r="G10" s="194" t="s">
        <v>204</v>
      </c>
      <c r="H10" s="194">
        <v>11101</v>
      </c>
      <c r="I10" s="195"/>
      <c r="J10" s="196"/>
    </row>
    <row r="11" spans="1:10" ht="12.75">
      <c r="A11" s="197" t="s">
        <v>205</v>
      </c>
      <c r="B11" s="307" t="s">
        <v>206</v>
      </c>
      <c r="C11" s="307"/>
      <c r="D11" s="307"/>
      <c r="E11" s="307"/>
      <c r="F11" s="308"/>
      <c r="G11" s="194">
        <v>704</v>
      </c>
      <c r="H11" s="194">
        <v>11102</v>
      </c>
      <c r="I11" s="195"/>
      <c r="J11" s="196"/>
    </row>
    <row r="12" spans="1:10" ht="12.75">
      <c r="A12" s="197" t="s">
        <v>207</v>
      </c>
      <c r="B12" s="307" t="s">
        <v>208</v>
      </c>
      <c r="C12" s="307"/>
      <c r="D12" s="307"/>
      <c r="E12" s="307"/>
      <c r="F12" s="308"/>
      <c r="G12" s="198">
        <v>705</v>
      </c>
      <c r="H12" s="194">
        <v>11103</v>
      </c>
      <c r="I12" s="199"/>
      <c r="J12" s="200">
        <v>838750</v>
      </c>
    </row>
    <row r="13" spans="1:10" ht="12.75">
      <c r="A13" s="201">
        <v>2</v>
      </c>
      <c r="B13" s="311" t="s">
        <v>209</v>
      </c>
      <c r="C13" s="311"/>
      <c r="D13" s="311"/>
      <c r="E13" s="311"/>
      <c r="F13" s="312"/>
      <c r="G13" s="202">
        <v>708</v>
      </c>
      <c r="H13" s="203">
        <v>11104</v>
      </c>
      <c r="I13" s="195"/>
      <c r="J13" s="196"/>
    </row>
    <row r="14" spans="1:10" ht="12.75">
      <c r="A14" s="204" t="s">
        <v>11</v>
      </c>
      <c r="B14" s="307" t="s">
        <v>210</v>
      </c>
      <c r="C14" s="307"/>
      <c r="D14" s="307"/>
      <c r="E14" s="307"/>
      <c r="F14" s="308"/>
      <c r="G14" s="194">
        <v>7081</v>
      </c>
      <c r="H14" s="205">
        <v>111041</v>
      </c>
      <c r="I14" s="195"/>
      <c r="J14" s="196"/>
    </row>
    <row r="15" spans="1:10" ht="12.75">
      <c r="A15" s="204" t="s">
        <v>13</v>
      </c>
      <c r="B15" s="307" t="s">
        <v>211</v>
      </c>
      <c r="C15" s="307"/>
      <c r="D15" s="307"/>
      <c r="E15" s="307"/>
      <c r="F15" s="308"/>
      <c r="G15" s="194">
        <v>7082</v>
      </c>
      <c r="H15" s="205">
        <v>111042</v>
      </c>
      <c r="I15" s="195"/>
      <c r="J15" s="196"/>
    </row>
    <row r="16" spans="1:10" ht="12.75">
      <c r="A16" s="204" t="s">
        <v>19</v>
      </c>
      <c r="B16" s="307" t="s">
        <v>212</v>
      </c>
      <c r="C16" s="307"/>
      <c r="D16" s="307"/>
      <c r="E16" s="307"/>
      <c r="F16" s="308"/>
      <c r="G16" s="194">
        <v>7083</v>
      </c>
      <c r="H16" s="205">
        <v>111043</v>
      </c>
      <c r="I16" s="195"/>
      <c r="J16" s="196"/>
    </row>
    <row r="17" spans="1:10" ht="12.75">
      <c r="A17" s="206">
        <v>3</v>
      </c>
      <c r="B17" s="311" t="s">
        <v>213</v>
      </c>
      <c r="C17" s="311"/>
      <c r="D17" s="311"/>
      <c r="E17" s="311"/>
      <c r="F17" s="312"/>
      <c r="G17" s="202">
        <v>71</v>
      </c>
      <c r="H17" s="203">
        <v>11201</v>
      </c>
      <c r="I17" s="195"/>
      <c r="J17" s="196"/>
    </row>
    <row r="18" spans="1:10" ht="12.75">
      <c r="A18" s="207"/>
      <c r="B18" s="309" t="s">
        <v>214</v>
      </c>
      <c r="C18" s="309"/>
      <c r="D18" s="309"/>
      <c r="E18" s="309"/>
      <c r="F18" s="310"/>
      <c r="G18" s="208"/>
      <c r="H18" s="194">
        <v>112011</v>
      </c>
      <c r="I18" s="195"/>
      <c r="J18" s="196"/>
    </row>
    <row r="19" spans="1:10" ht="12.75">
      <c r="A19" s="207"/>
      <c r="B19" s="309" t="s">
        <v>215</v>
      </c>
      <c r="C19" s="309"/>
      <c r="D19" s="309"/>
      <c r="E19" s="309"/>
      <c r="F19" s="310"/>
      <c r="G19" s="208"/>
      <c r="H19" s="194">
        <v>112012</v>
      </c>
      <c r="I19" s="195"/>
      <c r="J19" s="196"/>
    </row>
    <row r="20" spans="1:10" ht="12.75">
      <c r="A20" s="209">
        <v>4</v>
      </c>
      <c r="B20" s="311" t="s">
        <v>216</v>
      </c>
      <c r="C20" s="311"/>
      <c r="D20" s="311"/>
      <c r="E20" s="311"/>
      <c r="F20" s="312"/>
      <c r="G20" s="210">
        <v>72</v>
      </c>
      <c r="H20" s="211">
        <v>11300</v>
      </c>
      <c r="I20" s="195"/>
      <c r="J20" s="196"/>
    </row>
    <row r="21" spans="1:10" ht="12.75">
      <c r="A21" s="197"/>
      <c r="B21" s="313" t="s">
        <v>217</v>
      </c>
      <c r="C21" s="314"/>
      <c r="D21" s="314"/>
      <c r="E21" s="314"/>
      <c r="F21" s="314"/>
      <c r="G21" s="75"/>
      <c r="H21" s="214">
        <v>11301</v>
      </c>
      <c r="I21" s="195"/>
      <c r="J21" s="196"/>
    </row>
    <row r="22" spans="1:10" ht="12.75">
      <c r="A22" s="215">
        <v>5</v>
      </c>
      <c r="B22" s="312" t="s">
        <v>218</v>
      </c>
      <c r="C22" s="315"/>
      <c r="D22" s="315"/>
      <c r="E22" s="315"/>
      <c r="F22" s="315"/>
      <c r="G22" s="213">
        <v>73</v>
      </c>
      <c r="H22" s="213">
        <v>11400</v>
      </c>
      <c r="I22" s="195"/>
      <c r="J22" s="196"/>
    </row>
    <row r="23" spans="1:10" ht="12.75">
      <c r="A23" s="216">
        <v>6</v>
      </c>
      <c r="B23" s="312" t="s">
        <v>219</v>
      </c>
      <c r="C23" s="315"/>
      <c r="D23" s="315"/>
      <c r="E23" s="315"/>
      <c r="F23" s="315"/>
      <c r="G23" s="213">
        <v>75</v>
      </c>
      <c r="H23" s="217">
        <v>11500</v>
      </c>
      <c r="I23" s="195"/>
      <c r="J23" s="196"/>
    </row>
    <row r="24" spans="1:10" ht="12.75">
      <c r="A24" s="215">
        <v>7</v>
      </c>
      <c r="B24" s="311" t="s">
        <v>220</v>
      </c>
      <c r="C24" s="311"/>
      <c r="D24" s="311"/>
      <c r="E24" s="311"/>
      <c r="F24" s="312"/>
      <c r="G24" s="202">
        <v>77</v>
      </c>
      <c r="H24" s="202">
        <v>11600</v>
      </c>
      <c r="I24" s="195"/>
      <c r="J24" s="196"/>
    </row>
    <row r="25" spans="1:10" ht="13.5" thickBot="1">
      <c r="A25" s="218" t="s">
        <v>221</v>
      </c>
      <c r="B25" s="275" t="s">
        <v>222</v>
      </c>
      <c r="C25" s="275"/>
      <c r="D25" s="275"/>
      <c r="E25" s="275"/>
      <c r="F25" s="275"/>
      <c r="G25" s="113"/>
      <c r="H25" s="113">
        <v>11800</v>
      </c>
      <c r="I25" s="219"/>
      <c r="J25" s="220">
        <f>SUM(J12:J24)</f>
        <v>838750</v>
      </c>
    </row>
    <row r="26" spans="1:10" ht="12.75">
      <c r="A26" s="221"/>
      <c r="B26" s="222"/>
      <c r="C26" s="222"/>
      <c r="D26" s="222"/>
      <c r="E26" s="222"/>
      <c r="F26" s="222"/>
      <c r="G26" s="222"/>
      <c r="H26" s="222"/>
      <c r="I26" s="223"/>
      <c r="J26" s="223"/>
    </row>
    <row r="27" spans="1:10" ht="12.75">
      <c r="A27" s="221"/>
      <c r="B27" s="222"/>
      <c r="C27" s="222"/>
      <c r="D27" s="222"/>
      <c r="E27" s="222"/>
      <c r="F27" s="222"/>
      <c r="G27" s="222"/>
      <c r="H27" s="222"/>
      <c r="I27" s="223"/>
      <c r="J27" s="223"/>
    </row>
    <row r="28" spans="1:10" ht="12.75">
      <c r="A28" s="221"/>
      <c r="B28" s="222"/>
      <c r="C28" s="222"/>
      <c r="D28" s="222"/>
      <c r="E28" s="222"/>
      <c r="F28" s="222"/>
      <c r="G28" s="222"/>
      <c r="H28" s="222"/>
      <c r="I28" s="223" t="s">
        <v>194</v>
      </c>
      <c r="J28" s="223"/>
    </row>
    <row r="29" spans="1:10" ht="15">
      <c r="A29" s="182"/>
      <c r="B29" s="161" t="s">
        <v>179</v>
      </c>
      <c r="F29" s="182"/>
      <c r="G29" s="182"/>
      <c r="H29" s="182"/>
      <c r="I29" s="182"/>
      <c r="J29" s="182"/>
    </row>
    <row r="30" spans="1:10" ht="12.75">
      <c r="A30" s="182"/>
      <c r="B30" s="162" t="s">
        <v>180</v>
      </c>
      <c r="F30" s="182"/>
      <c r="G30" s="182"/>
      <c r="H30" s="182"/>
      <c r="I30" s="182"/>
      <c r="J30" s="182"/>
    </row>
    <row r="31" spans="1:10" ht="12.75">
      <c r="A31" s="182"/>
      <c r="B31" s="74"/>
      <c r="C31" s="182"/>
      <c r="D31" s="182"/>
      <c r="E31" s="182"/>
      <c r="F31" s="182"/>
      <c r="G31" s="182"/>
      <c r="H31" s="182"/>
      <c r="I31" s="74" t="s">
        <v>223</v>
      </c>
      <c r="J31" s="182"/>
    </row>
    <row r="32" spans="1:10" ht="12.75">
      <c r="A32" s="183"/>
      <c r="B32" s="183"/>
      <c r="C32" s="183"/>
      <c r="D32" s="183"/>
      <c r="E32" s="183"/>
      <c r="F32" s="183"/>
      <c r="G32" s="183"/>
      <c r="H32" s="183"/>
      <c r="I32" s="184"/>
      <c r="J32" s="185" t="s">
        <v>196</v>
      </c>
    </row>
    <row r="33" spans="1:10" ht="12.75">
      <c r="A33" s="276" t="s">
        <v>197</v>
      </c>
      <c r="B33" s="277"/>
      <c r="C33" s="277"/>
      <c r="D33" s="277"/>
      <c r="E33" s="277"/>
      <c r="F33" s="277"/>
      <c r="G33" s="277"/>
      <c r="H33" s="277"/>
      <c r="I33" s="277"/>
      <c r="J33" s="278"/>
    </row>
    <row r="34" spans="1:10" ht="22.5" thickBot="1">
      <c r="A34" s="224"/>
      <c r="B34" s="279" t="s">
        <v>224</v>
      </c>
      <c r="C34" s="269"/>
      <c r="D34" s="269"/>
      <c r="E34" s="269"/>
      <c r="F34" s="270"/>
      <c r="G34" s="225" t="s">
        <v>199</v>
      </c>
      <c r="H34" s="225" t="s">
        <v>200</v>
      </c>
      <c r="I34" s="226" t="s">
        <v>343</v>
      </c>
      <c r="J34" s="226" t="s">
        <v>201</v>
      </c>
    </row>
    <row r="35" spans="1:10" ht="12.75">
      <c r="A35" s="227">
        <v>1</v>
      </c>
      <c r="B35" s="305" t="s">
        <v>225</v>
      </c>
      <c r="C35" s="306"/>
      <c r="D35" s="306"/>
      <c r="E35" s="306"/>
      <c r="F35" s="306"/>
      <c r="G35" s="212">
        <v>60</v>
      </c>
      <c r="H35" s="212">
        <v>12100</v>
      </c>
      <c r="I35" s="228">
        <f>I38+I39</f>
        <v>555740</v>
      </c>
      <c r="J35" s="228">
        <f>J38+J39</f>
        <v>624562</v>
      </c>
    </row>
    <row r="36" spans="1:10" ht="12.75">
      <c r="A36" s="229" t="s">
        <v>226</v>
      </c>
      <c r="B36" s="271" t="s">
        <v>227</v>
      </c>
      <c r="C36" s="271" t="s">
        <v>228</v>
      </c>
      <c r="D36" s="271"/>
      <c r="E36" s="271"/>
      <c r="F36" s="271"/>
      <c r="G36" s="230" t="s">
        <v>229</v>
      </c>
      <c r="H36" s="230">
        <v>12101</v>
      </c>
      <c r="I36" s="231"/>
      <c r="J36" s="231"/>
    </row>
    <row r="37" spans="1:10" ht="12.75">
      <c r="A37" s="229" t="s">
        <v>205</v>
      </c>
      <c r="B37" s="271" t="s">
        <v>230</v>
      </c>
      <c r="C37" s="271" t="s">
        <v>228</v>
      </c>
      <c r="D37" s="271"/>
      <c r="E37" s="271"/>
      <c r="F37" s="271"/>
      <c r="G37" s="230"/>
      <c r="H37" s="232">
        <v>12102</v>
      </c>
      <c r="I37" s="231"/>
      <c r="J37" s="231"/>
    </row>
    <row r="38" spans="1:10" ht="12.75">
      <c r="A38" s="229" t="s">
        <v>207</v>
      </c>
      <c r="B38" s="271" t="s">
        <v>231</v>
      </c>
      <c r="C38" s="271" t="s">
        <v>228</v>
      </c>
      <c r="D38" s="271"/>
      <c r="E38" s="271"/>
      <c r="F38" s="271"/>
      <c r="G38" s="230" t="s">
        <v>232</v>
      </c>
      <c r="H38" s="230">
        <v>12103</v>
      </c>
      <c r="I38" s="233">
        <v>555740</v>
      </c>
      <c r="J38" s="233">
        <v>652406</v>
      </c>
    </row>
    <row r="39" spans="1:10" ht="12.75">
      <c r="A39" s="229" t="s">
        <v>233</v>
      </c>
      <c r="B39" s="273" t="s">
        <v>234</v>
      </c>
      <c r="C39" s="271" t="s">
        <v>228</v>
      </c>
      <c r="D39" s="271"/>
      <c r="E39" s="271"/>
      <c r="F39" s="271"/>
      <c r="G39" s="230"/>
      <c r="H39" s="232">
        <v>12104</v>
      </c>
      <c r="I39" s="233"/>
      <c r="J39" s="233">
        <v>-27844</v>
      </c>
    </row>
    <row r="40" spans="1:10" ht="12.75">
      <c r="A40" s="229" t="s">
        <v>235</v>
      </c>
      <c r="B40" s="271" t="s">
        <v>236</v>
      </c>
      <c r="C40" s="271" t="s">
        <v>228</v>
      </c>
      <c r="D40" s="271"/>
      <c r="E40" s="271"/>
      <c r="F40" s="271"/>
      <c r="G40" s="230" t="s">
        <v>237</v>
      </c>
      <c r="H40" s="232">
        <v>12105</v>
      </c>
      <c r="I40" s="231"/>
      <c r="J40" s="231"/>
    </row>
    <row r="41" spans="1:10" ht="12.75">
      <c r="A41" s="234">
        <v>2</v>
      </c>
      <c r="B41" s="301" t="s">
        <v>238</v>
      </c>
      <c r="C41" s="301"/>
      <c r="D41" s="301"/>
      <c r="E41" s="301"/>
      <c r="F41" s="301"/>
      <c r="G41" s="235">
        <v>64</v>
      </c>
      <c r="H41" s="235">
        <v>12200</v>
      </c>
      <c r="I41" s="231">
        <f>I42+I43</f>
        <v>44477</v>
      </c>
      <c r="J41" s="231">
        <f>J42+J43</f>
        <v>35731</v>
      </c>
    </row>
    <row r="42" spans="1:10" ht="12.75">
      <c r="A42" s="236" t="s">
        <v>239</v>
      </c>
      <c r="B42" s="301" t="s">
        <v>240</v>
      </c>
      <c r="C42" s="274"/>
      <c r="D42" s="274"/>
      <c r="E42" s="274"/>
      <c r="F42" s="274"/>
      <c r="G42" s="232">
        <v>641</v>
      </c>
      <c r="H42" s="232">
        <v>12201</v>
      </c>
      <c r="I42" s="233">
        <v>40094</v>
      </c>
      <c r="J42" s="233">
        <v>32656</v>
      </c>
    </row>
    <row r="43" spans="1:10" ht="12.75">
      <c r="A43" s="236" t="s">
        <v>241</v>
      </c>
      <c r="B43" s="274" t="s">
        <v>242</v>
      </c>
      <c r="C43" s="274"/>
      <c r="D43" s="274"/>
      <c r="E43" s="274"/>
      <c r="F43" s="274"/>
      <c r="G43" s="232">
        <v>644</v>
      </c>
      <c r="H43" s="232">
        <v>12202</v>
      </c>
      <c r="I43" s="233">
        <v>4383</v>
      </c>
      <c r="J43" s="233">
        <v>3075</v>
      </c>
    </row>
    <row r="44" spans="1:10" ht="12.75">
      <c r="A44" s="234">
        <v>3</v>
      </c>
      <c r="B44" s="301" t="s">
        <v>243</v>
      </c>
      <c r="C44" s="301"/>
      <c r="D44" s="301"/>
      <c r="E44" s="301"/>
      <c r="F44" s="301"/>
      <c r="G44" s="235">
        <v>68</v>
      </c>
      <c r="H44" s="235">
        <v>12300</v>
      </c>
      <c r="I44" s="231"/>
      <c r="J44" s="231">
        <v>8400</v>
      </c>
    </row>
    <row r="45" spans="1:10" ht="12.75">
      <c r="A45" s="234">
        <v>4</v>
      </c>
      <c r="B45" s="301" t="s">
        <v>244</v>
      </c>
      <c r="C45" s="301"/>
      <c r="D45" s="301"/>
      <c r="E45" s="301"/>
      <c r="F45" s="301"/>
      <c r="G45" s="235">
        <v>61</v>
      </c>
      <c r="H45" s="235">
        <v>12400</v>
      </c>
      <c r="I45" s="231"/>
      <c r="J45" s="231">
        <v>144777</v>
      </c>
    </row>
    <row r="46" spans="1:10" ht="12.75">
      <c r="A46" s="236" t="s">
        <v>11</v>
      </c>
      <c r="B46" s="303" t="s">
        <v>245</v>
      </c>
      <c r="C46" s="303"/>
      <c r="D46" s="303"/>
      <c r="E46" s="303"/>
      <c r="F46" s="303"/>
      <c r="G46" s="230"/>
      <c r="H46" s="230">
        <v>12401</v>
      </c>
      <c r="I46" s="233"/>
      <c r="J46" s="233">
        <v>43497</v>
      </c>
    </row>
    <row r="47" spans="1:10" ht="12.75">
      <c r="A47" s="236" t="s">
        <v>13</v>
      </c>
      <c r="B47" s="303" t="s">
        <v>246</v>
      </c>
      <c r="C47" s="303"/>
      <c r="D47" s="303"/>
      <c r="E47" s="303"/>
      <c r="F47" s="303"/>
      <c r="G47" s="237">
        <v>611</v>
      </c>
      <c r="H47" s="230">
        <v>12402</v>
      </c>
      <c r="I47" s="233"/>
      <c r="J47" s="233">
        <v>75</v>
      </c>
    </row>
    <row r="48" spans="1:10" ht="12.75">
      <c r="A48" s="236" t="s">
        <v>19</v>
      </c>
      <c r="B48" s="303" t="s">
        <v>247</v>
      </c>
      <c r="C48" s="303"/>
      <c r="D48" s="303"/>
      <c r="E48" s="303"/>
      <c r="F48" s="303"/>
      <c r="G48" s="230">
        <v>613</v>
      </c>
      <c r="H48" s="230">
        <v>12403</v>
      </c>
      <c r="I48" s="233">
        <v>7729</v>
      </c>
      <c r="J48" s="233">
        <v>4096</v>
      </c>
    </row>
    <row r="49" spans="1:10" ht="12.75">
      <c r="A49" s="236" t="s">
        <v>21</v>
      </c>
      <c r="B49" s="303" t="s">
        <v>129</v>
      </c>
      <c r="C49" s="303"/>
      <c r="D49" s="303"/>
      <c r="E49" s="303"/>
      <c r="F49" s="303"/>
      <c r="G49" s="237">
        <v>615</v>
      </c>
      <c r="H49" s="230">
        <v>12404</v>
      </c>
      <c r="I49" s="238"/>
      <c r="J49" s="238"/>
    </row>
    <row r="50" spans="1:10" ht="12.75">
      <c r="A50" s="236" t="s">
        <v>28</v>
      </c>
      <c r="B50" s="303" t="s">
        <v>248</v>
      </c>
      <c r="C50" s="303"/>
      <c r="D50" s="303"/>
      <c r="E50" s="303"/>
      <c r="F50" s="303"/>
      <c r="G50" s="237">
        <v>616</v>
      </c>
      <c r="H50" s="230">
        <v>12405</v>
      </c>
      <c r="I50" s="233"/>
      <c r="J50" s="233"/>
    </row>
    <row r="51" spans="1:10" ht="12.75">
      <c r="A51" s="236" t="s">
        <v>249</v>
      </c>
      <c r="B51" s="303" t="s">
        <v>250</v>
      </c>
      <c r="C51" s="303"/>
      <c r="D51" s="303"/>
      <c r="E51" s="303"/>
      <c r="F51" s="303"/>
      <c r="G51" s="237">
        <v>617</v>
      </c>
      <c r="H51" s="230">
        <v>12406</v>
      </c>
      <c r="I51" s="233"/>
      <c r="J51" s="233"/>
    </row>
    <row r="52" spans="1:10" ht="12.75">
      <c r="A52" s="236" t="s">
        <v>251</v>
      </c>
      <c r="B52" s="271" t="s">
        <v>252</v>
      </c>
      <c r="C52" s="271" t="s">
        <v>228</v>
      </c>
      <c r="D52" s="271"/>
      <c r="E52" s="271"/>
      <c r="F52" s="271"/>
      <c r="G52" s="237">
        <v>618</v>
      </c>
      <c r="H52" s="230">
        <v>12407</v>
      </c>
      <c r="I52" s="233">
        <v>12450</v>
      </c>
      <c r="J52" s="233">
        <v>14121</v>
      </c>
    </row>
    <row r="53" spans="1:10" ht="12.75">
      <c r="A53" s="236" t="s">
        <v>253</v>
      </c>
      <c r="B53" s="271" t="s">
        <v>254</v>
      </c>
      <c r="C53" s="271"/>
      <c r="D53" s="271"/>
      <c r="E53" s="271"/>
      <c r="F53" s="271"/>
      <c r="G53" s="237">
        <v>623</v>
      </c>
      <c r="H53" s="230">
        <v>12408</v>
      </c>
      <c r="I53" s="233"/>
      <c r="J53" s="233"/>
    </row>
    <row r="54" spans="1:10" ht="12.75">
      <c r="A54" s="236" t="s">
        <v>255</v>
      </c>
      <c r="B54" s="271" t="s">
        <v>256</v>
      </c>
      <c r="C54" s="271"/>
      <c r="D54" s="271"/>
      <c r="E54" s="271"/>
      <c r="F54" s="271"/>
      <c r="G54" s="237">
        <v>624</v>
      </c>
      <c r="H54" s="230">
        <v>12409</v>
      </c>
      <c r="I54" s="233">
        <v>2483</v>
      </c>
      <c r="J54" s="233">
        <v>2258</v>
      </c>
    </row>
    <row r="55" spans="1:10" ht="12.75">
      <c r="A55" s="236" t="s">
        <v>257</v>
      </c>
      <c r="B55" s="271" t="s">
        <v>258</v>
      </c>
      <c r="C55" s="271"/>
      <c r="D55" s="271"/>
      <c r="E55" s="271"/>
      <c r="F55" s="271"/>
      <c r="G55" s="237">
        <v>625</v>
      </c>
      <c r="H55" s="230">
        <v>12410</v>
      </c>
      <c r="I55" s="233">
        <v>2851</v>
      </c>
      <c r="J55" s="233">
        <v>6752</v>
      </c>
    </row>
    <row r="56" spans="1:10" ht="12.75">
      <c r="A56" s="236" t="s">
        <v>259</v>
      </c>
      <c r="B56" s="271" t="s">
        <v>260</v>
      </c>
      <c r="C56" s="271"/>
      <c r="D56" s="271"/>
      <c r="E56" s="271"/>
      <c r="F56" s="271"/>
      <c r="G56" s="237">
        <v>626</v>
      </c>
      <c r="H56" s="230">
        <v>12411</v>
      </c>
      <c r="I56" s="233">
        <v>14327</v>
      </c>
      <c r="J56" s="233">
        <v>8794</v>
      </c>
    </row>
    <row r="57" spans="1:10" ht="12.75">
      <c r="A57" s="239" t="s">
        <v>261</v>
      </c>
      <c r="B57" s="271" t="s">
        <v>262</v>
      </c>
      <c r="C57" s="271"/>
      <c r="D57" s="271"/>
      <c r="E57" s="271"/>
      <c r="F57" s="271"/>
      <c r="G57" s="237">
        <v>627</v>
      </c>
      <c r="H57" s="230">
        <v>12412</v>
      </c>
      <c r="I57" s="233">
        <v>80475</v>
      </c>
      <c r="J57" s="233">
        <v>49628</v>
      </c>
    </row>
    <row r="58" spans="1:10" ht="12.75">
      <c r="A58" s="236"/>
      <c r="B58" s="272" t="s">
        <v>263</v>
      </c>
      <c r="C58" s="272"/>
      <c r="D58" s="272"/>
      <c r="E58" s="272"/>
      <c r="F58" s="272"/>
      <c r="G58" s="237">
        <v>6271</v>
      </c>
      <c r="H58" s="237">
        <v>124121</v>
      </c>
      <c r="I58" s="233"/>
      <c r="J58" s="233"/>
    </row>
    <row r="59" spans="1:10" ht="12.75">
      <c r="A59" s="236"/>
      <c r="B59" s="272" t="s">
        <v>264</v>
      </c>
      <c r="C59" s="272"/>
      <c r="D59" s="272"/>
      <c r="E59" s="272"/>
      <c r="F59" s="272"/>
      <c r="G59" s="237">
        <v>6272</v>
      </c>
      <c r="H59" s="237">
        <v>124122</v>
      </c>
      <c r="I59" s="233"/>
      <c r="J59" s="233"/>
    </row>
    <row r="60" spans="1:10" ht="12.75">
      <c r="A60" s="236" t="s">
        <v>265</v>
      </c>
      <c r="B60" s="271" t="s">
        <v>266</v>
      </c>
      <c r="C60" s="271"/>
      <c r="D60" s="271"/>
      <c r="E60" s="271"/>
      <c r="F60" s="271"/>
      <c r="G60" s="237">
        <v>628</v>
      </c>
      <c r="H60" s="237">
        <v>12413</v>
      </c>
      <c r="I60" s="233">
        <v>8785</v>
      </c>
      <c r="J60" s="233">
        <v>14398</v>
      </c>
    </row>
    <row r="61" spans="1:10" ht="12.75">
      <c r="A61" s="234">
        <v>5</v>
      </c>
      <c r="B61" s="273" t="s">
        <v>267</v>
      </c>
      <c r="C61" s="271"/>
      <c r="D61" s="271"/>
      <c r="E61" s="271"/>
      <c r="F61" s="271"/>
      <c r="G61" s="240">
        <v>63</v>
      </c>
      <c r="H61" s="240">
        <v>12500</v>
      </c>
      <c r="I61" s="233"/>
      <c r="J61" s="233"/>
    </row>
    <row r="62" spans="1:10" ht="12.75">
      <c r="A62" s="236" t="s">
        <v>11</v>
      </c>
      <c r="B62" s="271" t="s">
        <v>268</v>
      </c>
      <c r="C62" s="271"/>
      <c r="D62" s="271"/>
      <c r="E62" s="271"/>
      <c r="F62" s="271"/>
      <c r="G62" s="237">
        <v>632</v>
      </c>
      <c r="H62" s="237">
        <v>12501</v>
      </c>
      <c r="I62" s="233">
        <v>1543</v>
      </c>
      <c r="J62" s="233">
        <v>1101</v>
      </c>
    </row>
    <row r="63" spans="1:10" ht="12.75">
      <c r="A63" s="236" t="s">
        <v>13</v>
      </c>
      <c r="B63" s="271" t="s">
        <v>269</v>
      </c>
      <c r="C63" s="271"/>
      <c r="D63" s="271"/>
      <c r="E63" s="271"/>
      <c r="F63" s="271"/>
      <c r="G63" s="237">
        <v>633</v>
      </c>
      <c r="H63" s="237">
        <v>12502</v>
      </c>
      <c r="I63" s="233"/>
      <c r="J63" s="233"/>
    </row>
    <row r="64" spans="1:10" ht="12.75">
      <c r="A64" s="236" t="s">
        <v>19</v>
      </c>
      <c r="B64" s="271" t="s">
        <v>270</v>
      </c>
      <c r="C64" s="271"/>
      <c r="D64" s="271"/>
      <c r="E64" s="271"/>
      <c r="F64" s="271"/>
      <c r="G64" s="237">
        <v>634</v>
      </c>
      <c r="H64" s="237">
        <v>12503</v>
      </c>
      <c r="I64" s="233"/>
      <c r="J64" s="233">
        <v>57</v>
      </c>
    </row>
    <row r="65" spans="1:10" ht="12.75">
      <c r="A65" s="236" t="s">
        <v>21</v>
      </c>
      <c r="B65" s="271" t="s">
        <v>271</v>
      </c>
      <c r="C65" s="271"/>
      <c r="D65" s="271"/>
      <c r="E65" s="271"/>
      <c r="F65" s="271"/>
      <c r="G65" s="237" t="s">
        <v>272</v>
      </c>
      <c r="H65" s="237">
        <v>12504</v>
      </c>
      <c r="I65" s="231"/>
      <c r="J65" s="231"/>
    </row>
    <row r="66" spans="1:10" ht="12.75">
      <c r="A66" s="234" t="s">
        <v>273</v>
      </c>
      <c r="B66" s="301" t="s">
        <v>274</v>
      </c>
      <c r="C66" s="301"/>
      <c r="D66" s="301"/>
      <c r="E66" s="301"/>
      <c r="F66" s="301"/>
      <c r="G66" s="237"/>
      <c r="H66" s="237">
        <v>12600</v>
      </c>
      <c r="I66" s="231"/>
      <c r="J66" s="231">
        <f>J35+J41+J44+J45</f>
        <v>813470</v>
      </c>
    </row>
    <row r="67" spans="1:10" ht="12.75">
      <c r="A67" s="241"/>
      <c r="B67" s="242" t="s">
        <v>275</v>
      </c>
      <c r="C67" s="243"/>
      <c r="D67" s="243"/>
      <c r="E67" s="243"/>
      <c r="F67" s="243"/>
      <c r="G67" s="243"/>
      <c r="H67" s="243"/>
      <c r="I67" s="244" t="s">
        <v>343</v>
      </c>
      <c r="J67" s="245" t="s">
        <v>201</v>
      </c>
    </row>
    <row r="68" spans="1:10" ht="12.75">
      <c r="A68" s="246">
        <v>1</v>
      </c>
      <c r="B68" s="302" t="s">
        <v>276</v>
      </c>
      <c r="C68" s="302"/>
      <c r="D68" s="302"/>
      <c r="E68" s="302"/>
      <c r="F68" s="302"/>
      <c r="G68" s="240"/>
      <c r="H68" s="240">
        <v>14000</v>
      </c>
      <c r="I68" s="231">
        <v>102</v>
      </c>
      <c r="J68" s="231">
        <v>110</v>
      </c>
    </row>
    <row r="69" spans="1:10" ht="12.75">
      <c r="A69" s="246">
        <v>2</v>
      </c>
      <c r="B69" s="302" t="s">
        <v>277</v>
      </c>
      <c r="C69" s="302"/>
      <c r="D69" s="302"/>
      <c r="E69" s="302"/>
      <c r="F69" s="302"/>
      <c r="G69" s="240"/>
      <c r="H69" s="240">
        <v>15000</v>
      </c>
      <c r="I69" s="231">
        <v>6733</v>
      </c>
      <c r="J69" s="231">
        <v>28392</v>
      </c>
    </row>
    <row r="70" spans="1:10" ht="12.75">
      <c r="A70" s="247" t="s">
        <v>11</v>
      </c>
      <c r="B70" s="303" t="s">
        <v>278</v>
      </c>
      <c r="C70" s="303"/>
      <c r="D70" s="303"/>
      <c r="E70" s="303"/>
      <c r="F70" s="303"/>
      <c r="G70" s="240"/>
      <c r="H70" s="237">
        <v>15001</v>
      </c>
      <c r="I70" s="231">
        <v>6733</v>
      </c>
      <c r="J70" s="231">
        <v>28392</v>
      </c>
    </row>
    <row r="71" spans="1:10" ht="12.75">
      <c r="A71" s="247"/>
      <c r="B71" s="304" t="s">
        <v>279</v>
      </c>
      <c r="C71" s="304"/>
      <c r="D71" s="304"/>
      <c r="E71" s="304"/>
      <c r="F71" s="304"/>
      <c r="G71" s="240"/>
      <c r="H71" s="237">
        <v>150011</v>
      </c>
      <c r="I71" s="231">
        <v>6733</v>
      </c>
      <c r="J71" s="231">
        <v>28392</v>
      </c>
    </row>
    <row r="72" spans="1:10" ht="12.75">
      <c r="A72" s="248" t="s">
        <v>13</v>
      </c>
      <c r="B72" s="303" t="s">
        <v>280</v>
      </c>
      <c r="C72" s="303"/>
      <c r="D72" s="303"/>
      <c r="E72" s="303"/>
      <c r="F72" s="303"/>
      <c r="G72" s="240"/>
      <c r="H72" s="237">
        <v>15002</v>
      </c>
      <c r="I72" s="231"/>
      <c r="J72" s="231">
        <v>900</v>
      </c>
    </row>
    <row r="73" spans="1:10" ht="13.5" thickBot="1">
      <c r="A73" s="249"/>
      <c r="B73" s="300" t="s">
        <v>281</v>
      </c>
      <c r="C73" s="300"/>
      <c r="D73" s="300"/>
      <c r="E73" s="300"/>
      <c r="F73" s="300"/>
      <c r="G73" s="250"/>
      <c r="H73" s="251">
        <v>150021</v>
      </c>
      <c r="I73" s="252"/>
      <c r="J73" s="252">
        <v>900</v>
      </c>
    </row>
  </sheetData>
  <sheetProtection/>
  <mergeCells count="59">
    <mergeCell ref="B17:F17"/>
    <mergeCell ref="B18:F18"/>
    <mergeCell ref="A7:J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36:F36"/>
    <mergeCell ref="B37:F37"/>
    <mergeCell ref="B19:F19"/>
    <mergeCell ref="B20:F20"/>
    <mergeCell ref="B21:F21"/>
    <mergeCell ref="B22:F22"/>
    <mergeCell ref="B23:F23"/>
    <mergeCell ref="B24:F24"/>
    <mergeCell ref="B25:F25"/>
    <mergeCell ref="A33:J33"/>
    <mergeCell ref="B34:F34"/>
    <mergeCell ref="B35:F35"/>
    <mergeCell ref="B48:F48"/>
    <mergeCell ref="B49:F49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60:F60"/>
    <mergeCell ref="B61:F61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2:F62"/>
    <mergeCell ref="B63:F63"/>
    <mergeCell ref="B64:F64"/>
    <mergeCell ref="B65:F65"/>
    <mergeCell ref="B73:F73"/>
    <mergeCell ref="B66:F66"/>
    <mergeCell ref="B68:F68"/>
    <mergeCell ref="B69:F69"/>
    <mergeCell ref="B70:F70"/>
    <mergeCell ref="B71:F71"/>
    <mergeCell ref="B72:F72"/>
  </mergeCells>
  <printOptions/>
  <pageMargins left="0.75" right="0.75" top="1" bottom="1" header="0.5" footer="0.5"/>
  <pageSetup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6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.7109375" style="0" customWidth="1"/>
    <col min="2" max="2" width="10.8515625" style="0" customWidth="1"/>
    <col min="3" max="3" width="33.8515625" style="0" customWidth="1"/>
    <col min="4" max="4" width="23.8515625" style="0" customWidth="1"/>
  </cols>
  <sheetData>
    <row r="2" ht="15">
      <c r="B2" s="161" t="s">
        <v>179</v>
      </c>
    </row>
    <row r="3" ht="12.75">
      <c r="B3" s="162" t="s">
        <v>180</v>
      </c>
    </row>
    <row r="4" spans="2:4" ht="12.75">
      <c r="B4" s="162"/>
      <c r="D4" s="74" t="s">
        <v>282</v>
      </c>
    </row>
    <row r="5" ht="12.75">
      <c r="D5" s="74" t="s">
        <v>153</v>
      </c>
    </row>
    <row r="6" spans="1:4" ht="12.75">
      <c r="A6" s="79"/>
      <c r="B6" s="79"/>
      <c r="C6" s="75" t="s">
        <v>283</v>
      </c>
      <c r="D6" s="75" t="s">
        <v>284</v>
      </c>
    </row>
    <row r="7" spans="1:4" ht="12.75">
      <c r="A7" s="79">
        <v>1</v>
      </c>
      <c r="B7" s="75" t="s">
        <v>285</v>
      </c>
      <c r="C7" s="78" t="s">
        <v>286</v>
      </c>
      <c r="D7" s="78"/>
    </row>
    <row r="8" spans="1:4" ht="12.75">
      <c r="A8" s="79">
        <v>2</v>
      </c>
      <c r="B8" s="75" t="s">
        <v>285</v>
      </c>
      <c r="C8" s="78" t="s">
        <v>287</v>
      </c>
      <c r="D8" s="79"/>
    </row>
    <row r="9" spans="1:4" ht="12.75">
      <c r="A9" s="79">
        <v>3</v>
      </c>
      <c r="B9" s="75" t="s">
        <v>285</v>
      </c>
      <c r="C9" s="78" t="s">
        <v>288</v>
      </c>
      <c r="D9" s="79"/>
    </row>
    <row r="10" spans="1:4" ht="12.75">
      <c r="A10" s="79">
        <v>4</v>
      </c>
      <c r="B10" s="75" t="s">
        <v>285</v>
      </c>
      <c r="C10" s="78" t="s">
        <v>289</v>
      </c>
      <c r="D10" s="79"/>
    </row>
    <row r="11" spans="1:4" ht="12.75">
      <c r="A11" s="79">
        <v>5</v>
      </c>
      <c r="B11" s="75" t="s">
        <v>285</v>
      </c>
      <c r="C11" s="78" t="s">
        <v>290</v>
      </c>
      <c r="D11" s="79"/>
    </row>
    <row r="12" spans="1:4" ht="12.75">
      <c r="A12" s="79">
        <v>6</v>
      </c>
      <c r="B12" s="75" t="s">
        <v>285</v>
      </c>
      <c r="C12" s="78" t="s">
        <v>291</v>
      </c>
      <c r="D12" s="79"/>
    </row>
    <row r="13" spans="1:4" ht="12.75">
      <c r="A13" s="79">
        <v>7</v>
      </c>
      <c r="B13" s="75" t="s">
        <v>285</v>
      </c>
      <c r="C13" s="78" t="s">
        <v>292</v>
      </c>
      <c r="D13" s="79"/>
    </row>
    <row r="14" spans="1:4" ht="12.75">
      <c r="A14" s="79">
        <v>8</v>
      </c>
      <c r="B14" s="75" t="s">
        <v>285</v>
      </c>
      <c r="C14" s="78" t="s">
        <v>293</v>
      </c>
      <c r="D14" s="253">
        <v>845975450</v>
      </c>
    </row>
    <row r="15" spans="1:4" ht="12.75">
      <c r="A15" s="75" t="s">
        <v>7</v>
      </c>
      <c r="B15" s="75"/>
      <c r="C15" s="75" t="s">
        <v>294</v>
      </c>
      <c r="D15" s="254">
        <f>SUM(D14)</f>
        <v>845975450</v>
      </c>
    </row>
    <row r="16" spans="1:4" ht="12.75">
      <c r="A16" s="79">
        <v>9</v>
      </c>
      <c r="B16" s="75" t="s">
        <v>295</v>
      </c>
      <c r="C16" s="78" t="s">
        <v>296</v>
      </c>
      <c r="D16" s="79"/>
    </row>
    <row r="17" spans="1:4" ht="12.75">
      <c r="A17" s="79">
        <v>10</v>
      </c>
      <c r="B17" s="75" t="s">
        <v>295</v>
      </c>
      <c r="C17" s="78" t="s">
        <v>297</v>
      </c>
      <c r="D17" s="78"/>
    </row>
    <row r="18" spans="1:4" ht="12.75">
      <c r="A18" s="79">
        <v>11</v>
      </c>
      <c r="B18" s="75" t="s">
        <v>295</v>
      </c>
      <c r="C18" s="78" t="s">
        <v>298</v>
      </c>
      <c r="D18" s="79"/>
    </row>
    <row r="19" spans="1:4" ht="12.75">
      <c r="A19" s="75" t="s">
        <v>34</v>
      </c>
      <c r="B19" s="75"/>
      <c r="C19" s="75" t="s">
        <v>299</v>
      </c>
      <c r="D19" s="75"/>
    </row>
    <row r="20" spans="1:4" ht="12.75">
      <c r="A20" s="79">
        <v>12</v>
      </c>
      <c r="B20" s="75" t="s">
        <v>300</v>
      </c>
      <c r="C20" s="78" t="s">
        <v>301</v>
      </c>
      <c r="D20" s="79"/>
    </row>
    <row r="21" spans="1:4" ht="12.75">
      <c r="A21" s="79">
        <v>13</v>
      </c>
      <c r="B21" s="75" t="s">
        <v>300</v>
      </c>
      <c r="C21" s="75" t="s">
        <v>302</v>
      </c>
      <c r="D21" s="79"/>
    </row>
    <row r="22" spans="1:4" ht="12.75">
      <c r="A22" s="79">
        <v>14</v>
      </c>
      <c r="B22" s="75" t="s">
        <v>300</v>
      </c>
      <c r="C22" s="78" t="s">
        <v>303</v>
      </c>
      <c r="D22" s="79"/>
    </row>
    <row r="23" spans="1:4" ht="12.75">
      <c r="A23" s="79">
        <v>15</v>
      </c>
      <c r="B23" s="75" t="s">
        <v>300</v>
      </c>
      <c r="C23" s="78" t="s">
        <v>304</v>
      </c>
      <c r="D23" s="79"/>
    </row>
    <row r="24" spans="1:4" ht="12.75">
      <c r="A24" s="79">
        <v>16</v>
      </c>
      <c r="B24" s="75" t="s">
        <v>300</v>
      </c>
      <c r="C24" s="78" t="s">
        <v>305</v>
      </c>
      <c r="D24" s="79"/>
    </row>
    <row r="25" spans="1:4" ht="12.75">
      <c r="A25" s="79">
        <v>17</v>
      </c>
      <c r="B25" s="75" t="s">
        <v>300</v>
      </c>
      <c r="C25" s="78" t="s">
        <v>306</v>
      </c>
      <c r="D25" s="79"/>
    </row>
    <row r="26" spans="1:4" ht="12.75">
      <c r="A26" s="79">
        <v>18</v>
      </c>
      <c r="B26" s="75" t="s">
        <v>300</v>
      </c>
      <c r="C26" s="78" t="s">
        <v>307</v>
      </c>
      <c r="D26" s="79"/>
    </row>
    <row r="27" spans="1:4" ht="12.75">
      <c r="A27" s="79">
        <v>19</v>
      </c>
      <c r="B27" s="75" t="s">
        <v>300</v>
      </c>
      <c r="C27" s="78" t="s">
        <v>308</v>
      </c>
      <c r="D27" s="79"/>
    </row>
    <row r="28" spans="1:4" ht="12.75">
      <c r="A28" s="75" t="s">
        <v>81</v>
      </c>
      <c r="B28" s="75"/>
      <c r="C28" s="75" t="s">
        <v>309</v>
      </c>
      <c r="D28" s="79"/>
    </row>
    <row r="29" spans="1:4" ht="12.75">
      <c r="A29" s="79">
        <v>20</v>
      </c>
      <c r="B29" s="75" t="s">
        <v>310</v>
      </c>
      <c r="C29" s="78" t="s">
        <v>311</v>
      </c>
      <c r="D29" s="79"/>
    </row>
    <row r="30" spans="1:4" ht="12.75">
      <c r="A30" s="79">
        <v>21</v>
      </c>
      <c r="B30" s="75" t="s">
        <v>310</v>
      </c>
      <c r="C30" s="78" t="s">
        <v>312</v>
      </c>
      <c r="D30" s="78"/>
    </row>
    <row r="31" spans="1:4" ht="12.75">
      <c r="A31" s="79">
        <v>22</v>
      </c>
      <c r="B31" s="75" t="s">
        <v>310</v>
      </c>
      <c r="C31" s="78" t="s">
        <v>313</v>
      </c>
      <c r="D31" s="78"/>
    </row>
    <row r="32" spans="1:4" ht="12.75">
      <c r="A32" s="79">
        <v>23</v>
      </c>
      <c r="B32" s="75" t="s">
        <v>310</v>
      </c>
      <c r="C32" s="78" t="s">
        <v>314</v>
      </c>
      <c r="D32" s="79"/>
    </row>
    <row r="33" spans="1:4" ht="12.75">
      <c r="A33" s="75" t="s">
        <v>315</v>
      </c>
      <c r="B33" s="75"/>
      <c r="C33" s="75" t="s">
        <v>316</v>
      </c>
      <c r="D33" s="79"/>
    </row>
    <row r="34" spans="1:4" ht="12.75">
      <c r="A34" s="79">
        <v>24</v>
      </c>
      <c r="B34" s="75" t="s">
        <v>317</v>
      </c>
      <c r="C34" s="78" t="s">
        <v>318</v>
      </c>
      <c r="D34" s="79"/>
    </row>
    <row r="35" spans="1:4" ht="12.75">
      <c r="A35" s="79">
        <v>25</v>
      </c>
      <c r="B35" s="75" t="s">
        <v>317</v>
      </c>
      <c r="C35" s="78" t="s">
        <v>319</v>
      </c>
      <c r="D35" s="79"/>
    </row>
    <row r="36" spans="1:4" ht="12.75">
      <c r="A36" s="79">
        <v>26</v>
      </c>
      <c r="B36" s="75" t="s">
        <v>317</v>
      </c>
      <c r="C36" s="78" t="s">
        <v>320</v>
      </c>
      <c r="D36" s="79"/>
    </row>
    <row r="37" spans="1:4" ht="12.75">
      <c r="A37" s="79">
        <v>27</v>
      </c>
      <c r="B37" s="75" t="s">
        <v>317</v>
      </c>
      <c r="C37" s="78" t="s">
        <v>321</v>
      </c>
      <c r="D37" s="79"/>
    </row>
    <row r="38" spans="1:4" ht="12.75">
      <c r="A38" s="79">
        <v>28</v>
      </c>
      <c r="B38" s="75" t="s">
        <v>317</v>
      </c>
      <c r="C38" s="78" t="s">
        <v>322</v>
      </c>
      <c r="D38" s="78"/>
    </row>
    <row r="39" spans="1:4" ht="12.75">
      <c r="A39" s="79">
        <v>29</v>
      </c>
      <c r="B39" s="75" t="s">
        <v>317</v>
      </c>
      <c r="C39" s="255" t="s">
        <v>323</v>
      </c>
      <c r="D39" s="79"/>
    </row>
    <row r="40" spans="1:4" ht="12.75">
      <c r="A40" s="79">
        <v>30</v>
      </c>
      <c r="B40" s="75" t="s">
        <v>317</v>
      </c>
      <c r="C40" s="78" t="s">
        <v>324</v>
      </c>
      <c r="D40" s="79"/>
    </row>
    <row r="41" spans="1:4" ht="12.75">
      <c r="A41" s="79">
        <v>31</v>
      </c>
      <c r="B41" s="75" t="s">
        <v>317</v>
      </c>
      <c r="C41" s="78" t="s">
        <v>325</v>
      </c>
      <c r="D41" s="79"/>
    </row>
    <row r="42" spans="1:4" ht="12.75">
      <c r="A42" s="79">
        <v>32</v>
      </c>
      <c r="B42" s="75" t="s">
        <v>317</v>
      </c>
      <c r="C42" s="78" t="s">
        <v>326</v>
      </c>
      <c r="D42" s="79"/>
    </row>
    <row r="43" spans="1:4" ht="12.75">
      <c r="A43" s="79">
        <v>33</v>
      </c>
      <c r="B43" s="75" t="s">
        <v>317</v>
      </c>
      <c r="C43" s="78" t="s">
        <v>327</v>
      </c>
      <c r="D43" s="79"/>
    </row>
    <row r="44" spans="1:4" ht="12.75">
      <c r="A44" s="256">
        <v>34</v>
      </c>
      <c r="B44" s="75" t="s">
        <v>317</v>
      </c>
      <c r="C44" s="78" t="s">
        <v>328</v>
      </c>
      <c r="D44" s="79"/>
    </row>
    <row r="45" spans="1:4" ht="12.75">
      <c r="A45" s="75" t="s">
        <v>329</v>
      </c>
      <c r="B45" s="79"/>
      <c r="C45" s="75" t="s">
        <v>330</v>
      </c>
      <c r="D45" s="75"/>
    </row>
    <row r="46" spans="1:4" ht="12.75">
      <c r="A46" s="79"/>
      <c r="B46" s="79"/>
      <c r="C46" s="75" t="s">
        <v>331</v>
      </c>
      <c r="D46" s="257">
        <f>SUM(D15:D45)</f>
        <v>845975450</v>
      </c>
    </row>
    <row r="49" spans="2:4" ht="12.75">
      <c r="B49" s="258" t="s">
        <v>332</v>
      </c>
      <c r="C49" s="170"/>
      <c r="D49" s="75" t="s">
        <v>333</v>
      </c>
    </row>
    <row r="50" spans="2:4" ht="12.75">
      <c r="B50" s="259"/>
      <c r="C50" s="260"/>
      <c r="D50" s="260"/>
    </row>
    <row r="51" spans="2:4" ht="12.75">
      <c r="B51" s="261" t="s">
        <v>334</v>
      </c>
      <c r="C51" s="261"/>
      <c r="D51" s="79"/>
    </row>
    <row r="52" spans="2:4" ht="12.75">
      <c r="B52" s="79" t="s">
        <v>335</v>
      </c>
      <c r="C52" s="79"/>
      <c r="D52" s="256">
        <v>92</v>
      </c>
    </row>
    <row r="53" spans="2:4" ht="12.75">
      <c r="B53" s="79" t="s">
        <v>336</v>
      </c>
      <c r="C53" s="79"/>
      <c r="D53" s="256">
        <v>9</v>
      </c>
    </row>
    <row r="54" spans="2:4" ht="12.75">
      <c r="B54" s="79" t="s">
        <v>337</v>
      </c>
      <c r="C54" s="79"/>
      <c r="D54" s="256"/>
    </row>
    <row r="55" spans="2:4" ht="12.75">
      <c r="B55" s="262" t="s">
        <v>338</v>
      </c>
      <c r="C55" s="170"/>
      <c r="D55" s="256">
        <v>1</v>
      </c>
    </row>
    <row r="56" spans="2:4" ht="12.75">
      <c r="B56" s="76"/>
      <c r="C56" s="77" t="s">
        <v>15</v>
      </c>
      <c r="D56" s="268">
        <f>SUM(D52:D55)</f>
        <v>102</v>
      </c>
    </row>
    <row r="58" ht="12.75">
      <c r="D58" s="74" t="s">
        <v>194</v>
      </c>
    </row>
    <row r="60" ht="12.75">
      <c r="B60" s="74" t="s">
        <v>339</v>
      </c>
    </row>
  </sheetData>
  <sheetProtection/>
  <printOptions/>
  <pageMargins left="0.75" right="0.75" top="1" bottom="1" header="0.5" footer="0.5"/>
  <pageSetup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2012-06-25T08:21:23Z</cp:lastPrinted>
  <dcterms:created xsi:type="dcterms:W3CDTF">2012-03-09T21:27:51Z</dcterms:created>
  <dcterms:modified xsi:type="dcterms:W3CDTF">2012-07-10T11:34:25Z</dcterms:modified>
  <cp:category/>
  <cp:version/>
  <cp:contentType/>
  <cp:contentStatus/>
</cp:coreProperties>
</file>