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Kop." sheetId="1" r:id="rId1"/>
    <sheet name="Aktivet" sheetId="2" r:id="rId2"/>
    <sheet name="Pasivet" sheetId="3" r:id="rId3"/>
    <sheet name="Kapitali 1" sheetId="4" r:id="rId4"/>
    <sheet name="PASH 1" sheetId="5" r:id="rId5"/>
    <sheet name="PASH 2" sheetId="6" r:id="rId6"/>
    <sheet name="Shenimet faqe 1" sheetId="7" r:id="rId7"/>
    <sheet name="AAM" sheetId="8" r:id="rId8"/>
    <sheet name="Sheet6" sheetId="9" r:id="rId9"/>
  </sheets>
  <definedNames/>
  <calcPr fullCalcOnLoad="1"/>
</workbook>
</file>

<file path=xl/sharedStrings.xml><?xml version="1.0" encoding="utf-8"?>
<sst xmlns="http://schemas.openxmlformats.org/spreadsheetml/2006/main" count="1243" uniqueCount="531">
  <si>
    <t>Emertimi dhe forma ligjore</t>
  </si>
  <si>
    <t>Wolf Bau shpk</t>
  </si>
  <si>
    <t>NIPT- i</t>
  </si>
  <si>
    <t xml:space="preserve">          L87515504B</t>
  </si>
  <si>
    <t>Adresa  e Selise</t>
  </si>
  <si>
    <t>Lagjja "Gryk-Lumi Nr. 2", Rruga "Anton Çeta", Tale</t>
  </si>
  <si>
    <t>Data  e  krijimt</t>
  </si>
  <si>
    <t>15.01.2018</t>
  </si>
  <si>
    <t>Nr. I Regjistrit tregetar</t>
  </si>
  <si>
    <t xml:space="preserve"> </t>
  </si>
  <si>
    <t>Veprimtaria Kryesore</t>
  </si>
  <si>
    <t xml:space="preserve">Veprimtari ne fushen e ndertimit. Germime dheu me punime eventuale </t>
  </si>
  <si>
    <t xml:space="preserve">muratore,dhe beton arme,prishje dhe punime ne toke te germuar.Ndertime </t>
  </si>
  <si>
    <t>Civile-industriale-turistike bujqesore deri ne 5 kate,rikonstruksione.Ndertime</t>
  </si>
  <si>
    <t>banese me skela mbi 8 kate.</t>
  </si>
  <si>
    <t>P A S Q Y R A T      F I N A N C I A R E</t>
  </si>
  <si>
    <t>( M I K R O N J E S I T E  )</t>
  </si>
  <si>
    <t>( Ne zbatim te Standartit Kombetar te Kontabilitetit  Nr. 15 )</t>
  </si>
  <si>
    <r>
      <rPr>
        <b/>
        <sz val="16"/>
        <rFont val="Arial"/>
        <family val="2"/>
      </rPr>
      <t xml:space="preserve">VITI  </t>
    </r>
    <r>
      <rPr>
        <b/>
        <u val="single"/>
        <sz val="16"/>
        <rFont val="Arial"/>
        <family val="2"/>
      </rPr>
      <t>2019</t>
    </r>
  </si>
  <si>
    <t>Pasqyrat Financiare jane individual</t>
  </si>
  <si>
    <t>Po</t>
  </si>
  <si>
    <t>Pasqyrat Financiare jane te konsoliduara</t>
  </si>
  <si>
    <t>Pasqyrat Financiare jane te shprehura ne</t>
  </si>
  <si>
    <t>lek</t>
  </si>
  <si>
    <t>Pasqyrat Financiare jane te rumbullakosura ne</t>
  </si>
  <si>
    <t xml:space="preserve">    Periudha  Kontabel e Pasqyrave Financiare</t>
  </si>
  <si>
    <t>Deri   31/12/2019</t>
  </si>
  <si>
    <t>Date e mbylljes se Pasqyrave Financiare</t>
  </si>
  <si>
    <t>Pasqyra e Pozicionit Financiar (Bilanci)</t>
  </si>
  <si>
    <t>Nr</t>
  </si>
  <si>
    <t>A   K   T   I   V   E   T</t>
  </si>
  <si>
    <t>Aktivet Afatshkurtra</t>
  </si>
  <si>
    <t>►</t>
  </si>
  <si>
    <t>Aktivet  monetare</t>
  </si>
  <si>
    <t>Banka</t>
  </si>
  <si>
    <t>Arka</t>
  </si>
  <si>
    <t>Investime</t>
  </si>
  <si>
    <t>Në tituj pronësie të njësive ekonomike brenda grupit</t>
  </si>
  <si>
    <t>Aksionet e veta</t>
  </si>
  <si>
    <t>Te tjera Financiare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</si>
  <si>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</si>
  <si>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</si>
  <si>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</si>
  <si>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</si>
  <si>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Të tjera  (  TVSH )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</si>
  <si>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</si>
  <si>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</si>
  <si>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</si>
  <si>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</si>
  <si>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</si>
  <si>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</si>
  <si>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</si>
  <si>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</si>
  <si>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</si>
  <si>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</si>
  <si>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</si>
  <si>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I</t>
  </si>
  <si>
    <t>TOTALI   AKTIVEVE    AFATSHKURTRA</t>
  </si>
  <si>
    <t>Aktivet Afatgjata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</si>
  <si>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</si>
  <si>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</si>
  <si>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</si>
  <si>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</si>
  <si>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</si>
  <si>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</si>
  <si>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</si>
  <si>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</si>
  <si>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</si>
  <si>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</si>
  <si>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</si>
  <si>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</si>
  <si>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</si>
  <si>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</si>
  <si>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</si>
  <si>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</si>
  <si>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</si>
  <si>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Aktive tatimore të shtyra</t>
  </si>
  <si>
    <t>Kapitali i nënshkruar i papaguar</t>
  </si>
  <si>
    <t>II</t>
  </si>
  <si>
    <t>TOTALI   AKTIVEVE    AFATGJATA</t>
  </si>
  <si>
    <t>A K T I V E    T O T A L E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</si>
  <si>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</si>
  <si>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</si>
  <si>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</si>
  <si>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</si>
  <si>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</si>
  <si>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ndaj furnitoreve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</si>
  <si>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</si>
  <si>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</si>
  <si>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</si>
  <si>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</si>
  <si>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 sig shoqerore</t>
  </si>
  <si>
    <t>.</t>
  </si>
  <si>
    <t>Debitor e kreditor te tjere</t>
  </si>
  <si>
    <t>Të pagueshme për shpenzime të konstatuara</t>
  </si>
  <si>
    <t xml:space="preserve">Të ardhura të shtyra </t>
  </si>
  <si>
    <t>Provizione</t>
  </si>
  <si>
    <t>Totali  i  Detyrimeve    afatshkurtera</t>
  </si>
  <si>
    <t>Detyrime afatgjata:</t>
  </si>
  <si>
    <t xml:space="preserve">Arkëtimet në avancë për porosi </t>
  </si>
  <si>
    <t>Të pagueshme për aktivitetin e shfrytëzimit</t>
  </si>
  <si>
    <t>Të tjera të pagueshme</t>
  </si>
  <si>
    <t xml:space="preserve">Të pagueshme për shpenzime të konstatuara </t>
  </si>
  <si>
    <t>Të ardhura të shtyra</t>
  </si>
  <si>
    <t>Provizione:</t>
  </si>
  <si>
    <t xml:space="preserve">Provizione  për pensionet </t>
  </si>
  <si>
    <t>Provizione të tjera</t>
  </si>
  <si>
    <t>Detyrime tatimore të shtyra</t>
  </si>
  <si>
    <t>Totali  i  Detyrimeve    afatgjata</t>
  </si>
  <si>
    <t>D E T Y R I M E T     T O T A L E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</si>
  <si>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</si>
  <si>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</si>
  <si>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</si>
  <si>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</si>
  <si>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</si>
  <si>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</si>
  <si>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</si>
  <si>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>Fitimi i vitit te kaluar</t>
  </si>
  <si>
    <t>Fitim / Humbja e  Vitit</t>
  </si>
  <si>
    <t>Totali  i  Kapitalit</t>
  </si>
  <si>
    <t>TOTALI   I   DETYRIMEVE   DHE   KAPITALIT</t>
  </si>
  <si>
    <t>Pasqyra e Ndryshimeve në Kapitalin Neto</t>
  </si>
  <si>
    <t>Kapitali i nënshkruar</t>
  </si>
  <si>
    <t>Rezerva Rivlerësimi</t>
  </si>
  <si>
    <t>Rezerva Ligjore</t>
  </si>
  <si>
    <t>Rezerva Statutore</t>
  </si>
  <si>
    <t>Fitimet e Pashpërndara</t>
  </si>
  <si>
    <t>Fitim / Humbja e vitit</t>
  </si>
  <si>
    <t>Totali</t>
  </si>
  <si>
    <t>Interesa Jo-Kontrollues</t>
  </si>
  <si>
    <t>Pozicioni financiar i rideklaruar më 31 dhjetor 2018</t>
  </si>
  <si>
    <t>Pozicioni financiar i rideklaruar më 1 janar 2015</t>
  </si>
  <si>
    <t>Totali i të ardhura gjithëpërfshirëse për vitin:</t>
  </si>
  <si>
    <t>Fitimi / Humbja e vitit 2018</t>
  </si>
  <si>
    <t>Të ardhura të tjera gjithëpërfshirëse:</t>
  </si>
  <si>
    <t>Të ardhura totale gjithëpërfshirëse për vitin:</t>
  </si>
  <si>
    <t>Transaksionet me pronarët e njësisë ekonomike të njohura direkt në kapital:</t>
  </si>
  <si>
    <t>Emetimi i kapitalit të nënshkruar</t>
  </si>
  <si>
    <t>Dividendë të paguar</t>
  </si>
  <si>
    <t>Totali i transaksioneve me pronarët e njësisë ekonomike</t>
  </si>
  <si>
    <t>Pozicioni financiar më 31 dhjetor 2017</t>
  </si>
  <si>
    <t>Fitimi / Humbja e vitit</t>
  </si>
  <si>
    <t>Pozicioni financiar më 31 dhjetor 2019</t>
  </si>
  <si>
    <t>Pasqyra e Performancës</t>
  </si>
  <si>
    <t>(Pasqyra e të ardhurave dhe shpenzimeve)</t>
  </si>
  <si>
    <t>Formati 1 – Shpenzimet e shfrytëzimit të klasifikuara sipas natyrës</t>
  </si>
  <si>
    <t>Pershkrimi  i  Elementeve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</si>
  <si>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</si>
  <si>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</si>
  <si>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</si>
  <si>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</si>
  <si>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</si>
  <si>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>Lënda e parë dhe materiale të  blera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</si>
  <si>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</si>
  <si>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</si>
  <si>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</si>
  <si>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</si>
  <si>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</si>
  <si>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</si>
  <si>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</si>
  <si>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</si>
  <si>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</si>
  <si>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</si>
  <si>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</si>
  <si>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</si>
  <si>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</si>
  <si>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</si>
  <si>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>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</si>
  <si>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</si>
  <si>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</si>
  <si>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</si>
  <si>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</si>
  <si>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</si>
  <si>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</si>
  <si>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</si>
  <si>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</si>
  <si>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Shpenzime te panjohura  paga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</si>
  <si>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</si>
  <si>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</si>
  <si>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</si>
  <si>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</si>
  <si>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</si>
  <si>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</si>
  <si>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</si>
  <si>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</si>
  <si>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</si>
  <si>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</si>
  <si>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</si>
  <si>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</si>
  <si>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</si>
  <si>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</si>
  <si>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</si>
  <si>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</si>
  <si>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</si>
  <si>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Formati 2 – Shpenzimet e shfrytëzimit të klasifikuara sipas funksionit</t>
  </si>
  <si>
    <r>
      <rPr>
        <b/>
        <sz val="10"/>
        <rFont val="Arial"/>
        <family val="2"/>
      </rPr>
      <t>Kosto të shitjeve</t>
    </r>
    <r>
      <rPr>
        <i/>
        <sz val="10"/>
        <rFont val="Arial"/>
        <family val="2"/>
      </rPr>
      <t xml:space="preserve"> (përfshirë shpenzime të amortizimit dhe zhvlerësimit)</t>
    </r>
  </si>
  <si>
    <t>Fitimi/humbja bruto</t>
  </si>
  <si>
    <r>
      <rPr>
        <b/>
        <sz val="10"/>
        <rFont val="Arial"/>
        <family val="2"/>
      </rPr>
      <t>Shpenzime të shpërndarjes</t>
    </r>
    <r>
      <rPr>
        <i/>
        <sz val="10"/>
        <rFont val="Arial"/>
        <family val="2"/>
      </rPr>
      <t xml:space="preserve"> (përfshirë shpenzime të amortizimit dhe zhvlerësimit)</t>
    </r>
  </si>
  <si>
    <r>
      <rPr>
        <b/>
        <sz val="10"/>
        <rFont val="Arial"/>
        <family val="2"/>
      </rPr>
      <t xml:space="preserve">Shpenzime administrative </t>
    </r>
    <r>
      <rPr>
        <i/>
        <sz val="10"/>
        <rFont val="Arial"/>
        <family val="2"/>
      </rPr>
      <t>(përfshirë shpenzime të amortizimit dhe zhvlerësimit)</t>
    </r>
  </si>
  <si>
    <t xml:space="preserve">Të ardhura nga njësitë ekonomike ku ka interesa pjesëmarrëse </t>
  </si>
  <si>
    <t>(paraqitur veçmas të ardhurat   nga njësitë ekonomike brenda grupit)</t>
  </si>
  <si>
    <t>Interesa të arkëtueshëm dhe të ardhura të tjera të ngjashme</t>
  </si>
  <si>
    <t>aktive afatshkurtra</t>
  </si>
  <si>
    <t xml:space="preserve">Shpenzime te panjohura  </t>
  </si>
  <si>
    <t>Tale</t>
  </si>
  <si>
    <t>VITI 2019</t>
  </si>
  <si>
    <t>S H E N I M E T          S P J E G U E S E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</si>
  <si>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</si>
  <si>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</si>
  <si>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</si>
  <si>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</si>
  <si>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</si>
  <si>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</si>
  <si>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</si>
  <si>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</si>
  <si>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</si>
  <si>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</si>
  <si>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</si>
  <si>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</si>
  <si>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</si>
  <si>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</si>
  <si>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</si>
  <si>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</si>
  <si>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</si>
  <si>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</si>
  <si>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</si>
  <si>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</si>
  <si>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</si>
  <si>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</si>
  <si>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</si>
  <si>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</si>
  <si>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</si>
  <si>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</si>
  <si>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</si>
  <si>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</si>
  <si>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</si>
  <si>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</si>
  <si>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</si>
  <si>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</si>
  <si>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</si>
  <si>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</si>
  <si>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</si>
  <si>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</si>
  <si>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</si>
  <si>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</si>
  <si>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</si>
  <si>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</si>
  <si>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</si>
  <si>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</si>
  <si>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</si>
  <si>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</si>
  <si>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</si>
  <si>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</si>
  <si>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</si>
  <si>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</si>
  <si>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</si>
  <si>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</si>
  <si>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</si>
  <si>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</si>
  <si>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Referenca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</si>
  <si>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</si>
  <si>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</si>
  <si>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</si>
  <si>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</si>
  <si>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</si>
  <si>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</si>
  <si>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</si>
  <si>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</si>
  <si>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</si>
  <si>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</si>
  <si>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</si>
  <si>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RYB</t>
  </si>
  <si>
    <t>LEKE</t>
  </si>
  <si>
    <t>RZB</t>
  </si>
  <si>
    <t>EURO</t>
  </si>
  <si>
    <t>E M E R T I M I</t>
  </si>
  <si>
    <t>Arka ne Leke</t>
  </si>
  <si>
    <t>Arka ne Euro</t>
  </si>
  <si>
    <t>Arka ne Dollare</t>
  </si>
  <si>
    <t>Pulla tatimore,bileta,te tjera me vlere</t>
  </si>
  <si>
    <t>Shoqeria nuk ka tituj pronesie te njesive ekonomike brenda grupit</t>
  </si>
  <si>
    <t>Shoqeria nuk ka riblerje te aksione te emetuara me pare nga ana jone</t>
  </si>
  <si>
    <t>Shoqeria nuk ka aktive te tjera financiare te investuara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</si>
  <si>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</si>
  <si>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</si>
  <si>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</si>
  <si>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</si>
  <si>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 xml:space="preserve">     Zhvleresimi i te drejtave dhe detyrimeve</t>
  </si>
  <si>
    <t>Inventari i klienteve bashkangjitur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</si>
  <si>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</si>
  <si>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</si>
  <si>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 xml:space="preserve">Të tjera 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</si>
  <si>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</si>
  <si>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</si>
  <si>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</si>
  <si>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</si>
  <si>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</si>
  <si>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</si>
  <si>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</si>
  <si>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</si>
  <si>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</si>
  <si>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</si>
  <si>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</si>
  <si>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</si>
  <si>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</si>
  <si>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</si>
  <si>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</si>
  <si>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</si>
  <si>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</si>
  <si>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</si>
  <si>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</si>
  <si>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</si>
  <si>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</si>
  <si>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</si>
  <si>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>Zhvlerësimi i materialeve të para</t>
  </si>
  <si>
    <t>Zhvlerësimi i materialeve të tjera</t>
  </si>
  <si>
    <t xml:space="preserve">Inventaret analitike bashkangjitur 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</si>
  <si>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</si>
  <si>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</si>
  <si>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</si>
  <si>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</si>
  <si>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</si>
  <si>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</si>
  <si>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</si>
  <si>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</si>
  <si>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</si>
  <si>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</si>
  <si>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</si>
  <si>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</si>
  <si>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</si>
  <si>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</si>
  <si>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</si>
  <si>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</si>
  <si>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</si>
  <si>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</si>
  <si>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</si>
  <si>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</si>
  <si>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</si>
  <si>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</si>
  <si>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</si>
  <si>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</si>
  <si>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>AKTIVET AFATGJATA</t>
  </si>
  <si>
    <t xml:space="preserve">Aktivet  financiare </t>
  </si>
  <si>
    <t>Aksione të shoqërive të kontrolluara</t>
  </si>
  <si>
    <t>Zhvleresimi Aksione të shoqërive të kontrolluara</t>
  </si>
  <si>
    <t>Aksione të shoqërive të lidhura</t>
  </si>
  <si>
    <t>Zhvleresimi Aksione të shoqërive të lidhura</t>
  </si>
  <si>
    <t>Huadhënie afatgjatë në njësitë ekonomike brenda grupit</t>
  </si>
  <si>
    <t>Zhvleresimi Huadhënie afatgjatë në njësitë ekonomike brenda grupit</t>
  </si>
  <si>
    <t>Aksione të shoqërive ku ka interesa pjesëmarrëse</t>
  </si>
  <si>
    <t>Zhvleresimi Aksione të shoqërive ku ka interesa pjesëmarrëse</t>
  </si>
  <si>
    <t>Huadhënie afatgjate  në njësitë ekonomike ku ka interesa pjesëmarrëse</t>
  </si>
  <si>
    <t>Zhvleresimi Huadhënie afatgjate  në njësitë ekonomike ku ka interesa pjesëmarrëse</t>
  </si>
  <si>
    <t>Aksione të tjera dhe letra me vlerë</t>
  </si>
  <si>
    <t>Zhvleresimi Aksione të tjera dhe letra me vlerë</t>
  </si>
  <si>
    <t>Të drejta të tjera afatgjatë</t>
  </si>
  <si>
    <t>Të drejta dhe detyrime ndaj pjesëtarëve të tjerë të grupit</t>
  </si>
  <si>
    <t>Të drejta dhe detyrime ndaj ortakëve dhe aksionerëve</t>
  </si>
  <si>
    <t>Zhvleresimi Të drejta të tjera afatgjatë</t>
  </si>
  <si>
    <t>Zhvleresimi Të drejta dhe detyrime ndaj pjesëtarëve të tjerë të grupit</t>
  </si>
  <si>
    <t>Zhvleresimi Të drejta dhe detyrime ndaj ortakëve dhe aksionerëve</t>
  </si>
  <si>
    <t>Aktive  materiale</t>
  </si>
  <si>
    <t>Analiza e posteve te amortizushme</t>
  </si>
  <si>
    <t>Emertimi</t>
  </si>
  <si>
    <t>Viti raportues</t>
  </si>
  <si>
    <t>Viti paraardhes</t>
  </si>
  <si>
    <t>Vlera</t>
  </si>
  <si>
    <t>Amortizimi</t>
  </si>
  <si>
    <t>Vl.mbetur</t>
  </si>
  <si>
    <t>Toka e ndërtesa</t>
  </si>
  <si>
    <t>Impiante e makineri</t>
  </si>
  <si>
    <t xml:space="preserve">Të tjera Ins. pajisje </t>
  </si>
  <si>
    <t>Shuma</t>
  </si>
  <si>
    <t>Aktivet e blera gjate vitit</t>
  </si>
  <si>
    <t>Aktivet kontribut i ortakeve ne kapitalin e shoqerise gjate vitit</t>
  </si>
  <si>
    <t>Aktivet nga Egzistenca e kontrollit efektiv (SKK 1; 17,18,79,80) gjate vitit</t>
  </si>
  <si>
    <t xml:space="preserve">Ativet biologjike </t>
  </si>
  <si>
    <t xml:space="preserve">Gjedhe </t>
  </si>
  <si>
    <t xml:space="preserve">Te leshta </t>
  </si>
  <si>
    <t xml:space="preserve">Te dhirta  </t>
  </si>
  <si>
    <t xml:space="preserve">Derra  </t>
  </si>
  <si>
    <t>Pula</t>
  </si>
  <si>
    <t>Aktive  jo materiale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</si>
  <si>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</si>
  <si>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</si>
  <si>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</si>
  <si>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</si>
  <si>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</si>
  <si>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</si>
  <si>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</si>
  <si>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</si>
  <si>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</si>
  <si>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</si>
  <si>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</si>
  <si>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</si>
  <si>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</si>
  <si>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</si>
  <si>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Aktive tatimore te shtyra</t>
  </si>
  <si>
    <t>Tatime të shtyra (teprica debitore)</t>
  </si>
  <si>
    <t>Kapitali i nenshkruar i pa paguar</t>
  </si>
  <si>
    <t>III</t>
  </si>
  <si>
    <t>DETYRIMET    DHE  KAPITALI</t>
  </si>
  <si>
    <t>13.1</t>
  </si>
  <si>
    <t xml:space="preserve">Huamarrje afatshkurtra 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</si>
  <si>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</si>
  <si>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</si>
  <si>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</si>
  <si>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</si>
  <si>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</si>
  <si>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13.2</t>
  </si>
  <si>
    <t>Qera financiare</t>
  </si>
  <si>
    <t>Analiza e blerjeve me qira financiare</t>
  </si>
  <si>
    <t>Huamarrje afatshkurtra nga Bankat</t>
  </si>
  <si>
    <t>Banka 1</t>
  </si>
  <si>
    <t>Banka 2</t>
  </si>
  <si>
    <t>Banka 3</t>
  </si>
  <si>
    <t>Llogari bankare të zbuluara (overdrafte bankare)</t>
  </si>
  <si>
    <t>Kësti i llogaritur i huas për t’u paguar në 12 muajt e ardheshem</t>
  </si>
  <si>
    <t>13.3</t>
  </si>
  <si>
    <t>Parapagime të marra</t>
  </si>
  <si>
    <t>13.4</t>
  </si>
  <si>
    <t>Furnitorë për mallra, produkte e shërbime</t>
  </si>
  <si>
    <t>Inventari i Furnitoreve bashkangjitur</t>
  </si>
  <si>
    <t>Debitorë të tjerë, kreditorë të tjerë</t>
  </si>
  <si>
    <t>Inventari i debitoreve te tjere bashkangjitur</t>
  </si>
  <si>
    <t>13.5</t>
  </si>
  <si>
    <t>Premtim pagesa të pagueshm per furnizime</t>
  </si>
  <si>
    <t>13.6</t>
  </si>
  <si>
    <t>Të drejta / detyrime ndaj pjesëtarëve të tjerë të grupit</t>
  </si>
  <si>
    <t>13.7</t>
  </si>
  <si>
    <t>Të drejta detyrime ndaj njësive ekonomike me interesa pjesëmarrëse</t>
  </si>
  <si>
    <t>13.8</t>
  </si>
  <si>
    <t>Paradhënie për punonjësit</t>
  </si>
  <si>
    <t>Sigurime shoqërore dhe shëndetsore</t>
  </si>
  <si>
    <t>Organizma të tjera shoqërore</t>
  </si>
  <si>
    <t>Detyrime të tjera</t>
  </si>
  <si>
    <t>TAP</t>
  </si>
  <si>
    <t>13.9</t>
  </si>
  <si>
    <t>Të pagueshme për detyrimet tatimore</t>
  </si>
  <si>
    <t>Akciza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</si>
  <si>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</si>
  <si>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</si>
  <si>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</si>
  <si>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</si>
  <si>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</si>
  <si>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</si>
  <si>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</si>
  <si>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13.10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</si>
  <si>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</si>
  <si>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</si>
  <si>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</si>
  <si>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</si>
  <si>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</si>
  <si>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</si>
  <si>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</si>
  <si>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17.1</t>
  </si>
  <si>
    <t>Huamarrje afatgjata</t>
  </si>
  <si>
    <t>Premtim pagesa të pagueshme për hua afatgjata</t>
  </si>
  <si>
    <t>Detyrime për blerjet e letrave me vlerë afatgjata</t>
  </si>
  <si>
    <t>17.2</t>
  </si>
  <si>
    <t>Huamarrje afatgjata nga Bankat</t>
  </si>
  <si>
    <t>17.3</t>
  </si>
  <si>
    <t>17.4</t>
  </si>
  <si>
    <t>Furnitorë për mallra, produkte e shërbime mbi nje vit</t>
  </si>
  <si>
    <t>Debitorë të tjerë, kreditorë të tjerë mbi nje vit</t>
  </si>
  <si>
    <t>17.5</t>
  </si>
  <si>
    <t>Premtim pagesa të pagueshm per furnizime mbi nje vit</t>
  </si>
  <si>
    <t>17.6</t>
  </si>
  <si>
    <t>Të drejta / detyrime ndaj pjesëtarëve të tjerë të grupit mbi nje vit</t>
  </si>
  <si>
    <t>17.7</t>
  </si>
  <si>
    <t>17.8</t>
  </si>
  <si>
    <t>Të drejta dhe detyrime ndaj ortakëve dhe pronarëve mbi nje vit</t>
  </si>
  <si>
    <t>Dividendë për t’u paguar mbi nje vit</t>
  </si>
  <si>
    <t>20.1</t>
  </si>
  <si>
    <t>20.2</t>
  </si>
  <si>
    <t>26.1</t>
  </si>
  <si>
    <t>26.2</t>
  </si>
  <si>
    <t>26.3</t>
  </si>
  <si>
    <t xml:space="preserve">Fitimi i pashpërndarë </t>
  </si>
  <si>
    <t>Pasqyra   e   te   Ardhurave   dhe   Shpenzimeve</t>
  </si>
  <si>
    <t>Te ardhurat perbehen</t>
  </si>
  <si>
    <t>●</t>
  </si>
  <si>
    <t>Te ardhura  nga shitje mallra</t>
  </si>
  <si>
    <t>Shpenzimet perbehen nga</t>
  </si>
  <si>
    <t>Kosto e mallit te shitur</t>
  </si>
  <si>
    <t>Shpenzime paga</t>
  </si>
  <si>
    <t>Shpenzime  kontribute</t>
  </si>
  <si>
    <t>Taksa komune</t>
  </si>
  <si>
    <t xml:space="preserve">shpenzime te tjera sherbime </t>
  </si>
  <si>
    <t>Komisione  bankare</t>
  </si>
  <si>
    <t>Fitimi (Humbja) e vitit financiar</t>
  </si>
  <si>
    <t>Fitimi i ushtrimit</t>
  </si>
  <si>
    <t>Shpenzime te pa zbriteshme</t>
  </si>
  <si>
    <t>Fitimi para tatimit</t>
  </si>
  <si>
    <t>Tatimi mbi fitimin</t>
  </si>
  <si>
    <t>Në shpenzimet e pazbritëshme  përfshihen zërat e mëposhtëm:</t>
  </si>
  <si>
    <t>Gjoba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</si>
  <si>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</si>
  <si>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</si>
  <si>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</si>
  <si>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</si>
  <si>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</si>
  <si>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</si>
  <si>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Hartuesi i Pasqyrave Financiare</t>
  </si>
  <si>
    <t>Per Drejtimin  e Njesise  Ekonomike</t>
  </si>
  <si>
    <t>(   ________________  )</t>
  </si>
  <si>
    <t>SHOQERIA TREGETARE</t>
  </si>
  <si>
    <t>Nipti L87515504B</t>
  </si>
  <si>
    <t>Aktivet Afatgjata Materiale  me vlere fillestare   2019</t>
  </si>
  <si>
    <t>Sasia</t>
  </si>
  <si>
    <t>Gjendje</t>
  </si>
  <si>
    <t>Shtesa</t>
  </si>
  <si>
    <t>Pakesime</t>
  </si>
  <si>
    <t>31.12.2018</t>
  </si>
  <si>
    <t>31.12.2019</t>
  </si>
  <si>
    <t>Toka</t>
  </si>
  <si>
    <t>Ndertime</t>
  </si>
  <si>
    <t>Makineri,paisje</t>
  </si>
  <si>
    <t>Mjete transporti</t>
  </si>
  <si>
    <t>kompjuterike</t>
  </si>
  <si>
    <t>Zyre in.ek.</t>
  </si>
  <si>
    <t>KASE FISK</t>
  </si>
  <si>
    <t>Inv.Imet</t>
  </si>
  <si>
    <t xml:space="preserve">             TOTALI</t>
  </si>
  <si>
    <t>Amortizimi A.A.Materiale   2018</t>
  </si>
  <si>
    <t>01.01.2019</t>
  </si>
  <si>
    <t>Makineri,paisje,vegla</t>
  </si>
  <si>
    <t>Zyre</t>
  </si>
  <si>
    <t>Vlera Kontabel Neto e A.A.Materiale  2018</t>
  </si>
  <si>
    <t>Nga  01/01/2019</t>
  </si>
  <si>
    <t>31/03/2020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</si>
</sst>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\-??_L_e_k_-;_-@_-"/>
    <numFmt numFmtId="165" formatCode="_(* #,##0.00_);_(* \(#,##0.00\);_(* \-??_);_(@_)"/>
    <numFmt numFmtId="166" formatCode="_(* #,##0_);_(* \(#,##0\);_(* \-??_);_(@_)"/>
    <numFmt numFmtId="167" formatCode="#,##0.0"/>
  </numFmts>
  <fonts count="63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4"/>
      <name val="Times New Roman"/>
      <family val="1"/>
    </font>
    <font>
      <sz val="12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8" fillId="29" borderId="0" applyNumberFormat="0" applyBorder="0" applyAlignment="0" applyProtection="0"/>
    <xf numFmtId="0" fontId="53" fillId="30" borderId="1" applyNumberFormat="0" applyAlignment="0" applyProtection="0"/>
    <xf numFmtId="0" fontId="54" fillId="31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34" borderId="1" applyNumberFormat="0" applyAlignment="0" applyProtection="0"/>
    <xf numFmtId="0" fontId="58" fillId="0" borderId="4" applyNumberFormat="0" applyFill="0" applyAlignment="0" applyProtection="0"/>
    <xf numFmtId="0" fontId="7" fillId="35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" fillId="35" borderId="5" applyNumberFormat="0" applyAlignment="0" applyProtection="0"/>
    <xf numFmtId="0" fontId="59" fillId="30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36" borderId="15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3" fontId="13" fillId="36" borderId="15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7" borderId="0" xfId="0" applyFont="1" applyFill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3" fillId="0" borderId="0" xfId="63" applyFont="1">
      <alignment/>
      <protection/>
    </xf>
    <xf numFmtId="0" fontId="23" fillId="0" borderId="0" xfId="63" applyFont="1" applyAlignment="1">
      <alignment vertical="center"/>
      <protection/>
    </xf>
    <xf numFmtId="0" fontId="23" fillId="0" borderId="15" xfId="63" applyFont="1" applyBorder="1">
      <alignment/>
      <protection/>
    </xf>
    <xf numFmtId="0" fontId="25" fillId="0" borderId="15" xfId="63" applyFont="1" applyBorder="1" applyAlignment="1">
      <alignment vertical="center" textRotation="90" wrapText="1"/>
      <protection/>
    </xf>
    <xf numFmtId="0" fontId="26" fillId="0" borderId="15" xfId="63" applyFont="1" applyBorder="1" applyAlignment="1">
      <alignment horizontal="center" vertical="center" textRotation="90"/>
      <protection/>
    </xf>
    <xf numFmtId="0" fontId="26" fillId="0" borderId="15" xfId="63" applyFont="1" applyBorder="1" applyAlignment="1">
      <alignment horizontal="center" vertical="center" textRotation="90" wrapText="1"/>
      <protection/>
    </xf>
    <xf numFmtId="0" fontId="22" fillId="0" borderId="15" xfId="0" applyFont="1" applyBorder="1" applyAlignment="1">
      <alignment horizontal="center" vertical="center"/>
    </xf>
    <xf numFmtId="0" fontId="26" fillId="0" borderId="15" xfId="63" applyFont="1" applyBorder="1" applyAlignment="1">
      <alignment vertical="center" wrapText="1"/>
      <protection/>
    </xf>
    <xf numFmtId="166" fontId="26" fillId="0" borderId="15" xfId="46" applyNumberFormat="1" applyFont="1" applyFill="1" applyBorder="1" applyAlignment="1" applyProtection="1">
      <alignment horizontal="center" vertical="center" wrapText="1"/>
      <protection/>
    </xf>
    <xf numFmtId="0" fontId="25" fillId="0" borderId="15" xfId="63" applyFont="1" applyBorder="1" applyAlignment="1">
      <alignment vertical="center" wrapText="1"/>
      <protection/>
    </xf>
    <xf numFmtId="166" fontId="25" fillId="0" borderId="15" xfId="46" applyNumberFormat="1" applyFont="1" applyFill="1" applyBorder="1" applyAlignment="1" applyProtection="1">
      <alignment horizontal="center" vertical="center" wrapText="1"/>
      <protection/>
    </xf>
    <xf numFmtId="166" fontId="23" fillId="0" borderId="0" xfId="63" applyNumberFormat="1" applyFont="1" applyAlignment="1">
      <alignment vertical="center"/>
      <protection/>
    </xf>
    <xf numFmtId="166" fontId="23" fillId="0" borderId="0" xfId="63" applyNumberFormat="1" applyFont="1">
      <alignment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3" fontId="13" fillId="0" borderId="15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3" fontId="0" fillId="36" borderId="13" xfId="0" applyNumberFormat="1" applyFont="1" applyFill="1" applyBorder="1" applyAlignment="1">
      <alignment horizontal="right" vertical="center"/>
    </xf>
    <xf numFmtId="3" fontId="13" fillId="36" borderId="15" xfId="0" applyNumberFormat="1" applyFont="1" applyFill="1" applyBorder="1" applyAlignment="1">
      <alignment horizontal="right" vertical="center"/>
    </xf>
    <xf numFmtId="3" fontId="28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2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1" fontId="13" fillId="0" borderId="15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7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3" fontId="0" fillId="36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horizontal="center"/>
      <protection/>
    </xf>
    <xf numFmtId="3" fontId="0" fillId="0" borderId="0" xfId="64" applyNumberFormat="1" applyFont="1" applyFill="1">
      <alignment/>
      <protection/>
    </xf>
    <xf numFmtId="0" fontId="0" fillId="0" borderId="0" xfId="64" applyFont="1" applyFill="1">
      <alignment/>
      <protection/>
    </xf>
    <xf numFmtId="0" fontId="0" fillId="0" borderId="11" xfId="64" applyFont="1" applyFill="1" applyBorder="1">
      <alignment/>
      <protection/>
    </xf>
    <xf numFmtId="3" fontId="0" fillId="0" borderId="11" xfId="64" applyNumberFormat="1" applyFont="1" applyFill="1" applyBorder="1">
      <alignment/>
      <protection/>
    </xf>
    <xf numFmtId="0" fontId="0" fillId="0" borderId="11" xfId="64" applyFont="1" applyFill="1" applyBorder="1">
      <alignment/>
      <protection/>
    </xf>
    <xf numFmtId="0" fontId="0" fillId="0" borderId="21" xfId="64" applyFont="1" applyFill="1" applyBorder="1">
      <alignment/>
      <protection/>
    </xf>
    <xf numFmtId="0" fontId="0" fillId="0" borderId="23" xfId="64" applyFont="1" applyFill="1" applyBorder="1">
      <alignment/>
      <protection/>
    </xf>
    <xf numFmtId="0" fontId="0" fillId="0" borderId="23" xfId="64" applyFont="1" applyFill="1" applyBorder="1">
      <alignment/>
      <protection/>
    </xf>
    <xf numFmtId="3" fontId="0" fillId="0" borderId="23" xfId="64" applyNumberFormat="1" applyFont="1" applyFill="1" applyBorder="1">
      <alignment/>
      <protection/>
    </xf>
    <xf numFmtId="0" fontId="0" fillId="0" borderId="14" xfId="64" applyFont="1" applyFill="1" applyBorder="1">
      <alignment/>
      <protection/>
    </xf>
    <xf numFmtId="0" fontId="0" fillId="0" borderId="0" xfId="64" applyFont="1" applyFill="1" applyAlignment="1">
      <alignment vertical="center"/>
      <protection/>
    </xf>
    <xf numFmtId="0" fontId="30" fillId="0" borderId="25" xfId="64" applyFont="1" applyFill="1" applyBorder="1" applyAlignment="1">
      <alignment horizontal="center" vertical="center"/>
      <protection/>
    </xf>
    <xf numFmtId="0" fontId="30" fillId="0" borderId="0" xfId="64" applyFont="1" applyFill="1" applyBorder="1" applyAlignment="1">
      <alignment horizontal="center" vertical="center"/>
      <protection/>
    </xf>
    <xf numFmtId="0" fontId="30" fillId="0" borderId="26" xfId="64" applyFont="1" applyFill="1" applyBorder="1" applyAlignment="1">
      <alignment horizontal="center" vertical="center"/>
      <protection/>
    </xf>
    <xf numFmtId="0" fontId="28" fillId="0" borderId="0" xfId="64" applyFont="1" applyFill="1">
      <alignment/>
      <protection/>
    </xf>
    <xf numFmtId="0" fontId="28" fillId="0" borderId="25" xfId="64" applyFont="1" applyFill="1" applyBorder="1">
      <alignment/>
      <protection/>
    </xf>
    <xf numFmtId="0" fontId="0" fillId="0" borderId="27" xfId="64" applyFont="1" applyFill="1" applyBorder="1" applyAlignment="1">
      <alignment horizontal="center"/>
      <protection/>
    </xf>
    <xf numFmtId="0" fontId="20" fillId="0" borderId="28" xfId="64" applyFont="1" applyFill="1" applyBorder="1" applyAlignment="1">
      <alignment horizontal="left"/>
      <protection/>
    </xf>
    <xf numFmtId="0" fontId="28" fillId="0" borderId="28" xfId="64" applyFont="1" applyFill="1" applyBorder="1">
      <alignment/>
      <protection/>
    </xf>
    <xf numFmtId="0" fontId="0" fillId="0" borderId="28" xfId="64" applyFont="1" applyFill="1" applyBorder="1">
      <alignment/>
      <protection/>
    </xf>
    <xf numFmtId="3" fontId="0" fillId="0" borderId="28" xfId="64" applyNumberFormat="1" applyFont="1" applyFill="1" applyBorder="1">
      <alignment/>
      <protection/>
    </xf>
    <xf numFmtId="3" fontId="0" fillId="0" borderId="29" xfId="64" applyNumberFormat="1" applyFont="1" applyFill="1" applyBorder="1">
      <alignment/>
      <protection/>
    </xf>
    <xf numFmtId="0" fontId="0" fillId="0" borderId="26" xfId="64" applyFont="1" applyFill="1" applyBorder="1">
      <alignment/>
      <protection/>
    </xf>
    <xf numFmtId="0" fontId="0" fillId="0" borderId="30" xfId="64" applyFont="1" applyFill="1" applyBorder="1" applyAlignment="1">
      <alignment horizontal="center"/>
      <protection/>
    </xf>
    <xf numFmtId="0" fontId="20" fillId="0" borderId="0" xfId="64" applyFont="1" applyFill="1" applyBorder="1" applyAlignment="1">
      <alignment horizontal="left"/>
      <protection/>
    </xf>
    <xf numFmtId="0" fontId="28" fillId="0" borderId="0" xfId="64" applyFont="1" applyFill="1" applyBorder="1">
      <alignment/>
      <protection/>
    </xf>
    <xf numFmtId="0" fontId="0" fillId="0" borderId="0" xfId="64" applyFont="1" applyFill="1" applyBorder="1">
      <alignment/>
      <protection/>
    </xf>
    <xf numFmtId="3" fontId="0" fillId="0" borderId="0" xfId="64" applyNumberFormat="1" applyFont="1" applyFill="1" applyBorder="1">
      <alignment/>
      <protection/>
    </xf>
    <xf numFmtId="3" fontId="0" fillId="0" borderId="31" xfId="64" applyNumberFormat="1" applyFont="1" applyFill="1" applyBorder="1">
      <alignment/>
      <protection/>
    </xf>
    <xf numFmtId="0" fontId="28" fillId="0" borderId="30" xfId="64" applyFont="1" applyFill="1" applyBorder="1">
      <alignment/>
      <protection/>
    </xf>
    <xf numFmtId="0" fontId="28" fillId="0" borderId="32" xfId="64" applyFont="1" applyBorder="1">
      <alignment/>
      <protection/>
    </xf>
    <xf numFmtId="0" fontId="28" fillId="0" borderId="30" xfId="64" applyFont="1" applyBorder="1">
      <alignment/>
      <protection/>
    </xf>
    <xf numFmtId="0" fontId="28" fillId="0" borderId="0" xfId="64" applyFont="1" applyFill="1" applyBorder="1" applyAlignment="1">
      <alignment/>
      <protection/>
    </xf>
    <xf numFmtId="0" fontId="28" fillId="0" borderId="33" xfId="64" applyFont="1" applyFill="1" applyBorder="1">
      <alignment/>
      <protection/>
    </xf>
    <xf numFmtId="0" fontId="28" fillId="0" borderId="34" xfId="64" applyFont="1" applyFill="1" applyBorder="1">
      <alignment/>
      <protection/>
    </xf>
    <xf numFmtId="0" fontId="0" fillId="0" borderId="34" xfId="64" applyFont="1" applyFill="1" applyBorder="1">
      <alignment/>
      <protection/>
    </xf>
    <xf numFmtId="3" fontId="0" fillId="0" borderId="34" xfId="64" applyNumberFormat="1" applyFont="1" applyFill="1" applyBorder="1">
      <alignment/>
      <protection/>
    </xf>
    <xf numFmtId="3" fontId="0" fillId="0" borderId="35" xfId="64" applyNumberFormat="1" applyFont="1" applyFill="1" applyBorder="1">
      <alignment/>
      <protection/>
    </xf>
    <xf numFmtId="0" fontId="0" fillId="0" borderId="25" xfId="64" applyFont="1" applyFill="1" applyBorder="1">
      <alignment/>
      <protection/>
    </xf>
    <xf numFmtId="0" fontId="0" fillId="0" borderId="0" xfId="64" applyFont="1" applyFill="1" applyBorder="1">
      <alignment/>
      <protection/>
    </xf>
    <xf numFmtId="0" fontId="31" fillId="0" borderId="0" xfId="64" applyFont="1" applyBorder="1" applyAlignment="1">
      <alignment horizontal="left" vertical="center"/>
      <protection/>
    </xf>
    <xf numFmtId="0" fontId="31" fillId="0" borderId="0" xfId="64" applyFont="1" applyBorder="1" applyAlignment="1">
      <alignment vertical="center"/>
      <protection/>
    </xf>
    <xf numFmtId="0" fontId="28" fillId="0" borderId="0" xfId="64" applyFont="1" applyBorder="1" applyAlignment="1">
      <alignment horizontal="right" vertical="center"/>
      <protection/>
    </xf>
    <xf numFmtId="0" fontId="0" fillId="0" borderId="0" xfId="64" applyFont="1">
      <alignment/>
      <protection/>
    </xf>
    <xf numFmtId="0" fontId="0" fillId="0" borderId="0" xfId="64" applyFont="1" applyBorder="1" applyAlignment="1">
      <alignment horizontal="right"/>
      <protection/>
    </xf>
    <xf numFmtId="0" fontId="0" fillId="0" borderId="0" xfId="64" applyFont="1" applyBorder="1">
      <alignment/>
      <protection/>
    </xf>
    <xf numFmtId="0" fontId="0" fillId="0" borderId="25" xfId="64" applyFont="1" applyFill="1" applyBorder="1">
      <alignment/>
      <protection/>
    </xf>
    <xf numFmtId="0" fontId="0" fillId="0" borderId="26" xfId="64" applyFont="1" applyFill="1" applyBorder="1">
      <alignment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center"/>
      <protection/>
    </xf>
    <xf numFmtId="0" fontId="30" fillId="0" borderId="25" xfId="64" applyFont="1" applyBorder="1" applyAlignment="1">
      <alignment horizontal="center" vertical="center"/>
      <protection/>
    </xf>
    <xf numFmtId="167" fontId="0" fillId="0" borderId="0" xfId="64" applyNumberFormat="1" applyFont="1" applyBorder="1" applyAlignment="1">
      <alignment horizontal="center"/>
      <protection/>
    </xf>
    <xf numFmtId="0" fontId="30" fillId="0" borderId="0" xfId="64" applyFont="1" applyBorder="1" applyAlignment="1">
      <alignment horizontal="center" vertical="center"/>
      <protection/>
    </xf>
    <xf numFmtId="0" fontId="30" fillId="0" borderId="26" xfId="64" applyFont="1" applyBorder="1" applyAlignment="1">
      <alignment horizontal="center" vertical="center"/>
      <protection/>
    </xf>
    <xf numFmtId="167" fontId="30" fillId="0" borderId="0" xfId="64" applyNumberFormat="1" applyFont="1" applyBorder="1" applyAlignment="1">
      <alignment horizontal="center" vertical="center"/>
      <protection/>
    </xf>
    <xf numFmtId="0" fontId="0" fillId="0" borderId="25" xfId="64" applyFont="1" applyBorder="1">
      <alignment/>
      <protection/>
    </xf>
    <xf numFmtId="0" fontId="31" fillId="0" borderId="32" xfId="64" applyFont="1" applyBorder="1">
      <alignment/>
      <protection/>
    </xf>
    <xf numFmtId="0" fontId="0" fillId="0" borderId="0" xfId="64" applyFont="1" applyBorder="1" applyAlignment="1">
      <alignment/>
      <protection/>
    </xf>
    <xf numFmtId="0" fontId="0" fillId="0" borderId="26" xfId="64" applyFont="1" applyBorder="1">
      <alignment/>
      <protection/>
    </xf>
    <xf numFmtId="0" fontId="0" fillId="0" borderId="0" xfId="64" applyFont="1" applyBorder="1" applyAlignment="1">
      <alignment horizont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0" xfId="64" applyFont="1" applyBorder="1" applyAlignment="1">
      <alignment vertical="center"/>
      <protection/>
    </xf>
    <xf numFmtId="0" fontId="32" fillId="0" borderId="0" xfId="64" applyFont="1" applyBorder="1" applyAlignment="1">
      <alignment horizontal="center" vertical="center"/>
      <protection/>
    </xf>
    <xf numFmtId="0" fontId="32" fillId="0" borderId="0" xfId="64" applyFont="1" applyBorder="1" applyAlignment="1">
      <alignment horizontal="left" vertical="center"/>
      <protection/>
    </xf>
    <xf numFmtId="0" fontId="0" fillId="0" borderId="0" xfId="64" applyFont="1" applyBorder="1" applyAlignment="1">
      <alignment vertical="center"/>
      <protection/>
    </xf>
    <xf numFmtId="0" fontId="15" fillId="0" borderId="0" xfId="64" applyFont="1" applyBorder="1" applyAlignment="1">
      <alignment horizont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/>
      <protection/>
    </xf>
    <xf numFmtId="0" fontId="0" fillId="0" borderId="19" xfId="64" applyFont="1" applyBorder="1" applyAlignment="1">
      <alignment horizontal="center"/>
      <protection/>
    </xf>
    <xf numFmtId="0" fontId="0" fillId="0" borderId="15" xfId="64" applyFont="1" applyFill="1" applyBorder="1" applyAlignment="1">
      <alignment horizontal="center"/>
      <protection/>
    </xf>
    <xf numFmtId="0" fontId="0" fillId="0" borderId="15" xfId="64" applyFont="1" applyBorder="1" applyAlignment="1">
      <alignment/>
      <protection/>
    </xf>
    <xf numFmtId="0" fontId="0" fillId="0" borderId="17" xfId="64" applyFont="1" applyBorder="1" applyAlignment="1">
      <alignment horizontal="center"/>
      <protection/>
    </xf>
    <xf numFmtId="3" fontId="0" fillId="0" borderId="15" xfId="64" applyNumberFormat="1" applyFont="1" applyBorder="1">
      <alignment/>
      <protection/>
    </xf>
    <xf numFmtId="0" fontId="0" fillId="0" borderId="15" xfId="64" applyFont="1" applyBorder="1" applyAlignment="1">
      <alignment horizontal="center"/>
      <protection/>
    </xf>
    <xf numFmtId="0" fontId="0" fillId="0" borderId="15" xfId="64" applyFont="1" applyBorder="1">
      <alignment/>
      <protection/>
    </xf>
    <xf numFmtId="0" fontId="0" fillId="0" borderId="18" xfId="64" applyFont="1" applyFill="1" applyBorder="1" applyAlignment="1">
      <alignment/>
      <protection/>
    </xf>
    <xf numFmtId="0" fontId="0" fillId="0" borderId="17" xfId="64" applyFont="1" applyFill="1" applyBorder="1" applyAlignment="1">
      <alignment/>
      <protection/>
    </xf>
    <xf numFmtId="0" fontId="0" fillId="0" borderId="16" xfId="64" applyFont="1" applyBorder="1" applyAlignment="1">
      <alignment horizontal="center"/>
      <protection/>
    </xf>
    <xf numFmtId="0" fontId="0" fillId="0" borderId="25" xfId="64" applyFont="1" applyBorder="1" applyAlignment="1">
      <alignment vertical="center"/>
      <protection/>
    </xf>
    <xf numFmtId="167" fontId="0" fillId="0" borderId="0" xfId="64" applyNumberFormat="1" applyFont="1" applyBorder="1" applyAlignment="1">
      <alignment horizontal="center" vertical="center"/>
      <protection/>
    </xf>
    <xf numFmtId="3" fontId="0" fillId="0" borderId="15" xfId="64" applyNumberFormat="1" applyFont="1" applyBorder="1" applyAlignment="1">
      <alignment vertical="center"/>
      <protection/>
    </xf>
    <xf numFmtId="0" fontId="0" fillId="0" borderId="26" xfId="64" applyFont="1" applyBorder="1" applyAlignme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3" fontId="0" fillId="0" borderId="0" xfId="64" applyNumberFormat="1" applyFont="1" applyBorder="1" applyAlignment="1">
      <alignment vertical="center"/>
      <protection/>
    </xf>
    <xf numFmtId="0" fontId="28" fillId="0" borderId="0" xfId="64" applyFont="1" applyBorder="1" applyAlignment="1">
      <alignment horizontal="center"/>
      <protection/>
    </xf>
    <xf numFmtId="0" fontId="28" fillId="0" borderId="0" xfId="64" applyFont="1" applyBorder="1">
      <alignment/>
      <protection/>
    </xf>
    <xf numFmtId="0" fontId="15" fillId="0" borderId="0" xfId="64" applyFont="1" applyBorder="1" applyAlignment="1">
      <alignment vertical="center"/>
      <protection/>
    </xf>
    <xf numFmtId="0" fontId="0" fillId="0" borderId="0" xfId="64" applyFont="1" applyFill="1" applyBorder="1" applyAlignment="1">
      <alignment horizontal="left" vertical="center"/>
      <protection/>
    </xf>
    <xf numFmtId="0" fontId="15" fillId="0" borderId="0" xfId="64" applyFont="1" applyBorder="1" applyAlignment="1">
      <alignment horizontal="center" vertical="center"/>
      <protection/>
    </xf>
    <xf numFmtId="167" fontId="0" fillId="0" borderId="0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0" fontId="32" fillId="0" borderId="0" xfId="64" applyFont="1" applyFill="1" applyBorder="1" applyAlignment="1">
      <alignment horizontal="left" vertical="center"/>
      <protection/>
    </xf>
    <xf numFmtId="0" fontId="15" fillId="0" borderId="0" xfId="64" applyFont="1" applyFill="1" applyBorder="1" applyAlignment="1">
      <alignment vertical="center"/>
      <protection/>
    </xf>
    <xf numFmtId="0" fontId="0" fillId="0" borderId="0" xfId="64" applyFont="1" applyBorder="1" applyAlignment="1">
      <alignment vertical="center"/>
      <protection/>
    </xf>
    <xf numFmtId="0" fontId="0" fillId="0" borderId="0" xfId="64" applyFont="1" applyBorder="1">
      <alignment/>
      <protection/>
    </xf>
    <xf numFmtId="3" fontId="28" fillId="0" borderId="11" xfId="64" applyNumberFormat="1" applyFont="1" applyBorder="1">
      <alignment/>
      <protection/>
    </xf>
    <xf numFmtId="0" fontId="0" fillId="0" borderId="0" xfId="64" applyFont="1" applyBorder="1" applyAlignment="1">
      <alignment horizontal="center"/>
      <protection/>
    </xf>
    <xf numFmtId="3" fontId="28" fillId="0" borderId="16" xfId="64" applyNumberFormat="1" applyFont="1" applyBorder="1">
      <alignment/>
      <protection/>
    </xf>
    <xf numFmtId="0" fontId="32" fillId="0" borderId="0" xfId="64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3" fontId="0" fillId="0" borderId="0" xfId="64" applyNumberFormat="1" applyFont="1" applyFill="1" applyBorder="1" applyAlignment="1">
      <alignment horizontal="right" vertical="center"/>
      <protection/>
    </xf>
    <xf numFmtId="0" fontId="0" fillId="0" borderId="0" xfId="64" applyFont="1">
      <alignment/>
      <protection/>
    </xf>
    <xf numFmtId="3" fontId="28" fillId="0" borderId="0" xfId="64" applyNumberFormat="1" applyFont="1" applyBorder="1">
      <alignment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36" borderId="0" xfId="64" applyFont="1" applyFill="1" applyBorder="1" applyAlignment="1">
      <alignment horizontal="center" vertical="center"/>
      <protection/>
    </xf>
    <xf numFmtId="0" fontId="0" fillId="36" borderId="0" xfId="64" applyFont="1" applyFill="1">
      <alignment/>
      <protection/>
    </xf>
    <xf numFmtId="0" fontId="25" fillId="0" borderId="0" xfId="64" applyFont="1">
      <alignment/>
      <protection/>
    </xf>
    <xf numFmtId="3" fontId="0" fillId="0" borderId="11" xfId="64" applyNumberFormat="1" applyFont="1" applyFill="1" applyBorder="1" applyAlignment="1">
      <alignment horizontal="center" vertical="center"/>
      <protection/>
    </xf>
    <xf numFmtId="167" fontId="0" fillId="0" borderId="0" xfId="64" applyNumberFormat="1" applyFont="1" applyBorder="1" applyAlignment="1">
      <alignment horizontal="center"/>
      <protection/>
    </xf>
    <xf numFmtId="0" fontId="32" fillId="0" borderId="0" xfId="64" applyFont="1" applyBorder="1" applyAlignment="1">
      <alignment horizontal="center"/>
      <protection/>
    </xf>
    <xf numFmtId="0" fontId="32" fillId="0" borderId="0" xfId="64" applyFont="1" applyBorder="1">
      <alignment/>
      <protection/>
    </xf>
    <xf numFmtId="0" fontId="0" fillId="0" borderId="0" xfId="64" applyFont="1" applyFill="1" applyBorder="1" applyAlignment="1">
      <alignment/>
      <protection/>
    </xf>
    <xf numFmtId="0" fontId="32" fillId="0" borderId="0" xfId="64" applyFont="1" applyFill="1" applyBorder="1">
      <alignment/>
      <protection/>
    </xf>
    <xf numFmtId="0" fontId="15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center"/>
      <protection/>
    </xf>
    <xf numFmtId="0" fontId="13" fillId="0" borderId="0" xfId="64" applyFont="1" applyFill="1" applyBorder="1">
      <alignment/>
      <protection/>
    </xf>
    <xf numFmtId="0" fontId="13" fillId="0" borderId="0" xfId="64" applyFont="1" applyBorder="1">
      <alignment/>
      <protection/>
    </xf>
    <xf numFmtId="0" fontId="28" fillId="0" borderId="15" xfId="64" applyFont="1" applyBorder="1" applyAlignment="1">
      <alignment horizontal="center"/>
      <protection/>
    </xf>
    <xf numFmtId="0" fontId="28" fillId="0" borderId="15" xfId="64" applyFont="1" applyBorder="1" applyAlignment="1">
      <alignment vertical="center"/>
      <protection/>
    </xf>
    <xf numFmtId="3" fontId="28" fillId="0" borderId="15" xfId="64" applyNumberFormat="1" applyFont="1" applyBorder="1">
      <alignment/>
      <protection/>
    </xf>
    <xf numFmtId="167" fontId="0" fillId="0" borderId="0" xfId="64" applyNumberFormat="1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3" fontId="28" fillId="0" borderId="15" xfId="64" applyNumberFormat="1" applyFont="1" applyBorder="1" applyAlignment="1">
      <alignment vertical="center"/>
      <protection/>
    </xf>
    <xf numFmtId="0" fontId="13" fillId="0" borderId="11" xfId="64" applyFont="1" applyBorder="1">
      <alignment/>
      <protection/>
    </xf>
    <xf numFmtId="0" fontId="13" fillId="0" borderId="16" xfId="64" applyFont="1" applyBorder="1">
      <alignment/>
      <protection/>
    </xf>
    <xf numFmtId="0" fontId="27" fillId="0" borderId="0" xfId="64" applyFont="1" applyBorder="1">
      <alignment/>
      <protection/>
    </xf>
    <xf numFmtId="0" fontId="32" fillId="0" borderId="0" xfId="64" applyFont="1" applyBorder="1" applyAlignment="1">
      <alignment vertical="center"/>
      <protection/>
    </xf>
    <xf numFmtId="0" fontId="32" fillId="0" borderId="0" xfId="64" applyFont="1" applyBorder="1" applyAlignment="1">
      <alignment horizontal="center" vertical="center"/>
      <protection/>
    </xf>
    <xf numFmtId="0" fontId="32" fillId="0" borderId="0" xfId="64" applyFont="1" applyBorder="1" applyAlignment="1">
      <alignment horizontal="left" vertical="center"/>
      <protection/>
    </xf>
    <xf numFmtId="0" fontId="13" fillId="0" borderId="0" xfId="64" applyFont="1" applyBorder="1" applyAlignment="1">
      <alignment vertical="center"/>
      <protection/>
    </xf>
    <xf numFmtId="166" fontId="13" fillId="0" borderId="11" xfId="64" applyNumberFormat="1" applyFont="1" applyBorder="1">
      <alignment/>
      <protection/>
    </xf>
    <xf numFmtId="166" fontId="0" fillId="0" borderId="11" xfId="46" applyNumberFormat="1" applyFont="1" applyFill="1" applyBorder="1" applyAlignment="1" applyProtection="1">
      <alignment/>
      <protection/>
    </xf>
    <xf numFmtId="3" fontId="13" fillId="0" borderId="11" xfId="64" applyNumberFormat="1" applyFont="1" applyBorder="1">
      <alignment/>
      <protection/>
    </xf>
    <xf numFmtId="3" fontId="0" fillId="0" borderId="11" xfId="64" applyNumberFormat="1" applyFont="1" applyBorder="1">
      <alignment/>
      <protection/>
    </xf>
    <xf numFmtId="0" fontId="0" fillId="0" borderId="0" xfId="64" applyFont="1" applyBorder="1" applyAlignment="1">
      <alignment horizontal="left" vertical="center"/>
      <protection/>
    </xf>
    <xf numFmtId="3" fontId="13" fillId="0" borderId="0" xfId="64" applyNumberFormat="1" applyFont="1" applyBorder="1">
      <alignment/>
      <protection/>
    </xf>
    <xf numFmtId="0" fontId="33" fillId="0" borderId="0" xfId="64" applyFont="1" applyFill="1" applyBorder="1" applyAlignment="1">
      <alignment/>
      <protection/>
    </xf>
    <xf numFmtId="0" fontId="27" fillId="0" borderId="0" xfId="0" applyFont="1" applyFill="1" applyBorder="1" applyAlignment="1">
      <alignment/>
    </xf>
    <xf numFmtId="0" fontId="34" fillId="0" borderId="0" xfId="64" applyFont="1" applyBorder="1" applyAlignment="1">
      <alignment horizontal="center"/>
      <protection/>
    </xf>
    <xf numFmtId="3" fontId="0" fillId="0" borderId="0" xfId="64" applyNumberFormat="1" applyFont="1" applyBorder="1">
      <alignment/>
      <protection/>
    </xf>
    <xf numFmtId="0" fontId="0" fillId="0" borderId="25" xfId="64" applyFont="1" applyBorder="1">
      <alignment/>
      <protection/>
    </xf>
    <xf numFmtId="0" fontId="35" fillId="0" borderId="0" xfId="64" applyFont="1" applyBorder="1" applyAlignment="1">
      <alignment horizontal="center"/>
      <protection/>
    </xf>
    <xf numFmtId="0" fontId="13" fillId="0" borderId="0" xfId="64" applyFont="1" applyBorder="1" applyAlignment="1">
      <alignment horizontal="left" vertical="center"/>
      <protection/>
    </xf>
    <xf numFmtId="0" fontId="0" fillId="0" borderId="26" xfId="64" applyFont="1" applyBorder="1">
      <alignment/>
      <protection/>
    </xf>
    <xf numFmtId="0" fontId="27" fillId="0" borderId="0" xfId="64" applyFont="1" applyBorder="1" applyAlignment="1">
      <alignment horizontal="left" vertical="center"/>
      <protection/>
    </xf>
    <xf numFmtId="3" fontId="36" fillId="0" borderId="0" xfId="64" applyNumberFormat="1" applyFont="1" applyBorder="1">
      <alignment/>
      <protection/>
    </xf>
    <xf numFmtId="0" fontId="0" fillId="0" borderId="0" xfId="64" applyFont="1" applyBorder="1" applyAlignment="1">
      <alignment horizontal="left" vertical="center"/>
      <protection/>
    </xf>
    <xf numFmtId="0" fontId="37" fillId="0" borderId="0" xfId="64" applyFont="1" applyBorder="1" applyAlignment="1">
      <alignment horizontal="right"/>
      <protection/>
    </xf>
    <xf numFmtId="0" fontId="0" fillId="0" borderId="0" xfId="64" applyFont="1" applyBorder="1" applyAlignment="1">
      <alignment/>
      <protection/>
    </xf>
    <xf numFmtId="3" fontId="28" fillId="0" borderId="0" xfId="64" applyNumberFormat="1" applyFont="1">
      <alignment/>
      <protection/>
    </xf>
    <xf numFmtId="0" fontId="0" fillId="0" borderId="0" xfId="64" applyFont="1" applyBorder="1" applyAlignment="1">
      <alignment horizontal="left"/>
      <protection/>
    </xf>
    <xf numFmtId="0" fontId="38" fillId="0" borderId="0" xfId="64" applyFont="1" applyBorder="1" applyAlignment="1">
      <alignment horizontal="left"/>
      <protection/>
    </xf>
    <xf numFmtId="0" fontId="38" fillId="0" borderId="11" xfId="64" applyFont="1" applyBorder="1" applyAlignment="1">
      <alignment horizontal="left"/>
      <protection/>
    </xf>
    <xf numFmtId="0" fontId="30" fillId="0" borderId="0" xfId="64" applyFont="1" applyBorder="1" applyAlignment="1">
      <alignment vertical="center"/>
      <protection/>
    </xf>
    <xf numFmtId="0" fontId="0" fillId="0" borderId="0" xfId="64" applyFont="1" applyBorder="1" applyAlignment="1">
      <alignment horizontal="left"/>
      <protection/>
    </xf>
    <xf numFmtId="0" fontId="0" fillId="0" borderId="20" xfId="64" applyFont="1" applyBorder="1">
      <alignment/>
      <protection/>
    </xf>
    <xf numFmtId="167" fontId="0" fillId="0" borderId="11" xfId="64" applyNumberFormat="1" applyFont="1" applyBorder="1" applyAlignment="1">
      <alignment horizontal="center"/>
      <protection/>
    </xf>
    <xf numFmtId="0" fontId="0" fillId="0" borderId="11" xfId="64" applyFont="1" applyBorder="1">
      <alignment/>
      <protection/>
    </xf>
    <xf numFmtId="0" fontId="0" fillId="0" borderId="11" xfId="64" applyFont="1" applyBorder="1" applyAlignment="1">
      <alignment horizontal="center"/>
      <protection/>
    </xf>
    <xf numFmtId="0" fontId="0" fillId="0" borderId="22" xfId="64" applyFont="1" applyBorder="1">
      <alignment/>
      <protection/>
    </xf>
    <xf numFmtId="0" fontId="0" fillId="0" borderId="23" xfId="64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0" borderId="0" xfId="0" applyFont="1" applyAlignment="1">
      <alignment/>
    </xf>
    <xf numFmtId="3" fontId="0" fillId="0" borderId="15" xfId="48" applyNumberFormat="1" applyFont="1" applyFill="1" applyBorder="1" applyAlignment="1" applyProtection="1">
      <alignment/>
      <protection/>
    </xf>
    <xf numFmtId="0" fontId="28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48" applyNumberFormat="1" applyFont="1" applyFill="1" applyBorder="1" applyAlignment="1" applyProtection="1">
      <alignment/>
      <protection/>
    </xf>
    <xf numFmtId="0" fontId="0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7" xfId="0" applyFont="1" applyBorder="1" applyAlignment="1">
      <alignment horizontal="center" vertical="center"/>
    </xf>
    <xf numFmtId="3" fontId="15" fillId="0" borderId="37" xfId="48" applyNumberFormat="1" applyFont="1" applyFill="1" applyBorder="1" applyAlignment="1" applyProtection="1">
      <alignment vertical="center"/>
      <protection/>
    </xf>
    <xf numFmtId="3" fontId="15" fillId="0" borderId="38" xfId="48" applyNumberFormat="1" applyFont="1" applyFill="1" applyBorder="1" applyAlignment="1" applyProtection="1">
      <alignment vertical="center"/>
      <protection/>
    </xf>
    <xf numFmtId="1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39" fillId="0" borderId="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3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43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3" fillId="0" borderId="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14" fontId="13" fillId="0" borderId="4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24" fillId="0" borderId="0" xfId="63" applyFont="1" applyBorder="1" applyAlignment="1">
      <alignment horizontal="center"/>
      <protection/>
    </xf>
    <xf numFmtId="0" fontId="30" fillId="0" borderId="24" xfId="64" applyFont="1" applyFill="1" applyBorder="1" applyAlignment="1">
      <alignment horizontal="center" vertical="center"/>
      <protection/>
    </xf>
    <xf numFmtId="0" fontId="31" fillId="0" borderId="0" xfId="64" applyFont="1" applyBorder="1" applyAlignment="1">
      <alignment horizontal="left"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15" xfId="64" applyFont="1" applyFill="1" applyBorder="1" applyAlignment="1">
      <alignment/>
      <protection/>
    </xf>
    <xf numFmtId="0" fontId="0" fillId="0" borderId="17" xfId="64" applyFont="1" applyBorder="1" applyAlignment="1">
      <alignment horizontal="center"/>
      <protection/>
    </xf>
    <xf numFmtId="0" fontId="0" fillId="0" borderId="15" xfId="64" applyFont="1" applyFill="1" applyBorder="1" applyAlignment="1">
      <alignment horizontal="center"/>
      <protection/>
    </xf>
    <xf numFmtId="0" fontId="0" fillId="0" borderId="15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left"/>
      <protection/>
    </xf>
    <xf numFmtId="0" fontId="28" fillId="0" borderId="15" xfId="64" applyFont="1" applyBorder="1" applyAlignment="1">
      <alignment horizontal="center" vertical="center"/>
      <protection/>
    </xf>
    <xf numFmtId="0" fontId="28" fillId="0" borderId="15" xfId="64" applyFont="1" applyBorder="1" applyAlignment="1">
      <alignment horizontal="center"/>
      <protection/>
    </xf>
    <xf numFmtId="0" fontId="28" fillId="0" borderId="0" xfId="64" applyFont="1" applyBorder="1" applyAlignment="1">
      <alignment horizontal="left"/>
      <protection/>
    </xf>
    <xf numFmtId="0" fontId="31" fillId="0" borderId="0" xfId="64" applyFont="1" applyBorder="1" applyAlignment="1">
      <alignment horizontal="left" vertical="center"/>
      <protection/>
    </xf>
    <xf numFmtId="0" fontId="19" fillId="0" borderId="0" xfId="64" applyFont="1" applyBorder="1" applyAlignment="1">
      <alignment horizontal="center"/>
      <protection/>
    </xf>
    <xf numFmtId="0" fontId="27" fillId="0" borderId="0" xfId="64" applyFont="1" applyBorder="1" applyAlignment="1">
      <alignment horizontal="center"/>
      <protection/>
    </xf>
    <xf numFmtId="0" fontId="31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omma_21.Aktivet Afatgjata Materiale  09" xfId="48"/>
    <cellStyle name="Currency" xfId="49"/>
    <cellStyle name="Currency [0]" xfId="50"/>
    <cellStyle name="Error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Status" xfId="68"/>
    <cellStyle name="Text" xfId="69"/>
    <cellStyle name="Title" xfId="70"/>
    <cellStyle name="Total" xfId="71"/>
    <cellStyle name="Warning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2"/>
  <sheetViews>
    <sheetView tabSelected="1" zoomScale="80" zoomScaleNormal="80" zoomScalePageLayoutView="0" workbookViewId="0" topLeftCell="A244">
      <selection activeCell="Q24" sqref="Q24"/>
    </sheetView>
  </sheetViews>
  <sheetFormatPr defaultColWidth="9.00390625" defaultRowHeight="12.75"/>
  <cols>
    <col min="1" max="1" width="1.7109375" style="0" customWidth="1"/>
    <col min="2" max="2" width="4.140625" style="0" customWidth="1"/>
    <col min="3" max="3" width="3.7109375" style="0" customWidth="1"/>
    <col min="4" max="4" width="5.7109375" style="0" customWidth="1"/>
    <col min="5" max="5" width="57.421875" style="0" customWidth="1"/>
    <col min="6" max="6" width="13.140625" style="0" customWidth="1"/>
    <col min="7" max="7" width="18.57421875" style="0" customWidth="1"/>
    <col min="8" max="8" width="22.8515625" style="0" hidden="1" customWidth="1"/>
    <col min="9" max="9" width="5.7109375" style="0" hidden="1" customWidth="1"/>
  </cols>
  <sheetData>
    <row r="2" spans="2:9" ht="12.75">
      <c r="B2" s="301"/>
      <c r="C2" s="302"/>
      <c r="D2" s="302"/>
      <c r="E2" s="302"/>
      <c r="F2" s="302"/>
      <c r="G2" s="302"/>
      <c r="H2" s="303"/>
      <c r="I2" s="2"/>
    </row>
    <row r="3" spans="2:9" ht="12.75">
      <c r="B3" s="304"/>
      <c r="C3" s="3"/>
      <c r="D3" s="3"/>
      <c r="E3" s="3"/>
      <c r="F3" s="3"/>
      <c r="G3" s="3"/>
      <c r="H3" s="305"/>
      <c r="I3" s="4"/>
    </row>
    <row r="4" spans="2:9" ht="15.75">
      <c r="B4" s="304"/>
      <c r="C4" s="315" t="s">
        <v>0</v>
      </c>
      <c r="D4" s="315"/>
      <c r="E4" s="315"/>
      <c r="F4" s="316" t="s">
        <v>1</v>
      </c>
      <c r="G4" s="316"/>
      <c r="H4" s="317"/>
      <c r="I4" s="4"/>
    </row>
    <row r="5" spans="2:9" ht="12.75">
      <c r="B5" s="304"/>
      <c r="C5" s="5" t="s">
        <v>2</v>
      </c>
      <c r="D5" s="5"/>
      <c r="E5" s="318" t="s">
        <v>3</v>
      </c>
      <c r="F5" s="318"/>
      <c r="G5" s="5"/>
      <c r="H5" s="306"/>
      <c r="I5" s="4"/>
    </row>
    <row r="6" spans="2:9" ht="12.75">
      <c r="B6" s="304"/>
      <c r="C6" s="5" t="s">
        <v>4</v>
      </c>
      <c r="D6" s="307" t="s">
        <v>5</v>
      </c>
      <c r="E6" s="307"/>
      <c r="F6" s="6"/>
      <c r="G6" s="6"/>
      <c r="H6" s="308"/>
      <c r="I6" s="4"/>
    </row>
    <row r="7" spans="2:9" ht="12.75">
      <c r="B7" s="304"/>
      <c r="C7" s="5"/>
      <c r="D7" s="309"/>
      <c r="E7" s="309"/>
      <c r="F7" s="5"/>
      <c r="G7" s="318"/>
      <c r="H7" s="319"/>
      <c r="I7" s="4"/>
    </row>
    <row r="8" spans="2:9" ht="12.75">
      <c r="B8" s="304"/>
      <c r="C8" s="5" t="s">
        <v>6</v>
      </c>
      <c r="D8" s="5"/>
      <c r="E8" s="320" t="s">
        <v>7</v>
      </c>
      <c r="F8" s="320"/>
      <c r="G8" s="5"/>
      <c r="H8" s="306"/>
      <c r="I8" s="4"/>
    </row>
    <row r="9" spans="2:9" ht="12.75">
      <c r="B9" s="304"/>
      <c r="C9" s="5" t="s">
        <v>8</v>
      </c>
      <c r="D9" s="5"/>
      <c r="E9" s="321"/>
      <c r="F9" s="321"/>
      <c r="G9" s="5"/>
      <c r="H9" s="306"/>
      <c r="I9" s="4"/>
    </row>
    <row r="10" spans="2:9" ht="12.75">
      <c r="B10" s="304"/>
      <c r="C10" s="5"/>
      <c r="D10" s="5"/>
      <c r="E10" s="5"/>
      <c r="F10" s="5"/>
      <c r="G10" s="5"/>
      <c r="H10" s="306" t="s">
        <v>9</v>
      </c>
      <c r="I10" s="4"/>
    </row>
    <row r="11" spans="2:9" ht="12.75">
      <c r="B11" s="304"/>
      <c r="C11" s="5"/>
      <c r="D11" s="5"/>
      <c r="E11" s="5"/>
      <c r="F11" s="5"/>
      <c r="G11" s="5"/>
      <c r="H11" s="306"/>
      <c r="I11" s="4"/>
    </row>
    <row r="12" spans="2:10" ht="12.75">
      <c r="B12" s="304"/>
      <c r="C12" s="5" t="s">
        <v>10</v>
      </c>
      <c r="D12" s="307"/>
      <c r="E12" s="307" t="s">
        <v>11</v>
      </c>
      <c r="F12" s="7"/>
      <c r="G12" s="7"/>
      <c r="H12" s="310"/>
      <c r="I12" s="8"/>
      <c r="J12" s="9"/>
    </row>
    <row r="13" spans="2:10" ht="12.75">
      <c r="B13" s="304"/>
      <c r="C13" s="5"/>
      <c r="D13" s="10"/>
      <c r="E13" s="322" t="s">
        <v>12</v>
      </c>
      <c r="F13" s="322"/>
      <c r="G13" s="322"/>
      <c r="H13" s="323"/>
      <c r="I13" s="8"/>
      <c r="J13" s="9"/>
    </row>
    <row r="14" spans="2:10" ht="12.75">
      <c r="B14" s="304"/>
      <c r="C14" s="5"/>
      <c r="D14" s="10" t="s">
        <v>13</v>
      </c>
      <c r="E14" s="10"/>
      <c r="F14" s="10"/>
      <c r="G14" s="10"/>
      <c r="H14" s="311"/>
      <c r="I14" s="8"/>
      <c r="J14" s="9"/>
    </row>
    <row r="15" spans="2:10" ht="12.75">
      <c r="B15" s="304"/>
      <c r="C15" s="5"/>
      <c r="D15" s="10" t="s">
        <v>14</v>
      </c>
      <c r="E15" s="10"/>
      <c r="F15" s="10"/>
      <c r="G15" s="10"/>
      <c r="H15" s="311"/>
      <c r="I15" s="8"/>
      <c r="J15" s="9"/>
    </row>
    <row r="16" spans="2:9" ht="12.75">
      <c r="B16" s="304"/>
      <c r="C16" s="3"/>
      <c r="D16" s="3"/>
      <c r="E16" s="3"/>
      <c r="F16" s="3"/>
      <c r="G16" s="3"/>
      <c r="H16" s="305"/>
      <c r="I16" s="4"/>
    </row>
    <row r="17" spans="2:9" ht="12.75">
      <c r="B17" s="304"/>
      <c r="C17" s="3"/>
      <c r="D17" s="3"/>
      <c r="E17" s="3"/>
      <c r="F17" s="3"/>
      <c r="G17" s="3"/>
      <c r="H17" s="305"/>
      <c r="I17" s="4"/>
    </row>
    <row r="18" spans="2:9" ht="12.75">
      <c r="B18" s="304"/>
      <c r="C18" s="3"/>
      <c r="D18" s="3"/>
      <c r="E18" s="3"/>
      <c r="F18" s="3"/>
      <c r="G18" s="3"/>
      <c r="H18" s="305"/>
      <c r="I18" s="4"/>
    </row>
    <row r="19" spans="2:9" ht="23.25">
      <c r="B19" s="304"/>
      <c r="C19" s="324" t="s">
        <v>15</v>
      </c>
      <c r="D19" s="324"/>
      <c r="E19" s="324"/>
      <c r="F19" s="324"/>
      <c r="G19" s="324"/>
      <c r="H19" s="325"/>
      <c r="I19" s="4"/>
    </row>
    <row r="20" spans="2:9" ht="12.75">
      <c r="B20" s="304"/>
      <c r="C20" s="3"/>
      <c r="D20" s="3"/>
      <c r="E20" s="3"/>
      <c r="F20" s="3"/>
      <c r="G20" s="3"/>
      <c r="H20" s="305"/>
      <c r="I20" s="4"/>
    </row>
    <row r="21" spans="2:9" ht="12.75">
      <c r="B21" s="304"/>
      <c r="C21" s="326" t="s">
        <v>16</v>
      </c>
      <c r="D21" s="326"/>
      <c r="E21" s="326"/>
      <c r="F21" s="326"/>
      <c r="G21" s="326"/>
      <c r="H21" s="327"/>
      <c r="I21" s="4"/>
    </row>
    <row r="22" spans="2:9" ht="12.75">
      <c r="B22" s="304"/>
      <c r="C22" s="326" t="s">
        <v>17</v>
      </c>
      <c r="D22" s="326"/>
      <c r="E22" s="326"/>
      <c r="F22" s="326"/>
      <c r="G22" s="326"/>
      <c r="H22" s="327"/>
      <c r="I22" s="4"/>
    </row>
    <row r="23" spans="2:9" ht="12.75">
      <c r="B23" s="304"/>
      <c r="C23" s="3"/>
      <c r="D23" s="3"/>
      <c r="E23" s="3"/>
      <c r="F23" s="3"/>
      <c r="G23" s="3"/>
      <c r="H23" s="305"/>
      <c r="I23" s="4"/>
    </row>
    <row r="24" spans="2:9" ht="12.75">
      <c r="B24" s="304"/>
      <c r="C24" s="3"/>
      <c r="D24" s="3"/>
      <c r="E24" s="3"/>
      <c r="F24" s="3"/>
      <c r="G24" s="3"/>
      <c r="H24" s="305"/>
      <c r="I24" s="4"/>
    </row>
    <row r="25" spans="2:9" ht="12.75">
      <c r="B25" s="304"/>
      <c r="C25" s="3"/>
      <c r="D25" s="3"/>
      <c r="E25" s="3"/>
      <c r="F25" s="3"/>
      <c r="G25" s="3"/>
      <c r="H25" s="305"/>
      <c r="I25" s="4"/>
    </row>
    <row r="26" spans="2:9" ht="20.25">
      <c r="B26" s="304"/>
      <c r="C26" s="3"/>
      <c r="D26" s="328" t="s">
        <v>18</v>
      </c>
      <c r="E26" s="328"/>
      <c r="F26" s="328"/>
      <c r="G26" s="3"/>
      <c r="H26" s="305"/>
      <c r="I26" s="4"/>
    </row>
    <row r="27" spans="2:9" ht="12.75">
      <c r="B27" s="304"/>
      <c r="C27" s="3"/>
      <c r="D27" s="3"/>
      <c r="E27" s="3"/>
      <c r="F27" s="3"/>
      <c r="G27" s="3"/>
      <c r="H27" s="305"/>
      <c r="I27" s="4"/>
    </row>
    <row r="28" spans="2:9" ht="12.75">
      <c r="B28" s="304"/>
      <c r="C28" s="3"/>
      <c r="D28" s="3"/>
      <c r="E28" s="3"/>
      <c r="F28" s="3"/>
      <c r="G28" s="3"/>
      <c r="H28" s="305"/>
      <c r="I28" s="4"/>
    </row>
    <row r="29" spans="2:9" ht="12.75">
      <c r="B29" s="304"/>
      <c r="C29" s="3"/>
      <c r="D29" s="3"/>
      <c r="E29" s="3"/>
      <c r="F29" s="3"/>
      <c r="G29" s="3"/>
      <c r="H29" s="305"/>
      <c r="I29" s="4"/>
    </row>
    <row r="30" spans="2:9" ht="12.75">
      <c r="B30" s="304"/>
      <c r="C30" s="3"/>
      <c r="D30" s="3"/>
      <c r="E30" s="3"/>
      <c r="F30" s="3"/>
      <c r="G30" s="3"/>
      <c r="H30" s="305"/>
      <c r="I30" s="4"/>
    </row>
    <row r="31" spans="2:9" ht="12.75">
      <c r="B31" s="304"/>
      <c r="C31" s="3"/>
      <c r="D31" s="3"/>
      <c r="E31" s="3"/>
      <c r="F31" s="3"/>
      <c r="G31" s="3"/>
      <c r="H31" s="305"/>
      <c r="I31" s="4"/>
    </row>
    <row r="32" spans="2:9" ht="12.75">
      <c r="B32" s="304"/>
      <c r="C32" s="3"/>
      <c r="D32" s="3"/>
      <c r="E32" s="3"/>
      <c r="F32" s="3"/>
      <c r="G32" s="3"/>
      <c r="H32" s="305"/>
      <c r="I32" s="4"/>
    </row>
    <row r="33" spans="2:9" ht="12.75">
      <c r="B33" s="304"/>
      <c r="C33" s="3"/>
      <c r="D33" s="3"/>
      <c r="E33" s="3"/>
      <c r="F33" s="3"/>
      <c r="G33" s="3"/>
      <c r="H33" s="305"/>
      <c r="I33" s="4"/>
    </row>
    <row r="34" spans="2:9" ht="12.75">
      <c r="B34" s="304"/>
      <c r="C34" s="3"/>
      <c r="D34" s="3"/>
      <c r="E34" s="3"/>
      <c r="F34" s="3"/>
      <c r="G34" s="3"/>
      <c r="H34" s="305"/>
      <c r="I34" s="4"/>
    </row>
    <row r="35" spans="2:9" ht="12.75">
      <c r="B35" s="304"/>
      <c r="C35" s="3"/>
      <c r="D35" s="3"/>
      <c r="E35" s="3"/>
      <c r="F35" s="3"/>
      <c r="G35" s="3"/>
      <c r="H35" s="305"/>
      <c r="I35" s="4"/>
    </row>
    <row r="36" spans="2:9" ht="12.75">
      <c r="B36" s="304"/>
      <c r="C36" s="3"/>
      <c r="D36" s="3"/>
      <c r="E36" s="3"/>
      <c r="F36" s="3"/>
      <c r="G36" s="3"/>
      <c r="H36" s="305"/>
      <c r="I36" s="4"/>
    </row>
    <row r="37" spans="2:9" ht="12.75">
      <c r="B37" s="304"/>
      <c r="C37" s="329" t="s">
        <v>19</v>
      </c>
      <c r="D37" s="329"/>
      <c r="E37" s="329"/>
      <c r="F37" s="3"/>
      <c r="G37" s="330" t="s">
        <v>20</v>
      </c>
      <c r="H37" s="331"/>
      <c r="I37" s="4"/>
    </row>
    <row r="38" spans="2:9" ht="12.75">
      <c r="B38" s="304"/>
      <c r="C38" s="329" t="s">
        <v>21</v>
      </c>
      <c r="D38" s="329"/>
      <c r="E38" s="329"/>
      <c r="F38" s="3"/>
      <c r="G38" s="318"/>
      <c r="H38" s="319"/>
      <c r="I38" s="4"/>
    </row>
    <row r="39" spans="2:9" ht="12.75">
      <c r="B39" s="304"/>
      <c r="C39" s="332" t="s">
        <v>22</v>
      </c>
      <c r="D39" s="332"/>
      <c r="E39" s="332"/>
      <c r="F39" s="3"/>
      <c r="G39" s="318" t="s">
        <v>23</v>
      </c>
      <c r="H39" s="319"/>
      <c r="I39" s="4"/>
    </row>
    <row r="40" spans="2:9" ht="12.75">
      <c r="B40" s="304"/>
      <c r="C40" s="332" t="s">
        <v>24</v>
      </c>
      <c r="D40" s="332"/>
      <c r="E40" s="332"/>
      <c r="F40" s="3"/>
      <c r="G40" s="318" t="s">
        <v>23</v>
      </c>
      <c r="H40" s="319"/>
      <c r="I40" s="4"/>
    </row>
    <row r="41" spans="2:9" ht="12.75">
      <c r="B41" s="304"/>
      <c r="C41" s="3"/>
      <c r="D41" s="3"/>
      <c r="E41" s="3"/>
      <c r="F41" s="3"/>
      <c r="G41" s="5"/>
      <c r="H41" s="306"/>
      <c r="I41" s="4"/>
    </row>
    <row r="42" spans="2:9" ht="12.75">
      <c r="B42" s="304"/>
      <c r="C42" s="3"/>
      <c r="D42" s="3"/>
      <c r="E42" s="3"/>
      <c r="F42" s="3"/>
      <c r="G42" s="5"/>
      <c r="H42" s="306"/>
      <c r="I42" s="4"/>
    </row>
    <row r="43" spans="2:9" ht="12.75">
      <c r="B43" s="304"/>
      <c r="C43" s="333" t="s">
        <v>25</v>
      </c>
      <c r="D43" s="333"/>
      <c r="E43" s="333"/>
      <c r="F43" s="3"/>
      <c r="G43" s="334" t="s">
        <v>529</v>
      </c>
      <c r="H43" s="335"/>
      <c r="I43" s="4"/>
    </row>
    <row r="44" spans="2:9" ht="12.75">
      <c r="B44" s="304"/>
      <c r="C44" s="3"/>
      <c r="D44" s="3"/>
      <c r="E44" s="3"/>
      <c r="F44" s="3"/>
      <c r="G44" s="334" t="s">
        <v>26</v>
      </c>
      <c r="H44" s="335"/>
      <c r="I44" s="4"/>
    </row>
    <row r="45" spans="2:9" ht="9" customHeight="1">
      <c r="B45" s="304"/>
      <c r="C45" s="3"/>
      <c r="D45" s="3"/>
      <c r="E45" s="3"/>
      <c r="F45" s="3"/>
      <c r="G45" s="5"/>
      <c r="H45" s="306"/>
      <c r="I45" s="4"/>
    </row>
    <row r="46" spans="2:9" ht="12.75">
      <c r="B46" s="304"/>
      <c r="C46" s="326" t="s">
        <v>27</v>
      </c>
      <c r="D46" s="326"/>
      <c r="E46" s="326"/>
      <c r="F46" s="3"/>
      <c r="G46" s="320" t="s">
        <v>530</v>
      </c>
      <c r="H46" s="336"/>
      <c r="I46" s="4"/>
    </row>
    <row r="47" spans="2:9" ht="12.75">
      <c r="B47" s="304"/>
      <c r="C47" s="3"/>
      <c r="D47" s="3"/>
      <c r="E47" s="3"/>
      <c r="F47" s="3"/>
      <c r="G47" s="3"/>
      <c r="H47" s="305"/>
      <c r="I47" s="4"/>
    </row>
    <row r="48" spans="2:9" ht="12.75" customHeight="1">
      <c r="B48" s="312"/>
      <c r="C48" s="313"/>
      <c r="D48" s="313"/>
      <c r="E48" s="313"/>
      <c r="F48" s="313"/>
      <c r="G48" s="313"/>
      <c r="H48" s="314"/>
      <c r="I48" s="11"/>
    </row>
    <row r="49" ht="12.75" customHeight="1"/>
    <row r="50" ht="12.75" customHeight="1"/>
    <row r="51" ht="12.75" customHeight="1"/>
    <row r="53" ht="12.75" customHeight="1"/>
    <row r="54" ht="12.75" customHeight="1"/>
    <row r="55" ht="7.5" customHeight="1"/>
    <row r="56" ht="12.75" customHeight="1"/>
    <row r="57" ht="22.5" customHeight="1"/>
    <row r="58" ht="6.75" customHeight="1"/>
    <row r="64" spans="2:7" ht="15.75">
      <c r="B64" s="337" t="s">
        <v>28</v>
      </c>
      <c r="C64" s="337"/>
      <c r="D64" s="337"/>
      <c r="E64" s="337"/>
      <c r="F64" s="337"/>
      <c r="G64" s="337"/>
    </row>
    <row r="65" spans="2:7" ht="12.75">
      <c r="B65" s="13"/>
      <c r="C65" s="13"/>
      <c r="D65" s="13"/>
      <c r="E65" s="12"/>
      <c r="F65" s="14"/>
      <c r="G65" s="14"/>
    </row>
    <row r="66" spans="2:7" ht="12.75">
      <c r="B66" s="21" t="s">
        <v>29</v>
      </c>
      <c r="C66" s="338" t="s">
        <v>30</v>
      </c>
      <c r="D66" s="338"/>
      <c r="E66" s="338"/>
      <c r="F66" s="23">
        <v>2019</v>
      </c>
      <c r="G66" s="23">
        <v>2018</v>
      </c>
    </row>
    <row r="67" spans="2:7" ht="12.75">
      <c r="B67" s="24"/>
      <c r="C67" s="339" t="s">
        <v>31</v>
      </c>
      <c r="D67" s="339"/>
      <c r="E67" s="339"/>
      <c r="F67" s="25">
        <f>F68+F76+F83</f>
        <v>7000</v>
      </c>
      <c r="G67" s="25">
        <f>G68+G76+G83</f>
        <v>108020</v>
      </c>
    </row>
    <row r="68" spans="2:7" ht="18.75">
      <c r="B68" s="24"/>
      <c r="C68" s="26" t="s">
        <v>32</v>
      </c>
      <c r="D68" s="27" t="s">
        <v>33</v>
      </c>
      <c r="E68" s="28"/>
      <c r="F68" s="25">
        <f>F69+F70</f>
        <v>0</v>
      </c>
      <c r="G68" s="25">
        <v>8020</v>
      </c>
    </row>
    <row r="69" spans="2:7" ht="12.75">
      <c r="B69" s="24"/>
      <c r="C69" s="29"/>
      <c r="D69" s="30">
        <v>1</v>
      </c>
      <c r="E69" s="31" t="s">
        <v>34</v>
      </c>
      <c r="F69" s="32">
        <v>0</v>
      </c>
      <c r="G69" s="32">
        <v>8020</v>
      </c>
    </row>
    <row r="70" spans="2:7" ht="12.75">
      <c r="B70" s="24"/>
      <c r="C70" s="29"/>
      <c r="D70" s="30">
        <v>2</v>
      </c>
      <c r="E70" s="31" t="s">
        <v>35</v>
      </c>
      <c r="F70" s="32">
        <v>0</v>
      </c>
      <c r="G70" s="32">
        <v>0</v>
      </c>
    </row>
    <row r="71" spans="2:7" ht="18.75">
      <c r="B71" s="24"/>
      <c r="C71" s="26" t="s">
        <v>32</v>
      </c>
      <c r="D71" s="27" t="s">
        <v>36</v>
      </c>
      <c r="E71" s="31"/>
      <c r="F71" s="32"/>
      <c r="G71" s="32"/>
    </row>
    <row r="72" spans="2:7" ht="12.75">
      <c r="B72" s="24"/>
      <c r="C72" s="29"/>
      <c r="D72" s="30">
        <v>1</v>
      </c>
      <c r="E72" s="31" t="s">
        <v>37</v>
      </c>
      <c r="F72" s="32"/>
      <c r="G72" s="32"/>
    </row>
    <row r="73" spans="2:7" ht="12.75">
      <c r="B73" s="24"/>
      <c r="C73" s="29"/>
      <c r="D73" s="30">
        <v>2</v>
      </c>
      <c r="E73" s="31" t="s">
        <v>38</v>
      </c>
      <c r="F73" s="32"/>
      <c r="G73" s="32"/>
    </row>
    <row r="74" spans="2:7" ht="12.75">
      <c r="B74" s="24"/>
      <c r="C74" s="29"/>
      <c r="D74" s="30">
        <v>3</v>
      </c>
      <c r="E74" s="31" t="s">
        <v>39</v>
      </c>
      <c r="F74" s="32"/>
      <c r="G74" s="32"/>
    </row>
    <row r="75" spans="2:7" ht="12.75">
      <c r="B75" s="24"/>
      <c r="C75" s="29"/>
      <c r="D75" s="30"/>
      <c r="E75" s="31"/>
      <c r="F75" s="32"/>
      <c r="G75" s="32"/>
    </row>
    <row r="76" spans="2:7" ht="18.75">
      <c r="B76" s="24"/>
      <c r="C76" s="26" t="s">
        <v>32</v>
      </c>
      <c r="D76" s="27" t="s">
        <v>40</v>
      </c>
      <c r="E76" s="31"/>
      <c r="F76" s="25">
        <f>F77+F78+F79+F80+F81</f>
        <v>7000</v>
      </c>
      <c r="G76" s="25">
        <v>100000</v>
      </c>
    </row>
    <row r="77" spans="2:7" ht="12.75">
      <c r="B77" s="24"/>
      <c r="C77" s="29"/>
      <c r="D77" s="30">
        <v>1</v>
      </c>
      <c r="E77" s="31" t="s">
        <v>41</v>
      </c>
      <c r="F77" s="32"/>
      <c r="G77" s="32"/>
    </row>
    <row r="78" spans="2:7" ht="12.75">
      <c r="B78" s="24"/>
      <c r="C78" s="29"/>
      <c r="D78" s="30">
        <v>2</v>
      </c>
      <c r="E78" s="31" t="s">
        <v>42</v>
      </c>
      <c r="F78" s="32"/>
      <c r="G78" s="32"/>
    </row>
    <row r="79" spans="2:7" ht="12.75">
      <c r="B79" s="24"/>
      <c r="C79" s="29"/>
      <c r="D79" s="30">
        <v>3</v>
      </c>
      <c r="E79" s="31" t="s">
        <v>43</v>
      </c>
      <c r="F79" s="32"/>
      <c r="G79" s="32"/>
    </row>
    <row r="80" spans="2:7" ht="12.75">
      <c r="B80" s="24"/>
      <c r="C80" s="29"/>
      <c r="D80" s="30">
        <v>4</v>
      </c>
      <c r="E80" s="31" t="s">
        <v>44</v>
      </c>
      <c r="F80" s="33">
        <v>7000</v>
      </c>
      <c r="G80" s="33"/>
    </row>
    <row r="81" spans="2:7" ht="12.75">
      <c r="B81" s="24"/>
      <c r="C81" s="29"/>
      <c r="D81" s="30">
        <v>5</v>
      </c>
      <c r="E81" s="31" t="s">
        <v>45</v>
      </c>
      <c r="F81" s="32">
        <v>0</v>
      </c>
      <c r="G81" s="32">
        <v>100000</v>
      </c>
    </row>
    <row r="82" spans="2:7" ht="12.75">
      <c r="B82" s="24"/>
      <c r="C82" s="29"/>
      <c r="D82" s="30"/>
      <c r="E82" s="31"/>
      <c r="F82" s="15"/>
      <c r="G82" s="32"/>
    </row>
    <row r="83" spans="2:7" ht="18.75">
      <c r="B83" s="24"/>
      <c r="C83" s="26" t="s">
        <v>32</v>
      </c>
      <c r="D83" s="27" t="s">
        <v>46</v>
      </c>
      <c r="E83" s="28"/>
      <c r="F83" s="25">
        <f>F84+F85+F86+F87+F88+F89+F90</f>
        <v>0</v>
      </c>
      <c r="G83" s="25"/>
    </row>
    <row r="84" spans="2:7" ht="12.75">
      <c r="B84" s="24"/>
      <c r="C84" s="34"/>
      <c r="D84" s="30">
        <v>1</v>
      </c>
      <c r="E84" s="31" t="s">
        <v>47</v>
      </c>
      <c r="F84" s="32"/>
      <c r="G84" s="32"/>
    </row>
    <row r="85" spans="2:7" ht="12.75">
      <c r="B85" s="24"/>
      <c r="C85" s="34"/>
      <c r="D85" s="30">
        <v>2</v>
      </c>
      <c r="E85" s="31" t="s">
        <v>48</v>
      </c>
      <c r="F85" s="32"/>
      <c r="G85" s="32"/>
    </row>
    <row r="86" spans="2:7" ht="12.75">
      <c r="B86" s="24"/>
      <c r="C86" s="34"/>
      <c r="D86" s="30">
        <v>3</v>
      </c>
      <c r="E86" s="31" t="s">
        <v>49</v>
      </c>
      <c r="F86" s="32"/>
      <c r="G86" s="32"/>
    </row>
    <row r="87" spans="2:7" ht="12.75">
      <c r="B87" s="24"/>
      <c r="C87" s="34"/>
      <c r="D87" s="30">
        <v>4</v>
      </c>
      <c r="E87" s="31" t="s">
        <v>50</v>
      </c>
      <c r="F87" s="33">
        <v>0</v>
      </c>
      <c r="G87" s="33">
        <v>0</v>
      </c>
    </row>
    <row r="88" spans="2:7" ht="12.75">
      <c r="B88" s="24"/>
      <c r="C88" s="34"/>
      <c r="D88" s="30">
        <v>5</v>
      </c>
      <c r="E88" s="31" t="s">
        <v>51</v>
      </c>
      <c r="F88" s="32"/>
      <c r="G88" s="32"/>
    </row>
    <row r="89" spans="2:7" ht="12.75">
      <c r="B89" s="24"/>
      <c r="C89" s="34"/>
      <c r="D89" s="30">
        <v>6</v>
      </c>
      <c r="E89" s="31" t="s">
        <v>52</v>
      </c>
      <c r="F89" s="32"/>
      <c r="G89" s="32"/>
    </row>
    <row r="90" spans="2:7" ht="12.75">
      <c r="B90" s="24"/>
      <c r="C90" s="34"/>
      <c r="D90" s="30">
        <v>7</v>
      </c>
      <c r="E90" s="31" t="s">
        <v>53</v>
      </c>
      <c r="F90" s="32"/>
      <c r="G90" s="32"/>
    </row>
    <row r="91" spans="2:7" ht="12.75">
      <c r="B91" s="24"/>
      <c r="C91" s="34"/>
      <c r="D91" s="30"/>
      <c r="E91" s="31"/>
      <c r="F91" s="32"/>
      <c r="G91" s="32"/>
    </row>
    <row r="92" spans="2:7" ht="18.75">
      <c r="B92" s="24"/>
      <c r="C92" s="26" t="s">
        <v>32</v>
      </c>
      <c r="D92" s="27" t="s">
        <v>54</v>
      </c>
      <c r="E92" s="28"/>
      <c r="F92" s="25">
        <v>0</v>
      </c>
      <c r="G92" s="25"/>
    </row>
    <row r="93" spans="2:7" ht="18.75">
      <c r="B93" s="24"/>
      <c r="C93" s="26" t="s">
        <v>32</v>
      </c>
      <c r="D93" s="27" t="s">
        <v>55</v>
      </c>
      <c r="E93" s="28"/>
      <c r="F93" s="25">
        <v>0</v>
      </c>
      <c r="G93" s="25"/>
    </row>
    <row r="94" spans="2:7" ht="12.75">
      <c r="B94" s="35"/>
      <c r="C94" s="29"/>
      <c r="D94" s="27"/>
      <c r="E94" s="28"/>
      <c r="F94" s="32"/>
      <c r="G94" s="32"/>
    </row>
    <row r="95" spans="2:7" ht="12.75">
      <c r="B95" s="36" t="s">
        <v>56</v>
      </c>
      <c r="C95" s="340" t="s">
        <v>57</v>
      </c>
      <c r="D95" s="340"/>
      <c r="E95" s="340"/>
      <c r="F95" s="32"/>
      <c r="G95" s="32"/>
    </row>
    <row r="96" spans="2:7" ht="12.75">
      <c r="B96" s="24"/>
      <c r="C96" s="339" t="s">
        <v>58</v>
      </c>
      <c r="D96" s="339"/>
      <c r="E96" s="339"/>
      <c r="F96" s="32"/>
      <c r="G96" s="32"/>
    </row>
    <row r="97" spans="2:7" ht="18.75">
      <c r="B97" s="24"/>
      <c r="C97" s="26" t="s">
        <v>32</v>
      </c>
      <c r="D97" s="27" t="s">
        <v>59</v>
      </c>
      <c r="E97" s="28"/>
      <c r="F97" s="32"/>
      <c r="G97" s="32"/>
    </row>
    <row r="98" spans="2:7" ht="12.75">
      <c r="B98" s="24"/>
      <c r="C98" s="34"/>
      <c r="D98" s="30">
        <v>1</v>
      </c>
      <c r="E98" s="31" t="s">
        <v>60</v>
      </c>
      <c r="F98" s="32"/>
      <c r="G98" s="32"/>
    </row>
    <row r="99" spans="2:7" ht="12.75">
      <c r="B99" s="24"/>
      <c r="C99" s="34"/>
      <c r="D99" s="30">
        <v>2</v>
      </c>
      <c r="E99" s="31" t="s">
        <v>61</v>
      </c>
      <c r="F99" s="32"/>
      <c r="G99" s="32"/>
    </row>
    <row r="100" spans="2:7" ht="12.75">
      <c r="B100" s="24"/>
      <c r="C100" s="34"/>
      <c r="D100" s="30">
        <v>3</v>
      </c>
      <c r="E100" s="31" t="s">
        <v>62</v>
      </c>
      <c r="F100" s="32"/>
      <c r="G100" s="32"/>
    </row>
    <row r="101" spans="2:7" ht="12.75">
      <c r="B101" s="24"/>
      <c r="C101" s="34"/>
      <c r="D101" s="30">
        <v>4</v>
      </c>
      <c r="E101" s="31" t="s">
        <v>63</v>
      </c>
      <c r="F101" s="32"/>
      <c r="G101" s="32"/>
    </row>
    <row r="102" spans="2:7" ht="12.75">
      <c r="B102" s="24"/>
      <c r="C102" s="34"/>
      <c r="D102" s="30">
        <v>5</v>
      </c>
      <c r="E102" s="31" t="s">
        <v>64</v>
      </c>
      <c r="F102" s="32"/>
      <c r="G102" s="32"/>
    </row>
    <row r="103" spans="2:7" ht="12.75">
      <c r="B103" s="24"/>
      <c r="C103" s="34"/>
      <c r="D103" s="30">
        <v>6</v>
      </c>
      <c r="E103" s="31" t="s">
        <v>65</v>
      </c>
      <c r="F103" s="32"/>
      <c r="G103" s="32"/>
    </row>
    <row r="104" spans="2:7" ht="12.75">
      <c r="B104" s="24"/>
      <c r="C104" s="34"/>
      <c r="D104" s="30"/>
      <c r="E104" s="28"/>
      <c r="F104" s="32"/>
      <c r="G104" s="32"/>
    </row>
    <row r="105" spans="2:7" ht="18.75">
      <c r="B105" s="24"/>
      <c r="C105" s="26" t="s">
        <v>32</v>
      </c>
      <c r="D105" s="27" t="s">
        <v>66</v>
      </c>
      <c r="E105" s="38"/>
      <c r="F105" s="25">
        <f>F106+F107+F108+F109</f>
        <v>1100000</v>
      </c>
      <c r="G105" s="25">
        <v>1100000</v>
      </c>
    </row>
    <row r="106" spans="2:7" ht="12.75">
      <c r="B106" s="24"/>
      <c r="C106" s="29"/>
      <c r="D106" s="30">
        <v>1</v>
      </c>
      <c r="E106" s="31" t="s">
        <v>67</v>
      </c>
      <c r="F106" s="32">
        <v>1100000</v>
      </c>
      <c r="G106" s="32">
        <v>1100000</v>
      </c>
    </row>
    <row r="107" spans="2:7" ht="12.75">
      <c r="B107" s="24"/>
      <c r="C107" s="29"/>
      <c r="D107" s="30">
        <v>2</v>
      </c>
      <c r="E107" s="31" t="s">
        <v>68</v>
      </c>
      <c r="F107" s="32"/>
      <c r="G107" s="32"/>
    </row>
    <row r="108" spans="2:7" ht="12.75">
      <c r="B108" s="24"/>
      <c r="C108" s="29"/>
      <c r="D108" s="30">
        <v>3</v>
      </c>
      <c r="E108" s="31" t="s">
        <v>69</v>
      </c>
      <c r="F108" s="33">
        <v>0</v>
      </c>
      <c r="G108" s="32"/>
    </row>
    <row r="109" spans="2:7" ht="12.75">
      <c r="B109" s="24"/>
      <c r="C109" s="29"/>
      <c r="D109" s="30">
        <v>4</v>
      </c>
      <c r="E109" s="31" t="s">
        <v>70</v>
      </c>
      <c r="F109" s="32"/>
      <c r="G109" s="32"/>
    </row>
    <row r="110" spans="2:7" ht="12.75">
      <c r="B110" s="24"/>
      <c r="C110" s="29"/>
      <c r="D110" s="30"/>
      <c r="E110" s="38"/>
      <c r="F110" s="32"/>
      <c r="G110" s="32"/>
    </row>
    <row r="111" spans="2:7" ht="18.75">
      <c r="B111" s="24"/>
      <c r="C111" s="26" t="s">
        <v>32</v>
      </c>
      <c r="D111" s="27" t="s">
        <v>71</v>
      </c>
      <c r="E111" s="28"/>
      <c r="F111" s="32"/>
      <c r="G111" s="32"/>
    </row>
    <row r="112" spans="2:7" ht="12.75">
      <c r="B112" s="24"/>
      <c r="C112" s="29"/>
      <c r="D112" s="27"/>
      <c r="E112" s="28"/>
      <c r="F112" s="32"/>
      <c r="G112" s="32"/>
    </row>
    <row r="113" spans="2:7" ht="18.75">
      <c r="B113" s="24"/>
      <c r="C113" s="26" t="s">
        <v>32</v>
      </c>
      <c r="D113" s="27" t="s">
        <v>72</v>
      </c>
      <c r="E113" s="28"/>
      <c r="F113" s="32"/>
      <c r="G113" s="32"/>
    </row>
    <row r="114" spans="2:7" ht="12.75">
      <c r="B114" s="24"/>
      <c r="C114" s="29"/>
      <c r="D114" s="30">
        <v>1</v>
      </c>
      <c r="E114" s="28" t="s">
        <v>73</v>
      </c>
      <c r="F114" s="32"/>
      <c r="G114" s="32"/>
    </row>
    <row r="115" spans="2:7" ht="12.75">
      <c r="B115" s="24"/>
      <c r="C115" s="29"/>
      <c r="D115" s="30">
        <v>2</v>
      </c>
      <c r="E115" s="31" t="s">
        <v>74</v>
      </c>
      <c r="F115" s="32"/>
      <c r="G115" s="32"/>
    </row>
    <row r="116" spans="2:7" ht="12.75">
      <c r="B116" s="24"/>
      <c r="C116" s="29"/>
      <c r="D116" s="30">
        <v>3</v>
      </c>
      <c r="E116" s="31" t="s">
        <v>75</v>
      </c>
      <c r="F116" s="32"/>
      <c r="G116" s="32"/>
    </row>
    <row r="117" spans="2:7" ht="12.75">
      <c r="B117" s="24"/>
      <c r="C117" s="29"/>
      <c r="D117" s="30"/>
      <c r="E117" s="28"/>
      <c r="F117" s="32"/>
      <c r="G117" s="32"/>
    </row>
    <row r="118" spans="2:7" ht="18.75">
      <c r="B118" s="24"/>
      <c r="C118" s="26" t="s">
        <v>32</v>
      </c>
      <c r="D118" s="27" t="s">
        <v>76</v>
      </c>
      <c r="E118" s="28"/>
      <c r="F118" s="32"/>
      <c r="G118" s="32"/>
    </row>
    <row r="119" spans="2:7" ht="18.75">
      <c r="B119" s="24"/>
      <c r="C119" s="26" t="s">
        <v>32</v>
      </c>
      <c r="D119" s="27" t="s">
        <v>77</v>
      </c>
      <c r="E119" s="28"/>
      <c r="F119" s="25"/>
      <c r="G119" s="25"/>
    </row>
    <row r="120" spans="2:7" ht="12.75">
      <c r="B120" s="24"/>
      <c r="C120" s="340"/>
      <c r="D120" s="340"/>
      <c r="E120" s="340"/>
      <c r="F120" s="32"/>
      <c r="G120" s="32"/>
    </row>
    <row r="121" spans="2:7" ht="12.75">
      <c r="B121" s="37" t="s">
        <v>78</v>
      </c>
      <c r="C121" s="340" t="s">
        <v>79</v>
      </c>
      <c r="D121" s="340"/>
      <c r="E121" s="340"/>
      <c r="F121" s="39">
        <f>F105+F111+F113+F118+F119</f>
        <v>1100000</v>
      </c>
      <c r="G121" s="25">
        <v>1100000</v>
      </c>
    </row>
    <row r="122" spans="2:7" ht="12.75">
      <c r="B122" s="40"/>
      <c r="C122" s="340" t="s">
        <v>80</v>
      </c>
      <c r="D122" s="340"/>
      <c r="E122" s="340"/>
      <c r="F122" s="25">
        <f>F121+F67</f>
        <v>1107000</v>
      </c>
      <c r="G122" s="25">
        <f>G105+G67</f>
        <v>1208020</v>
      </c>
    </row>
    <row r="125" spans="2:7" ht="15.75">
      <c r="B125" s="337" t="s">
        <v>28</v>
      </c>
      <c r="C125" s="337"/>
      <c r="D125" s="337"/>
      <c r="E125" s="337"/>
      <c r="F125" s="337"/>
      <c r="G125" s="337"/>
    </row>
    <row r="126" spans="2:7" ht="12.75">
      <c r="B126" s="13"/>
      <c r="C126" s="13"/>
      <c r="D126" s="13"/>
      <c r="E126" s="12"/>
      <c r="F126" s="14"/>
      <c r="G126" s="14"/>
    </row>
    <row r="127" spans="2:7" ht="12.75">
      <c r="B127" s="21" t="s">
        <v>29</v>
      </c>
      <c r="C127" s="340" t="s">
        <v>81</v>
      </c>
      <c r="D127" s="340"/>
      <c r="E127" s="340"/>
      <c r="F127" s="23">
        <v>2019</v>
      </c>
      <c r="G127" s="23">
        <v>2018</v>
      </c>
    </row>
    <row r="128" spans="2:7" ht="18.75">
      <c r="B128" s="24"/>
      <c r="C128" s="26" t="s">
        <v>32</v>
      </c>
      <c r="D128" s="27" t="s">
        <v>82</v>
      </c>
      <c r="E128" s="28"/>
      <c r="F128" s="25">
        <f>F129+F130+F131+F132+F133+F134+F135+F136+F137+F138</f>
        <v>1955438</v>
      </c>
      <c r="G128" s="25">
        <f>G136+G137+G138</f>
        <v>1546412</v>
      </c>
    </row>
    <row r="129" spans="2:7" ht="12.75">
      <c r="B129" s="24"/>
      <c r="C129" s="29"/>
      <c r="D129" s="30">
        <v>1</v>
      </c>
      <c r="E129" s="31" t="s">
        <v>83</v>
      </c>
      <c r="F129" s="32"/>
      <c r="G129" s="32"/>
    </row>
    <row r="130" spans="2:7" ht="12.75">
      <c r="B130" s="24"/>
      <c r="C130" s="29"/>
      <c r="D130" s="30">
        <v>2</v>
      </c>
      <c r="E130" s="31" t="s">
        <v>84</v>
      </c>
      <c r="F130" s="32"/>
      <c r="G130" s="32"/>
    </row>
    <row r="131" spans="2:7" ht="12.75">
      <c r="B131" s="24"/>
      <c r="C131" s="29"/>
      <c r="D131" s="30">
        <v>3</v>
      </c>
      <c r="E131" s="31" t="s">
        <v>85</v>
      </c>
      <c r="F131" s="32"/>
      <c r="G131" s="32"/>
    </row>
    <row r="132" spans="2:7" ht="12.75">
      <c r="B132" s="24"/>
      <c r="C132" s="29"/>
      <c r="D132" s="30">
        <v>4</v>
      </c>
      <c r="E132" s="31" t="s">
        <v>86</v>
      </c>
      <c r="F132" s="33"/>
      <c r="G132" s="32"/>
    </row>
    <row r="133" spans="2:7" ht="12.75">
      <c r="B133" s="24"/>
      <c r="C133" s="29"/>
      <c r="D133" s="30">
        <v>5</v>
      </c>
      <c r="E133" s="31" t="s">
        <v>87</v>
      </c>
      <c r="F133" s="32"/>
      <c r="G133" s="32"/>
    </row>
    <row r="134" spans="2:7" ht="12.75">
      <c r="B134" s="24"/>
      <c r="C134" s="29"/>
      <c r="D134" s="30">
        <v>6</v>
      </c>
      <c r="E134" s="31" t="s">
        <v>88</v>
      </c>
      <c r="F134" s="32"/>
      <c r="G134" s="32"/>
    </row>
    <row r="135" spans="2:7" ht="12.75">
      <c r="B135" s="24"/>
      <c r="C135" s="29"/>
      <c r="D135" s="30">
        <v>7</v>
      </c>
      <c r="E135" s="31" t="s">
        <v>89</v>
      </c>
      <c r="F135" s="32"/>
      <c r="G135" s="32"/>
    </row>
    <row r="136" spans="2:7" ht="12.75">
      <c r="B136" s="24"/>
      <c r="C136" s="29"/>
      <c r="D136" s="30">
        <v>8</v>
      </c>
      <c r="E136" s="31" t="s">
        <v>90</v>
      </c>
      <c r="F136" s="32">
        <v>0</v>
      </c>
      <c r="G136" s="32">
        <v>245088</v>
      </c>
    </row>
    <row r="137" spans="2:7" ht="12.75">
      <c r="B137" s="24"/>
      <c r="C137" s="29"/>
      <c r="D137" s="30">
        <v>9</v>
      </c>
      <c r="E137" s="31" t="s">
        <v>91</v>
      </c>
      <c r="F137" s="33">
        <v>0</v>
      </c>
      <c r="G137" s="32">
        <v>13720</v>
      </c>
    </row>
    <row r="138" spans="2:7" ht="12.75">
      <c r="B138" s="24"/>
      <c r="C138" s="29"/>
      <c r="D138" s="30">
        <v>10</v>
      </c>
      <c r="E138" s="31" t="s">
        <v>93</v>
      </c>
      <c r="F138" s="32">
        <v>1955438</v>
      </c>
      <c r="G138" s="32">
        <v>1287604</v>
      </c>
    </row>
    <row r="139" spans="2:7" ht="18.75">
      <c r="B139" s="24"/>
      <c r="C139" s="26" t="s">
        <v>32</v>
      </c>
      <c r="D139" s="27" t="s">
        <v>94</v>
      </c>
      <c r="E139" s="28"/>
      <c r="F139" s="32">
        <v>0</v>
      </c>
      <c r="G139" s="32"/>
    </row>
    <row r="140" spans="2:7" ht="18.75">
      <c r="B140" s="24"/>
      <c r="C140" s="26" t="s">
        <v>32</v>
      </c>
      <c r="D140" s="27" t="s">
        <v>95</v>
      </c>
      <c r="E140" s="31"/>
      <c r="F140" s="32">
        <v>0</v>
      </c>
      <c r="G140" s="32"/>
    </row>
    <row r="141" spans="2:7" ht="18.75">
      <c r="B141" s="24"/>
      <c r="C141" s="26" t="s">
        <v>32</v>
      </c>
      <c r="D141" s="27" t="s">
        <v>96</v>
      </c>
      <c r="E141" s="31"/>
      <c r="F141" s="32">
        <v>0</v>
      </c>
      <c r="G141" s="32"/>
    </row>
    <row r="142" spans="2:7" ht="12.75">
      <c r="B142" s="24"/>
      <c r="C142" s="340" t="s">
        <v>97</v>
      </c>
      <c r="D142" s="340"/>
      <c r="E142" s="340"/>
      <c r="F142" s="32"/>
      <c r="G142" s="32"/>
    </row>
    <row r="143" spans="2:7" ht="18.75">
      <c r="B143" s="24"/>
      <c r="C143" s="26" t="s">
        <v>32</v>
      </c>
      <c r="D143" s="27" t="s">
        <v>98</v>
      </c>
      <c r="E143" s="38"/>
      <c r="F143" s="32">
        <v>0</v>
      </c>
      <c r="G143" s="32"/>
    </row>
    <row r="144" spans="2:7" ht="12.75">
      <c r="B144" s="24"/>
      <c r="C144" s="34"/>
      <c r="D144" s="30">
        <v>1</v>
      </c>
      <c r="E144" s="31" t="s">
        <v>83</v>
      </c>
      <c r="F144" s="32"/>
      <c r="G144" s="32"/>
    </row>
    <row r="145" spans="2:7" ht="12.75">
      <c r="B145" s="24"/>
      <c r="C145" s="34"/>
      <c r="D145" s="30">
        <v>2</v>
      </c>
      <c r="E145" s="31" t="s">
        <v>84</v>
      </c>
      <c r="F145" s="32"/>
      <c r="G145" s="32"/>
    </row>
    <row r="146" spans="2:7" ht="12.75">
      <c r="B146" s="24"/>
      <c r="C146" s="34"/>
      <c r="D146" s="30">
        <v>3</v>
      </c>
      <c r="E146" s="31" t="s">
        <v>99</v>
      </c>
      <c r="F146" s="32"/>
      <c r="G146" s="32"/>
    </row>
    <row r="147" spans="2:7" ht="12.75">
      <c r="B147" s="24"/>
      <c r="C147" s="34"/>
      <c r="D147" s="30">
        <v>4</v>
      </c>
      <c r="E147" s="31" t="s">
        <v>100</v>
      </c>
      <c r="F147" s="32"/>
      <c r="G147" s="32"/>
    </row>
    <row r="148" spans="2:7" ht="12.75">
      <c r="B148" s="24"/>
      <c r="C148" s="34"/>
      <c r="D148" s="30">
        <v>5</v>
      </c>
      <c r="E148" s="31" t="s">
        <v>87</v>
      </c>
      <c r="F148" s="32"/>
      <c r="G148" s="32"/>
    </row>
    <row r="149" spans="2:7" ht="12.75">
      <c r="B149" s="24"/>
      <c r="C149" s="34"/>
      <c r="D149" s="30">
        <v>6</v>
      </c>
      <c r="E149" s="31" t="s">
        <v>88</v>
      </c>
      <c r="F149" s="32"/>
      <c r="G149" s="32"/>
    </row>
    <row r="150" spans="2:7" ht="12.75">
      <c r="B150" s="24"/>
      <c r="C150" s="34"/>
      <c r="D150" s="30">
        <v>7</v>
      </c>
      <c r="E150" s="31" t="s">
        <v>89</v>
      </c>
      <c r="F150" s="32"/>
      <c r="G150" s="32"/>
    </row>
    <row r="151" spans="2:7" ht="12.75">
      <c r="B151" s="24"/>
      <c r="C151" s="34"/>
      <c r="D151" s="30">
        <v>8</v>
      </c>
      <c r="E151" s="31" t="s">
        <v>101</v>
      </c>
      <c r="F151" s="32"/>
      <c r="G151" s="32"/>
    </row>
    <row r="152" spans="2:7" ht="12.75">
      <c r="B152" s="24"/>
      <c r="C152" s="34"/>
      <c r="D152" s="30"/>
      <c r="E152" s="31"/>
      <c r="F152" s="32"/>
      <c r="G152" s="32"/>
    </row>
    <row r="153" spans="2:7" ht="18.75">
      <c r="B153" s="24"/>
      <c r="C153" s="26" t="s">
        <v>32</v>
      </c>
      <c r="D153" s="27" t="s">
        <v>102</v>
      </c>
      <c r="E153" s="28"/>
      <c r="F153" s="32">
        <v>0</v>
      </c>
      <c r="G153" s="32"/>
    </row>
    <row r="154" spans="2:7" ht="18.75">
      <c r="B154" s="24"/>
      <c r="C154" s="26" t="s">
        <v>32</v>
      </c>
      <c r="D154" s="27" t="s">
        <v>103</v>
      </c>
      <c r="E154" s="28"/>
      <c r="F154" s="32">
        <v>0</v>
      </c>
      <c r="G154" s="32"/>
    </row>
    <row r="155" spans="2:7" ht="18.75">
      <c r="B155" s="24"/>
      <c r="C155" s="26" t="s">
        <v>32</v>
      </c>
      <c r="D155" s="27" t="s">
        <v>104</v>
      </c>
      <c r="E155" s="28"/>
      <c r="F155" s="32">
        <v>0</v>
      </c>
      <c r="G155" s="32"/>
    </row>
    <row r="156" spans="2:7" ht="12.75">
      <c r="B156" s="24"/>
      <c r="C156" s="29"/>
      <c r="D156" s="30">
        <v>1</v>
      </c>
      <c r="E156" s="31" t="s">
        <v>105</v>
      </c>
      <c r="F156" s="32"/>
      <c r="G156" s="32"/>
    </row>
    <row r="157" spans="2:7" ht="12.75">
      <c r="B157" s="24"/>
      <c r="C157" s="29"/>
      <c r="D157" s="30">
        <v>2</v>
      </c>
      <c r="E157" s="31" t="s">
        <v>106</v>
      </c>
      <c r="F157" s="32"/>
      <c r="G157" s="32"/>
    </row>
    <row r="158" spans="2:7" ht="18.75">
      <c r="B158" s="24"/>
      <c r="C158" s="26" t="s">
        <v>32</v>
      </c>
      <c r="D158" s="27" t="s">
        <v>107</v>
      </c>
      <c r="E158" s="28"/>
      <c r="F158" s="32"/>
      <c r="G158" s="32"/>
    </row>
    <row r="159" spans="2:7" ht="12.75">
      <c r="B159" s="24"/>
      <c r="C159" s="29"/>
      <c r="D159" s="27"/>
      <c r="E159" s="28"/>
      <c r="F159" s="32"/>
      <c r="G159" s="32"/>
    </row>
    <row r="160" spans="2:7" ht="12.75">
      <c r="B160" s="24"/>
      <c r="C160" s="340" t="s">
        <v>108</v>
      </c>
      <c r="D160" s="340"/>
      <c r="E160" s="340"/>
      <c r="F160" s="32">
        <f>F158+F155+F154+F143</f>
        <v>0</v>
      </c>
      <c r="G160" s="32"/>
    </row>
    <row r="161" spans="2:7" ht="12.75">
      <c r="B161" s="24"/>
      <c r="C161" s="29"/>
      <c r="D161" s="27"/>
      <c r="E161" s="28"/>
      <c r="F161" s="32"/>
      <c r="G161" s="32"/>
    </row>
    <row r="162" spans="2:7" ht="12.75">
      <c r="B162" s="24"/>
      <c r="C162" s="340" t="s">
        <v>109</v>
      </c>
      <c r="D162" s="340"/>
      <c r="E162" s="340"/>
      <c r="F162" s="25">
        <f>F160+F128</f>
        <v>1955438</v>
      </c>
      <c r="G162" s="25"/>
    </row>
    <row r="163" spans="2:7" ht="18.75">
      <c r="B163" s="24"/>
      <c r="C163" s="26" t="s">
        <v>32</v>
      </c>
      <c r="D163" s="27" t="s">
        <v>110</v>
      </c>
      <c r="E163" s="28"/>
      <c r="F163" s="32">
        <v>100000</v>
      </c>
      <c r="G163" s="32"/>
    </row>
    <row r="164" spans="2:7" ht="18.75">
      <c r="B164" s="24"/>
      <c r="C164" s="26" t="s">
        <v>32</v>
      </c>
      <c r="D164" s="27" t="s">
        <v>111</v>
      </c>
      <c r="E164" s="28"/>
      <c r="F164" s="25">
        <v>0</v>
      </c>
      <c r="G164" s="25">
        <v>100000</v>
      </c>
    </row>
    <row r="165" spans="2:7" ht="18.75">
      <c r="B165" s="24"/>
      <c r="C165" s="26" t="s">
        <v>32</v>
      </c>
      <c r="D165" s="27" t="s">
        <v>112</v>
      </c>
      <c r="E165" s="28"/>
      <c r="F165" s="32"/>
      <c r="G165" s="32"/>
    </row>
    <row r="166" spans="2:7" ht="18.75">
      <c r="B166" s="24"/>
      <c r="C166" s="26" t="s">
        <v>32</v>
      </c>
      <c r="D166" s="27" t="s">
        <v>113</v>
      </c>
      <c r="E166" s="28"/>
      <c r="F166" s="32"/>
      <c r="G166" s="32"/>
    </row>
    <row r="167" spans="2:7" ht="18.75">
      <c r="B167" s="24"/>
      <c r="C167" s="26" t="s">
        <v>32</v>
      </c>
      <c r="D167" s="27" t="s">
        <v>114</v>
      </c>
      <c r="E167" s="28"/>
      <c r="F167" s="25">
        <f>F168+F169+F170</f>
        <v>0</v>
      </c>
      <c r="G167" s="25"/>
    </row>
    <row r="168" spans="2:7" ht="18.75">
      <c r="B168" s="24"/>
      <c r="C168" s="44"/>
      <c r="D168" s="30">
        <v>1</v>
      </c>
      <c r="E168" s="31" t="s">
        <v>115</v>
      </c>
      <c r="F168" s="32"/>
      <c r="G168" s="32"/>
    </row>
    <row r="169" spans="2:7" ht="18.75">
      <c r="B169" s="24"/>
      <c r="C169" s="44"/>
      <c r="D169" s="30">
        <v>2</v>
      </c>
      <c r="E169" s="31" t="s">
        <v>116</v>
      </c>
      <c r="F169" s="32"/>
      <c r="G169" s="32"/>
    </row>
    <row r="170" spans="2:7" ht="18.75">
      <c r="B170" s="24"/>
      <c r="C170" s="44"/>
      <c r="D170" s="30">
        <v>3</v>
      </c>
      <c r="E170" s="31" t="s">
        <v>114</v>
      </c>
      <c r="F170" s="32"/>
      <c r="G170" s="32"/>
    </row>
    <row r="171" spans="2:7" ht="18.75">
      <c r="B171" s="24"/>
      <c r="C171" s="26" t="s">
        <v>32</v>
      </c>
      <c r="D171" s="27" t="s">
        <v>117</v>
      </c>
      <c r="E171" s="28"/>
      <c r="F171" s="32">
        <v>-438392</v>
      </c>
      <c r="G171" s="32"/>
    </row>
    <row r="172" spans="2:7" ht="18.75">
      <c r="B172" s="24"/>
      <c r="C172" s="26" t="s">
        <v>32</v>
      </c>
      <c r="D172" s="27" t="s">
        <v>118</v>
      </c>
      <c r="E172" s="28"/>
      <c r="F172" s="32">
        <f>'PASH 1'!F168</f>
        <v>0</v>
      </c>
      <c r="G172" s="32">
        <v>-428392</v>
      </c>
    </row>
    <row r="173" spans="2:7" ht="12.75">
      <c r="B173" s="24"/>
      <c r="C173" s="45"/>
      <c r="D173" s="27"/>
      <c r="E173" s="28"/>
      <c r="F173" s="32"/>
      <c r="G173" s="32"/>
    </row>
    <row r="174" spans="2:7" ht="12.75">
      <c r="B174" s="24"/>
      <c r="C174" s="340" t="s">
        <v>119</v>
      </c>
      <c r="D174" s="340"/>
      <c r="E174" s="340"/>
      <c r="F174" s="25">
        <f>F164+F171+F172</f>
        <v>-438392</v>
      </c>
      <c r="G174" s="25">
        <f>G164+G172</f>
        <v>-328392</v>
      </c>
    </row>
    <row r="175" spans="2:7" ht="12.75">
      <c r="B175" s="24"/>
      <c r="C175" s="45"/>
      <c r="D175" s="27"/>
      <c r="E175" s="28"/>
      <c r="F175" s="32"/>
      <c r="G175" s="32"/>
    </row>
    <row r="176" spans="2:7" ht="12.75">
      <c r="B176" s="24"/>
      <c r="C176" s="340" t="s">
        <v>120</v>
      </c>
      <c r="D176" s="340"/>
      <c r="E176" s="340"/>
      <c r="F176" s="25">
        <f>F174+F160+F128</f>
        <v>1517046</v>
      </c>
      <c r="G176" s="25">
        <f>G174+G160+G128</f>
        <v>1218020</v>
      </c>
    </row>
    <row r="179" spans="2:7" ht="15.75">
      <c r="B179" s="341" t="s">
        <v>143</v>
      </c>
      <c r="C179" s="341"/>
      <c r="D179" s="341"/>
      <c r="E179" s="341"/>
      <c r="F179" s="341"/>
      <c r="G179" s="341"/>
    </row>
    <row r="180" spans="2:7" ht="15.75">
      <c r="B180" s="341" t="s">
        <v>144</v>
      </c>
      <c r="C180" s="341"/>
      <c r="D180" s="341"/>
      <c r="E180" s="341"/>
      <c r="F180" s="341"/>
      <c r="G180" s="341"/>
    </row>
    <row r="181" spans="2:7" ht="15">
      <c r="B181" s="342" t="s">
        <v>145</v>
      </c>
      <c r="C181" s="342"/>
      <c r="D181" s="342"/>
      <c r="E181" s="342"/>
      <c r="F181" s="342"/>
      <c r="G181" s="342"/>
    </row>
    <row r="182" spans="2:7" ht="15">
      <c r="B182" s="59"/>
      <c r="C182" s="13"/>
      <c r="D182" s="13"/>
      <c r="E182" s="12"/>
      <c r="F182" s="14"/>
      <c r="G182" s="14"/>
    </row>
    <row r="183" spans="2:7" ht="12.75">
      <c r="B183" s="22" t="s">
        <v>29</v>
      </c>
      <c r="C183" s="340" t="s">
        <v>146</v>
      </c>
      <c r="D183" s="340"/>
      <c r="E183" s="340"/>
      <c r="F183" s="23">
        <v>2019</v>
      </c>
      <c r="G183" s="23">
        <v>2018</v>
      </c>
    </row>
    <row r="184" spans="2:7" ht="15.75">
      <c r="B184" s="63" t="s">
        <v>32</v>
      </c>
      <c r="C184" s="64" t="s">
        <v>147</v>
      </c>
      <c r="D184" s="65"/>
      <c r="E184" s="66"/>
      <c r="F184" s="67">
        <v>0</v>
      </c>
      <c r="G184" s="67">
        <v>0</v>
      </c>
    </row>
    <row r="185" spans="2:7" ht="15.75">
      <c r="B185" s="63" t="s">
        <v>32</v>
      </c>
      <c r="C185" s="64" t="s">
        <v>148</v>
      </c>
      <c r="D185" s="65"/>
      <c r="E185" s="66"/>
      <c r="F185" s="67">
        <v>0</v>
      </c>
      <c r="G185" s="67"/>
    </row>
    <row r="186" spans="2:7" ht="15.75">
      <c r="B186" s="63" t="s">
        <v>32</v>
      </c>
      <c r="C186" s="64" t="s">
        <v>149</v>
      </c>
      <c r="D186" s="65"/>
      <c r="E186" s="66"/>
      <c r="F186" s="67"/>
      <c r="G186" s="67"/>
    </row>
    <row r="187" spans="2:7" ht="15.75">
      <c r="B187" s="63" t="s">
        <v>32</v>
      </c>
      <c r="C187" s="64" t="s">
        <v>150</v>
      </c>
      <c r="D187" s="65"/>
      <c r="E187" s="66"/>
      <c r="F187" s="67"/>
      <c r="G187" s="67"/>
    </row>
    <row r="188" spans="2:7" ht="15">
      <c r="B188" s="69"/>
      <c r="C188" s="70"/>
      <c r="D188" s="65"/>
      <c r="E188" s="66"/>
      <c r="F188" s="71"/>
      <c r="G188" s="71"/>
    </row>
    <row r="189" spans="2:7" ht="15.75">
      <c r="B189" s="63" t="s">
        <v>32</v>
      </c>
      <c r="C189" s="64" t="s">
        <v>151</v>
      </c>
      <c r="D189" s="65"/>
      <c r="E189" s="66"/>
      <c r="F189" s="72">
        <f>F190+F191</f>
        <v>0</v>
      </c>
      <c r="G189" s="72"/>
    </row>
    <row r="190" spans="2:7" ht="15">
      <c r="B190" s="69"/>
      <c r="C190" s="70"/>
      <c r="D190" s="74">
        <v>1</v>
      </c>
      <c r="E190" s="75" t="s">
        <v>152</v>
      </c>
      <c r="F190" s="71">
        <v>0</v>
      </c>
      <c r="G190" s="71"/>
    </row>
    <row r="191" spans="2:7" ht="15">
      <c r="B191" s="76"/>
      <c r="C191" s="70"/>
      <c r="D191" s="15">
        <v>2</v>
      </c>
      <c r="E191" s="75" t="s">
        <v>153</v>
      </c>
      <c r="F191" s="71"/>
      <c r="G191" s="71"/>
    </row>
    <row r="192" spans="2:7" ht="15.75">
      <c r="B192" s="63" t="s">
        <v>32</v>
      </c>
      <c r="C192" s="64" t="s">
        <v>154</v>
      </c>
      <c r="D192" s="65"/>
      <c r="E192" s="66"/>
      <c r="F192" s="72">
        <f>F193+F194</f>
        <v>367026</v>
      </c>
      <c r="G192" s="72">
        <f>G193+G194</f>
        <v>322092</v>
      </c>
    </row>
    <row r="193" spans="2:7" ht="15">
      <c r="B193" s="76"/>
      <c r="C193" s="70"/>
      <c r="D193" s="77">
        <v>1</v>
      </c>
      <c r="E193" s="31" t="s">
        <v>155</v>
      </c>
      <c r="F193" s="71">
        <v>354000</v>
      </c>
      <c r="G193" s="71">
        <v>276000</v>
      </c>
    </row>
    <row r="194" spans="2:7" ht="15">
      <c r="B194" s="76"/>
      <c r="C194" s="70"/>
      <c r="D194" s="77">
        <v>2</v>
      </c>
      <c r="E194" s="31" t="s">
        <v>156</v>
      </c>
      <c r="F194" s="79">
        <v>13026</v>
      </c>
      <c r="G194" s="79">
        <v>46092</v>
      </c>
    </row>
    <row r="195" spans="2:7" ht="15">
      <c r="B195" s="76"/>
      <c r="C195" s="70"/>
      <c r="D195" s="77"/>
      <c r="E195" s="31" t="s">
        <v>157</v>
      </c>
      <c r="F195" s="79"/>
      <c r="G195" s="79"/>
    </row>
    <row r="196" spans="2:7" ht="15">
      <c r="B196" s="69"/>
      <c r="C196" s="70"/>
      <c r="D196" s="65"/>
      <c r="E196" s="66"/>
      <c r="F196" s="80"/>
      <c r="G196" s="80"/>
    </row>
    <row r="197" spans="2:7" ht="15.75">
      <c r="B197" s="63" t="s">
        <v>32</v>
      </c>
      <c r="C197" s="64" t="s">
        <v>158</v>
      </c>
      <c r="D197" s="65"/>
      <c r="E197" s="66"/>
      <c r="F197" s="67">
        <v>0</v>
      </c>
      <c r="G197" s="67"/>
    </row>
    <row r="198" spans="2:7" ht="15.75">
      <c r="B198" s="63" t="s">
        <v>32</v>
      </c>
      <c r="C198" s="64" t="s">
        <v>159</v>
      </c>
      <c r="D198" s="65"/>
      <c r="E198" s="66"/>
      <c r="F198" s="67">
        <v>35000</v>
      </c>
      <c r="G198" s="67"/>
    </row>
    <row r="199" spans="2:7" ht="15.75">
      <c r="B199" s="63" t="s">
        <v>32</v>
      </c>
      <c r="C199" s="64" t="s">
        <v>160</v>
      </c>
      <c r="D199" s="65"/>
      <c r="E199" s="66"/>
      <c r="F199" s="67">
        <v>0</v>
      </c>
      <c r="G199" s="67">
        <v>110000</v>
      </c>
    </row>
    <row r="200" spans="2:7" ht="15">
      <c r="B200" s="69"/>
      <c r="C200" s="70"/>
      <c r="D200" s="65"/>
      <c r="E200" s="66"/>
      <c r="F200" s="80"/>
      <c r="G200" s="80"/>
    </row>
    <row r="201" spans="2:7" ht="15.75">
      <c r="B201" s="63" t="s">
        <v>32</v>
      </c>
      <c r="C201" s="64" t="s">
        <v>161</v>
      </c>
      <c r="D201" s="65"/>
      <c r="E201" s="66"/>
      <c r="F201" s="67"/>
      <c r="G201" s="67"/>
    </row>
    <row r="202" spans="2:7" ht="15">
      <c r="B202" s="76"/>
      <c r="C202" s="81"/>
      <c r="D202" s="343">
        <v>1</v>
      </c>
      <c r="E202" s="82" t="s">
        <v>162</v>
      </c>
      <c r="F202" s="344"/>
      <c r="G202" s="344"/>
    </row>
    <row r="203" spans="2:7" ht="15">
      <c r="B203" s="83"/>
      <c r="C203" s="84"/>
      <c r="D203" s="343"/>
      <c r="E203" s="85" t="s">
        <v>163</v>
      </c>
      <c r="F203" s="344"/>
      <c r="G203" s="344"/>
    </row>
    <row r="204" spans="2:7" ht="15">
      <c r="B204" s="76"/>
      <c r="C204" s="81"/>
      <c r="D204" s="343">
        <v>2</v>
      </c>
      <c r="E204" s="82" t="s">
        <v>164</v>
      </c>
      <c r="F204" s="344"/>
      <c r="G204" s="344"/>
    </row>
    <row r="205" spans="2:7" ht="15">
      <c r="B205" s="83"/>
      <c r="C205" s="84"/>
      <c r="D205" s="343"/>
      <c r="E205" s="85" t="s">
        <v>165</v>
      </c>
      <c r="F205" s="344"/>
      <c r="G205" s="344"/>
    </row>
    <row r="206" spans="2:7" ht="15">
      <c r="B206" s="76"/>
      <c r="C206" s="81"/>
      <c r="D206" s="343">
        <v>3</v>
      </c>
      <c r="E206" s="82" t="s">
        <v>166</v>
      </c>
      <c r="F206" s="344"/>
      <c r="G206" s="344"/>
    </row>
    <row r="207" spans="2:7" ht="15">
      <c r="B207" s="83"/>
      <c r="C207" s="84"/>
      <c r="D207" s="343"/>
      <c r="E207" s="85" t="s">
        <v>167</v>
      </c>
      <c r="F207" s="344"/>
      <c r="G207" s="344"/>
    </row>
    <row r="208" spans="2:7" ht="12.75">
      <c r="B208" s="345" t="s">
        <v>32</v>
      </c>
      <c r="C208" s="86" t="s">
        <v>168</v>
      </c>
      <c r="D208" s="87"/>
      <c r="E208" s="88"/>
      <c r="F208" s="346">
        <v>0</v>
      </c>
      <c r="G208" s="346"/>
    </row>
    <row r="209" spans="2:7" ht="12.75">
      <c r="B209" s="345"/>
      <c r="C209" s="89" t="s">
        <v>169</v>
      </c>
      <c r="D209" s="90"/>
      <c r="E209" s="91"/>
      <c r="F209" s="346"/>
      <c r="G209" s="346"/>
    </row>
    <row r="210" spans="2:7" ht="15.75">
      <c r="B210" s="63" t="s">
        <v>32</v>
      </c>
      <c r="C210" s="64" t="s">
        <v>170</v>
      </c>
      <c r="D210" s="65"/>
      <c r="E210" s="66"/>
      <c r="F210" s="67">
        <f>F211+F213</f>
        <v>8020</v>
      </c>
      <c r="G210" s="67">
        <v>6300</v>
      </c>
    </row>
    <row r="211" spans="2:7" ht="15">
      <c r="B211" s="76"/>
      <c r="C211" s="81"/>
      <c r="D211" s="343">
        <v>1</v>
      </c>
      <c r="E211" s="82" t="s">
        <v>171</v>
      </c>
      <c r="F211" s="344"/>
      <c r="G211" s="344"/>
    </row>
    <row r="212" spans="2:7" ht="15">
      <c r="B212" s="83"/>
      <c r="C212" s="84"/>
      <c r="D212" s="343"/>
      <c r="E212" s="85" t="s">
        <v>172</v>
      </c>
      <c r="F212" s="344"/>
      <c r="G212" s="344"/>
    </row>
    <row r="213" spans="2:7" ht="15">
      <c r="B213" s="69"/>
      <c r="C213" s="70"/>
      <c r="D213" s="30">
        <v>2</v>
      </c>
      <c r="E213" s="92" t="s">
        <v>173</v>
      </c>
      <c r="F213" s="80">
        <v>8020</v>
      </c>
      <c r="G213" s="80">
        <v>6300</v>
      </c>
    </row>
    <row r="214" spans="2:7" ht="15">
      <c r="B214" s="69"/>
      <c r="C214" s="70"/>
      <c r="D214" s="65"/>
      <c r="E214" s="66"/>
      <c r="F214" s="80"/>
      <c r="G214" s="80"/>
    </row>
    <row r="215" spans="2:7" ht="15.75">
      <c r="B215" s="63" t="s">
        <v>32</v>
      </c>
      <c r="C215" s="64" t="s">
        <v>174</v>
      </c>
      <c r="D215" s="65"/>
      <c r="E215" s="66"/>
      <c r="F215" s="67">
        <v>0</v>
      </c>
      <c r="G215" s="67"/>
    </row>
    <row r="216" spans="2:7" ht="15.75">
      <c r="B216" s="63" t="s">
        <v>32</v>
      </c>
      <c r="C216" s="64" t="s">
        <v>175</v>
      </c>
      <c r="D216" s="65"/>
      <c r="E216" s="66"/>
      <c r="F216" s="67">
        <f>F184+F187-F189-F192-F197-F198-F199+F201-F208-F210-F185</f>
        <v>-410046</v>
      </c>
      <c r="G216" s="67">
        <v>428392</v>
      </c>
    </row>
    <row r="217" spans="2:7" ht="15">
      <c r="B217" s="69"/>
      <c r="C217" s="70"/>
      <c r="D217" s="65" t="s">
        <v>176</v>
      </c>
      <c r="E217" s="66"/>
      <c r="F217" s="80">
        <v>354000</v>
      </c>
      <c r="G217" s="80">
        <v>0</v>
      </c>
    </row>
    <row r="218" spans="2:7" ht="15.75">
      <c r="B218" s="63" t="s">
        <v>32</v>
      </c>
      <c r="C218" s="64" t="s">
        <v>175</v>
      </c>
      <c r="D218" s="65"/>
      <c r="E218" s="66"/>
      <c r="F218" s="67">
        <f>F216+F217</f>
        <v>-56046</v>
      </c>
      <c r="G218" s="67">
        <v>428392</v>
      </c>
    </row>
    <row r="219" spans="2:7" ht="15.75">
      <c r="B219" s="63" t="s">
        <v>32</v>
      </c>
      <c r="C219" s="64" t="s">
        <v>177</v>
      </c>
      <c r="D219" s="65"/>
      <c r="E219" s="66"/>
      <c r="F219" s="67">
        <f>F220+F221+F222</f>
        <v>0</v>
      </c>
      <c r="G219" s="67"/>
    </row>
    <row r="220" spans="2:7" ht="15">
      <c r="B220" s="69"/>
      <c r="C220" s="70"/>
      <c r="D220" s="30">
        <v>1</v>
      </c>
      <c r="E220" s="92" t="s">
        <v>178</v>
      </c>
      <c r="F220" s="80">
        <v>0</v>
      </c>
      <c r="G220" s="80"/>
    </row>
    <row r="221" spans="2:7" ht="15">
      <c r="B221" s="69"/>
      <c r="C221" s="70"/>
      <c r="D221" s="30">
        <v>2</v>
      </c>
      <c r="E221" s="92" t="s">
        <v>179</v>
      </c>
      <c r="F221" s="80"/>
      <c r="G221" s="80"/>
    </row>
    <row r="222" spans="2:7" ht="15">
      <c r="B222" s="69"/>
      <c r="C222" s="70"/>
      <c r="D222" s="30">
        <v>3</v>
      </c>
      <c r="E222" s="92" t="s">
        <v>180</v>
      </c>
      <c r="F222" s="80"/>
      <c r="G222" s="80"/>
    </row>
    <row r="223" spans="2:7" ht="15.75">
      <c r="B223" s="63" t="s">
        <v>32</v>
      </c>
      <c r="C223" s="64" t="s">
        <v>181</v>
      </c>
      <c r="D223" s="65"/>
      <c r="E223" s="66"/>
      <c r="F223" s="67">
        <f>F216-F219</f>
        <v>-410046</v>
      </c>
      <c r="G223" s="67">
        <f>G218</f>
        <v>428392</v>
      </c>
    </row>
    <row r="224" spans="2:7" ht="15">
      <c r="B224" s="69"/>
      <c r="C224" s="70"/>
      <c r="D224" s="65"/>
      <c r="E224" s="66"/>
      <c r="F224" s="80"/>
      <c r="G224" s="80"/>
    </row>
    <row r="225" spans="2:7" ht="15.75">
      <c r="B225" s="63" t="s">
        <v>32</v>
      </c>
      <c r="C225" s="64" t="s">
        <v>182</v>
      </c>
      <c r="D225" s="65"/>
      <c r="E225" s="66"/>
      <c r="F225" s="67"/>
      <c r="G225" s="67"/>
    </row>
    <row r="226" spans="2:7" ht="15">
      <c r="B226" s="69"/>
      <c r="C226" s="70"/>
      <c r="D226" s="65"/>
      <c r="E226" s="92" t="s">
        <v>183</v>
      </c>
      <c r="F226" s="80"/>
      <c r="G226" s="80"/>
    </row>
    <row r="227" spans="2:7" ht="15">
      <c r="B227" s="69"/>
      <c r="C227" s="70"/>
      <c r="D227" s="65"/>
      <c r="E227" s="92" t="s">
        <v>184</v>
      </c>
      <c r="F227" s="80"/>
      <c r="G227" s="80"/>
    </row>
    <row r="228" spans="2:7" ht="15.75">
      <c r="B228" s="341" t="s">
        <v>185</v>
      </c>
      <c r="C228" s="341"/>
      <c r="D228" s="341"/>
      <c r="E228" s="341"/>
      <c r="F228" s="341"/>
      <c r="G228" s="341"/>
    </row>
    <row r="229" spans="2:7" ht="15">
      <c r="B229" s="59"/>
      <c r="C229" s="13"/>
      <c r="D229" s="13"/>
      <c r="E229" s="13"/>
      <c r="F229" s="12"/>
      <c r="G229" s="14"/>
    </row>
    <row r="230" spans="2:7" ht="15.75">
      <c r="B230" s="63" t="s">
        <v>29</v>
      </c>
      <c r="C230" s="340" t="s">
        <v>146</v>
      </c>
      <c r="D230" s="340"/>
      <c r="E230" s="340"/>
      <c r="F230" s="93">
        <v>2018</v>
      </c>
      <c r="G230" s="93"/>
    </row>
    <row r="231" spans="2:7" ht="15.75">
      <c r="B231" s="63" t="s">
        <v>32</v>
      </c>
      <c r="C231" s="95" t="s">
        <v>181</v>
      </c>
      <c r="D231" s="96"/>
      <c r="E231" s="97"/>
      <c r="F231" s="67">
        <f>F223</f>
        <v>-410046</v>
      </c>
      <c r="G231" s="67">
        <f>G223</f>
        <v>428392</v>
      </c>
    </row>
    <row r="232" spans="2:7" ht="15">
      <c r="B232" s="98"/>
      <c r="C232" s="95"/>
      <c r="D232" s="96"/>
      <c r="E232" s="97"/>
      <c r="F232" s="99"/>
      <c r="G232" s="99"/>
    </row>
    <row r="233" spans="2:7" ht="15.75">
      <c r="B233" s="63"/>
      <c r="C233" s="95" t="s">
        <v>186</v>
      </c>
      <c r="D233" s="96"/>
      <c r="E233" s="97"/>
      <c r="F233" s="67"/>
      <c r="G233" s="67"/>
    </row>
    <row r="234" spans="2:7" ht="15">
      <c r="B234" s="98"/>
      <c r="C234" s="95" t="s">
        <v>187</v>
      </c>
      <c r="D234" s="96"/>
      <c r="E234" s="97"/>
      <c r="F234" s="67"/>
      <c r="G234" s="67"/>
    </row>
    <row r="235" spans="2:7" ht="15">
      <c r="B235" s="98"/>
      <c r="C235" s="95" t="s">
        <v>188</v>
      </c>
      <c r="D235" s="96"/>
      <c r="E235" s="97"/>
      <c r="F235" s="67"/>
      <c r="G235" s="67"/>
    </row>
    <row r="236" spans="2:7" ht="15">
      <c r="B236" s="98"/>
      <c r="C236" s="95" t="s">
        <v>189</v>
      </c>
      <c r="D236" s="96"/>
      <c r="E236" s="97"/>
      <c r="F236" s="67"/>
      <c r="G236" s="67"/>
    </row>
    <row r="237" spans="2:7" ht="15">
      <c r="B237" s="98"/>
      <c r="C237" s="95" t="s">
        <v>190</v>
      </c>
      <c r="D237" s="96"/>
      <c r="E237" s="97"/>
      <c r="F237" s="67"/>
      <c r="G237" s="67"/>
    </row>
    <row r="238" spans="2:7" ht="15.75">
      <c r="B238" s="63" t="s">
        <v>32</v>
      </c>
      <c r="C238" s="95" t="s">
        <v>191</v>
      </c>
      <c r="D238" s="96"/>
      <c r="E238" s="97"/>
      <c r="F238" s="67"/>
      <c r="G238" s="67"/>
    </row>
    <row r="239" spans="2:7" ht="15">
      <c r="B239" s="98"/>
      <c r="C239" s="95"/>
      <c r="D239" s="96"/>
      <c r="E239" s="97"/>
      <c r="F239" s="99"/>
      <c r="G239" s="99"/>
    </row>
    <row r="240" spans="2:7" ht="15.75">
      <c r="B240" s="63" t="s">
        <v>32</v>
      </c>
      <c r="C240" s="95" t="s">
        <v>192</v>
      </c>
      <c r="D240" s="96"/>
      <c r="E240" s="97"/>
      <c r="F240" s="67"/>
      <c r="G240" s="67"/>
    </row>
    <row r="241" spans="2:7" ht="15">
      <c r="B241" s="98"/>
      <c r="C241" s="95"/>
      <c r="D241" s="96"/>
      <c r="E241" s="97"/>
      <c r="F241" s="99"/>
      <c r="G241" s="99"/>
    </row>
    <row r="242" spans="2:7" ht="15.75">
      <c r="B242" s="63" t="s">
        <v>32</v>
      </c>
      <c r="C242" s="95" t="s">
        <v>193</v>
      </c>
      <c r="D242" s="96"/>
      <c r="E242" s="97"/>
      <c r="F242" s="67"/>
      <c r="G242" s="67"/>
    </row>
    <row r="243" spans="2:7" ht="15">
      <c r="B243" s="98"/>
      <c r="C243" s="95"/>
      <c r="D243" s="96"/>
      <c r="E243" s="92" t="s">
        <v>183</v>
      </c>
      <c r="F243" s="99"/>
      <c r="G243" s="99"/>
    </row>
    <row r="244" spans="2:7" ht="15">
      <c r="B244" s="98"/>
      <c r="C244" s="95"/>
      <c r="D244" s="96"/>
      <c r="E244" s="92" t="s">
        <v>184</v>
      </c>
      <c r="F244" s="99"/>
      <c r="G244" s="99"/>
    </row>
    <row r="247" spans="2:7" ht="15.75">
      <c r="B247" s="341" t="s">
        <v>143</v>
      </c>
      <c r="C247" s="341"/>
      <c r="D247" s="341"/>
      <c r="E247" s="341"/>
      <c r="F247" s="341"/>
      <c r="G247" s="341"/>
    </row>
    <row r="248" spans="2:7" ht="15.75">
      <c r="B248" s="341" t="s">
        <v>144</v>
      </c>
      <c r="C248" s="341"/>
      <c r="D248" s="341"/>
      <c r="E248" s="341"/>
      <c r="F248" s="341"/>
      <c r="G248" s="341"/>
    </row>
    <row r="249" spans="2:7" ht="15">
      <c r="B249" s="342" t="s">
        <v>194</v>
      </c>
      <c r="C249" s="342"/>
      <c r="D249" s="342"/>
      <c r="E249" s="342"/>
      <c r="F249" s="342"/>
      <c r="G249" s="342"/>
    </row>
    <row r="250" spans="2:7" ht="15">
      <c r="B250" s="59"/>
      <c r="C250" s="13"/>
      <c r="D250" s="13"/>
      <c r="E250" s="12"/>
      <c r="F250" s="14"/>
      <c r="G250" s="14"/>
    </row>
    <row r="251" spans="2:7" ht="12.75">
      <c r="B251" s="22" t="s">
        <v>29</v>
      </c>
      <c r="C251" s="340" t="s">
        <v>146</v>
      </c>
      <c r="D251" s="340"/>
      <c r="E251" s="340"/>
      <c r="F251" s="23">
        <v>2019</v>
      </c>
      <c r="G251" s="23">
        <v>2018</v>
      </c>
    </row>
    <row r="252" spans="2:7" ht="15.75">
      <c r="B252" s="63" t="s">
        <v>32</v>
      </c>
      <c r="C252" s="64" t="s">
        <v>147</v>
      </c>
      <c r="D252" s="65"/>
      <c r="E252" s="66"/>
      <c r="F252" s="67">
        <f>'PASH 1'!F252</f>
        <v>0</v>
      </c>
      <c r="G252" s="67">
        <v>0</v>
      </c>
    </row>
    <row r="253" spans="2:7" ht="15.75">
      <c r="B253" s="63" t="s">
        <v>32</v>
      </c>
      <c r="C253" s="64" t="s">
        <v>195</v>
      </c>
      <c r="D253" s="65"/>
      <c r="E253" s="66"/>
      <c r="F253" s="67">
        <v>0</v>
      </c>
      <c r="G253" s="67"/>
    </row>
    <row r="254" spans="2:7" ht="15.75">
      <c r="B254" s="63" t="s">
        <v>32</v>
      </c>
      <c r="C254" s="64" t="s">
        <v>196</v>
      </c>
      <c r="D254" s="65"/>
      <c r="E254" s="66"/>
      <c r="F254" s="67">
        <f>F252-F253</f>
        <v>0</v>
      </c>
      <c r="G254" s="67"/>
    </row>
    <row r="255" spans="2:7" ht="15.75">
      <c r="B255" s="63" t="s">
        <v>32</v>
      </c>
      <c r="C255" s="64" t="s">
        <v>197</v>
      </c>
      <c r="D255" s="65"/>
      <c r="E255" s="66"/>
      <c r="F255" s="100">
        <v>0</v>
      </c>
      <c r="G255" s="67"/>
    </row>
    <row r="256" spans="2:7" ht="15.75">
      <c r="B256" s="63" t="s">
        <v>32</v>
      </c>
      <c r="C256" s="64" t="s">
        <v>198</v>
      </c>
      <c r="D256" s="65"/>
      <c r="E256" s="66"/>
      <c r="F256" s="67">
        <v>402026</v>
      </c>
      <c r="G256" s="67">
        <v>322092</v>
      </c>
    </row>
    <row r="257" spans="2:7" ht="15.75">
      <c r="B257" s="63" t="s">
        <v>32</v>
      </c>
      <c r="C257" s="64" t="s">
        <v>161</v>
      </c>
      <c r="D257" s="65"/>
      <c r="E257" s="66"/>
      <c r="F257" s="100"/>
      <c r="G257" s="67">
        <f>G258</f>
        <v>110000</v>
      </c>
    </row>
    <row r="258" spans="2:7" ht="15">
      <c r="B258" s="76"/>
      <c r="C258" s="70"/>
      <c r="D258" s="77">
        <v>1</v>
      </c>
      <c r="E258" s="31" t="s">
        <v>150</v>
      </c>
      <c r="F258" s="101"/>
      <c r="G258" s="79">
        <v>110000</v>
      </c>
    </row>
    <row r="259" spans="2:7" ht="15">
      <c r="B259" s="76"/>
      <c r="C259" s="81"/>
      <c r="D259" s="347">
        <v>2</v>
      </c>
      <c r="E259" s="102" t="s">
        <v>199</v>
      </c>
      <c r="F259" s="348"/>
      <c r="G259" s="344"/>
    </row>
    <row r="260" spans="2:7" ht="15">
      <c r="B260" s="83"/>
      <c r="C260" s="84"/>
      <c r="D260" s="347"/>
      <c r="E260" s="103" t="s">
        <v>200</v>
      </c>
      <c r="F260" s="348"/>
      <c r="G260" s="344"/>
    </row>
    <row r="261" spans="2:7" ht="15">
      <c r="B261" s="76"/>
      <c r="C261" s="81"/>
      <c r="D261" s="347">
        <v>3</v>
      </c>
      <c r="E261" s="102" t="s">
        <v>164</v>
      </c>
      <c r="F261" s="348"/>
      <c r="G261" s="344"/>
    </row>
    <row r="262" spans="2:7" ht="15">
      <c r="B262" s="83"/>
      <c r="C262" s="84"/>
      <c r="D262" s="347"/>
      <c r="E262" s="103" t="s">
        <v>165</v>
      </c>
      <c r="F262" s="348"/>
      <c r="G262" s="344"/>
    </row>
    <row r="263" spans="2:7" ht="15">
      <c r="B263" s="76"/>
      <c r="C263" s="81"/>
      <c r="D263" s="347">
        <v>4</v>
      </c>
      <c r="E263" s="102" t="s">
        <v>201</v>
      </c>
      <c r="F263" s="348"/>
      <c r="G263" s="344"/>
    </row>
    <row r="264" spans="2:7" ht="15">
      <c r="B264" s="83"/>
      <c r="C264" s="84"/>
      <c r="D264" s="347"/>
      <c r="E264" s="103" t="s">
        <v>165</v>
      </c>
      <c r="F264" s="348"/>
      <c r="G264" s="344"/>
    </row>
    <row r="265" spans="2:7" ht="15">
      <c r="B265" s="104"/>
      <c r="C265" s="105"/>
      <c r="D265" s="106"/>
      <c r="E265" s="107"/>
      <c r="F265" s="108"/>
      <c r="G265" s="109"/>
    </row>
    <row r="266" spans="2:7" ht="12.75">
      <c r="B266" s="345" t="s">
        <v>32</v>
      </c>
      <c r="C266" s="86" t="s">
        <v>168</v>
      </c>
      <c r="D266" s="110"/>
      <c r="E266" s="102"/>
      <c r="F266" s="349"/>
      <c r="G266" s="346"/>
    </row>
    <row r="267" spans="2:7" ht="12.75">
      <c r="B267" s="345"/>
      <c r="C267" s="89" t="s">
        <v>202</v>
      </c>
      <c r="D267" s="111"/>
      <c r="E267" s="103"/>
      <c r="F267" s="349"/>
      <c r="G267" s="346"/>
    </row>
    <row r="268" spans="2:7" ht="15.75">
      <c r="B268" s="63" t="s">
        <v>32</v>
      </c>
      <c r="C268" s="64" t="s">
        <v>170</v>
      </c>
      <c r="D268" s="65"/>
      <c r="E268" s="66"/>
      <c r="F268" s="67">
        <f>F269+F271</f>
        <v>0</v>
      </c>
      <c r="G268" s="67">
        <v>6300</v>
      </c>
    </row>
    <row r="269" spans="2:7" ht="15.75">
      <c r="B269" s="112"/>
      <c r="C269" s="86"/>
      <c r="D269" s="343">
        <v>1</v>
      </c>
      <c r="E269" s="82" t="s">
        <v>171</v>
      </c>
      <c r="F269" s="349"/>
      <c r="G269" s="346"/>
    </row>
    <row r="270" spans="2:7" ht="15.75">
      <c r="B270" s="113"/>
      <c r="C270" s="89"/>
      <c r="D270" s="343"/>
      <c r="E270" s="85" t="s">
        <v>172</v>
      </c>
      <c r="F270" s="349"/>
      <c r="G270" s="346"/>
    </row>
    <row r="271" spans="2:7" ht="15.75">
      <c r="B271" s="63"/>
      <c r="C271" s="64"/>
      <c r="D271" s="30">
        <v>2</v>
      </c>
      <c r="E271" s="92" t="s">
        <v>173</v>
      </c>
      <c r="F271" s="67">
        <f>'PASH 1'!F281</f>
        <v>0</v>
      </c>
      <c r="G271" s="80">
        <v>6300</v>
      </c>
    </row>
    <row r="272" spans="2:7" ht="15">
      <c r="B272" s="69"/>
      <c r="C272" s="70"/>
      <c r="D272" s="65"/>
      <c r="E272" s="66"/>
      <c r="F272" s="32"/>
      <c r="G272" s="80"/>
    </row>
    <row r="273" spans="2:7" ht="15.75">
      <c r="B273" s="63" t="s">
        <v>32</v>
      </c>
      <c r="C273" s="64" t="s">
        <v>174</v>
      </c>
      <c r="D273" s="65"/>
      <c r="E273" s="66"/>
      <c r="F273" s="100"/>
      <c r="G273" s="67"/>
    </row>
    <row r="274" spans="2:7" ht="15.75">
      <c r="B274" s="63" t="s">
        <v>32</v>
      </c>
      <c r="C274" s="64" t="s">
        <v>175</v>
      </c>
      <c r="D274" s="65"/>
      <c r="E274" s="66"/>
      <c r="F274" s="67">
        <f>F254-F256+F257-F268</f>
        <v>-402026</v>
      </c>
      <c r="G274" s="67">
        <f>G252-G256-G257-G268</f>
        <v>-438392</v>
      </c>
    </row>
    <row r="275" spans="2:7" ht="15">
      <c r="B275" s="69"/>
      <c r="C275" s="70"/>
      <c r="D275" s="65"/>
      <c r="E275" s="65" t="s">
        <v>203</v>
      </c>
      <c r="F275" s="114">
        <f>'PASH 1'!F285</f>
        <v>0</v>
      </c>
      <c r="G275" s="80">
        <v>0</v>
      </c>
    </row>
    <row r="276" spans="2:7" ht="15.75">
      <c r="B276" s="63" t="s">
        <v>32</v>
      </c>
      <c r="C276" s="64" t="s">
        <v>175</v>
      </c>
      <c r="D276" s="65"/>
      <c r="E276" s="66"/>
      <c r="F276" s="115">
        <f>F274+F275</f>
        <v>-402026</v>
      </c>
      <c r="G276" s="80">
        <f>G274</f>
        <v>-438392</v>
      </c>
    </row>
    <row r="277" spans="2:7" ht="15.75">
      <c r="B277" s="63" t="s">
        <v>32</v>
      </c>
      <c r="C277" s="64" t="s">
        <v>177</v>
      </c>
      <c r="D277" s="65"/>
      <c r="E277" s="66"/>
      <c r="F277" s="67">
        <f>F278+F279+F280</f>
        <v>0</v>
      </c>
      <c r="G277" s="67"/>
    </row>
    <row r="278" spans="2:7" ht="15">
      <c r="B278" s="69"/>
      <c r="C278" s="70"/>
      <c r="D278" s="30">
        <v>1</v>
      </c>
      <c r="E278" s="92" t="s">
        <v>178</v>
      </c>
      <c r="F278" s="80">
        <f>'PASH 1'!F288</f>
        <v>0</v>
      </c>
      <c r="G278" s="80"/>
    </row>
    <row r="279" spans="2:7" ht="15">
      <c r="B279" s="69"/>
      <c r="C279" s="70"/>
      <c r="D279" s="30">
        <v>2</v>
      </c>
      <c r="E279" s="92" t="s">
        <v>179</v>
      </c>
      <c r="F279" s="32"/>
      <c r="G279" s="80"/>
    </row>
    <row r="280" spans="2:7" ht="15">
      <c r="B280" s="69"/>
      <c r="C280" s="70"/>
      <c r="D280" s="30">
        <v>3</v>
      </c>
      <c r="E280" s="92" t="s">
        <v>180</v>
      </c>
      <c r="F280" s="32"/>
      <c r="G280" s="80"/>
    </row>
    <row r="281" spans="2:7" ht="15.75">
      <c r="B281" s="63" t="s">
        <v>32</v>
      </c>
      <c r="C281" s="64" t="s">
        <v>181</v>
      </c>
      <c r="D281" s="65"/>
      <c r="E281" s="66"/>
      <c r="F281" s="67">
        <f>F274-F277</f>
        <v>-402026</v>
      </c>
      <c r="G281" s="67">
        <f>G276</f>
        <v>-438392</v>
      </c>
    </row>
    <row r="282" spans="2:7" ht="15">
      <c r="B282" s="69"/>
      <c r="C282" s="70"/>
      <c r="D282" s="65"/>
      <c r="E282" s="66"/>
      <c r="F282" s="32"/>
      <c r="G282" s="80"/>
    </row>
    <row r="283" spans="2:7" ht="15.75">
      <c r="B283" s="63" t="s">
        <v>32</v>
      </c>
      <c r="C283" s="64" t="s">
        <v>182</v>
      </c>
      <c r="D283" s="65"/>
      <c r="E283" s="66"/>
      <c r="F283" s="100">
        <v>0</v>
      </c>
      <c r="G283" s="67"/>
    </row>
    <row r="284" spans="2:7" ht="15">
      <c r="B284" s="69"/>
      <c r="C284" s="70"/>
      <c r="D284" s="65"/>
      <c r="E284" s="92" t="s">
        <v>183</v>
      </c>
      <c r="F284" s="32"/>
      <c r="G284" s="80"/>
    </row>
    <row r="285" spans="2:7" ht="15">
      <c r="B285" s="69"/>
      <c r="C285" s="70"/>
      <c r="D285" s="65"/>
      <c r="E285" s="92" t="s">
        <v>184</v>
      </c>
      <c r="F285" s="32"/>
      <c r="G285" s="80"/>
    </row>
    <row r="286" spans="2:7" ht="15.75">
      <c r="B286" s="341" t="s">
        <v>185</v>
      </c>
      <c r="C286" s="341"/>
      <c r="D286" s="341"/>
      <c r="E286" s="341"/>
      <c r="F286" s="341"/>
      <c r="G286" s="341"/>
    </row>
    <row r="287" spans="2:7" ht="15">
      <c r="B287" s="59"/>
      <c r="C287" s="13"/>
      <c r="D287" s="13"/>
      <c r="E287" s="13"/>
      <c r="F287" s="12"/>
      <c r="G287" s="14"/>
    </row>
    <row r="288" spans="2:7" ht="15.75">
      <c r="B288" s="63" t="s">
        <v>29</v>
      </c>
      <c r="C288" s="340" t="s">
        <v>146</v>
      </c>
      <c r="D288" s="340"/>
      <c r="E288" s="340"/>
      <c r="F288" s="93">
        <v>2018</v>
      </c>
      <c r="G288" s="93"/>
    </row>
    <row r="289" spans="2:7" ht="15.75">
      <c r="B289" s="63" t="s">
        <v>32</v>
      </c>
      <c r="C289" s="95" t="s">
        <v>181</v>
      </c>
      <c r="D289" s="96"/>
      <c r="E289" s="97"/>
      <c r="F289" s="67">
        <f>F281</f>
        <v>-402026</v>
      </c>
      <c r="G289" s="67">
        <v>-182733</v>
      </c>
    </row>
    <row r="290" spans="2:7" ht="15">
      <c r="B290" s="98"/>
      <c r="C290" s="95"/>
      <c r="D290" s="96"/>
      <c r="E290" s="97"/>
      <c r="F290" s="99"/>
      <c r="G290" s="99"/>
    </row>
    <row r="291" spans="2:7" ht="15.75">
      <c r="B291" s="63"/>
      <c r="C291" s="95" t="s">
        <v>186</v>
      </c>
      <c r="D291" s="96"/>
      <c r="E291" s="97"/>
      <c r="F291" s="67">
        <f>F252</f>
        <v>0</v>
      </c>
      <c r="G291" s="67"/>
    </row>
    <row r="292" spans="2:7" ht="15">
      <c r="B292" s="98"/>
      <c r="C292" s="95" t="s">
        <v>187</v>
      </c>
      <c r="D292" s="96"/>
      <c r="E292" s="97"/>
      <c r="F292" s="67">
        <v>0</v>
      </c>
      <c r="G292" s="67"/>
    </row>
    <row r="293" spans="2:7" ht="15">
      <c r="B293" s="98"/>
      <c r="C293" s="95" t="s">
        <v>188</v>
      </c>
      <c r="D293" s="96"/>
      <c r="E293" s="97"/>
      <c r="F293" s="67">
        <v>0</v>
      </c>
      <c r="G293" s="67"/>
    </row>
    <row r="294" spans="2:7" ht="15">
      <c r="B294" s="98"/>
      <c r="C294" s="95" t="s">
        <v>189</v>
      </c>
      <c r="D294" s="96"/>
      <c r="E294" s="97"/>
      <c r="F294" s="67">
        <v>0</v>
      </c>
      <c r="G294" s="67"/>
    </row>
    <row r="295" spans="2:7" ht="15">
      <c r="B295" s="98"/>
      <c r="C295" s="95" t="s">
        <v>190</v>
      </c>
      <c r="D295" s="96"/>
      <c r="E295" s="97"/>
      <c r="F295" s="67">
        <v>0</v>
      </c>
      <c r="G295" s="67"/>
    </row>
    <row r="296" spans="2:7" ht="15.75">
      <c r="B296" s="63" t="s">
        <v>32</v>
      </c>
      <c r="C296" s="95" t="s">
        <v>191</v>
      </c>
      <c r="D296" s="96"/>
      <c r="E296" s="97"/>
      <c r="F296" s="67"/>
      <c r="G296" s="67"/>
    </row>
    <row r="297" spans="2:7" ht="15">
      <c r="B297" s="98"/>
      <c r="C297" s="95"/>
      <c r="D297" s="96"/>
      <c r="E297" s="97"/>
      <c r="F297" s="99"/>
      <c r="G297" s="99"/>
    </row>
    <row r="298" spans="2:7" ht="15.75">
      <c r="B298" s="63" t="s">
        <v>32</v>
      </c>
      <c r="C298" s="95" t="s">
        <v>192</v>
      </c>
      <c r="D298" s="96"/>
      <c r="E298" s="97"/>
      <c r="F298" s="67">
        <v>0</v>
      </c>
      <c r="G298" s="67"/>
    </row>
    <row r="299" spans="2:7" ht="15">
      <c r="B299" s="98"/>
      <c r="C299" s="95"/>
      <c r="D299" s="96"/>
      <c r="E299" s="97"/>
      <c r="F299" s="99"/>
      <c r="G299" s="99"/>
    </row>
    <row r="300" spans="2:7" ht="15.75">
      <c r="B300" s="63" t="s">
        <v>32</v>
      </c>
      <c r="C300" s="95" t="s">
        <v>193</v>
      </c>
      <c r="D300" s="96"/>
      <c r="E300" s="97"/>
      <c r="F300" s="67">
        <v>0</v>
      </c>
      <c r="G300" s="67"/>
    </row>
    <row r="301" spans="2:7" ht="15">
      <c r="B301" s="98"/>
      <c r="C301" s="95"/>
      <c r="D301" s="96"/>
      <c r="E301" s="92" t="s">
        <v>183</v>
      </c>
      <c r="F301" s="99">
        <v>0</v>
      </c>
      <c r="G301" s="99"/>
    </row>
    <row r="302" spans="2:7" ht="15">
      <c r="B302" s="98"/>
      <c r="C302" s="95"/>
      <c r="D302" s="96"/>
      <c r="E302" s="92" t="s">
        <v>184</v>
      </c>
      <c r="F302" s="99">
        <v>0</v>
      </c>
      <c r="G302" s="99"/>
    </row>
  </sheetData>
  <sheetProtection selectLockedCells="1" selectUnlockedCells="1"/>
  <mergeCells count="81">
    <mergeCell ref="B286:G286"/>
    <mergeCell ref="C288:E288"/>
    <mergeCell ref="B266:B267"/>
    <mergeCell ref="F266:F267"/>
    <mergeCell ref="G266:G267"/>
    <mergeCell ref="D269:D270"/>
    <mergeCell ref="F269:F270"/>
    <mergeCell ref="G269:G270"/>
    <mergeCell ref="D261:D262"/>
    <mergeCell ref="F261:F262"/>
    <mergeCell ref="G261:G262"/>
    <mergeCell ref="D263:D264"/>
    <mergeCell ref="F263:F264"/>
    <mergeCell ref="G263:G264"/>
    <mergeCell ref="B248:G248"/>
    <mergeCell ref="B249:G249"/>
    <mergeCell ref="C251:E251"/>
    <mergeCell ref="D259:D260"/>
    <mergeCell ref="F259:F260"/>
    <mergeCell ref="G259:G260"/>
    <mergeCell ref="D211:D212"/>
    <mergeCell ref="F211:F212"/>
    <mergeCell ref="G211:G212"/>
    <mergeCell ref="B228:G228"/>
    <mergeCell ref="C230:E230"/>
    <mergeCell ref="B247:G247"/>
    <mergeCell ref="D206:D207"/>
    <mergeCell ref="F206:F207"/>
    <mergeCell ref="G206:G207"/>
    <mergeCell ref="B208:B209"/>
    <mergeCell ref="F208:F209"/>
    <mergeCell ref="G208:G209"/>
    <mergeCell ref="D202:D203"/>
    <mergeCell ref="F202:F203"/>
    <mergeCell ref="G202:G203"/>
    <mergeCell ref="D204:D205"/>
    <mergeCell ref="F204:F205"/>
    <mergeCell ref="G204:G205"/>
    <mergeCell ref="C174:E174"/>
    <mergeCell ref="C176:E176"/>
    <mergeCell ref="B179:G179"/>
    <mergeCell ref="B180:G180"/>
    <mergeCell ref="B181:G181"/>
    <mergeCell ref="C183:E183"/>
    <mergeCell ref="C122:E122"/>
    <mergeCell ref="B125:G125"/>
    <mergeCell ref="C127:E127"/>
    <mergeCell ref="C142:E142"/>
    <mergeCell ref="C160:E160"/>
    <mergeCell ref="C162:E162"/>
    <mergeCell ref="C66:E66"/>
    <mergeCell ref="C67:E67"/>
    <mergeCell ref="C95:E95"/>
    <mergeCell ref="C96:E96"/>
    <mergeCell ref="C120:E120"/>
    <mergeCell ref="C121:E121"/>
    <mergeCell ref="C43:E43"/>
    <mergeCell ref="G43:H43"/>
    <mergeCell ref="G44:H44"/>
    <mergeCell ref="C46:E46"/>
    <mergeCell ref="G46:H46"/>
    <mergeCell ref="B64:G64"/>
    <mergeCell ref="C38:E38"/>
    <mergeCell ref="G38:H38"/>
    <mergeCell ref="C39:E39"/>
    <mergeCell ref="G39:H39"/>
    <mergeCell ref="C40:E40"/>
    <mergeCell ref="G40:H40"/>
    <mergeCell ref="E13:H13"/>
    <mergeCell ref="C19:H19"/>
    <mergeCell ref="C21:H21"/>
    <mergeCell ref="C22:H22"/>
    <mergeCell ref="D26:F26"/>
    <mergeCell ref="C37:E37"/>
    <mergeCell ref="G37:H37"/>
    <mergeCell ref="C4:E4"/>
    <mergeCell ref="F4:H4"/>
    <mergeCell ref="E5:F5"/>
    <mergeCell ref="G7:H7"/>
    <mergeCell ref="E8:F8"/>
    <mergeCell ref="E9:F9"/>
  </mergeCells>
  <printOptions horizontalCentered="1" verticalCentered="1"/>
  <pageMargins left="0" right="0" top="0" bottom="0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0"/>
  <sheetViews>
    <sheetView zoomScalePageLayoutView="0" workbookViewId="0" topLeftCell="A1">
      <selection activeCell="B2" sqref="B2:G60"/>
    </sheetView>
  </sheetViews>
  <sheetFormatPr defaultColWidth="9.140625" defaultRowHeight="12.75"/>
  <cols>
    <col min="1" max="1" width="4.28125" style="12" customWidth="1"/>
    <col min="2" max="3" width="3.7109375" style="13" customWidth="1"/>
    <col min="4" max="4" width="4.00390625" style="13" customWidth="1"/>
    <col min="5" max="5" width="63.7109375" style="12" customWidth="1"/>
    <col min="6" max="6" width="10.421875" style="14" customWidth="1"/>
    <col min="7" max="7" width="12.00390625" style="14" customWidth="1"/>
    <col min="8" max="8" width="1.421875" style="12" customWidth="1"/>
    <col min="9" max="16384" width="9.140625" style="12" customWidth="1"/>
  </cols>
  <sheetData>
    <row r="1" spans="2:7" s="15" customFormat="1" ht="9" customHeight="1">
      <c r="B1" s="16"/>
      <c r="C1" s="17"/>
      <c r="D1" s="17"/>
      <c r="E1" s="18"/>
      <c r="F1" s="19"/>
      <c r="G1" s="19"/>
    </row>
    <row r="2" spans="2:7" s="15" customFormat="1" ht="18" customHeight="1">
      <c r="B2" s="337" t="s">
        <v>28</v>
      </c>
      <c r="C2" s="337"/>
      <c r="D2" s="337"/>
      <c r="E2" s="337"/>
      <c r="F2" s="337"/>
      <c r="G2" s="337"/>
    </row>
    <row r="3" ht="6.75" customHeight="1"/>
    <row r="4" spans="2:7" s="20" customFormat="1" ht="21" customHeight="1">
      <c r="B4" s="21" t="s">
        <v>29</v>
      </c>
      <c r="C4" s="338" t="s">
        <v>30</v>
      </c>
      <c r="D4" s="338"/>
      <c r="E4" s="338"/>
      <c r="F4" s="23">
        <v>2019</v>
      </c>
      <c r="G4" s="23">
        <v>2018</v>
      </c>
    </row>
    <row r="5" spans="2:7" s="15" customFormat="1" ht="12.75" customHeight="1">
      <c r="B5" s="24"/>
      <c r="C5" s="339" t="s">
        <v>31</v>
      </c>
      <c r="D5" s="339"/>
      <c r="E5" s="339"/>
      <c r="F5" s="25">
        <f>F6+F14+F21</f>
        <v>7000</v>
      </c>
      <c r="G5" s="25">
        <f>G6+G14+G21</f>
        <v>108020</v>
      </c>
    </row>
    <row r="6" spans="2:7" s="15" customFormat="1" ht="12.75" customHeight="1">
      <c r="B6" s="24"/>
      <c r="C6" s="26" t="s">
        <v>32</v>
      </c>
      <c r="D6" s="27" t="s">
        <v>33</v>
      </c>
      <c r="E6" s="28"/>
      <c r="F6" s="25">
        <f>F7+F8</f>
        <v>0</v>
      </c>
      <c r="G6" s="25">
        <v>8020</v>
      </c>
    </row>
    <row r="7" spans="2:7" s="15" customFormat="1" ht="12.75" customHeight="1">
      <c r="B7" s="24"/>
      <c r="C7" s="29"/>
      <c r="D7" s="30">
        <v>1</v>
      </c>
      <c r="E7" s="31" t="s">
        <v>34</v>
      </c>
      <c r="F7" s="32">
        <v>0</v>
      </c>
      <c r="G7" s="32">
        <v>8020</v>
      </c>
    </row>
    <row r="8" spans="2:7" s="15" customFormat="1" ht="12.75" customHeight="1">
      <c r="B8" s="24"/>
      <c r="C8" s="29"/>
      <c r="D8" s="30">
        <v>2</v>
      </c>
      <c r="E8" s="31" t="s">
        <v>35</v>
      </c>
      <c r="F8" s="32">
        <v>0</v>
      </c>
      <c r="G8" s="32">
        <v>0</v>
      </c>
    </row>
    <row r="9" spans="2:7" s="15" customFormat="1" ht="12.75" customHeight="1">
      <c r="B9" s="24"/>
      <c r="C9" s="26" t="s">
        <v>32</v>
      </c>
      <c r="D9" s="27" t="s">
        <v>36</v>
      </c>
      <c r="E9" s="31"/>
      <c r="F9" s="32"/>
      <c r="G9" s="32"/>
    </row>
    <row r="10" spans="2:7" s="15" customFormat="1" ht="12.75" customHeight="1">
      <c r="B10" s="24"/>
      <c r="C10" s="29"/>
      <c r="D10" s="30">
        <v>1</v>
      </c>
      <c r="E10" s="31" t="s">
        <v>37</v>
      </c>
      <c r="F10" s="32"/>
      <c r="G10" s="32"/>
    </row>
    <row r="11" spans="2:7" s="15" customFormat="1" ht="12.75" customHeight="1">
      <c r="B11" s="24"/>
      <c r="C11" s="29"/>
      <c r="D11" s="30">
        <v>2</v>
      </c>
      <c r="E11" s="31" t="s">
        <v>38</v>
      </c>
      <c r="F11" s="32"/>
      <c r="G11" s="32"/>
    </row>
    <row r="12" spans="2:7" s="15" customFormat="1" ht="12.75" customHeight="1">
      <c r="B12" s="24"/>
      <c r="C12" s="29"/>
      <c r="D12" s="30">
        <v>3</v>
      </c>
      <c r="E12" s="31" t="s">
        <v>39</v>
      </c>
      <c r="F12" s="32"/>
      <c r="G12" s="32"/>
    </row>
    <row r="13" spans="2:7" s="15" customFormat="1" ht="12.75" customHeight="1">
      <c r="B13" s="24"/>
      <c r="C13" s="29"/>
      <c r="D13" s="30"/>
      <c r="E13" s="31"/>
      <c r="F13" s="32"/>
      <c r="G13" s="32"/>
    </row>
    <row r="14" spans="2:7" s="15" customFormat="1" ht="12.75" customHeight="1">
      <c r="B14" s="24"/>
      <c r="C14" s="26" t="s">
        <v>32</v>
      </c>
      <c r="D14" s="27" t="s">
        <v>40</v>
      </c>
      <c r="E14" s="31"/>
      <c r="F14" s="25">
        <f>F15+F16+F17+F18+F19</f>
        <v>7000</v>
      </c>
      <c r="G14" s="25">
        <v>100000</v>
      </c>
    </row>
    <row r="15" spans="2:7" s="15" customFormat="1" ht="12.75" customHeight="1">
      <c r="B15" s="24"/>
      <c r="C15" s="29"/>
      <c r="D15" s="30">
        <v>1</v>
      </c>
      <c r="E15" s="31" t="s">
        <v>41</v>
      </c>
      <c r="F15" s="32"/>
      <c r="G15" s="32"/>
    </row>
    <row r="16" spans="2:7" s="15" customFormat="1" ht="12.75" customHeight="1">
      <c r="B16" s="24"/>
      <c r="C16" s="29"/>
      <c r="D16" s="30">
        <v>2</v>
      </c>
      <c r="E16" s="31" t="s">
        <v>42</v>
      </c>
      <c r="F16" s="32"/>
      <c r="G16" s="32"/>
    </row>
    <row r="17" spans="2:7" s="15" customFormat="1" ht="12.75" customHeight="1">
      <c r="B17" s="24"/>
      <c r="C17" s="29"/>
      <c r="D17" s="30">
        <v>3</v>
      </c>
      <c r="E17" s="31" t="s">
        <v>43</v>
      </c>
      <c r="F17" s="32"/>
      <c r="G17" s="32"/>
    </row>
    <row r="18" spans="2:7" s="15" customFormat="1" ht="12.75" customHeight="1">
      <c r="B18" s="24"/>
      <c r="C18" s="29"/>
      <c r="D18" s="30">
        <v>4</v>
      </c>
      <c r="E18" s="31" t="s">
        <v>44</v>
      </c>
      <c r="F18" s="33">
        <v>7000</v>
      </c>
      <c r="G18" s="33"/>
    </row>
    <row r="19" spans="2:7" s="15" customFormat="1" ht="12.75" customHeight="1">
      <c r="B19" s="24"/>
      <c r="C19" s="29"/>
      <c r="D19" s="30">
        <v>5</v>
      </c>
      <c r="E19" s="31" t="s">
        <v>45</v>
      </c>
      <c r="F19" s="32">
        <v>0</v>
      </c>
      <c r="G19" s="32">
        <v>100000</v>
      </c>
    </row>
    <row r="20" spans="2:7" s="15" customFormat="1" ht="12.75" customHeight="1">
      <c r="B20" s="24"/>
      <c r="C20" s="29"/>
      <c r="D20" s="30"/>
      <c r="E20" s="31"/>
      <c r="G20" s="32"/>
    </row>
    <row r="21" spans="2:7" s="15" customFormat="1" ht="12.75" customHeight="1">
      <c r="B21" s="24"/>
      <c r="C21" s="26" t="s">
        <v>32</v>
      </c>
      <c r="D21" s="27" t="s">
        <v>46</v>
      </c>
      <c r="E21" s="28"/>
      <c r="F21" s="25">
        <f>F22+F23+F24+F25+F26+F27+F28</f>
        <v>0</v>
      </c>
      <c r="G21" s="25"/>
    </row>
    <row r="22" spans="2:7" s="15" customFormat="1" ht="12.75" customHeight="1">
      <c r="B22" s="24"/>
      <c r="C22" s="34"/>
      <c r="D22" s="30">
        <v>1</v>
      </c>
      <c r="E22" s="31" t="s">
        <v>47</v>
      </c>
      <c r="F22" s="32"/>
      <c r="G22" s="32"/>
    </row>
    <row r="23" spans="2:7" s="15" customFormat="1" ht="12.75" customHeight="1">
      <c r="B23" s="24"/>
      <c r="C23" s="34"/>
      <c r="D23" s="30">
        <v>2</v>
      </c>
      <c r="E23" s="31" t="s">
        <v>48</v>
      </c>
      <c r="F23" s="32"/>
      <c r="G23" s="32"/>
    </row>
    <row r="24" spans="2:7" s="15" customFormat="1" ht="12.75" customHeight="1">
      <c r="B24" s="24"/>
      <c r="C24" s="34"/>
      <c r="D24" s="30">
        <v>3</v>
      </c>
      <c r="E24" s="31" t="s">
        <v>49</v>
      </c>
      <c r="F24" s="32"/>
      <c r="G24" s="32"/>
    </row>
    <row r="25" spans="2:7" s="15" customFormat="1" ht="12.75" customHeight="1">
      <c r="B25" s="24"/>
      <c r="C25" s="34"/>
      <c r="D25" s="30">
        <v>4</v>
      </c>
      <c r="E25" s="31" t="s">
        <v>50</v>
      </c>
      <c r="F25" s="33">
        <v>0</v>
      </c>
      <c r="G25" s="33">
        <v>0</v>
      </c>
    </row>
    <row r="26" spans="2:7" s="15" customFormat="1" ht="12.75" customHeight="1">
      <c r="B26" s="24"/>
      <c r="C26" s="34"/>
      <c r="D26" s="30">
        <v>5</v>
      </c>
      <c r="E26" s="31" t="s">
        <v>51</v>
      </c>
      <c r="F26" s="32"/>
      <c r="G26" s="32"/>
    </row>
    <row r="27" spans="2:7" s="15" customFormat="1" ht="12.75" customHeight="1">
      <c r="B27" s="24"/>
      <c r="C27" s="34"/>
      <c r="D27" s="30">
        <v>6</v>
      </c>
      <c r="E27" s="31" t="s">
        <v>52</v>
      </c>
      <c r="F27" s="32"/>
      <c r="G27" s="32"/>
    </row>
    <row r="28" spans="2:7" s="15" customFormat="1" ht="12.75" customHeight="1">
      <c r="B28" s="24"/>
      <c r="C28" s="34"/>
      <c r="D28" s="30">
        <v>7</v>
      </c>
      <c r="E28" s="31" t="s">
        <v>53</v>
      </c>
      <c r="F28" s="32"/>
      <c r="G28" s="32"/>
    </row>
    <row r="29" spans="2:7" s="15" customFormat="1" ht="12.75" customHeight="1">
      <c r="B29" s="24"/>
      <c r="C29" s="34"/>
      <c r="D29" s="30"/>
      <c r="E29" s="31"/>
      <c r="F29" s="32"/>
      <c r="G29" s="32"/>
    </row>
    <row r="30" spans="2:7" s="15" customFormat="1" ht="12.75" customHeight="1">
      <c r="B30" s="24"/>
      <c r="C30" s="26" t="s">
        <v>32</v>
      </c>
      <c r="D30" s="27" t="s">
        <v>54</v>
      </c>
      <c r="E30" s="28"/>
      <c r="F30" s="25">
        <v>0</v>
      </c>
      <c r="G30" s="25"/>
    </row>
    <row r="31" spans="2:7" s="15" customFormat="1" ht="12.75" customHeight="1">
      <c r="B31" s="24"/>
      <c r="C31" s="26" t="s">
        <v>32</v>
      </c>
      <c r="D31" s="27" t="s">
        <v>55</v>
      </c>
      <c r="E31" s="28"/>
      <c r="F31" s="25">
        <v>0</v>
      </c>
      <c r="G31" s="25"/>
    </row>
    <row r="32" spans="2:7" s="15" customFormat="1" ht="12.75" customHeight="1">
      <c r="B32" s="35"/>
      <c r="C32" s="29"/>
      <c r="D32" s="27"/>
      <c r="E32" s="28"/>
      <c r="F32" s="32"/>
      <c r="G32" s="32"/>
    </row>
    <row r="33" spans="2:7" s="15" customFormat="1" ht="12.75" customHeight="1">
      <c r="B33" s="36" t="s">
        <v>56</v>
      </c>
      <c r="C33" s="340" t="s">
        <v>57</v>
      </c>
      <c r="D33" s="340"/>
      <c r="E33" s="340"/>
      <c r="F33" s="32"/>
      <c r="G33" s="32"/>
    </row>
    <row r="34" spans="2:7" s="15" customFormat="1" ht="12.75" customHeight="1">
      <c r="B34" s="24"/>
      <c r="C34" s="339" t="s">
        <v>58</v>
      </c>
      <c r="D34" s="339"/>
      <c r="E34" s="339"/>
      <c r="F34" s="32"/>
      <c r="G34" s="32"/>
    </row>
    <row r="35" spans="2:7" s="15" customFormat="1" ht="12.75" customHeight="1">
      <c r="B35" s="24"/>
      <c r="C35" s="26" t="s">
        <v>32</v>
      </c>
      <c r="D35" s="27" t="s">
        <v>59</v>
      </c>
      <c r="E35" s="28"/>
      <c r="F35" s="32"/>
      <c r="G35" s="32"/>
    </row>
    <row r="36" spans="2:7" s="15" customFormat="1" ht="12.75" customHeight="1">
      <c r="B36" s="24"/>
      <c r="C36" s="34"/>
      <c r="D36" s="30">
        <v>1</v>
      </c>
      <c r="E36" s="31" t="s">
        <v>60</v>
      </c>
      <c r="F36" s="32"/>
      <c r="G36" s="32"/>
    </row>
    <row r="37" spans="2:7" s="15" customFormat="1" ht="12.75" customHeight="1">
      <c r="B37" s="24"/>
      <c r="C37" s="34"/>
      <c r="D37" s="30">
        <v>2</v>
      </c>
      <c r="E37" s="31" t="s">
        <v>61</v>
      </c>
      <c r="F37" s="32"/>
      <c r="G37" s="32"/>
    </row>
    <row r="38" spans="2:7" s="15" customFormat="1" ht="12.75" customHeight="1">
      <c r="B38" s="24"/>
      <c r="C38" s="34"/>
      <c r="D38" s="30">
        <v>3</v>
      </c>
      <c r="E38" s="31" t="s">
        <v>62</v>
      </c>
      <c r="F38" s="32"/>
      <c r="G38" s="32"/>
    </row>
    <row r="39" spans="2:7" s="15" customFormat="1" ht="12.75" customHeight="1">
      <c r="B39" s="24"/>
      <c r="C39" s="34"/>
      <c r="D39" s="30">
        <v>4</v>
      </c>
      <c r="E39" s="31" t="s">
        <v>63</v>
      </c>
      <c r="F39" s="32"/>
      <c r="G39" s="32"/>
    </row>
    <row r="40" spans="2:7" s="15" customFormat="1" ht="12.75" customHeight="1">
      <c r="B40" s="24"/>
      <c r="C40" s="34"/>
      <c r="D40" s="30">
        <v>5</v>
      </c>
      <c r="E40" s="31" t="s">
        <v>64</v>
      </c>
      <c r="F40" s="32"/>
      <c r="G40" s="32"/>
    </row>
    <row r="41" spans="2:7" s="15" customFormat="1" ht="12.75" customHeight="1">
      <c r="B41" s="24"/>
      <c r="C41" s="34"/>
      <c r="D41" s="30">
        <v>6</v>
      </c>
      <c r="E41" s="31" t="s">
        <v>65</v>
      </c>
      <c r="F41" s="32"/>
      <c r="G41" s="32"/>
    </row>
    <row r="42" spans="2:7" s="15" customFormat="1" ht="12.75" customHeight="1">
      <c r="B42" s="24"/>
      <c r="C42" s="34"/>
      <c r="D42" s="30"/>
      <c r="E42" s="28"/>
      <c r="F42" s="32"/>
      <c r="G42" s="32"/>
    </row>
    <row r="43" spans="2:7" s="15" customFormat="1" ht="12.75" customHeight="1">
      <c r="B43" s="24"/>
      <c r="C43" s="26" t="s">
        <v>32</v>
      </c>
      <c r="D43" s="27" t="s">
        <v>66</v>
      </c>
      <c r="E43" s="38"/>
      <c r="F43" s="25">
        <f>F44+F45+F46+F47</f>
        <v>1100000</v>
      </c>
      <c r="G43" s="25">
        <v>1100000</v>
      </c>
    </row>
    <row r="44" spans="2:7" s="15" customFormat="1" ht="12.75" customHeight="1">
      <c r="B44" s="24"/>
      <c r="C44" s="29"/>
      <c r="D44" s="30">
        <v>1</v>
      </c>
      <c r="E44" s="31" t="s">
        <v>67</v>
      </c>
      <c r="F44" s="32">
        <v>1100000</v>
      </c>
      <c r="G44" s="32">
        <v>1100000</v>
      </c>
    </row>
    <row r="45" spans="2:7" s="15" customFormat="1" ht="12.75" customHeight="1">
      <c r="B45" s="24"/>
      <c r="C45" s="29"/>
      <c r="D45" s="30">
        <v>2</v>
      </c>
      <c r="E45" s="31" t="s">
        <v>68</v>
      </c>
      <c r="F45" s="32"/>
      <c r="G45" s="32"/>
    </row>
    <row r="46" spans="2:7" s="15" customFormat="1" ht="12.75" customHeight="1">
      <c r="B46" s="24"/>
      <c r="C46" s="29"/>
      <c r="D46" s="30">
        <v>3</v>
      </c>
      <c r="E46" s="31" t="s">
        <v>69</v>
      </c>
      <c r="F46" s="33">
        <v>0</v>
      </c>
      <c r="G46" s="32"/>
    </row>
    <row r="47" spans="2:7" s="15" customFormat="1" ht="12.75" customHeight="1">
      <c r="B47" s="24"/>
      <c r="C47" s="29"/>
      <c r="D47" s="30">
        <v>4</v>
      </c>
      <c r="E47" s="31" t="s">
        <v>70</v>
      </c>
      <c r="F47" s="32"/>
      <c r="G47" s="32"/>
    </row>
    <row r="48" spans="2:7" s="15" customFormat="1" ht="12.75" customHeight="1">
      <c r="B48" s="24"/>
      <c r="C48" s="29"/>
      <c r="D48" s="30"/>
      <c r="E48" s="38"/>
      <c r="F48" s="32"/>
      <c r="G48" s="32"/>
    </row>
    <row r="49" spans="2:7" s="15" customFormat="1" ht="12.75" customHeight="1">
      <c r="B49" s="24"/>
      <c r="C49" s="26" t="s">
        <v>32</v>
      </c>
      <c r="D49" s="27" t="s">
        <v>71</v>
      </c>
      <c r="E49" s="28"/>
      <c r="F49" s="32"/>
      <c r="G49" s="32"/>
    </row>
    <row r="50" spans="2:7" s="15" customFormat="1" ht="12.75" customHeight="1">
      <c r="B50" s="24"/>
      <c r="C50" s="29"/>
      <c r="D50" s="27"/>
      <c r="E50" s="28"/>
      <c r="F50" s="32"/>
      <c r="G50" s="32"/>
    </row>
    <row r="51" spans="2:7" s="15" customFormat="1" ht="12.75" customHeight="1">
      <c r="B51" s="24"/>
      <c r="C51" s="26" t="s">
        <v>32</v>
      </c>
      <c r="D51" s="27" t="s">
        <v>72</v>
      </c>
      <c r="E51" s="28"/>
      <c r="F51" s="32"/>
      <c r="G51" s="32"/>
    </row>
    <row r="52" spans="2:7" s="15" customFormat="1" ht="12.75" customHeight="1">
      <c r="B52" s="24"/>
      <c r="C52" s="29"/>
      <c r="D52" s="30">
        <v>1</v>
      </c>
      <c r="E52" s="28" t="s">
        <v>73</v>
      </c>
      <c r="F52" s="32"/>
      <c r="G52" s="32"/>
    </row>
    <row r="53" spans="2:7" s="15" customFormat="1" ht="12.75" customHeight="1">
      <c r="B53" s="24"/>
      <c r="C53" s="29"/>
      <c r="D53" s="30">
        <v>2</v>
      </c>
      <c r="E53" s="31" t="s">
        <v>74</v>
      </c>
      <c r="F53" s="32"/>
      <c r="G53" s="32"/>
    </row>
    <row r="54" spans="2:7" s="15" customFormat="1" ht="12.75" customHeight="1">
      <c r="B54" s="24"/>
      <c r="C54" s="29"/>
      <c r="D54" s="30">
        <v>3</v>
      </c>
      <c r="E54" s="31" t="s">
        <v>75</v>
      </c>
      <c r="F54" s="32"/>
      <c r="G54" s="32"/>
    </row>
    <row r="55" spans="2:7" s="15" customFormat="1" ht="12.75" customHeight="1">
      <c r="B55" s="24"/>
      <c r="C55" s="29"/>
      <c r="D55" s="30"/>
      <c r="E55" s="28"/>
      <c r="F55" s="32"/>
      <c r="G55" s="32"/>
    </row>
    <row r="56" spans="2:7" s="15" customFormat="1" ht="12.75" customHeight="1">
      <c r="B56" s="24"/>
      <c r="C56" s="26" t="s">
        <v>32</v>
      </c>
      <c r="D56" s="27" t="s">
        <v>76</v>
      </c>
      <c r="E56" s="28"/>
      <c r="F56" s="32"/>
      <c r="G56" s="32"/>
    </row>
    <row r="57" spans="2:7" s="15" customFormat="1" ht="12.75" customHeight="1">
      <c r="B57" s="24"/>
      <c r="C57" s="26" t="s">
        <v>32</v>
      </c>
      <c r="D57" s="27" t="s">
        <v>77</v>
      </c>
      <c r="E57" s="28"/>
      <c r="F57" s="25"/>
      <c r="G57" s="25"/>
    </row>
    <row r="58" spans="2:7" s="15" customFormat="1" ht="12.75" customHeight="1">
      <c r="B58" s="24"/>
      <c r="C58" s="340"/>
      <c r="D58" s="340"/>
      <c r="E58" s="340"/>
      <c r="F58" s="32"/>
      <c r="G58" s="32"/>
    </row>
    <row r="59" spans="2:7" s="15" customFormat="1" ht="12.75" customHeight="1">
      <c r="B59" s="37" t="s">
        <v>78</v>
      </c>
      <c r="C59" s="340" t="s">
        <v>79</v>
      </c>
      <c r="D59" s="340"/>
      <c r="E59" s="340"/>
      <c r="F59" s="39">
        <f>F43+F49+F51+F56+F57</f>
        <v>1100000</v>
      </c>
      <c r="G59" s="25">
        <v>1100000</v>
      </c>
    </row>
    <row r="60" spans="2:7" s="15" customFormat="1" ht="30" customHeight="1">
      <c r="B60" s="40"/>
      <c r="C60" s="340" t="s">
        <v>80</v>
      </c>
      <c r="D60" s="340"/>
      <c r="E60" s="340"/>
      <c r="F60" s="25">
        <f>F59+F5</f>
        <v>1107000</v>
      </c>
      <c r="G60" s="25">
        <f>G43+G5</f>
        <v>1208020</v>
      </c>
    </row>
    <row r="61" ht="9.75" customHeight="1"/>
    <row r="62" ht="15.75" customHeight="1"/>
  </sheetData>
  <sheetProtection selectLockedCells="1" selectUnlockedCells="1"/>
  <mergeCells count="8">
    <mergeCell ref="C59:E59"/>
    <mergeCell ref="C60:E60"/>
    <mergeCell ref="B2:G2"/>
    <mergeCell ref="C4:E4"/>
    <mergeCell ref="C5:E5"/>
    <mergeCell ref="C33:E33"/>
    <mergeCell ref="C34:E34"/>
    <mergeCell ref="C58:E58"/>
  </mergeCells>
  <printOptions horizontalCentered="1" verticalCentered="1"/>
  <pageMargins left="0" right="0" top="0" bottom="0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O54"/>
  <sheetViews>
    <sheetView zoomScalePageLayoutView="0" workbookViewId="0" topLeftCell="A1">
      <selection activeCell="B3" sqref="B3:G54"/>
    </sheetView>
  </sheetViews>
  <sheetFormatPr defaultColWidth="9.140625" defaultRowHeight="12.75"/>
  <cols>
    <col min="1" max="1" width="3.57421875" style="12" customWidth="1"/>
    <col min="2" max="2" width="3.7109375" style="13" customWidth="1"/>
    <col min="3" max="3" width="4.00390625" style="13" customWidth="1"/>
    <col min="4" max="4" width="3.421875" style="13" customWidth="1"/>
    <col min="5" max="5" width="61.8515625" style="12" customWidth="1"/>
    <col min="6" max="6" width="10.421875" style="14" customWidth="1"/>
    <col min="7" max="7" width="12.00390625" style="14" customWidth="1"/>
    <col min="8" max="8" width="1.421875" style="12" customWidth="1"/>
    <col min="9" max="11" width="10.140625" style="12" customWidth="1"/>
    <col min="12" max="16384" width="9.140625" style="12" customWidth="1"/>
  </cols>
  <sheetData>
    <row r="2" spans="2:7" s="15" customFormat="1" ht="6" customHeight="1">
      <c r="B2" s="16"/>
      <c r="C2" s="17"/>
      <c r="D2" s="17"/>
      <c r="E2" s="18"/>
      <c r="F2" s="19"/>
      <c r="G2" s="19"/>
    </row>
    <row r="3" spans="2:7" s="15" customFormat="1" ht="18" customHeight="1">
      <c r="B3" s="337" t="s">
        <v>28</v>
      </c>
      <c r="C3" s="337"/>
      <c r="D3" s="337"/>
      <c r="E3" s="337"/>
      <c r="F3" s="337"/>
      <c r="G3" s="337"/>
    </row>
    <row r="4" ht="6.75" customHeight="1"/>
    <row r="5" spans="2:7" s="41" customFormat="1" ht="21" customHeight="1">
      <c r="B5" s="21" t="s">
        <v>29</v>
      </c>
      <c r="C5" s="340" t="s">
        <v>81</v>
      </c>
      <c r="D5" s="340"/>
      <c r="E5" s="340"/>
      <c r="F5" s="23">
        <v>2019</v>
      </c>
      <c r="G5" s="23">
        <v>2018</v>
      </c>
    </row>
    <row r="6" spans="2:7" s="15" customFormat="1" ht="12.75" customHeight="1">
      <c r="B6" s="24"/>
      <c r="C6" s="26" t="s">
        <v>32</v>
      </c>
      <c r="D6" s="27" t="s">
        <v>82</v>
      </c>
      <c r="E6" s="28"/>
      <c r="F6" s="25">
        <f>F7+F8+F9+F10+F11+F12+F13+F14+F15+F16</f>
        <v>1955438</v>
      </c>
      <c r="G6" s="25">
        <f>G14+G15+G16</f>
        <v>1546412</v>
      </c>
    </row>
    <row r="7" spans="2:7" s="15" customFormat="1" ht="12.75" customHeight="1">
      <c r="B7" s="24"/>
      <c r="C7" s="29"/>
      <c r="D7" s="30">
        <v>1</v>
      </c>
      <c r="E7" s="31" t="s">
        <v>83</v>
      </c>
      <c r="F7" s="32"/>
      <c r="G7" s="32"/>
    </row>
    <row r="8" spans="2:10" s="15" customFormat="1" ht="12.75" customHeight="1">
      <c r="B8" s="24"/>
      <c r="C8" s="29"/>
      <c r="D8" s="30">
        <v>2</v>
      </c>
      <c r="E8" s="31" t="s">
        <v>84</v>
      </c>
      <c r="F8" s="32"/>
      <c r="G8" s="32"/>
      <c r="J8" s="42"/>
    </row>
    <row r="9" spans="2:7" s="15" customFormat="1" ht="12.75" customHeight="1">
      <c r="B9" s="24"/>
      <c r="C9" s="29"/>
      <c r="D9" s="30">
        <v>3</v>
      </c>
      <c r="E9" s="31" t="s">
        <v>85</v>
      </c>
      <c r="F9" s="32"/>
      <c r="G9" s="32"/>
    </row>
    <row r="10" spans="2:7" s="15" customFormat="1" ht="12.75" customHeight="1">
      <c r="B10" s="24"/>
      <c r="C10" s="29"/>
      <c r="D10" s="30">
        <v>4</v>
      </c>
      <c r="E10" s="31" t="s">
        <v>86</v>
      </c>
      <c r="F10" s="33"/>
      <c r="G10" s="32"/>
    </row>
    <row r="11" spans="2:7" s="15" customFormat="1" ht="12.75" customHeight="1">
      <c r="B11" s="24"/>
      <c r="C11" s="29"/>
      <c r="D11" s="30">
        <v>5</v>
      </c>
      <c r="E11" s="31" t="s">
        <v>87</v>
      </c>
      <c r="F11" s="32"/>
      <c r="G11" s="32"/>
    </row>
    <row r="12" spans="2:7" s="15" customFormat="1" ht="12.75" customHeight="1">
      <c r="B12" s="24"/>
      <c r="C12" s="29"/>
      <c r="D12" s="30">
        <v>6</v>
      </c>
      <c r="E12" s="31" t="s">
        <v>88</v>
      </c>
      <c r="F12" s="32"/>
      <c r="G12" s="32"/>
    </row>
    <row r="13" spans="2:7" s="15" customFormat="1" ht="12.75" customHeight="1">
      <c r="B13" s="24"/>
      <c r="C13" s="29"/>
      <c r="D13" s="30">
        <v>7</v>
      </c>
      <c r="E13" s="31" t="s">
        <v>89</v>
      </c>
      <c r="F13" s="32"/>
      <c r="G13" s="32"/>
    </row>
    <row r="14" spans="2:9" s="15" customFormat="1" ht="12.75" customHeight="1">
      <c r="B14" s="24"/>
      <c r="C14" s="29"/>
      <c r="D14" s="30">
        <v>8</v>
      </c>
      <c r="E14" s="31" t="s">
        <v>90</v>
      </c>
      <c r="F14" s="32">
        <v>0</v>
      </c>
      <c r="G14" s="32">
        <v>245088</v>
      </c>
      <c r="I14" s="42">
        <v>69264</v>
      </c>
    </row>
    <row r="15" spans="2:9" s="15" customFormat="1" ht="12.75" customHeight="1">
      <c r="B15" s="24"/>
      <c r="C15" s="29"/>
      <c r="D15" s="30">
        <v>9</v>
      </c>
      <c r="E15" s="31" t="s">
        <v>91</v>
      </c>
      <c r="F15" s="33">
        <v>0</v>
      </c>
      <c r="G15" s="32">
        <v>13720</v>
      </c>
      <c r="I15" s="15" t="s">
        <v>92</v>
      </c>
    </row>
    <row r="16" spans="2:10" s="15" customFormat="1" ht="12.75" customHeight="1">
      <c r="B16" s="24"/>
      <c r="C16" s="29"/>
      <c r="D16" s="30">
        <v>10</v>
      </c>
      <c r="E16" s="31" t="s">
        <v>93</v>
      </c>
      <c r="F16" s="32">
        <v>1955438</v>
      </c>
      <c r="G16" s="32">
        <v>1287604</v>
      </c>
      <c r="J16" s="42"/>
    </row>
    <row r="17" spans="2:7" s="15" customFormat="1" ht="12.75" customHeight="1">
      <c r="B17" s="24"/>
      <c r="C17" s="26" t="s">
        <v>32</v>
      </c>
      <c r="D17" s="27" t="s">
        <v>94</v>
      </c>
      <c r="E17" s="28"/>
      <c r="F17" s="32">
        <v>0</v>
      </c>
      <c r="G17" s="32"/>
    </row>
    <row r="18" spans="2:7" s="15" customFormat="1" ht="12.75" customHeight="1">
      <c r="B18" s="24"/>
      <c r="C18" s="26" t="s">
        <v>32</v>
      </c>
      <c r="D18" s="27" t="s">
        <v>95</v>
      </c>
      <c r="E18" s="31"/>
      <c r="F18" s="32">
        <v>0</v>
      </c>
      <c r="G18" s="32"/>
    </row>
    <row r="19" spans="2:9" s="15" customFormat="1" ht="12.75" customHeight="1">
      <c r="B19" s="24"/>
      <c r="C19" s="26" t="s">
        <v>32</v>
      </c>
      <c r="D19" s="27" t="s">
        <v>96</v>
      </c>
      <c r="E19" s="31"/>
      <c r="F19" s="32">
        <v>0</v>
      </c>
      <c r="G19" s="32"/>
      <c r="I19" s="42"/>
    </row>
    <row r="20" spans="2:7" s="15" customFormat="1" ht="15.75" customHeight="1">
      <c r="B20" s="24"/>
      <c r="C20" s="340" t="s">
        <v>97</v>
      </c>
      <c r="D20" s="340"/>
      <c r="E20" s="340"/>
      <c r="F20" s="32"/>
      <c r="G20" s="32"/>
    </row>
    <row r="21" spans="2:7" s="15" customFormat="1" ht="12.75" customHeight="1">
      <c r="B21" s="24"/>
      <c r="C21" s="26" t="s">
        <v>32</v>
      </c>
      <c r="D21" s="27" t="s">
        <v>98</v>
      </c>
      <c r="E21" s="38"/>
      <c r="F21" s="32">
        <v>0</v>
      </c>
      <c r="G21" s="32"/>
    </row>
    <row r="22" spans="2:7" s="15" customFormat="1" ht="12.75" customHeight="1">
      <c r="B22" s="24"/>
      <c r="C22" s="34"/>
      <c r="D22" s="30">
        <v>1</v>
      </c>
      <c r="E22" s="31" t="s">
        <v>83</v>
      </c>
      <c r="F22" s="32"/>
      <c r="G22" s="32"/>
    </row>
    <row r="23" spans="2:15" s="15" customFormat="1" ht="12.75" customHeight="1">
      <c r="B23" s="24"/>
      <c r="C23" s="34"/>
      <c r="D23" s="30">
        <v>2</v>
      </c>
      <c r="E23" s="31" t="s">
        <v>84</v>
      </c>
      <c r="F23" s="32"/>
      <c r="G23" s="32"/>
      <c r="O23" s="43"/>
    </row>
    <row r="24" spans="2:7" s="15" customFormat="1" ht="12.75" customHeight="1">
      <c r="B24" s="24"/>
      <c r="C24" s="34"/>
      <c r="D24" s="30">
        <v>3</v>
      </c>
      <c r="E24" s="31" t="s">
        <v>99</v>
      </c>
      <c r="F24" s="32"/>
      <c r="G24" s="32"/>
    </row>
    <row r="25" spans="2:7" s="15" customFormat="1" ht="12.75" customHeight="1">
      <c r="B25" s="24"/>
      <c r="C25" s="34"/>
      <c r="D25" s="30">
        <v>4</v>
      </c>
      <c r="E25" s="31" t="s">
        <v>100</v>
      </c>
      <c r="F25" s="32"/>
      <c r="G25" s="32"/>
    </row>
    <row r="26" spans="2:7" s="15" customFormat="1" ht="12.75" customHeight="1">
      <c r="B26" s="24"/>
      <c r="C26" s="34"/>
      <c r="D26" s="30">
        <v>5</v>
      </c>
      <c r="E26" s="31" t="s">
        <v>87</v>
      </c>
      <c r="F26" s="32"/>
      <c r="G26" s="32"/>
    </row>
    <row r="27" spans="2:7" s="15" customFormat="1" ht="12.75" customHeight="1">
      <c r="B27" s="24"/>
      <c r="C27" s="34"/>
      <c r="D27" s="30">
        <v>6</v>
      </c>
      <c r="E27" s="31" t="s">
        <v>88</v>
      </c>
      <c r="F27" s="32"/>
      <c r="G27" s="32"/>
    </row>
    <row r="28" spans="2:7" s="15" customFormat="1" ht="12.75" customHeight="1">
      <c r="B28" s="24"/>
      <c r="C28" s="34"/>
      <c r="D28" s="30">
        <v>7</v>
      </c>
      <c r="E28" s="31" t="s">
        <v>89</v>
      </c>
      <c r="F28" s="32"/>
      <c r="G28" s="32"/>
    </row>
    <row r="29" spans="2:7" s="15" customFormat="1" ht="12.75" customHeight="1">
      <c r="B29" s="24"/>
      <c r="C29" s="34"/>
      <c r="D29" s="30">
        <v>8</v>
      </c>
      <c r="E29" s="31" t="s">
        <v>101</v>
      </c>
      <c r="F29" s="32"/>
      <c r="G29" s="32"/>
    </row>
    <row r="30" spans="2:7" s="15" customFormat="1" ht="12.75" customHeight="1">
      <c r="B30" s="24"/>
      <c r="C30" s="34"/>
      <c r="D30" s="30"/>
      <c r="E30" s="31"/>
      <c r="F30" s="32"/>
      <c r="G30" s="32"/>
    </row>
    <row r="31" spans="2:7" s="15" customFormat="1" ht="12.75" customHeight="1">
      <c r="B31" s="24"/>
      <c r="C31" s="26" t="s">
        <v>32</v>
      </c>
      <c r="D31" s="27" t="s">
        <v>102</v>
      </c>
      <c r="E31" s="28"/>
      <c r="F31" s="32">
        <v>0</v>
      </c>
      <c r="G31" s="32"/>
    </row>
    <row r="32" spans="2:7" s="15" customFormat="1" ht="12.75" customHeight="1">
      <c r="B32" s="24"/>
      <c r="C32" s="26" t="s">
        <v>32</v>
      </c>
      <c r="D32" s="27" t="s">
        <v>103</v>
      </c>
      <c r="E32" s="28"/>
      <c r="F32" s="32">
        <v>0</v>
      </c>
      <c r="G32" s="32"/>
    </row>
    <row r="33" spans="2:7" s="15" customFormat="1" ht="12.75" customHeight="1">
      <c r="B33" s="24"/>
      <c r="C33" s="26" t="s">
        <v>32</v>
      </c>
      <c r="D33" s="27" t="s">
        <v>104</v>
      </c>
      <c r="E33" s="28"/>
      <c r="F33" s="32">
        <v>0</v>
      </c>
      <c r="G33" s="32"/>
    </row>
    <row r="34" spans="2:7" s="15" customFormat="1" ht="12.75" customHeight="1">
      <c r="B34" s="24"/>
      <c r="C34" s="29"/>
      <c r="D34" s="30">
        <v>1</v>
      </c>
      <c r="E34" s="31" t="s">
        <v>105</v>
      </c>
      <c r="F34" s="32"/>
      <c r="G34" s="32"/>
    </row>
    <row r="35" spans="2:7" s="15" customFormat="1" ht="12.75" customHeight="1">
      <c r="B35" s="24"/>
      <c r="C35" s="29"/>
      <c r="D35" s="30">
        <v>2</v>
      </c>
      <c r="E35" s="31" t="s">
        <v>106</v>
      </c>
      <c r="F35" s="32"/>
      <c r="G35" s="32"/>
    </row>
    <row r="36" spans="2:7" s="15" customFormat="1" ht="12.75" customHeight="1">
      <c r="B36" s="24"/>
      <c r="C36" s="26" t="s">
        <v>32</v>
      </c>
      <c r="D36" s="27" t="s">
        <v>107</v>
      </c>
      <c r="E36" s="28"/>
      <c r="F36" s="32"/>
      <c r="G36" s="32"/>
    </row>
    <row r="37" spans="2:7" s="15" customFormat="1" ht="12.75" customHeight="1">
      <c r="B37" s="24"/>
      <c r="C37" s="29"/>
      <c r="D37" s="27"/>
      <c r="E37" s="28"/>
      <c r="F37" s="32"/>
      <c r="G37" s="32"/>
    </row>
    <row r="38" spans="2:7" s="15" customFormat="1" ht="15.75" customHeight="1">
      <c r="B38" s="24"/>
      <c r="C38" s="340" t="s">
        <v>108</v>
      </c>
      <c r="D38" s="340"/>
      <c r="E38" s="340"/>
      <c r="F38" s="32">
        <f>F36+F33+F32+F21</f>
        <v>0</v>
      </c>
      <c r="G38" s="32"/>
    </row>
    <row r="39" spans="2:7" s="15" customFormat="1" ht="15.75" customHeight="1">
      <c r="B39" s="24"/>
      <c r="C39" s="29"/>
      <c r="D39" s="27"/>
      <c r="E39" s="28"/>
      <c r="F39" s="32"/>
      <c r="G39" s="32"/>
    </row>
    <row r="40" spans="2:10" s="15" customFormat="1" ht="24.75" customHeight="1">
      <c r="B40" s="24"/>
      <c r="C40" s="340" t="s">
        <v>109</v>
      </c>
      <c r="D40" s="340"/>
      <c r="E40" s="340"/>
      <c r="F40" s="25">
        <f>F38+F6</f>
        <v>1955438</v>
      </c>
      <c r="G40" s="25"/>
      <c r="J40" s="42"/>
    </row>
    <row r="41" spans="2:7" s="15" customFormat="1" ht="12.75" customHeight="1">
      <c r="B41" s="24"/>
      <c r="C41" s="26" t="s">
        <v>32</v>
      </c>
      <c r="D41" s="27" t="s">
        <v>110</v>
      </c>
      <c r="E41" s="28"/>
      <c r="F41" s="32">
        <v>100000</v>
      </c>
      <c r="G41" s="32"/>
    </row>
    <row r="42" spans="2:7" s="15" customFormat="1" ht="12.75" customHeight="1">
      <c r="B42" s="24"/>
      <c r="C42" s="26" t="s">
        <v>32</v>
      </c>
      <c r="D42" s="27" t="s">
        <v>111</v>
      </c>
      <c r="E42" s="28"/>
      <c r="F42" s="25">
        <v>0</v>
      </c>
      <c r="G42" s="25">
        <v>100000</v>
      </c>
    </row>
    <row r="43" spans="2:7" s="15" customFormat="1" ht="12.75" customHeight="1">
      <c r="B43" s="24"/>
      <c r="C43" s="26" t="s">
        <v>32</v>
      </c>
      <c r="D43" s="27" t="s">
        <v>112</v>
      </c>
      <c r="E43" s="28"/>
      <c r="F43" s="32"/>
      <c r="G43" s="32"/>
    </row>
    <row r="44" spans="2:7" s="15" customFormat="1" ht="12.75" customHeight="1">
      <c r="B44" s="24"/>
      <c r="C44" s="26" t="s">
        <v>32</v>
      </c>
      <c r="D44" s="27" t="s">
        <v>113</v>
      </c>
      <c r="E44" s="28"/>
      <c r="F44" s="32"/>
      <c r="G44" s="32"/>
    </row>
    <row r="45" spans="2:7" s="15" customFormat="1" ht="12.75" customHeight="1">
      <c r="B45" s="24"/>
      <c r="C45" s="26" t="s">
        <v>32</v>
      </c>
      <c r="D45" s="27" t="s">
        <v>114</v>
      </c>
      <c r="E45" s="28"/>
      <c r="F45" s="25">
        <f>F46+F47+F48</f>
        <v>0</v>
      </c>
      <c r="G45" s="25"/>
    </row>
    <row r="46" spans="2:7" s="15" customFormat="1" ht="12.75" customHeight="1">
      <c r="B46" s="24"/>
      <c r="C46" s="44"/>
      <c r="D46" s="30">
        <v>1</v>
      </c>
      <c r="E46" s="31" t="s">
        <v>115</v>
      </c>
      <c r="F46" s="32"/>
      <c r="G46" s="32"/>
    </row>
    <row r="47" spans="2:7" s="15" customFormat="1" ht="12.75" customHeight="1">
      <c r="B47" s="24"/>
      <c r="C47" s="44"/>
      <c r="D47" s="30">
        <v>2</v>
      </c>
      <c r="E47" s="31" t="s">
        <v>116</v>
      </c>
      <c r="F47" s="32"/>
      <c r="G47" s="32"/>
    </row>
    <row r="48" spans="2:7" s="15" customFormat="1" ht="12.75" customHeight="1">
      <c r="B48" s="24"/>
      <c r="C48" s="44"/>
      <c r="D48" s="30">
        <v>3</v>
      </c>
      <c r="E48" s="31" t="s">
        <v>114</v>
      </c>
      <c r="F48" s="32"/>
      <c r="G48" s="32"/>
    </row>
    <row r="49" spans="2:11" s="15" customFormat="1" ht="12.75" customHeight="1">
      <c r="B49" s="24"/>
      <c r="C49" s="26" t="s">
        <v>32</v>
      </c>
      <c r="D49" s="27" t="s">
        <v>117</v>
      </c>
      <c r="E49" s="28"/>
      <c r="F49" s="32">
        <v>-438392</v>
      </c>
      <c r="G49" s="32"/>
      <c r="I49" s="42"/>
      <c r="K49" s="42"/>
    </row>
    <row r="50" spans="2:7" s="15" customFormat="1" ht="12.75" customHeight="1">
      <c r="B50" s="24"/>
      <c r="C50" s="26" t="s">
        <v>32</v>
      </c>
      <c r="D50" s="27" t="s">
        <v>118</v>
      </c>
      <c r="E50" s="28"/>
      <c r="F50" s="32">
        <f>'PASH 1'!F46</f>
        <v>-410046</v>
      </c>
      <c r="G50" s="32">
        <v>-428392</v>
      </c>
    </row>
    <row r="51" spans="2:7" s="15" customFormat="1" ht="12.75" customHeight="1">
      <c r="B51" s="24"/>
      <c r="C51" s="45"/>
      <c r="D51" s="27"/>
      <c r="E51" s="28"/>
      <c r="F51" s="32"/>
      <c r="G51" s="32"/>
    </row>
    <row r="52" spans="2:10" s="15" customFormat="1" ht="15.75" customHeight="1">
      <c r="B52" s="24"/>
      <c r="C52" s="340" t="s">
        <v>119</v>
      </c>
      <c r="D52" s="340"/>
      <c r="E52" s="340"/>
      <c r="F52" s="25">
        <f>F42+F49+F50</f>
        <v>-848438</v>
      </c>
      <c r="G52" s="25">
        <f>G42+G50</f>
        <v>-328392</v>
      </c>
      <c r="I52" s="42"/>
      <c r="J52" s="42"/>
    </row>
    <row r="53" spans="2:10" s="15" customFormat="1" ht="15.75" customHeight="1">
      <c r="B53" s="24"/>
      <c r="C53" s="45"/>
      <c r="D53" s="27"/>
      <c r="E53" s="28"/>
      <c r="F53" s="32"/>
      <c r="G53" s="32"/>
      <c r="J53" s="42"/>
    </row>
    <row r="54" spans="2:7" s="15" customFormat="1" ht="24.75" customHeight="1">
      <c r="B54" s="24"/>
      <c r="C54" s="340" t="s">
        <v>120</v>
      </c>
      <c r="D54" s="340"/>
      <c r="E54" s="340"/>
      <c r="F54" s="25">
        <f>F52+F38+F6</f>
        <v>1107000</v>
      </c>
      <c r="G54" s="25">
        <f>G52+G38+G6</f>
        <v>1218020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sheetProtection selectLockedCells="1" selectUnlockedCells="1"/>
  <mergeCells count="7">
    <mergeCell ref="C54:E54"/>
    <mergeCell ref="B3:G3"/>
    <mergeCell ref="C5:E5"/>
    <mergeCell ref="C20:E20"/>
    <mergeCell ref="C38:E38"/>
    <mergeCell ref="C40:E40"/>
    <mergeCell ref="C52:E52"/>
  </mergeCells>
  <printOptions horizontalCentered="1" verticalCentered="1"/>
  <pageMargins left="0" right="0" top="0" bottom="0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0.42578125" style="46" customWidth="1"/>
    <col min="2" max="2" width="4.00390625" style="46" customWidth="1"/>
    <col min="3" max="3" width="44.00390625" style="47" customWidth="1"/>
    <col min="4" max="4" width="11.28125" style="47" customWidth="1"/>
    <col min="5" max="5" width="9.140625" style="47" customWidth="1"/>
    <col min="6" max="6" width="9.28125" style="47" customWidth="1"/>
    <col min="7" max="7" width="8.7109375" style="47" customWidth="1"/>
    <col min="8" max="8" width="10.28125" style="47" customWidth="1"/>
    <col min="9" max="9" width="9.28125" style="47" customWidth="1"/>
    <col min="10" max="10" width="8.8515625" style="47" customWidth="1"/>
    <col min="11" max="11" width="13.28125" style="47" customWidth="1"/>
    <col min="12" max="12" width="13.00390625" style="47" customWidth="1"/>
    <col min="13" max="13" width="11.8515625" style="47" customWidth="1"/>
    <col min="14" max="14" width="12.8515625" style="47" customWidth="1"/>
    <col min="15" max="15" width="2.421875" style="46" customWidth="1"/>
    <col min="16" max="16" width="9.140625" style="46" customWidth="1"/>
    <col min="17" max="17" width="15.28125" style="46" customWidth="1"/>
    <col min="18" max="16384" width="9.140625" style="46" customWidth="1"/>
  </cols>
  <sheetData>
    <row r="1" spans="3:14" ht="18.75">
      <c r="C1" s="350" t="s">
        <v>121</v>
      </c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ht="9.75" customHeight="1"/>
    <row r="3" spans="2:14" ht="141" customHeight="1">
      <c r="B3" s="48"/>
      <c r="C3" s="49"/>
      <c r="D3" s="50" t="s">
        <v>122</v>
      </c>
      <c r="E3" s="51" t="s">
        <v>112</v>
      </c>
      <c r="F3" s="51" t="s">
        <v>123</v>
      </c>
      <c r="G3" s="51" t="s">
        <v>124</v>
      </c>
      <c r="H3" s="51" t="s">
        <v>125</v>
      </c>
      <c r="I3" s="51" t="s">
        <v>114</v>
      </c>
      <c r="J3" s="51" t="s">
        <v>126</v>
      </c>
      <c r="K3" s="51" t="s">
        <v>127</v>
      </c>
      <c r="L3" s="51" t="s">
        <v>128</v>
      </c>
      <c r="M3" s="51" t="s">
        <v>129</v>
      </c>
      <c r="N3" s="51" t="s">
        <v>128</v>
      </c>
    </row>
    <row r="4" spans="2:14" ht="31.5">
      <c r="B4" s="52" t="s">
        <v>32</v>
      </c>
      <c r="C4" s="53" t="s">
        <v>130</v>
      </c>
      <c r="D4" s="54"/>
      <c r="E4" s="54"/>
      <c r="F4" s="54"/>
      <c r="G4" s="54"/>
      <c r="H4" s="54"/>
      <c r="I4" s="54"/>
      <c r="J4" s="54"/>
      <c r="K4" s="54">
        <v>0</v>
      </c>
      <c r="L4" s="54">
        <v>0</v>
      </c>
      <c r="M4" s="54"/>
      <c r="N4" s="54">
        <v>0</v>
      </c>
    </row>
    <row r="5" spans="2:14" ht="15.75">
      <c r="B5" s="48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2:14" ht="31.5">
      <c r="B6" s="52" t="s">
        <v>32</v>
      </c>
      <c r="C6" s="53" t="s">
        <v>131</v>
      </c>
      <c r="D6" s="54">
        <f aca="true" t="shared" si="0" ref="D6:N6">D4</f>
        <v>0</v>
      </c>
      <c r="E6" s="54">
        <f t="shared" si="0"/>
        <v>0</v>
      </c>
      <c r="F6" s="54">
        <f t="shared" si="0"/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</row>
    <row r="7" spans="2:14" ht="31.5">
      <c r="B7" s="48"/>
      <c r="C7" s="53" t="s">
        <v>132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ht="15.75">
      <c r="B8" s="48"/>
      <c r="C8" s="55" t="s">
        <v>133</v>
      </c>
      <c r="D8" s="56"/>
      <c r="E8" s="56"/>
      <c r="F8" s="56"/>
      <c r="G8" s="56"/>
      <c r="H8" s="56"/>
      <c r="I8" s="56"/>
      <c r="J8" s="56"/>
      <c r="K8" s="56">
        <f>Pasivet!G50</f>
        <v>-428392</v>
      </c>
      <c r="L8" s="56">
        <f>K8</f>
        <v>-428392</v>
      </c>
      <c r="M8" s="56"/>
      <c r="N8" s="56">
        <f>L8+M8</f>
        <v>-428392</v>
      </c>
    </row>
    <row r="9" spans="2:14" ht="15.75">
      <c r="B9" s="48"/>
      <c r="C9" s="53" t="s">
        <v>134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2:14" ht="21.75" customHeight="1">
      <c r="B10" s="48"/>
      <c r="C10" s="53" t="s">
        <v>135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2:14" ht="31.5">
      <c r="B11" s="48"/>
      <c r="C11" s="53" t="s">
        <v>136</v>
      </c>
      <c r="D11" s="56"/>
      <c r="E11" s="56"/>
      <c r="F11" s="56"/>
      <c r="G11" s="56"/>
      <c r="H11" s="56"/>
      <c r="I11" s="56"/>
      <c r="J11" s="56"/>
      <c r="K11" s="56"/>
      <c r="L11" s="57">
        <f>SUM(I11:K11)</f>
        <v>0</v>
      </c>
      <c r="M11" s="56"/>
      <c r="N11" s="56">
        <v>0</v>
      </c>
    </row>
    <row r="12" spans="2:14" ht="15.75">
      <c r="B12" s="48"/>
      <c r="C12" s="55" t="s">
        <v>137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2:14" ht="15.75">
      <c r="B13" s="48"/>
      <c r="C13" s="55" t="s">
        <v>138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2:14" ht="31.5">
      <c r="B14" s="48"/>
      <c r="C14" s="53" t="s">
        <v>139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2:14" ht="18.75">
      <c r="B15" s="52" t="s">
        <v>32</v>
      </c>
      <c r="C15" s="53" t="s">
        <v>140</v>
      </c>
      <c r="D15" s="54">
        <f aca="true" t="shared" si="1" ref="D15:J15">SUM(D6:D14)</f>
        <v>0</v>
      </c>
      <c r="E15" s="54">
        <f t="shared" si="1"/>
        <v>0</v>
      </c>
      <c r="F15" s="54">
        <f t="shared" si="1"/>
        <v>0</v>
      </c>
      <c r="G15" s="54">
        <f t="shared" si="1"/>
        <v>0</v>
      </c>
      <c r="H15" s="54">
        <f t="shared" si="1"/>
        <v>0</v>
      </c>
      <c r="I15" s="54">
        <f t="shared" si="1"/>
        <v>0</v>
      </c>
      <c r="J15" s="54">
        <f t="shared" si="1"/>
        <v>0</v>
      </c>
      <c r="K15" s="54">
        <v>0</v>
      </c>
      <c r="L15" s="54">
        <v>0</v>
      </c>
      <c r="M15" s="54">
        <f>SUM(M6:M14)</f>
        <v>0</v>
      </c>
      <c r="N15" s="54">
        <v>0</v>
      </c>
    </row>
    <row r="16" spans="2:14" ht="31.5">
      <c r="B16" s="48"/>
      <c r="C16" s="53" t="s">
        <v>132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ht="15.75">
      <c r="B17" s="48"/>
      <c r="C17" s="55" t="s">
        <v>141</v>
      </c>
      <c r="D17" s="56"/>
      <c r="E17" s="56"/>
      <c r="F17" s="56"/>
      <c r="G17" s="56"/>
      <c r="H17" s="56"/>
      <c r="I17" s="56"/>
      <c r="J17" s="56"/>
      <c r="K17" s="56">
        <f>Pasivet!F50</f>
        <v>-410046</v>
      </c>
      <c r="L17" s="56">
        <f>K17</f>
        <v>-410046</v>
      </c>
      <c r="M17" s="56"/>
      <c r="N17" s="56">
        <f>L17+M17</f>
        <v>-410046</v>
      </c>
    </row>
    <row r="18" spans="2:14" ht="15.75">
      <c r="B18" s="48"/>
      <c r="C18" s="53" t="s">
        <v>134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2:14" ht="21.75" customHeight="1">
      <c r="B19" s="48"/>
      <c r="C19" s="53" t="s">
        <v>135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2:14" ht="31.5">
      <c r="B20" s="48"/>
      <c r="C20" s="53" t="s">
        <v>136</v>
      </c>
      <c r="D20" s="56"/>
      <c r="E20" s="56"/>
      <c r="F20" s="56"/>
      <c r="G20" s="56"/>
      <c r="H20" s="56"/>
      <c r="I20" s="56"/>
      <c r="J20" s="56"/>
      <c r="K20" s="56"/>
      <c r="L20" s="57">
        <f>SUM(I20:K20)</f>
        <v>0</v>
      </c>
      <c r="M20" s="56"/>
      <c r="N20" s="56">
        <v>0</v>
      </c>
    </row>
    <row r="21" spans="2:14" ht="15.75">
      <c r="B21" s="48"/>
      <c r="C21" s="55" t="s">
        <v>137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2:14" ht="15.75">
      <c r="B22" s="48"/>
      <c r="C22" s="55" t="s">
        <v>138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4" ht="31.5">
      <c r="B23" s="48"/>
      <c r="C23" s="53" t="s">
        <v>139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2:17" ht="18.75">
      <c r="B24" s="52" t="s">
        <v>32</v>
      </c>
      <c r="C24" s="53" t="s">
        <v>142</v>
      </c>
      <c r="D24" s="54">
        <f aca="true" t="shared" si="2" ref="D24:N24">SUM(D15:D23)</f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  <c r="H24" s="54">
        <f t="shared" si="2"/>
        <v>0</v>
      </c>
      <c r="I24" s="54">
        <f t="shared" si="2"/>
        <v>0</v>
      </c>
      <c r="J24" s="54">
        <f t="shared" si="2"/>
        <v>0</v>
      </c>
      <c r="K24" s="54">
        <f t="shared" si="2"/>
        <v>-410046</v>
      </c>
      <c r="L24" s="54">
        <f t="shared" si="2"/>
        <v>-410046</v>
      </c>
      <c r="M24" s="54">
        <f t="shared" si="2"/>
        <v>0</v>
      </c>
      <c r="N24" s="54">
        <f t="shared" si="2"/>
        <v>-410046</v>
      </c>
      <c r="Q24" s="58"/>
    </row>
  </sheetData>
  <sheetProtection selectLockedCells="1" selectUnlockedCells="1"/>
  <mergeCells count="1">
    <mergeCell ref="C1:N1"/>
  </mergeCells>
  <printOptions horizontalCentered="1"/>
  <pageMargins left="0" right="0" top="0.19652777777777777" bottom="0" header="0.5118055555555555" footer="0.5118055555555555"/>
  <pageSetup horizontalDpi="300" verticalDpi="300" orientation="landscape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B1:K67"/>
  <sheetViews>
    <sheetView zoomScale="80" zoomScaleNormal="80" zoomScalePageLayoutView="0" workbookViewId="0" topLeftCell="A1">
      <selection activeCell="B2" sqref="B2:G67"/>
    </sheetView>
  </sheetViews>
  <sheetFormatPr defaultColWidth="9.140625" defaultRowHeight="12.75"/>
  <cols>
    <col min="1" max="1" width="5.8515625" style="12" customWidth="1"/>
    <col min="2" max="2" width="3.7109375" style="59" customWidth="1"/>
    <col min="3" max="3" width="3.421875" style="13" customWidth="1"/>
    <col min="4" max="4" width="2.7109375" style="13" customWidth="1"/>
    <col min="5" max="5" width="63.140625" style="12" customWidth="1"/>
    <col min="6" max="6" width="11.00390625" style="14" customWidth="1"/>
    <col min="7" max="7" width="12.00390625" style="14" customWidth="1"/>
    <col min="8" max="8" width="9.8515625" style="12" customWidth="1"/>
    <col min="9" max="9" width="18.00390625" style="60" customWidth="1"/>
    <col min="10" max="10" width="10.140625" style="12" customWidth="1"/>
    <col min="11" max="16384" width="9.140625" style="12" customWidth="1"/>
  </cols>
  <sheetData>
    <row r="1" spans="2:9" s="15" customFormat="1" ht="7.5" customHeight="1">
      <c r="B1" s="61"/>
      <c r="C1" s="16"/>
      <c r="D1" s="17"/>
      <c r="E1" s="18"/>
      <c r="F1" s="19"/>
      <c r="G1" s="42"/>
      <c r="I1" s="62"/>
    </row>
    <row r="2" spans="2:9" s="15" customFormat="1" ht="17.25" customHeight="1">
      <c r="B2" s="341" t="s">
        <v>143</v>
      </c>
      <c r="C2" s="341"/>
      <c r="D2" s="341"/>
      <c r="E2" s="341"/>
      <c r="F2" s="341"/>
      <c r="G2" s="341"/>
      <c r="I2" s="62"/>
    </row>
    <row r="3" spans="2:9" s="15" customFormat="1" ht="17.25" customHeight="1">
      <c r="B3" s="341" t="s">
        <v>144</v>
      </c>
      <c r="C3" s="341"/>
      <c r="D3" s="341"/>
      <c r="E3" s="341"/>
      <c r="F3" s="341"/>
      <c r="G3" s="341"/>
      <c r="I3" s="62"/>
    </row>
    <row r="4" spans="2:9" s="15" customFormat="1" ht="17.25" customHeight="1">
      <c r="B4" s="342" t="s">
        <v>145</v>
      </c>
      <c r="C4" s="342"/>
      <c r="D4" s="342"/>
      <c r="E4" s="342"/>
      <c r="F4" s="342"/>
      <c r="G4" s="342"/>
      <c r="I4" s="62"/>
    </row>
    <row r="5" ht="7.5" customHeight="1"/>
    <row r="6" spans="2:9" s="15" customFormat="1" ht="15.75" customHeight="1">
      <c r="B6" s="22" t="s">
        <v>29</v>
      </c>
      <c r="C6" s="340" t="s">
        <v>146</v>
      </c>
      <c r="D6" s="340"/>
      <c r="E6" s="340"/>
      <c r="F6" s="23">
        <v>2019</v>
      </c>
      <c r="G6" s="23">
        <v>2018</v>
      </c>
      <c r="I6" s="62"/>
    </row>
    <row r="7" spans="2:9" s="15" customFormat="1" ht="12.75" customHeight="1">
      <c r="B7" s="63" t="s">
        <v>32</v>
      </c>
      <c r="C7" s="64" t="s">
        <v>147</v>
      </c>
      <c r="D7" s="65"/>
      <c r="E7" s="66"/>
      <c r="F7" s="67">
        <v>0</v>
      </c>
      <c r="G7" s="67">
        <v>0</v>
      </c>
      <c r="I7" s="62"/>
    </row>
    <row r="8" spans="2:9" s="15" customFormat="1" ht="12.75" customHeight="1">
      <c r="B8" s="63" t="s">
        <v>32</v>
      </c>
      <c r="C8" s="64" t="s">
        <v>148</v>
      </c>
      <c r="D8" s="65"/>
      <c r="E8" s="66"/>
      <c r="F8" s="67">
        <v>0</v>
      </c>
      <c r="G8" s="67"/>
      <c r="I8" s="62"/>
    </row>
    <row r="9" spans="2:9" s="15" customFormat="1" ht="12.75" customHeight="1">
      <c r="B9" s="63" t="s">
        <v>32</v>
      </c>
      <c r="C9" s="64" t="s">
        <v>149</v>
      </c>
      <c r="D9" s="65"/>
      <c r="E9" s="66"/>
      <c r="F9" s="67"/>
      <c r="G9" s="67"/>
      <c r="I9" s="62"/>
    </row>
    <row r="10" spans="2:10" s="15" customFormat="1" ht="12.75" customHeight="1">
      <c r="B10" s="63" t="s">
        <v>32</v>
      </c>
      <c r="C10" s="64" t="s">
        <v>150</v>
      </c>
      <c r="D10" s="65"/>
      <c r="E10" s="66"/>
      <c r="F10" s="67"/>
      <c r="G10" s="67"/>
      <c r="J10" s="68"/>
    </row>
    <row r="11" spans="2:10" s="15" customFormat="1" ht="8.25" customHeight="1">
      <c r="B11" s="69"/>
      <c r="C11" s="70"/>
      <c r="D11" s="65"/>
      <c r="E11" s="66"/>
      <c r="F11" s="71"/>
      <c r="G11" s="71"/>
      <c r="I11" s="62"/>
      <c r="J11" s="68"/>
    </row>
    <row r="12" spans="2:10" s="15" customFormat="1" ht="12.75" customHeight="1">
      <c r="B12" s="63" t="s">
        <v>32</v>
      </c>
      <c r="C12" s="64" t="s">
        <v>151</v>
      </c>
      <c r="D12" s="65"/>
      <c r="E12" s="66"/>
      <c r="F12" s="72">
        <f>F13+F14</f>
        <v>0</v>
      </c>
      <c r="G12" s="72"/>
      <c r="I12" s="73"/>
      <c r="J12" s="68"/>
    </row>
    <row r="13" spans="2:10" s="15" customFormat="1" ht="12.75" customHeight="1">
      <c r="B13" s="69"/>
      <c r="C13" s="70"/>
      <c r="D13" s="74">
        <v>1</v>
      </c>
      <c r="E13" s="75" t="s">
        <v>152</v>
      </c>
      <c r="F13" s="71">
        <v>0</v>
      </c>
      <c r="G13" s="71"/>
      <c r="I13" s="62"/>
      <c r="J13" s="68"/>
    </row>
    <row r="14" spans="2:10" s="15" customFormat="1" ht="12.75" customHeight="1">
      <c r="B14" s="76"/>
      <c r="C14" s="70"/>
      <c r="D14" s="15">
        <v>2</v>
      </c>
      <c r="E14" s="75" t="s">
        <v>153</v>
      </c>
      <c r="F14" s="71"/>
      <c r="G14" s="71"/>
      <c r="I14" s="62"/>
      <c r="J14" s="42"/>
    </row>
    <row r="15" spans="2:10" s="15" customFormat="1" ht="12.75" customHeight="1">
      <c r="B15" s="63" t="s">
        <v>32</v>
      </c>
      <c r="C15" s="64" t="s">
        <v>154</v>
      </c>
      <c r="D15" s="65"/>
      <c r="E15" s="66"/>
      <c r="F15" s="72">
        <f>F16+F17</f>
        <v>367026</v>
      </c>
      <c r="G15" s="72">
        <f>G16+G17</f>
        <v>322092</v>
      </c>
      <c r="I15" s="62"/>
      <c r="J15" s="42"/>
    </row>
    <row r="16" spans="2:10" s="15" customFormat="1" ht="12.75" customHeight="1">
      <c r="B16" s="76"/>
      <c r="C16" s="70"/>
      <c r="D16" s="77">
        <v>1</v>
      </c>
      <c r="E16" s="31" t="s">
        <v>155</v>
      </c>
      <c r="F16" s="71">
        <v>354000</v>
      </c>
      <c r="G16" s="71">
        <v>276000</v>
      </c>
      <c r="I16" s="78"/>
      <c r="J16" s="42"/>
    </row>
    <row r="17" spans="2:10" s="15" customFormat="1" ht="12.75" customHeight="1">
      <c r="B17" s="76"/>
      <c r="C17" s="70"/>
      <c r="D17" s="77">
        <v>2</v>
      </c>
      <c r="E17" s="31" t="s">
        <v>156</v>
      </c>
      <c r="F17" s="79">
        <v>13026</v>
      </c>
      <c r="G17" s="79">
        <v>46092</v>
      </c>
      <c r="I17" s="78"/>
      <c r="J17" s="42"/>
    </row>
    <row r="18" spans="2:10" s="15" customFormat="1" ht="12.75" customHeight="1">
      <c r="B18" s="76"/>
      <c r="C18" s="70"/>
      <c r="D18" s="77"/>
      <c r="E18" s="31" t="s">
        <v>157</v>
      </c>
      <c r="F18" s="79"/>
      <c r="G18" s="79"/>
      <c r="I18" s="78"/>
      <c r="J18" s="42"/>
    </row>
    <row r="19" spans="2:10" s="15" customFormat="1" ht="6.75" customHeight="1">
      <c r="B19" s="69"/>
      <c r="C19" s="70"/>
      <c r="D19" s="65"/>
      <c r="E19" s="66"/>
      <c r="F19" s="80"/>
      <c r="G19" s="80"/>
      <c r="I19" s="78"/>
      <c r="J19" s="42"/>
    </row>
    <row r="20" spans="2:10" s="15" customFormat="1" ht="12.75" customHeight="1">
      <c r="B20" s="63" t="s">
        <v>32</v>
      </c>
      <c r="C20" s="64" t="s">
        <v>158</v>
      </c>
      <c r="D20" s="65"/>
      <c r="E20" s="66"/>
      <c r="F20" s="67">
        <v>0</v>
      </c>
      <c r="G20" s="67"/>
      <c r="I20" s="78"/>
      <c r="J20" s="42"/>
    </row>
    <row r="21" spans="2:10" s="15" customFormat="1" ht="12.75" customHeight="1">
      <c r="B21" s="63" t="s">
        <v>32</v>
      </c>
      <c r="C21" s="64" t="s">
        <v>159</v>
      </c>
      <c r="D21" s="65"/>
      <c r="E21" s="66"/>
      <c r="F21" s="67">
        <v>35000</v>
      </c>
      <c r="G21" s="67"/>
      <c r="I21" s="62"/>
      <c r="J21" s="42"/>
    </row>
    <row r="22" spans="2:10" s="15" customFormat="1" ht="12.75" customHeight="1">
      <c r="B22" s="63" t="s">
        <v>32</v>
      </c>
      <c r="C22" s="64" t="s">
        <v>160</v>
      </c>
      <c r="D22" s="65"/>
      <c r="E22" s="66"/>
      <c r="F22" s="67">
        <v>0</v>
      </c>
      <c r="G22" s="67">
        <v>110000</v>
      </c>
      <c r="I22" s="62"/>
      <c r="J22" s="68"/>
    </row>
    <row r="23" spans="2:9" s="15" customFormat="1" ht="6" customHeight="1">
      <c r="B23" s="69"/>
      <c r="C23" s="70"/>
      <c r="D23" s="65"/>
      <c r="E23" s="66"/>
      <c r="F23" s="80"/>
      <c r="G23" s="80"/>
      <c r="I23" s="62"/>
    </row>
    <row r="24" spans="2:9" s="15" customFormat="1" ht="12.75" customHeight="1">
      <c r="B24" s="63" t="s">
        <v>32</v>
      </c>
      <c r="C24" s="64" t="s">
        <v>161</v>
      </c>
      <c r="D24" s="65"/>
      <c r="E24" s="66"/>
      <c r="F24" s="67"/>
      <c r="G24" s="67"/>
      <c r="I24" s="62"/>
    </row>
    <row r="25" spans="2:10" s="15" customFormat="1" ht="12.75" customHeight="1">
      <c r="B25" s="76"/>
      <c r="C25" s="81"/>
      <c r="D25" s="343">
        <v>1</v>
      </c>
      <c r="E25" s="82" t="s">
        <v>162</v>
      </c>
      <c r="F25" s="344"/>
      <c r="G25" s="344"/>
      <c r="H25" s="42"/>
      <c r="I25" s="62"/>
      <c r="J25" s="42"/>
    </row>
    <row r="26" spans="2:9" s="15" customFormat="1" ht="12.75" customHeight="1">
      <c r="B26" s="83"/>
      <c r="C26" s="84"/>
      <c r="D26" s="343"/>
      <c r="E26" s="85" t="s">
        <v>163</v>
      </c>
      <c r="F26" s="344"/>
      <c r="G26" s="344"/>
      <c r="I26" s="62"/>
    </row>
    <row r="27" spans="2:9" s="15" customFormat="1" ht="12.75" customHeight="1">
      <c r="B27" s="76"/>
      <c r="C27" s="81"/>
      <c r="D27" s="343">
        <v>2</v>
      </c>
      <c r="E27" s="82" t="s">
        <v>164</v>
      </c>
      <c r="F27" s="344"/>
      <c r="G27" s="344"/>
      <c r="I27" s="62"/>
    </row>
    <row r="28" spans="2:9" s="15" customFormat="1" ht="12.75" customHeight="1">
      <c r="B28" s="83"/>
      <c r="C28" s="84"/>
      <c r="D28" s="343"/>
      <c r="E28" s="85" t="s">
        <v>165</v>
      </c>
      <c r="F28" s="344"/>
      <c r="G28" s="344"/>
      <c r="I28" s="62"/>
    </row>
    <row r="29" spans="2:9" s="15" customFormat="1" ht="12.75" customHeight="1">
      <c r="B29" s="76"/>
      <c r="C29" s="81"/>
      <c r="D29" s="343">
        <v>3</v>
      </c>
      <c r="E29" s="82" t="s">
        <v>166</v>
      </c>
      <c r="F29" s="344"/>
      <c r="G29" s="344"/>
      <c r="I29" s="62"/>
    </row>
    <row r="30" spans="2:9" s="15" customFormat="1" ht="12.75" customHeight="1">
      <c r="B30" s="83"/>
      <c r="C30" s="84"/>
      <c r="D30" s="343"/>
      <c r="E30" s="85" t="s">
        <v>167</v>
      </c>
      <c r="F30" s="344"/>
      <c r="G30" s="344"/>
      <c r="I30" s="62"/>
    </row>
    <row r="31" spans="2:9" s="15" customFormat="1" ht="12.75" customHeight="1">
      <c r="B31" s="345" t="s">
        <v>32</v>
      </c>
      <c r="C31" s="86" t="s">
        <v>168</v>
      </c>
      <c r="D31" s="87"/>
      <c r="E31" s="88"/>
      <c r="F31" s="346">
        <v>0</v>
      </c>
      <c r="G31" s="346"/>
      <c r="I31" s="62"/>
    </row>
    <row r="32" spans="2:9" s="15" customFormat="1" ht="12.75" customHeight="1">
      <c r="B32" s="345"/>
      <c r="C32" s="89" t="s">
        <v>169</v>
      </c>
      <c r="D32" s="90"/>
      <c r="E32" s="91"/>
      <c r="F32" s="346"/>
      <c r="G32" s="346"/>
      <c r="I32" s="73"/>
    </row>
    <row r="33" spans="2:9" s="15" customFormat="1" ht="12.75" customHeight="1">
      <c r="B33" s="63" t="s">
        <v>32</v>
      </c>
      <c r="C33" s="64" t="s">
        <v>170</v>
      </c>
      <c r="D33" s="65"/>
      <c r="E33" s="66"/>
      <c r="F33" s="67">
        <f>F34+F36</f>
        <v>8020</v>
      </c>
      <c r="G33" s="67">
        <v>6300</v>
      </c>
      <c r="I33" s="62"/>
    </row>
    <row r="34" spans="2:9" s="15" customFormat="1" ht="12.75" customHeight="1">
      <c r="B34" s="76"/>
      <c r="C34" s="81"/>
      <c r="D34" s="343">
        <v>1</v>
      </c>
      <c r="E34" s="82" t="s">
        <v>171</v>
      </c>
      <c r="F34" s="344"/>
      <c r="G34" s="344"/>
      <c r="I34" s="62"/>
    </row>
    <row r="35" spans="2:9" s="15" customFormat="1" ht="12.75" customHeight="1">
      <c r="B35" s="83"/>
      <c r="C35" s="84"/>
      <c r="D35" s="343"/>
      <c r="E35" s="85" t="s">
        <v>172</v>
      </c>
      <c r="F35" s="344"/>
      <c r="G35" s="344"/>
      <c r="I35" s="62"/>
    </row>
    <row r="36" spans="2:9" s="15" customFormat="1" ht="12.75" customHeight="1">
      <c r="B36" s="69"/>
      <c r="C36" s="70"/>
      <c r="D36" s="30">
        <v>2</v>
      </c>
      <c r="E36" s="92" t="s">
        <v>173</v>
      </c>
      <c r="F36" s="80">
        <v>8020</v>
      </c>
      <c r="G36" s="80">
        <v>6300</v>
      </c>
      <c r="I36" s="62"/>
    </row>
    <row r="37" spans="2:9" s="15" customFormat="1" ht="7.5" customHeight="1">
      <c r="B37" s="69"/>
      <c r="C37" s="70"/>
      <c r="D37" s="65"/>
      <c r="E37" s="66"/>
      <c r="F37" s="80"/>
      <c r="G37" s="80"/>
      <c r="I37" s="62"/>
    </row>
    <row r="38" spans="2:9" s="15" customFormat="1" ht="12.75" customHeight="1">
      <c r="B38" s="63" t="s">
        <v>32</v>
      </c>
      <c r="C38" s="64" t="s">
        <v>174</v>
      </c>
      <c r="D38" s="65"/>
      <c r="E38" s="66"/>
      <c r="F38" s="67">
        <v>0</v>
      </c>
      <c r="G38" s="67"/>
      <c r="I38" s="62"/>
    </row>
    <row r="39" spans="2:9" s="15" customFormat="1" ht="12.75" customHeight="1">
      <c r="B39" s="63" t="s">
        <v>32</v>
      </c>
      <c r="C39" s="64" t="s">
        <v>175</v>
      </c>
      <c r="D39" s="65"/>
      <c r="E39" s="66"/>
      <c r="F39" s="67">
        <f>F7+F10-F12-F15-F20-F21-F22+F24-F31-F33-F8</f>
        <v>-410046</v>
      </c>
      <c r="G39" s="67">
        <v>428392</v>
      </c>
      <c r="I39" s="62"/>
    </row>
    <row r="40" spans="2:9" s="15" customFormat="1" ht="14.25" customHeight="1">
      <c r="B40" s="69"/>
      <c r="C40" s="70"/>
      <c r="D40" s="65" t="s">
        <v>176</v>
      </c>
      <c r="E40" s="66"/>
      <c r="F40" s="80">
        <v>354000</v>
      </c>
      <c r="G40" s="80">
        <v>0</v>
      </c>
      <c r="I40" s="62"/>
    </row>
    <row r="41" spans="2:9" s="15" customFormat="1" ht="14.25" customHeight="1">
      <c r="B41" s="63" t="s">
        <v>32</v>
      </c>
      <c r="C41" s="64" t="s">
        <v>175</v>
      </c>
      <c r="D41" s="65"/>
      <c r="E41" s="66"/>
      <c r="F41" s="67">
        <f>F39+F40</f>
        <v>-56046</v>
      </c>
      <c r="G41" s="67">
        <v>428392</v>
      </c>
      <c r="I41" s="62"/>
    </row>
    <row r="42" spans="2:9" s="15" customFormat="1" ht="12.75" customHeight="1">
      <c r="B42" s="63" t="s">
        <v>32</v>
      </c>
      <c r="C42" s="64" t="s">
        <v>177</v>
      </c>
      <c r="D42" s="65"/>
      <c r="E42" s="66"/>
      <c r="F42" s="67">
        <f>F43+F44+F45</f>
        <v>0</v>
      </c>
      <c r="G42" s="67"/>
      <c r="I42" s="62"/>
    </row>
    <row r="43" spans="2:9" s="15" customFormat="1" ht="12.75" customHeight="1">
      <c r="B43" s="69"/>
      <c r="C43" s="70"/>
      <c r="D43" s="30">
        <v>1</v>
      </c>
      <c r="E43" s="92" t="s">
        <v>178</v>
      </c>
      <c r="F43" s="80">
        <v>0</v>
      </c>
      <c r="G43" s="80"/>
      <c r="I43" s="62"/>
    </row>
    <row r="44" spans="2:9" s="15" customFormat="1" ht="12.75" customHeight="1">
      <c r="B44" s="69"/>
      <c r="C44" s="70"/>
      <c r="D44" s="30">
        <v>2</v>
      </c>
      <c r="E44" s="92" t="s">
        <v>179</v>
      </c>
      <c r="F44" s="80"/>
      <c r="G44" s="80"/>
      <c r="I44" s="62"/>
    </row>
    <row r="45" spans="2:10" s="15" customFormat="1" ht="12.75" customHeight="1">
      <c r="B45" s="69"/>
      <c r="C45" s="70"/>
      <c r="D45" s="30">
        <v>3</v>
      </c>
      <c r="E45" s="92" t="s">
        <v>180</v>
      </c>
      <c r="F45" s="80"/>
      <c r="G45" s="80"/>
      <c r="I45" s="62"/>
      <c r="J45" s="42"/>
    </row>
    <row r="46" spans="2:9" s="15" customFormat="1" ht="12.75" customHeight="1">
      <c r="B46" s="63" t="s">
        <v>32</v>
      </c>
      <c r="C46" s="64" t="s">
        <v>181</v>
      </c>
      <c r="D46" s="65"/>
      <c r="E46" s="66"/>
      <c r="F46" s="67">
        <f>F39-F42</f>
        <v>-410046</v>
      </c>
      <c r="G46" s="67">
        <f>G41</f>
        <v>428392</v>
      </c>
      <c r="I46" s="62"/>
    </row>
    <row r="47" spans="2:9" s="15" customFormat="1" ht="8.25" customHeight="1">
      <c r="B47" s="69"/>
      <c r="C47" s="70"/>
      <c r="D47" s="65"/>
      <c r="E47" s="66"/>
      <c r="F47" s="80"/>
      <c r="G47" s="80"/>
      <c r="I47" s="62"/>
    </row>
    <row r="48" spans="2:11" s="15" customFormat="1" ht="12.75" customHeight="1">
      <c r="B48" s="63" t="s">
        <v>32</v>
      </c>
      <c r="C48" s="64" t="s">
        <v>182</v>
      </c>
      <c r="D48" s="65"/>
      <c r="E48" s="66"/>
      <c r="F48" s="67"/>
      <c r="G48" s="67"/>
      <c r="I48" s="73"/>
      <c r="J48" s="42"/>
      <c r="K48" s="42"/>
    </row>
    <row r="49" spans="2:9" s="15" customFormat="1" ht="12.75" customHeight="1">
      <c r="B49" s="69"/>
      <c r="C49" s="70"/>
      <c r="D49" s="65"/>
      <c r="E49" s="92" t="s">
        <v>183</v>
      </c>
      <c r="F49" s="80"/>
      <c r="G49" s="80"/>
      <c r="I49" s="62"/>
    </row>
    <row r="50" spans="2:9" s="15" customFormat="1" ht="12.75" customHeight="1">
      <c r="B50" s="69"/>
      <c r="C50" s="70"/>
      <c r="D50" s="65"/>
      <c r="E50" s="92" t="s">
        <v>184</v>
      </c>
      <c r="F50" s="80"/>
      <c r="G50" s="80"/>
      <c r="I50" s="62"/>
    </row>
    <row r="51" spans="2:7" ht="12.75" customHeight="1">
      <c r="B51" s="341" t="s">
        <v>185</v>
      </c>
      <c r="C51" s="341"/>
      <c r="D51" s="341"/>
      <c r="E51" s="341"/>
      <c r="F51" s="341"/>
      <c r="G51" s="341"/>
    </row>
    <row r="52" spans="5:6" ht="6.75" customHeight="1">
      <c r="E52" s="13"/>
      <c r="F52" s="12"/>
    </row>
    <row r="53" spans="2:9" ht="12.75" customHeight="1">
      <c r="B53" s="63" t="s">
        <v>29</v>
      </c>
      <c r="C53" s="340" t="s">
        <v>146</v>
      </c>
      <c r="D53" s="340"/>
      <c r="E53" s="340"/>
      <c r="F53" s="93">
        <v>2018</v>
      </c>
      <c r="G53" s="93"/>
      <c r="I53" s="94"/>
    </row>
    <row r="54" spans="2:7" ht="12.75" customHeight="1">
      <c r="B54" s="63" t="s">
        <v>32</v>
      </c>
      <c r="C54" s="95" t="s">
        <v>181</v>
      </c>
      <c r="D54" s="96"/>
      <c r="E54" s="97"/>
      <c r="F54" s="67">
        <f>F46</f>
        <v>-410046</v>
      </c>
      <c r="G54" s="67">
        <f>G46</f>
        <v>428392</v>
      </c>
    </row>
    <row r="55" spans="2:7" ht="7.5" customHeight="1">
      <c r="B55" s="98"/>
      <c r="C55" s="95"/>
      <c r="D55" s="96"/>
      <c r="E55" s="97"/>
      <c r="F55" s="99"/>
      <c r="G55" s="99"/>
    </row>
    <row r="56" spans="2:7" ht="12.75" customHeight="1">
      <c r="B56" s="63"/>
      <c r="C56" s="95" t="s">
        <v>186</v>
      </c>
      <c r="D56" s="96"/>
      <c r="E56" s="97"/>
      <c r="F56" s="67"/>
      <c r="G56" s="67"/>
    </row>
    <row r="57" spans="2:7" ht="12.75" customHeight="1">
      <c r="B57" s="98"/>
      <c r="C57" s="95" t="s">
        <v>187</v>
      </c>
      <c r="D57" s="96"/>
      <c r="E57" s="97"/>
      <c r="F57" s="67"/>
      <c r="G57" s="67"/>
    </row>
    <row r="58" spans="2:7" ht="12.75" customHeight="1">
      <c r="B58" s="98"/>
      <c r="C58" s="95" t="s">
        <v>188</v>
      </c>
      <c r="D58" s="96"/>
      <c r="E58" s="97"/>
      <c r="F58" s="67"/>
      <c r="G58" s="67"/>
    </row>
    <row r="59" spans="2:7" ht="12.75" customHeight="1">
      <c r="B59" s="98"/>
      <c r="C59" s="95" t="s">
        <v>189</v>
      </c>
      <c r="D59" s="96"/>
      <c r="E59" s="97"/>
      <c r="F59" s="67"/>
      <c r="G59" s="67"/>
    </row>
    <row r="60" spans="2:7" ht="12.75" customHeight="1">
      <c r="B60" s="98"/>
      <c r="C60" s="95" t="s">
        <v>190</v>
      </c>
      <c r="D60" s="96"/>
      <c r="E60" s="97"/>
      <c r="F60" s="67"/>
      <c r="G60" s="67"/>
    </row>
    <row r="61" spans="2:7" ht="12.75" customHeight="1">
      <c r="B61" s="63" t="s">
        <v>32</v>
      </c>
      <c r="C61" s="95" t="s">
        <v>191</v>
      </c>
      <c r="D61" s="96"/>
      <c r="E61" s="97"/>
      <c r="F61" s="67"/>
      <c r="G61" s="67"/>
    </row>
    <row r="62" spans="2:7" ht="6.75" customHeight="1">
      <c r="B62" s="98"/>
      <c r="C62" s="95"/>
      <c r="D62" s="96"/>
      <c r="E62" s="97"/>
      <c r="F62" s="99"/>
      <c r="G62" s="99"/>
    </row>
    <row r="63" spans="2:7" ht="12.75" customHeight="1">
      <c r="B63" s="63" t="s">
        <v>32</v>
      </c>
      <c r="C63" s="95" t="s">
        <v>192</v>
      </c>
      <c r="D63" s="96"/>
      <c r="E63" s="97"/>
      <c r="F63" s="67"/>
      <c r="G63" s="67"/>
    </row>
    <row r="64" spans="2:7" ht="6" customHeight="1">
      <c r="B64" s="98"/>
      <c r="C64" s="95"/>
      <c r="D64" s="96"/>
      <c r="E64" s="97"/>
      <c r="F64" s="99"/>
      <c r="G64" s="99"/>
    </row>
    <row r="65" spans="2:7" ht="12.75" customHeight="1">
      <c r="B65" s="63" t="s">
        <v>32</v>
      </c>
      <c r="C65" s="95" t="s">
        <v>193</v>
      </c>
      <c r="D65" s="96"/>
      <c r="E65" s="97"/>
      <c r="F65" s="67"/>
      <c r="G65" s="67"/>
    </row>
    <row r="66" spans="2:7" ht="12.75" customHeight="1">
      <c r="B66" s="98"/>
      <c r="C66" s="95"/>
      <c r="D66" s="96"/>
      <c r="E66" s="92" t="s">
        <v>183</v>
      </c>
      <c r="F66" s="99"/>
      <c r="G66" s="99"/>
    </row>
    <row r="67" spans="2:7" ht="12.75" customHeight="1">
      <c r="B67" s="98"/>
      <c r="C67" s="95"/>
      <c r="D67" s="96"/>
      <c r="E67" s="92" t="s">
        <v>184</v>
      </c>
      <c r="F67" s="99"/>
      <c r="G67" s="99"/>
    </row>
  </sheetData>
  <sheetProtection selectLockedCells="1" selectUnlockedCells="1"/>
  <mergeCells count="21">
    <mergeCell ref="B51:G51"/>
    <mergeCell ref="C53:E53"/>
    <mergeCell ref="B31:B32"/>
    <mergeCell ref="F31:F32"/>
    <mergeCell ref="G31:G32"/>
    <mergeCell ref="D34:D35"/>
    <mergeCell ref="F34:F35"/>
    <mergeCell ref="G34:G35"/>
    <mergeCell ref="D27:D28"/>
    <mergeCell ref="F27:F28"/>
    <mergeCell ref="G27:G28"/>
    <mergeCell ref="D29:D30"/>
    <mergeCell ref="F29:F30"/>
    <mergeCell ref="G29:G30"/>
    <mergeCell ref="B2:G2"/>
    <mergeCell ref="B3:G3"/>
    <mergeCell ref="B4:G4"/>
    <mergeCell ref="C6:E6"/>
    <mergeCell ref="D25:D26"/>
    <mergeCell ref="F25:F26"/>
    <mergeCell ref="G25:G26"/>
  </mergeCells>
  <printOptions horizontalCentered="1" verticalCentered="1"/>
  <pageMargins left="0" right="0" top="0" bottom="0" header="0.5118055555555555" footer="0.5118055555555555"/>
  <pageSetup horizontalDpi="300" verticalDpi="300" orientation="landscape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7"/>
  <sheetViews>
    <sheetView zoomScalePageLayoutView="0" workbookViewId="0" topLeftCell="A1">
      <selection activeCell="B2" sqref="B2:G57"/>
    </sheetView>
  </sheetViews>
  <sheetFormatPr defaultColWidth="9.140625" defaultRowHeight="12.75"/>
  <cols>
    <col min="1" max="1" width="2.57421875" style="12" customWidth="1"/>
    <col min="2" max="2" width="5.7109375" style="59" customWidth="1"/>
    <col min="3" max="3" width="3.421875" style="13" customWidth="1"/>
    <col min="4" max="4" width="2.7109375" style="13" customWidth="1"/>
    <col min="5" max="5" width="63.8515625" style="12" customWidth="1"/>
    <col min="6" max="6" width="12.421875" style="14" customWidth="1"/>
    <col min="7" max="7" width="11.28125" style="14" customWidth="1"/>
    <col min="8" max="8" width="1.421875" style="12" customWidth="1"/>
    <col min="9" max="9" width="9.140625" style="12" customWidth="1"/>
    <col min="10" max="10" width="18.00390625" style="60" customWidth="1"/>
    <col min="11" max="16384" width="9.140625" style="12" customWidth="1"/>
  </cols>
  <sheetData>
    <row r="1" spans="2:10" s="15" customFormat="1" ht="7.5" customHeight="1">
      <c r="B1" s="61"/>
      <c r="C1" s="16"/>
      <c r="D1" s="17"/>
      <c r="E1" s="18"/>
      <c r="F1" s="19"/>
      <c r="G1" s="42"/>
      <c r="J1" s="62"/>
    </row>
    <row r="2" spans="2:10" s="15" customFormat="1" ht="18" customHeight="1">
      <c r="B2" s="341" t="s">
        <v>143</v>
      </c>
      <c r="C2" s="341"/>
      <c r="D2" s="341"/>
      <c r="E2" s="341"/>
      <c r="F2" s="341"/>
      <c r="G2" s="341"/>
      <c r="J2" s="62"/>
    </row>
    <row r="3" spans="2:10" s="15" customFormat="1" ht="18" customHeight="1">
      <c r="B3" s="341" t="s">
        <v>144</v>
      </c>
      <c r="C3" s="341"/>
      <c r="D3" s="341"/>
      <c r="E3" s="341"/>
      <c r="F3" s="341"/>
      <c r="G3" s="341"/>
      <c r="J3" s="62"/>
    </row>
    <row r="4" spans="2:10" s="15" customFormat="1" ht="18" customHeight="1">
      <c r="B4" s="342" t="s">
        <v>194</v>
      </c>
      <c r="C4" s="342"/>
      <c r="D4" s="342"/>
      <c r="E4" s="342"/>
      <c r="F4" s="342"/>
      <c r="G4" s="342"/>
      <c r="J4" s="62"/>
    </row>
    <row r="5" ht="7.5" customHeight="1"/>
    <row r="6" spans="2:10" s="15" customFormat="1" ht="15.75" customHeight="1">
      <c r="B6" s="22" t="s">
        <v>29</v>
      </c>
      <c r="C6" s="340" t="s">
        <v>146</v>
      </c>
      <c r="D6" s="340"/>
      <c r="E6" s="340"/>
      <c r="F6" s="23">
        <v>2019</v>
      </c>
      <c r="G6" s="23">
        <v>2018</v>
      </c>
      <c r="J6" s="62"/>
    </row>
    <row r="7" spans="2:10" s="15" customFormat="1" ht="12.75" customHeight="1">
      <c r="B7" s="63" t="s">
        <v>32</v>
      </c>
      <c r="C7" s="64" t="s">
        <v>147</v>
      </c>
      <c r="D7" s="65"/>
      <c r="E7" s="66"/>
      <c r="F7" s="67">
        <f>'PASH 1'!F7</f>
        <v>0</v>
      </c>
      <c r="G7" s="67">
        <v>0</v>
      </c>
      <c r="J7" s="62"/>
    </row>
    <row r="8" spans="2:10" s="15" customFormat="1" ht="12.75" customHeight="1">
      <c r="B8" s="63" t="s">
        <v>32</v>
      </c>
      <c r="C8" s="64" t="s">
        <v>195</v>
      </c>
      <c r="D8" s="65"/>
      <c r="E8" s="66"/>
      <c r="F8" s="67">
        <v>0</v>
      </c>
      <c r="G8" s="67"/>
      <c r="J8" s="62"/>
    </row>
    <row r="9" spans="2:10" s="15" customFormat="1" ht="12.75" customHeight="1">
      <c r="B9" s="63" t="s">
        <v>32</v>
      </c>
      <c r="C9" s="64" t="s">
        <v>196</v>
      </c>
      <c r="D9" s="65"/>
      <c r="E9" s="66"/>
      <c r="F9" s="67">
        <f>F7-F8</f>
        <v>0</v>
      </c>
      <c r="G9" s="67"/>
      <c r="J9" s="62"/>
    </row>
    <row r="10" spans="2:10" s="15" customFormat="1" ht="12.75" customHeight="1">
      <c r="B10" s="63" t="s">
        <v>32</v>
      </c>
      <c r="C10" s="64" t="s">
        <v>197</v>
      </c>
      <c r="D10" s="65"/>
      <c r="E10" s="66"/>
      <c r="F10" s="100">
        <v>0</v>
      </c>
      <c r="G10" s="67"/>
      <c r="J10" s="62"/>
    </row>
    <row r="11" spans="2:10" s="15" customFormat="1" ht="12.75" customHeight="1">
      <c r="B11" s="63" t="s">
        <v>32</v>
      </c>
      <c r="C11" s="64" t="s">
        <v>198</v>
      </c>
      <c r="D11" s="65"/>
      <c r="E11" s="66"/>
      <c r="F11" s="67">
        <v>402026</v>
      </c>
      <c r="G11" s="67">
        <v>322092</v>
      </c>
      <c r="J11" s="62"/>
    </row>
    <row r="12" spans="2:10" s="15" customFormat="1" ht="12.75" customHeight="1">
      <c r="B12" s="63" t="s">
        <v>32</v>
      </c>
      <c r="C12" s="64" t="s">
        <v>161</v>
      </c>
      <c r="D12" s="65"/>
      <c r="E12" s="66"/>
      <c r="F12" s="100"/>
      <c r="G12" s="67">
        <f>G13</f>
        <v>110000</v>
      </c>
      <c r="J12" s="62"/>
    </row>
    <row r="13" spans="2:10" s="15" customFormat="1" ht="12.75" customHeight="1">
      <c r="B13" s="76"/>
      <c r="C13" s="70"/>
      <c r="D13" s="77">
        <v>1</v>
      </c>
      <c r="E13" s="31" t="s">
        <v>150</v>
      </c>
      <c r="F13" s="101"/>
      <c r="G13" s="79">
        <v>110000</v>
      </c>
      <c r="J13" s="62"/>
    </row>
    <row r="14" spans="2:10" s="15" customFormat="1" ht="12.75" customHeight="1">
      <c r="B14" s="76"/>
      <c r="C14" s="81"/>
      <c r="D14" s="347">
        <v>2</v>
      </c>
      <c r="E14" s="102" t="s">
        <v>199</v>
      </c>
      <c r="F14" s="348"/>
      <c r="G14" s="344"/>
      <c r="J14" s="62"/>
    </row>
    <row r="15" spans="2:10" s="15" customFormat="1" ht="12.75" customHeight="1">
      <c r="B15" s="83"/>
      <c r="C15" s="84"/>
      <c r="D15" s="347"/>
      <c r="E15" s="103" t="s">
        <v>200</v>
      </c>
      <c r="F15" s="348"/>
      <c r="G15" s="344"/>
      <c r="J15" s="62"/>
    </row>
    <row r="16" spans="2:10" s="15" customFormat="1" ht="12.75" customHeight="1">
      <c r="B16" s="76"/>
      <c r="C16" s="81"/>
      <c r="D16" s="347">
        <v>3</v>
      </c>
      <c r="E16" s="102" t="s">
        <v>164</v>
      </c>
      <c r="F16" s="348"/>
      <c r="G16" s="344"/>
      <c r="J16" s="62"/>
    </row>
    <row r="17" spans="2:10" s="15" customFormat="1" ht="12.75" customHeight="1">
      <c r="B17" s="83"/>
      <c r="C17" s="84"/>
      <c r="D17" s="347"/>
      <c r="E17" s="103" t="s">
        <v>165</v>
      </c>
      <c r="F17" s="348"/>
      <c r="G17" s="344"/>
      <c r="J17" s="62"/>
    </row>
    <row r="18" spans="2:10" s="15" customFormat="1" ht="12.75" customHeight="1">
      <c r="B18" s="76"/>
      <c r="C18" s="81"/>
      <c r="D18" s="347">
        <v>4</v>
      </c>
      <c r="E18" s="102" t="s">
        <v>201</v>
      </c>
      <c r="F18" s="348"/>
      <c r="G18" s="344"/>
      <c r="J18" s="62"/>
    </row>
    <row r="19" spans="2:10" s="15" customFormat="1" ht="12.75" customHeight="1">
      <c r="B19" s="83"/>
      <c r="C19" s="84"/>
      <c r="D19" s="347"/>
      <c r="E19" s="103" t="s">
        <v>165</v>
      </c>
      <c r="F19" s="348"/>
      <c r="G19" s="344"/>
      <c r="J19" s="62"/>
    </row>
    <row r="20" spans="2:10" s="15" customFormat="1" ht="12.75" customHeight="1">
      <c r="B20" s="104"/>
      <c r="C20" s="105"/>
      <c r="D20" s="106"/>
      <c r="E20" s="107"/>
      <c r="F20" s="108"/>
      <c r="G20" s="109"/>
      <c r="J20" s="62"/>
    </row>
    <row r="21" spans="2:10" s="15" customFormat="1" ht="12.75" customHeight="1">
      <c r="B21" s="345" t="s">
        <v>32</v>
      </c>
      <c r="C21" s="86" t="s">
        <v>168</v>
      </c>
      <c r="D21" s="110"/>
      <c r="E21" s="102"/>
      <c r="F21" s="349"/>
      <c r="G21" s="346"/>
      <c r="J21" s="62"/>
    </row>
    <row r="22" spans="2:10" s="15" customFormat="1" ht="12.75" customHeight="1">
      <c r="B22" s="345"/>
      <c r="C22" s="89" t="s">
        <v>202</v>
      </c>
      <c r="D22" s="111"/>
      <c r="E22" s="103"/>
      <c r="F22" s="349"/>
      <c r="G22" s="346"/>
      <c r="J22" s="62"/>
    </row>
    <row r="23" spans="2:10" s="15" customFormat="1" ht="12.75" customHeight="1">
      <c r="B23" s="63" t="s">
        <v>32</v>
      </c>
      <c r="C23" s="64" t="s">
        <v>170</v>
      </c>
      <c r="D23" s="65"/>
      <c r="E23" s="66"/>
      <c r="F23" s="67">
        <f>F24+F26</f>
        <v>8020</v>
      </c>
      <c r="G23" s="67">
        <v>6300</v>
      </c>
      <c r="J23" s="62"/>
    </row>
    <row r="24" spans="2:10" s="15" customFormat="1" ht="12.75" customHeight="1">
      <c r="B24" s="112"/>
      <c r="C24" s="86"/>
      <c r="D24" s="343">
        <v>1</v>
      </c>
      <c r="E24" s="82" t="s">
        <v>171</v>
      </c>
      <c r="F24" s="349"/>
      <c r="G24" s="346"/>
      <c r="J24" s="62"/>
    </row>
    <row r="25" spans="2:10" s="15" customFormat="1" ht="12.75" customHeight="1">
      <c r="B25" s="113"/>
      <c r="C25" s="89"/>
      <c r="D25" s="343"/>
      <c r="E25" s="85" t="s">
        <v>172</v>
      </c>
      <c r="F25" s="349"/>
      <c r="G25" s="346"/>
      <c r="J25" s="62"/>
    </row>
    <row r="26" spans="2:10" s="15" customFormat="1" ht="12.75" customHeight="1">
      <c r="B26" s="63"/>
      <c r="C26" s="64"/>
      <c r="D26" s="30">
        <v>2</v>
      </c>
      <c r="E26" s="92" t="s">
        <v>173</v>
      </c>
      <c r="F26" s="67">
        <f>'PASH 1'!F36</f>
        <v>8020</v>
      </c>
      <c r="G26" s="80">
        <v>6300</v>
      </c>
      <c r="J26" s="62"/>
    </row>
    <row r="27" spans="2:10" s="15" customFormat="1" ht="12.75" customHeight="1">
      <c r="B27" s="69"/>
      <c r="C27" s="70"/>
      <c r="D27" s="65"/>
      <c r="E27" s="66"/>
      <c r="F27" s="32"/>
      <c r="G27" s="80"/>
      <c r="J27" s="62"/>
    </row>
    <row r="28" spans="2:10" s="15" customFormat="1" ht="12.75" customHeight="1">
      <c r="B28" s="63" t="s">
        <v>32</v>
      </c>
      <c r="C28" s="64" t="s">
        <v>174</v>
      </c>
      <c r="D28" s="65"/>
      <c r="E28" s="66"/>
      <c r="F28" s="100"/>
      <c r="G28" s="67"/>
      <c r="J28" s="62"/>
    </row>
    <row r="29" spans="2:10" s="15" customFormat="1" ht="12.75" customHeight="1">
      <c r="B29" s="63" t="s">
        <v>32</v>
      </c>
      <c r="C29" s="64" t="s">
        <v>175</v>
      </c>
      <c r="D29" s="65"/>
      <c r="E29" s="66"/>
      <c r="F29" s="67">
        <f>F9-F11+F12-F23</f>
        <v>-410046</v>
      </c>
      <c r="G29" s="67">
        <f>G7-G11-G12-G23</f>
        <v>-438392</v>
      </c>
      <c r="J29" s="62"/>
    </row>
    <row r="30" spans="2:10" s="15" customFormat="1" ht="12.75" customHeight="1">
      <c r="B30" s="69"/>
      <c r="C30" s="70"/>
      <c r="D30" s="65"/>
      <c r="E30" s="65" t="s">
        <v>203</v>
      </c>
      <c r="F30" s="114">
        <f>'PASH 1'!F40</f>
        <v>354000</v>
      </c>
      <c r="G30" s="80">
        <v>0</v>
      </c>
      <c r="J30" s="62"/>
    </row>
    <row r="31" spans="2:10" s="15" customFormat="1" ht="12.75" customHeight="1">
      <c r="B31" s="63" t="s">
        <v>32</v>
      </c>
      <c r="C31" s="64" t="s">
        <v>175</v>
      </c>
      <c r="D31" s="65"/>
      <c r="E31" s="66"/>
      <c r="F31" s="115">
        <f>F29+F30</f>
        <v>-56046</v>
      </c>
      <c r="G31" s="80">
        <f>G29</f>
        <v>-438392</v>
      </c>
      <c r="J31" s="62"/>
    </row>
    <row r="32" spans="2:10" s="15" customFormat="1" ht="12.75" customHeight="1">
      <c r="B32" s="63" t="s">
        <v>32</v>
      </c>
      <c r="C32" s="64" t="s">
        <v>177</v>
      </c>
      <c r="D32" s="65"/>
      <c r="E32" s="66"/>
      <c r="F32" s="67">
        <f>F33+F34+F35</f>
        <v>0</v>
      </c>
      <c r="G32" s="67"/>
      <c r="J32" s="62"/>
    </row>
    <row r="33" spans="2:10" s="15" customFormat="1" ht="12.75" customHeight="1">
      <c r="B33" s="69"/>
      <c r="C33" s="70"/>
      <c r="D33" s="30">
        <v>1</v>
      </c>
      <c r="E33" s="92" t="s">
        <v>178</v>
      </c>
      <c r="F33" s="80">
        <f>'PASH 1'!F43</f>
        <v>0</v>
      </c>
      <c r="G33" s="80"/>
      <c r="J33" s="62"/>
    </row>
    <row r="34" spans="2:10" s="15" customFormat="1" ht="12.75" customHeight="1">
      <c r="B34" s="69"/>
      <c r="C34" s="70"/>
      <c r="D34" s="30">
        <v>2</v>
      </c>
      <c r="E34" s="92" t="s">
        <v>179</v>
      </c>
      <c r="F34" s="32"/>
      <c r="G34" s="80"/>
      <c r="J34" s="62"/>
    </row>
    <row r="35" spans="2:10" s="15" customFormat="1" ht="12.75" customHeight="1">
      <c r="B35" s="69"/>
      <c r="C35" s="70"/>
      <c r="D35" s="30">
        <v>3</v>
      </c>
      <c r="E35" s="92" t="s">
        <v>180</v>
      </c>
      <c r="F35" s="32"/>
      <c r="G35" s="80"/>
      <c r="J35" s="62"/>
    </row>
    <row r="36" spans="2:10" s="15" customFormat="1" ht="12.75" customHeight="1">
      <c r="B36" s="63" t="s">
        <v>32</v>
      </c>
      <c r="C36" s="64" t="s">
        <v>181</v>
      </c>
      <c r="D36" s="65"/>
      <c r="E36" s="66"/>
      <c r="F36" s="67">
        <f>F29-F32</f>
        <v>-410046</v>
      </c>
      <c r="G36" s="67">
        <f>G31</f>
        <v>-438392</v>
      </c>
      <c r="J36" s="62"/>
    </row>
    <row r="37" spans="2:10" s="15" customFormat="1" ht="12.75" customHeight="1">
      <c r="B37" s="69"/>
      <c r="C37" s="70"/>
      <c r="D37" s="65"/>
      <c r="E37" s="66"/>
      <c r="F37" s="32"/>
      <c r="G37" s="80"/>
      <c r="J37" s="62"/>
    </row>
    <row r="38" spans="2:10" s="15" customFormat="1" ht="12.75" customHeight="1">
      <c r="B38" s="63" t="s">
        <v>32</v>
      </c>
      <c r="C38" s="64" t="s">
        <v>182</v>
      </c>
      <c r="D38" s="65"/>
      <c r="E38" s="66"/>
      <c r="F38" s="100">
        <v>0</v>
      </c>
      <c r="G38" s="67"/>
      <c r="J38" s="62"/>
    </row>
    <row r="39" spans="2:10" s="15" customFormat="1" ht="12.75" customHeight="1">
      <c r="B39" s="69"/>
      <c r="C39" s="70"/>
      <c r="D39" s="65"/>
      <c r="E39" s="92" t="s">
        <v>183</v>
      </c>
      <c r="F39" s="32"/>
      <c r="G39" s="80"/>
      <c r="J39" s="62"/>
    </row>
    <row r="40" spans="2:10" s="15" customFormat="1" ht="12.75" customHeight="1">
      <c r="B40" s="69"/>
      <c r="C40" s="70"/>
      <c r="D40" s="65"/>
      <c r="E40" s="92" t="s">
        <v>184</v>
      </c>
      <c r="F40" s="32"/>
      <c r="G40" s="80"/>
      <c r="J40" s="62"/>
    </row>
    <row r="41" spans="2:8" ht="12.75" customHeight="1">
      <c r="B41" s="341" t="s">
        <v>185</v>
      </c>
      <c r="C41" s="341"/>
      <c r="D41" s="341"/>
      <c r="E41" s="341"/>
      <c r="F41" s="341"/>
      <c r="G41" s="341"/>
      <c r="H41" s="116"/>
    </row>
    <row r="42" spans="5:8" ht="12.75" customHeight="1">
      <c r="E42" s="13"/>
      <c r="F42" s="12"/>
      <c r="H42" s="14"/>
    </row>
    <row r="43" spans="2:7" ht="12.75" customHeight="1">
      <c r="B43" s="63" t="s">
        <v>29</v>
      </c>
      <c r="C43" s="340" t="s">
        <v>146</v>
      </c>
      <c r="D43" s="340"/>
      <c r="E43" s="340"/>
      <c r="F43" s="93">
        <v>2018</v>
      </c>
      <c r="G43" s="93"/>
    </row>
    <row r="44" spans="2:7" ht="12.75" customHeight="1">
      <c r="B44" s="63" t="s">
        <v>32</v>
      </c>
      <c r="C44" s="95" t="s">
        <v>181</v>
      </c>
      <c r="D44" s="96"/>
      <c r="E44" s="97"/>
      <c r="F44" s="67">
        <f>F36</f>
        <v>-410046</v>
      </c>
      <c r="G44" s="67">
        <v>-182733</v>
      </c>
    </row>
    <row r="45" spans="2:7" ht="12.75" customHeight="1">
      <c r="B45" s="98"/>
      <c r="C45" s="95"/>
      <c r="D45" s="96"/>
      <c r="E45" s="97"/>
      <c r="F45" s="99"/>
      <c r="G45" s="99"/>
    </row>
    <row r="46" spans="2:7" ht="12.75" customHeight="1">
      <c r="B46" s="63"/>
      <c r="C46" s="95" t="s">
        <v>186</v>
      </c>
      <c r="D46" s="96"/>
      <c r="E46" s="97"/>
      <c r="F46" s="67">
        <f>F7</f>
        <v>0</v>
      </c>
      <c r="G46" s="67"/>
    </row>
    <row r="47" spans="2:7" ht="12.75" customHeight="1">
      <c r="B47" s="98"/>
      <c r="C47" s="95" t="s">
        <v>187</v>
      </c>
      <c r="D47" s="96"/>
      <c r="E47" s="97"/>
      <c r="F47" s="67">
        <v>0</v>
      </c>
      <c r="G47" s="67"/>
    </row>
    <row r="48" spans="2:7" ht="12.75" customHeight="1">
      <c r="B48" s="98"/>
      <c r="C48" s="95" t="s">
        <v>188</v>
      </c>
      <c r="D48" s="96"/>
      <c r="E48" s="97"/>
      <c r="F48" s="67">
        <v>0</v>
      </c>
      <c r="G48" s="67"/>
    </row>
    <row r="49" spans="2:7" ht="12.75" customHeight="1">
      <c r="B49" s="98"/>
      <c r="C49" s="95" t="s">
        <v>189</v>
      </c>
      <c r="D49" s="96"/>
      <c r="E49" s="97"/>
      <c r="F49" s="67">
        <v>0</v>
      </c>
      <c r="G49" s="67"/>
    </row>
    <row r="50" spans="2:7" ht="12.75" customHeight="1">
      <c r="B50" s="98"/>
      <c r="C50" s="95" t="s">
        <v>190</v>
      </c>
      <c r="D50" s="96"/>
      <c r="E50" s="97"/>
      <c r="F50" s="67">
        <v>0</v>
      </c>
      <c r="G50" s="67"/>
    </row>
    <row r="51" spans="2:7" ht="12.75" customHeight="1">
      <c r="B51" s="63" t="s">
        <v>32</v>
      </c>
      <c r="C51" s="95" t="s">
        <v>191</v>
      </c>
      <c r="D51" s="96"/>
      <c r="E51" s="97"/>
      <c r="F51" s="67"/>
      <c r="G51" s="67"/>
    </row>
    <row r="52" spans="2:7" ht="12.75" customHeight="1">
      <c r="B52" s="98"/>
      <c r="C52" s="95"/>
      <c r="D52" s="96"/>
      <c r="E52" s="97"/>
      <c r="F52" s="99"/>
      <c r="G52" s="99"/>
    </row>
    <row r="53" spans="2:7" ht="12.75" customHeight="1">
      <c r="B53" s="63" t="s">
        <v>32</v>
      </c>
      <c r="C53" s="95" t="s">
        <v>192</v>
      </c>
      <c r="D53" s="96"/>
      <c r="E53" s="97"/>
      <c r="F53" s="67">
        <v>0</v>
      </c>
      <c r="G53" s="67"/>
    </row>
    <row r="54" spans="2:7" ht="12.75" customHeight="1">
      <c r="B54" s="98"/>
      <c r="C54" s="95"/>
      <c r="D54" s="96"/>
      <c r="E54" s="97"/>
      <c r="F54" s="99"/>
      <c r="G54" s="99"/>
    </row>
    <row r="55" spans="2:7" ht="12.75" customHeight="1">
      <c r="B55" s="63" t="s">
        <v>32</v>
      </c>
      <c r="C55" s="95" t="s">
        <v>193</v>
      </c>
      <c r="D55" s="96"/>
      <c r="E55" s="97"/>
      <c r="F55" s="67">
        <v>0</v>
      </c>
      <c r="G55" s="67"/>
    </row>
    <row r="56" spans="2:7" ht="12.75" customHeight="1">
      <c r="B56" s="98"/>
      <c r="C56" s="95"/>
      <c r="D56" s="96"/>
      <c r="E56" s="92" t="s">
        <v>183</v>
      </c>
      <c r="F56" s="99">
        <v>0</v>
      </c>
      <c r="G56" s="99"/>
    </row>
    <row r="57" spans="2:7" ht="12.75" customHeight="1">
      <c r="B57" s="98"/>
      <c r="C57" s="95"/>
      <c r="D57" s="96"/>
      <c r="E57" s="92" t="s">
        <v>184</v>
      </c>
      <c r="F57" s="99">
        <v>0</v>
      </c>
      <c r="G57" s="99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 selectLockedCells="1" selectUnlockedCells="1"/>
  <mergeCells count="21">
    <mergeCell ref="B41:G41"/>
    <mergeCell ref="C43:E43"/>
    <mergeCell ref="B21:B22"/>
    <mergeCell ref="F21:F22"/>
    <mergeCell ref="G21:G22"/>
    <mergeCell ref="D24:D25"/>
    <mergeCell ref="F24:F25"/>
    <mergeCell ref="G24:G25"/>
    <mergeCell ref="D16:D17"/>
    <mergeCell ref="F16:F17"/>
    <mergeCell ref="G16:G17"/>
    <mergeCell ref="D18:D19"/>
    <mergeCell ref="F18:F19"/>
    <mergeCell ref="G18:G19"/>
    <mergeCell ref="B2:G2"/>
    <mergeCell ref="B3:G3"/>
    <mergeCell ref="B4:G4"/>
    <mergeCell ref="C6:E6"/>
    <mergeCell ref="D14:D15"/>
    <mergeCell ref="F14:F15"/>
    <mergeCell ref="G14:G15"/>
  </mergeCells>
  <printOptions horizontalCentered="1" verticalCentered="1"/>
  <pageMargins left="0" right="0" top="0" bottom="0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1"/>
  <sheetViews>
    <sheetView zoomScale="80" zoomScaleNormal="80" zoomScalePageLayoutView="0" workbookViewId="0" topLeftCell="A1">
      <selection activeCell="B2" sqref="B2:N450"/>
    </sheetView>
  </sheetViews>
  <sheetFormatPr defaultColWidth="9.140625" defaultRowHeight="12.75"/>
  <cols>
    <col min="1" max="1" width="1.28515625" style="117" customWidth="1"/>
    <col min="2" max="2" width="2.421875" style="117" customWidth="1"/>
    <col min="3" max="3" width="3.8515625" style="118" customWidth="1"/>
    <col min="4" max="4" width="2.00390625" style="117" customWidth="1"/>
    <col min="5" max="5" width="3.421875" style="117" customWidth="1"/>
    <col min="6" max="6" width="13.7109375" style="117" customWidth="1"/>
    <col min="7" max="7" width="8.7109375" style="117" customWidth="1"/>
    <col min="8" max="8" width="9.8515625" style="117" customWidth="1"/>
    <col min="9" max="10" width="8.7109375" style="117" customWidth="1"/>
    <col min="11" max="11" width="10.28125" style="117" customWidth="1"/>
    <col min="12" max="12" width="13.28125" style="119" customWidth="1"/>
    <col min="13" max="13" width="10.421875" style="119" customWidth="1"/>
    <col min="14" max="14" width="1.57421875" style="120" customWidth="1"/>
    <col min="15" max="15" width="0.9921875" style="120" customWidth="1"/>
    <col min="16" max="16384" width="9.140625" style="120" customWidth="1"/>
  </cols>
  <sheetData>
    <row r="1" spans="1:14" ht="12.75">
      <c r="A1" s="120"/>
      <c r="B1" s="120"/>
      <c r="C1" s="120"/>
      <c r="D1" s="120"/>
      <c r="E1" s="120"/>
      <c r="F1" s="121"/>
      <c r="G1" s="121"/>
      <c r="H1" s="121"/>
      <c r="I1" s="121"/>
      <c r="J1" s="121"/>
      <c r="K1" s="121"/>
      <c r="L1" s="122"/>
      <c r="M1" s="122"/>
      <c r="N1" s="123"/>
    </row>
    <row r="2" spans="1:14" ht="18.75" customHeight="1">
      <c r="A2" s="120"/>
      <c r="B2" s="124"/>
      <c r="C2" s="125"/>
      <c r="D2" s="125"/>
      <c r="E2" s="125"/>
      <c r="F2" s="126" t="s">
        <v>1</v>
      </c>
      <c r="G2" s="126"/>
      <c r="H2" s="126" t="s">
        <v>204</v>
      </c>
      <c r="I2" s="126"/>
      <c r="J2" s="126"/>
      <c r="K2" s="126" t="s">
        <v>205</v>
      </c>
      <c r="L2" s="127"/>
      <c r="M2" s="127"/>
      <c r="N2" s="128"/>
    </row>
    <row r="3" spans="1:14" ht="33" customHeight="1">
      <c r="A3" s="129"/>
      <c r="B3" s="351" t="s">
        <v>206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14" ht="18">
      <c r="A4" s="129"/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spans="1:14" ht="12.75">
      <c r="A5" s="133"/>
      <c r="B5" s="134"/>
      <c r="C5" s="135"/>
      <c r="D5" s="136" t="s">
        <v>207</v>
      </c>
      <c r="E5" s="137"/>
      <c r="F5" s="138"/>
      <c r="G5" s="138"/>
      <c r="H5" s="138"/>
      <c r="I5" s="138"/>
      <c r="J5" s="138"/>
      <c r="K5" s="138"/>
      <c r="L5" s="139"/>
      <c r="M5" s="140"/>
      <c r="N5" s="141"/>
    </row>
    <row r="6" spans="1:14" ht="12.75">
      <c r="A6" s="133"/>
      <c r="B6" s="134"/>
      <c r="C6" s="142"/>
      <c r="D6" s="143"/>
      <c r="E6" s="144"/>
      <c r="F6" s="145"/>
      <c r="G6" s="145"/>
      <c r="H6" s="145"/>
      <c r="I6" s="145"/>
      <c r="J6" s="145"/>
      <c r="K6" s="145"/>
      <c r="L6" s="146"/>
      <c r="M6" s="147"/>
      <c r="N6" s="141"/>
    </row>
    <row r="7" spans="1:14" ht="12.75">
      <c r="A7" s="133"/>
      <c r="B7" s="134"/>
      <c r="C7" s="148"/>
      <c r="D7" s="149" t="s">
        <v>208</v>
      </c>
      <c r="E7" s="144"/>
      <c r="F7" s="145"/>
      <c r="G7" s="145"/>
      <c r="H7" s="145"/>
      <c r="I7" s="145"/>
      <c r="J7" s="145"/>
      <c r="K7" s="145"/>
      <c r="L7" s="146"/>
      <c r="M7" s="147"/>
      <c r="N7" s="141"/>
    </row>
    <row r="8" spans="1:14" ht="12.75">
      <c r="A8" s="133"/>
      <c r="B8" s="134"/>
      <c r="C8" s="148"/>
      <c r="D8" s="149" t="s">
        <v>209</v>
      </c>
      <c r="E8" s="144"/>
      <c r="F8" s="145"/>
      <c r="G8" s="145"/>
      <c r="H8" s="145"/>
      <c r="I8" s="145"/>
      <c r="J8" s="145"/>
      <c r="K8" s="145"/>
      <c r="L8" s="146"/>
      <c r="M8" s="147"/>
      <c r="N8" s="141"/>
    </row>
    <row r="9" spans="1:14" ht="12.75">
      <c r="A9" s="133"/>
      <c r="B9" s="134"/>
      <c r="C9" s="150" t="s">
        <v>210</v>
      </c>
      <c r="D9" s="151"/>
      <c r="E9" s="144"/>
      <c r="F9" s="145"/>
      <c r="G9" s="145"/>
      <c r="H9" s="145"/>
      <c r="I9" s="145"/>
      <c r="J9" s="145"/>
      <c r="K9" s="145"/>
      <c r="L9" s="146"/>
      <c r="M9" s="147"/>
      <c r="N9" s="141"/>
    </row>
    <row r="10" spans="1:14" ht="12.75">
      <c r="A10" s="133"/>
      <c r="B10" s="134"/>
      <c r="C10" s="148"/>
      <c r="D10" s="144" t="s">
        <v>211</v>
      </c>
      <c r="E10" s="144"/>
      <c r="F10" s="145"/>
      <c r="G10" s="145"/>
      <c r="H10" s="145"/>
      <c r="I10" s="145"/>
      <c r="J10" s="145"/>
      <c r="K10" s="145"/>
      <c r="L10" s="146"/>
      <c r="M10" s="147"/>
      <c r="N10" s="141"/>
    </row>
    <row r="11" spans="1:14" ht="5.25" customHeight="1">
      <c r="A11" s="133"/>
      <c r="B11" s="134"/>
      <c r="C11" s="148"/>
      <c r="D11" s="144" t="s">
        <v>212</v>
      </c>
      <c r="E11" s="144"/>
      <c r="F11" s="145"/>
      <c r="G11" s="145"/>
      <c r="H11" s="145"/>
      <c r="I11" s="145"/>
      <c r="J11" s="145"/>
      <c r="K11" s="145"/>
      <c r="L11" s="146"/>
      <c r="M11" s="147"/>
      <c r="N11" s="141"/>
    </row>
    <row r="12" spans="1:14" ht="12.75">
      <c r="A12" s="133"/>
      <c r="B12" s="134"/>
      <c r="C12" s="152"/>
      <c r="D12" s="153" t="s">
        <v>213</v>
      </c>
      <c r="E12" s="153"/>
      <c r="F12" s="154"/>
      <c r="G12" s="154"/>
      <c r="H12" s="154"/>
      <c r="I12" s="154"/>
      <c r="J12" s="154"/>
      <c r="K12" s="154"/>
      <c r="L12" s="155"/>
      <c r="M12" s="156"/>
      <c r="N12" s="141"/>
    </row>
    <row r="13" spans="1:14" ht="6" customHeight="1">
      <c r="A13" s="120"/>
      <c r="B13" s="157"/>
      <c r="C13" s="158"/>
      <c r="D13" s="158"/>
      <c r="E13" s="158"/>
      <c r="F13" s="145"/>
      <c r="G13" s="145"/>
      <c r="H13" s="145"/>
      <c r="I13" s="145"/>
      <c r="J13" s="145"/>
      <c r="K13" s="145"/>
      <c r="L13" s="146"/>
      <c r="M13" s="146"/>
      <c r="N13" s="141"/>
    </row>
    <row r="14" spans="1:14" ht="15.75">
      <c r="A14" s="120"/>
      <c r="B14" s="157"/>
      <c r="D14" s="159" t="s">
        <v>214</v>
      </c>
      <c r="E14" s="158"/>
      <c r="F14" s="160" t="s">
        <v>215</v>
      </c>
      <c r="G14" s="145"/>
      <c r="H14" s="145"/>
      <c r="I14" s="145"/>
      <c r="J14" s="145"/>
      <c r="K14" s="145"/>
      <c r="L14" s="146"/>
      <c r="M14" s="146"/>
      <c r="N14" s="141"/>
    </row>
    <row r="15" spans="1:14" ht="12.75">
      <c r="A15" s="120"/>
      <c r="B15" s="157"/>
      <c r="C15" s="161"/>
      <c r="D15" s="162"/>
      <c r="E15" s="158"/>
      <c r="F15" s="145"/>
      <c r="G15" s="145"/>
      <c r="H15" s="145"/>
      <c r="I15" s="145"/>
      <c r="J15" s="145"/>
      <c r="K15" s="145"/>
      <c r="L15" s="146"/>
      <c r="M15" s="146"/>
      <c r="N15" s="141"/>
    </row>
    <row r="16" spans="1:14" ht="12.75">
      <c r="A16" s="120"/>
      <c r="B16" s="157"/>
      <c r="C16" s="163">
        <v>1</v>
      </c>
      <c r="D16" s="145" t="s">
        <v>216</v>
      </c>
      <c r="E16" s="158"/>
      <c r="F16" s="145"/>
      <c r="G16" s="145"/>
      <c r="H16" s="145"/>
      <c r="I16" s="145"/>
      <c r="J16" s="145"/>
      <c r="K16" s="145"/>
      <c r="L16" s="146"/>
      <c r="M16" s="146"/>
      <c r="N16" s="141"/>
    </row>
    <row r="17" spans="2:14" s="120" customFormat="1" ht="12.75">
      <c r="B17" s="157"/>
      <c r="C17" s="163">
        <v>2</v>
      </c>
      <c r="D17" s="162" t="s">
        <v>217</v>
      </c>
      <c r="E17" s="158"/>
      <c r="F17" s="145"/>
      <c r="G17" s="145"/>
      <c r="H17" s="145"/>
      <c r="I17" s="145"/>
      <c r="J17" s="145"/>
      <c r="K17" s="145"/>
      <c r="L17" s="146"/>
      <c r="M17" s="146"/>
      <c r="N17" s="141"/>
    </row>
    <row r="18" spans="2:14" s="120" customFormat="1" ht="12.75">
      <c r="B18" s="157"/>
      <c r="C18" s="164">
        <v>3</v>
      </c>
      <c r="D18" s="162" t="s">
        <v>218</v>
      </c>
      <c r="E18" s="158"/>
      <c r="F18" s="145"/>
      <c r="G18" s="145"/>
      <c r="H18" s="145"/>
      <c r="I18" s="145"/>
      <c r="J18" s="145"/>
      <c r="K18" s="145"/>
      <c r="L18" s="146"/>
      <c r="M18" s="146"/>
      <c r="N18" s="141"/>
    </row>
    <row r="19" spans="2:14" ht="12.75">
      <c r="B19" s="165"/>
      <c r="C19" s="164">
        <v>4</v>
      </c>
      <c r="D19" s="164" t="s">
        <v>219</v>
      </c>
      <c r="E19" s="145"/>
      <c r="F19" s="145"/>
      <c r="G19" s="145"/>
      <c r="H19" s="145"/>
      <c r="I19" s="145"/>
      <c r="J19" s="145"/>
      <c r="K19" s="145"/>
      <c r="L19" s="146"/>
      <c r="M19" s="146"/>
      <c r="N19" s="141"/>
    </row>
    <row r="20" spans="2:14" ht="12.75">
      <c r="B20" s="165"/>
      <c r="C20" s="164"/>
      <c r="D20" s="145" t="s">
        <v>220</v>
      </c>
      <c r="E20" s="145"/>
      <c r="F20" s="145"/>
      <c r="G20" s="145"/>
      <c r="H20" s="145"/>
      <c r="I20" s="145"/>
      <c r="J20" s="145"/>
      <c r="K20" s="145"/>
      <c r="L20" s="146"/>
      <c r="M20" s="146"/>
      <c r="N20" s="141"/>
    </row>
    <row r="21" spans="2:14" ht="12.75">
      <c r="B21" s="165"/>
      <c r="C21" s="164" t="s">
        <v>221</v>
      </c>
      <c r="D21" s="164"/>
      <c r="E21" s="145"/>
      <c r="F21" s="145"/>
      <c r="G21" s="145"/>
      <c r="H21" s="145"/>
      <c r="I21" s="145"/>
      <c r="J21" s="145"/>
      <c r="K21" s="145"/>
      <c r="L21" s="146"/>
      <c r="M21" s="146"/>
      <c r="N21" s="141"/>
    </row>
    <row r="22" spans="2:14" ht="12.75">
      <c r="B22" s="165"/>
      <c r="C22" s="164"/>
      <c r="D22" s="145" t="s">
        <v>222</v>
      </c>
      <c r="E22" s="145"/>
      <c r="F22" s="145"/>
      <c r="G22" s="145"/>
      <c r="H22" s="145"/>
      <c r="I22" s="145"/>
      <c r="J22" s="145"/>
      <c r="K22" s="145"/>
      <c r="L22" s="146"/>
      <c r="M22" s="146"/>
      <c r="N22" s="141"/>
    </row>
    <row r="23" spans="2:14" ht="12.75">
      <c r="B23" s="165"/>
      <c r="C23" s="164" t="s">
        <v>223</v>
      </c>
      <c r="D23" s="164"/>
      <c r="E23" s="145"/>
      <c r="F23" s="145"/>
      <c r="G23" s="145"/>
      <c r="H23" s="145"/>
      <c r="I23" s="145"/>
      <c r="J23" s="145"/>
      <c r="K23" s="145"/>
      <c r="L23" s="146"/>
      <c r="M23" s="146"/>
      <c r="N23" s="141"/>
    </row>
    <row r="24" spans="2:14" ht="12.75">
      <c r="B24" s="165"/>
      <c r="C24" s="164"/>
      <c r="D24" s="145" t="s">
        <v>224</v>
      </c>
      <c r="E24" s="145"/>
      <c r="F24" s="145"/>
      <c r="G24" s="145"/>
      <c r="H24" s="145"/>
      <c r="I24" s="145"/>
      <c r="J24" s="145"/>
      <c r="K24" s="145"/>
      <c r="L24" s="146"/>
      <c r="M24" s="146"/>
      <c r="N24" s="141"/>
    </row>
    <row r="25" spans="2:14" ht="12.75">
      <c r="B25" s="165"/>
      <c r="C25" s="164" t="s">
        <v>225</v>
      </c>
      <c r="D25" s="164"/>
      <c r="E25" s="145"/>
      <c r="F25" s="145"/>
      <c r="G25" s="145"/>
      <c r="H25" s="145"/>
      <c r="I25" s="145"/>
      <c r="J25" s="145"/>
      <c r="K25" s="145"/>
      <c r="L25" s="146"/>
      <c r="M25" s="146"/>
      <c r="N25" s="141"/>
    </row>
    <row r="26" spans="2:14" ht="12.75">
      <c r="B26" s="165"/>
      <c r="C26" s="164"/>
      <c r="D26" s="164" t="s">
        <v>226</v>
      </c>
      <c r="E26" s="145"/>
      <c r="F26" s="145"/>
      <c r="G26" s="145"/>
      <c r="H26" s="145"/>
      <c r="I26" s="145"/>
      <c r="J26" s="145"/>
      <c r="K26" s="145"/>
      <c r="L26" s="146"/>
      <c r="M26" s="146"/>
      <c r="N26" s="141"/>
    </row>
    <row r="27" spans="2:14" ht="12.75">
      <c r="B27" s="165"/>
      <c r="C27" s="164" t="s">
        <v>227</v>
      </c>
      <c r="D27" s="164"/>
      <c r="E27" s="145"/>
      <c r="F27" s="145"/>
      <c r="G27" s="145"/>
      <c r="H27" s="145"/>
      <c r="I27" s="145"/>
      <c r="J27" s="145"/>
      <c r="K27" s="145"/>
      <c r="L27" s="146"/>
      <c r="M27" s="146"/>
      <c r="N27" s="141"/>
    </row>
    <row r="28" spans="2:14" ht="12.75">
      <c r="B28" s="165"/>
      <c r="C28" s="145" t="s">
        <v>228</v>
      </c>
      <c r="D28" s="164"/>
      <c r="E28" s="145"/>
      <c r="F28" s="145"/>
      <c r="G28" s="145"/>
      <c r="H28" s="145"/>
      <c r="I28" s="145"/>
      <c r="J28" s="145"/>
      <c r="K28" s="145"/>
      <c r="L28" s="146"/>
      <c r="M28" s="146"/>
      <c r="N28" s="141"/>
    </row>
    <row r="29" spans="2:14" ht="12.75">
      <c r="B29" s="165"/>
      <c r="C29" s="164"/>
      <c r="D29" s="164" t="s">
        <v>229</v>
      </c>
      <c r="E29" s="145"/>
      <c r="F29" s="145"/>
      <c r="G29" s="145"/>
      <c r="H29" s="145"/>
      <c r="I29" s="145"/>
      <c r="J29" s="145"/>
      <c r="K29" s="145"/>
      <c r="L29" s="146"/>
      <c r="M29" s="146"/>
      <c r="N29" s="141"/>
    </row>
    <row r="30" spans="2:14" ht="12.75">
      <c r="B30" s="165"/>
      <c r="C30" s="145" t="s">
        <v>230</v>
      </c>
      <c r="D30" s="164"/>
      <c r="E30" s="145"/>
      <c r="F30" s="145"/>
      <c r="G30" s="145"/>
      <c r="H30" s="145"/>
      <c r="I30" s="145"/>
      <c r="J30" s="145"/>
      <c r="K30" s="145"/>
      <c r="L30" s="146"/>
      <c r="M30" s="146"/>
      <c r="N30" s="141"/>
    </row>
    <row r="31" spans="2:14" ht="12.75">
      <c r="B31" s="165"/>
      <c r="C31" s="164"/>
      <c r="D31" s="164" t="s">
        <v>231</v>
      </c>
      <c r="E31" s="145"/>
      <c r="F31" s="145"/>
      <c r="G31" s="145"/>
      <c r="H31" s="145"/>
      <c r="I31" s="145"/>
      <c r="J31" s="145"/>
      <c r="K31" s="145"/>
      <c r="L31" s="146"/>
      <c r="M31" s="146"/>
      <c r="N31" s="141"/>
    </row>
    <row r="32" spans="2:14" ht="12.75">
      <c r="B32" s="165"/>
      <c r="C32" s="145" t="s">
        <v>232</v>
      </c>
      <c r="D32" s="164"/>
      <c r="E32" s="145"/>
      <c r="F32" s="145"/>
      <c r="G32" s="145"/>
      <c r="H32" s="145"/>
      <c r="I32" s="145"/>
      <c r="J32" s="145"/>
      <c r="K32" s="145"/>
      <c r="L32" s="146"/>
      <c r="M32" s="146"/>
      <c r="N32" s="141"/>
    </row>
    <row r="33" spans="2:14" ht="12.75">
      <c r="B33" s="165"/>
      <c r="C33" s="164" t="s">
        <v>233</v>
      </c>
      <c r="D33" s="164" t="s">
        <v>234</v>
      </c>
      <c r="E33" s="145"/>
      <c r="F33" s="145"/>
      <c r="G33" s="145"/>
      <c r="H33" s="145"/>
      <c r="I33" s="145"/>
      <c r="J33" s="145"/>
      <c r="K33" s="145"/>
      <c r="L33" s="146"/>
      <c r="M33" s="146"/>
      <c r="N33" s="141"/>
    </row>
    <row r="34" spans="2:14" ht="12.75">
      <c r="B34" s="165"/>
      <c r="C34" s="164"/>
      <c r="D34" s="145" t="s">
        <v>235</v>
      </c>
      <c r="E34" s="145"/>
      <c r="F34" s="145"/>
      <c r="G34" s="145"/>
      <c r="H34" s="145"/>
      <c r="I34" s="145"/>
      <c r="J34" s="145"/>
      <c r="K34" s="145"/>
      <c r="L34" s="146"/>
      <c r="M34" s="146"/>
      <c r="N34" s="141"/>
    </row>
    <row r="35" spans="2:14" ht="12.75">
      <c r="B35" s="165"/>
      <c r="C35" s="164"/>
      <c r="D35" s="145" t="s">
        <v>236</v>
      </c>
      <c r="E35" s="145"/>
      <c r="F35" s="145"/>
      <c r="G35" s="145"/>
      <c r="H35" s="145"/>
      <c r="I35" s="145"/>
      <c r="J35" s="145"/>
      <c r="K35" s="145"/>
      <c r="L35" s="146"/>
      <c r="M35" s="146"/>
      <c r="N35" s="141"/>
    </row>
    <row r="36" spans="2:14" ht="12.75">
      <c r="B36" s="165"/>
      <c r="C36" s="164"/>
      <c r="D36" s="145" t="s">
        <v>237</v>
      </c>
      <c r="E36" s="145"/>
      <c r="F36" s="145"/>
      <c r="G36" s="145"/>
      <c r="H36" s="145"/>
      <c r="I36" s="145"/>
      <c r="J36" s="145"/>
      <c r="K36" s="145"/>
      <c r="L36" s="146"/>
      <c r="M36" s="146"/>
      <c r="N36" s="141"/>
    </row>
    <row r="37" spans="2:14" ht="12.75">
      <c r="B37" s="165"/>
      <c r="C37" s="164"/>
      <c r="D37" s="145" t="s">
        <v>238</v>
      </c>
      <c r="E37" s="145"/>
      <c r="F37" s="145"/>
      <c r="G37" s="145"/>
      <c r="H37" s="145"/>
      <c r="I37" s="145"/>
      <c r="J37" s="145"/>
      <c r="K37" s="145"/>
      <c r="L37" s="146"/>
      <c r="M37" s="146"/>
      <c r="N37" s="141"/>
    </row>
    <row r="38" spans="2:14" ht="6" customHeight="1">
      <c r="B38" s="165"/>
      <c r="C38" s="164"/>
      <c r="D38" s="145" t="s">
        <v>239</v>
      </c>
      <c r="E38" s="145"/>
      <c r="F38" s="145"/>
      <c r="G38" s="145"/>
      <c r="H38" s="145"/>
      <c r="I38" s="145"/>
      <c r="J38" s="145"/>
      <c r="K38" s="145"/>
      <c r="L38" s="146"/>
      <c r="M38" s="146"/>
      <c r="N38" s="141"/>
    </row>
    <row r="39" spans="2:14" ht="12.75">
      <c r="B39" s="165"/>
      <c r="C39" s="164"/>
      <c r="D39" s="145" t="s">
        <v>240</v>
      </c>
      <c r="E39" s="145"/>
      <c r="F39" s="145"/>
      <c r="G39" s="145"/>
      <c r="H39" s="145"/>
      <c r="I39" s="145"/>
      <c r="J39" s="145"/>
      <c r="K39" s="145"/>
      <c r="L39" s="146"/>
      <c r="M39" s="146"/>
      <c r="N39" s="141"/>
    </row>
    <row r="40" spans="2:14" ht="4.5" customHeight="1">
      <c r="B40" s="165"/>
      <c r="C40" s="164"/>
      <c r="D40" s="164"/>
      <c r="E40" s="145"/>
      <c r="F40" s="145"/>
      <c r="G40" s="145"/>
      <c r="H40" s="145"/>
      <c r="I40" s="145"/>
      <c r="J40" s="145"/>
      <c r="K40" s="145"/>
      <c r="L40" s="146"/>
      <c r="M40" s="146"/>
      <c r="N40" s="141"/>
    </row>
    <row r="41" spans="2:14" ht="15.75">
      <c r="B41" s="165"/>
      <c r="D41" s="159" t="s">
        <v>241</v>
      </c>
      <c r="F41" s="160" t="s">
        <v>242</v>
      </c>
      <c r="G41" s="145"/>
      <c r="H41" s="145"/>
      <c r="I41" s="145"/>
      <c r="J41" s="145"/>
      <c r="K41" s="145"/>
      <c r="L41" s="146"/>
      <c r="M41" s="146"/>
      <c r="N41" s="141"/>
    </row>
    <row r="42" spans="2:14" ht="12.75">
      <c r="B42" s="165"/>
      <c r="C42" s="164"/>
      <c r="D42" s="164"/>
      <c r="E42" s="145"/>
      <c r="F42" s="145"/>
      <c r="G42" s="145"/>
      <c r="H42" s="145"/>
      <c r="I42" s="145"/>
      <c r="J42" s="145"/>
      <c r="K42" s="145"/>
      <c r="L42" s="146"/>
      <c r="M42" s="146"/>
      <c r="N42" s="141"/>
    </row>
    <row r="43" spans="2:14" ht="12.75">
      <c r="B43" s="165"/>
      <c r="C43" s="164"/>
      <c r="D43" s="145" t="s">
        <v>243</v>
      </c>
      <c r="E43" s="145"/>
      <c r="F43" s="145"/>
      <c r="G43" s="145"/>
      <c r="H43" s="145"/>
      <c r="I43" s="145"/>
      <c r="J43" s="145"/>
      <c r="K43" s="145"/>
      <c r="L43" s="146"/>
      <c r="M43" s="146"/>
      <c r="N43" s="141"/>
    </row>
    <row r="44" spans="2:14" ht="12.75">
      <c r="B44" s="165"/>
      <c r="C44" s="164" t="s">
        <v>244</v>
      </c>
      <c r="D44" s="164"/>
      <c r="E44" s="145"/>
      <c r="F44" s="145"/>
      <c r="G44" s="145"/>
      <c r="H44" s="145"/>
      <c r="I44" s="145"/>
      <c r="J44" s="145"/>
      <c r="K44" s="145"/>
      <c r="L44" s="146"/>
      <c r="M44" s="146"/>
      <c r="N44" s="141"/>
    </row>
    <row r="45" spans="2:14" ht="12.75">
      <c r="B45" s="165"/>
      <c r="C45" s="164"/>
      <c r="D45" s="164" t="s">
        <v>245</v>
      </c>
      <c r="E45" s="145"/>
      <c r="F45" s="145"/>
      <c r="G45" s="145"/>
      <c r="H45" s="145"/>
      <c r="I45" s="145"/>
      <c r="J45" s="145"/>
      <c r="K45" s="145"/>
      <c r="L45" s="146"/>
      <c r="M45" s="146"/>
      <c r="N45" s="141"/>
    </row>
    <row r="46" spans="2:14" ht="12.75">
      <c r="B46" s="165"/>
      <c r="C46" s="164" t="s">
        <v>246</v>
      </c>
      <c r="D46" s="164"/>
      <c r="E46" s="145"/>
      <c r="F46" s="145"/>
      <c r="G46" s="145"/>
      <c r="H46" s="145"/>
      <c r="I46" s="145"/>
      <c r="J46" s="145"/>
      <c r="K46" s="145"/>
      <c r="L46" s="146"/>
      <c r="M46" s="146"/>
      <c r="N46" s="141"/>
    </row>
    <row r="47" spans="2:14" ht="12.75">
      <c r="B47" s="165"/>
      <c r="C47" s="164"/>
      <c r="D47" s="164" t="s">
        <v>247</v>
      </c>
      <c r="E47" s="145"/>
      <c r="F47" s="145"/>
      <c r="G47" s="145"/>
      <c r="H47" s="145"/>
      <c r="I47" s="145"/>
      <c r="J47" s="145"/>
      <c r="K47" s="145"/>
      <c r="L47" s="146"/>
      <c r="M47" s="146"/>
      <c r="N47" s="141"/>
    </row>
    <row r="48" spans="2:14" ht="12.75">
      <c r="B48" s="165"/>
      <c r="C48" s="164" t="s">
        <v>248</v>
      </c>
      <c r="D48" s="164"/>
      <c r="E48" s="145"/>
      <c r="F48" s="145"/>
      <c r="G48" s="145"/>
      <c r="H48" s="145"/>
      <c r="I48" s="145"/>
      <c r="J48" s="145"/>
      <c r="K48" s="145"/>
      <c r="L48" s="146"/>
      <c r="M48" s="146"/>
      <c r="N48" s="141"/>
    </row>
    <row r="49" spans="2:14" ht="12.75">
      <c r="B49" s="165"/>
      <c r="C49" s="164"/>
      <c r="D49" s="164" t="s">
        <v>249</v>
      </c>
      <c r="E49" s="145"/>
      <c r="F49" s="145"/>
      <c r="G49" s="145"/>
      <c r="H49" s="145"/>
      <c r="I49" s="145"/>
      <c r="J49" s="145"/>
      <c r="K49" s="145"/>
      <c r="L49" s="146"/>
      <c r="M49" s="146"/>
      <c r="N49" s="141"/>
    </row>
    <row r="50" spans="2:14" ht="12.75">
      <c r="B50" s="165"/>
      <c r="C50" s="164" t="s">
        <v>250</v>
      </c>
      <c r="D50" s="164"/>
      <c r="E50" s="166"/>
      <c r="F50" s="145"/>
      <c r="G50" s="145"/>
      <c r="H50" s="145"/>
      <c r="I50" s="145"/>
      <c r="J50" s="145"/>
      <c r="K50" s="145"/>
      <c r="L50" s="146"/>
      <c r="M50" s="146"/>
      <c r="N50" s="141"/>
    </row>
    <row r="51" spans="2:14" ht="12.75">
      <c r="B51" s="165"/>
      <c r="C51" s="162"/>
      <c r="D51" s="162" t="s">
        <v>251</v>
      </c>
      <c r="E51" s="166"/>
      <c r="F51" s="145"/>
      <c r="G51" s="145"/>
      <c r="H51" s="145"/>
      <c r="I51" s="145"/>
      <c r="J51" s="145"/>
      <c r="K51" s="145"/>
      <c r="L51" s="146"/>
      <c r="M51" s="146"/>
      <c r="N51" s="141"/>
    </row>
    <row r="52" spans="2:14" ht="12.75">
      <c r="B52" s="165"/>
      <c r="C52" s="162" t="s">
        <v>252</v>
      </c>
      <c r="D52" s="162"/>
      <c r="E52" s="166"/>
      <c r="F52" s="145"/>
      <c r="G52" s="145"/>
      <c r="H52" s="145"/>
      <c r="I52" s="145"/>
      <c r="J52" s="145"/>
      <c r="K52" s="145"/>
      <c r="L52" s="146"/>
      <c r="M52" s="146"/>
      <c r="N52" s="141"/>
    </row>
    <row r="53" spans="2:14" ht="12.75">
      <c r="B53" s="165"/>
      <c r="C53" s="162" t="s">
        <v>253</v>
      </c>
      <c r="D53" s="162"/>
      <c r="E53" s="166"/>
      <c r="F53" s="145"/>
      <c r="G53" s="145"/>
      <c r="H53" s="145"/>
      <c r="I53" s="145"/>
      <c r="J53" s="145"/>
      <c r="K53" s="145"/>
      <c r="L53" s="146"/>
      <c r="M53" s="146"/>
      <c r="N53" s="141"/>
    </row>
    <row r="54" spans="2:14" ht="12.75">
      <c r="B54" s="165"/>
      <c r="C54" s="164"/>
      <c r="D54" s="162" t="s">
        <v>254</v>
      </c>
      <c r="E54" s="166"/>
      <c r="F54" s="145"/>
      <c r="G54" s="145"/>
      <c r="H54" s="145"/>
      <c r="I54" s="145"/>
      <c r="J54" s="145"/>
      <c r="K54" s="145"/>
      <c r="L54" s="146"/>
      <c r="M54" s="146"/>
      <c r="N54" s="141"/>
    </row>
    <row r="55" spans="2:14" ht="12.75">
      <c r="B55" s="165"/>
      <c r="C55" s="164"/>
      <c r="D55" s="164" t="s">
        <v>255</v>
      </c>
      <c r="E55" s="166"/>
      <c r="F55" s="145"/>
      <c r="G55" s="145"/>
      <c r="H55" s="145"/>
      <c r="I55" s="145"/>
      <c r="J55" s="145"/>
      <c r="K55" s="145"/>
      <c r="L55" s="146"/>
      <c r="M55" s="146"/>
      <c r="N55" s="141"/>
    </row>
    <row r="56" spans="2:14" ht="12.75">
      <c r="B56" s="165"/>
      <c r="C56" s="164"/>
      <c r="D56" s="164" t="s">
        <v>256</v>
      </c>
      <c r="E56" s="166"/>
      <c r="F56" s="145"/>
      <c r="G56" s="145"/>
      <c r="H56" s="145"/>
      <c r="I56" s="145"/>
      <c r="J56" s="145"/>
      <c r="K56" s="145"/>
      <c r="L56" s="146"/>
      <c r="M56" s="146"/>
      <c r="N56" s="141"/>
    </row>
    <row r="57" spans="1:14" ht="12.75">
      <c r="A57" s="120"/>
      <c r="B57" s="157"/>
      <c r="C57" s="162"/>
      <c r="D57" s="162" t="s">
        <v>257</v>
      </c>
      <c r="E57" s="141"/>
      <c r="F57" s="145"/>
      <c r="G57" s="145"/>
      <c r="H57" s="145"/>
      <c r="I57" s="145"/>
      <c r="J57" s="145"/>
      <c r="K57" s="145"/>
      <c r="L57" s="146"/>
      <c r="M57" s="146"/>
      <c r="N57" s="141"/>
    </row>
    <row r="58" spans="1:14" ht="12.75">
      <c r="A58" s="120"/>
      <c r="B58" s="157"/>
      <c r="C58" s="162" t="s">
        <v>258</v>
      </c>
      <c r="D58" s="162"/>
      <c r="E58" s="141"/>
      <c r="F58" s="145"/>
      <c r="G58" s="145"/>
      <c r="H58" s="145"/>
      <c r="I58" s="145"/>
      <c r="J58" s="145"/>
      <c r="K58" s="145"/>
      <c r="L58" s="146"/>
      <c r="M58" s="146"/>
      <c r="N58" s="141"/>
    </row>
    <row r="59" spans="1:14" ht="12.75">
      <c r="A59" s="120"/>
      <c r="B59" s="157"/>
      <c r="C59" s="145"/>
      <c r="D59" s="145"/>
      <c r="E59" s="158"/>
      <c r="F59" s="145"/>
      <c r="G59" s="145"/>
      <c r="H59" s="145"/>
      <c r="I59" s="145"/>
      <c r="J59" s="145"/>
      <c r="K59" s="145"/>
      <c r="L59" s="146"/>
      <c r="M59" s="146"/>
      <c r="N59" s="141"/>
    </row>
    <row r="60" spans="1:14" ht="12.75">
      <c r="A60" s="120"/>
      <c r="B60" s="157"/>
      <c r="C60" s="145"/>
      <c r="D60" s="145"/>
      <c r="E60" s="158"/>
      <c r="F60" s="145"/>
      <c r="G60" s="145"/>
      <c r="H60" s="145"/>
      <c r="I60" s="145"/>
      <c r="J60" s="145"/>
      <c r="K60" s="145"/>
      <c r="L60" s="146"/>
      <c r="M60" s="146"/>
      <c r="N60" s="141"/>
    </row>
    <row r="61" spans="1:14" ht="12.75">
      <c r="A61" s="158"/>
      <c r="B61" s="157"/>
      <c r="C61" s="145"/>
      <c r="D61" s="145"/>
      <c r="E61" s="167"/>
      <c r="F61" s="145"/>
      <c r="G61" s="145"/>
      <c r="H61" s="145"/>
      <c r="I61" s="145"/>
      <c r="J61" s="145"/>
      <c r="K61" s="145"/>
      <c r="L61" s="146"/>
      <c r="M61" s="146"/>
      <c r="N61" s="141"/>
    </row>
    <row r="62" spans="1:14" ht="12.75">
      <c r="A62" s="158"/>
      <c r="B62" s="157"/>
      <c r="C62" s="158"/>
      <c r="D62" s="158"/>
      <c r="E62" s="158"/>
      <c r="F62" s="145"/>
      <c r="G62" s="145"/>
      <c r="H62" s="145"/>
      <c r="I62" s="145"/>
      <c r="J62" s="145"/>
      <c r="K62" s="145"/>
      <c r="L62" s="146"/>
      <c r="M62" s="146"/>
      <c r="N62" s="141"/>
    </row>
    <row r="63" spans="2:14" ht="12.75">
      <c r="B63" s="165"/>
      <c r="C63" s="168"/>
      <c r="D63" s="145"/>
      <c r="E63" s="145"/>
      <c r="F63" s="145"/>
      <c r="G63" s="145"/>
      <c r="H63" s="145"/>
      <c r="I63" s="145"/>
      <c r="J63" s="145"/>
      <c r="K63" s="145"/>
      <c r="L63" s="146"/>
      <c r="M63" s="146"/>
      <c r="N63" s="166"/>
    </row>
    <row r="64" spans="2:14" ht="12.75">
      <c r="B64" s="165"/>
      <c r="C64" s="168"/>
      <c r="D64" s="145"/>
      <c r="E64" s="145"/>
      <c r="F64" s="145"/>
      <c r="G64" s="145"/>
      <c r="H64" s="145"/>
      <c r="I64" s="145"/>
      <c r="J64" s="145"/>
      <c r="K64" s="145"/>
      <c r="L64" s="146"/>
      <c r="M64" s="146"/>
      <c r="N64" s="166"/>
    </row>
    <row r="65" spans="2:14" ht="12.75">
      <c r="B65" s="165"/>
      <c r="C65" s="168"/>
      <c r="D65" s="145"/>
      <c r="E65" s="145"/>
      <c r="F65" s="145"/>
      <c r="G65" s="145"/>
      <c r="H65" s="145"/>
      <c r="I65" s="145"/>
      <c r="J65" s="145"/>
      <c r="K65" s="145"/>
      <c r="L65" s="146"/>
      <c r="M65" s="146"/>
      <c r="N65" s="166"/>
    </row>
    <row r="66" spans="2:14" ht="18">
      <c r="B66" s="169"/>
      <c r="C66" s="170" t="s">
        <v>259</v>
      </c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2"/>
    </row>
    <row r="67" spans="2:14" ht="18">
      <c r="B67" s="169"/>
      <c r="C67" s="173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2"/>
    </row>
    <row r="68" spans="2:14" ht="15.75">
      <c r="B68" s="174"/>
      <c r="C68" s="170"/>
      <c r="D68" s="352" t="s">
        <v>260</v>
      </c>
      <c r="E68" s="352"/>
      <c r="F68" s="175" t="s">
        <v>261</v>
      </c>
      <c r="G68" s="164"/>
      <c r="H68" s="164"/>
      <c r="I68" s="164"/>
      <c r="J68" s="164"/>
      <c r="K68" s="176"/>
      <c r="L68" s="176"/>
      <c r="M68" s="164"/>
      <c r="N68" s="177"/>
    </row>
    <row r="69" spans="2:14" ht="12.75">
      <c r="B69" s="174"/>
      <c r="C69" s="170"/>
      <c r="D69" s="164"/>
      <c r="E69" s="178"/>
      <c r="F69" s="164"/>
      <c r="G69" s="164"/>
      <c r="H69" s="164"/>
      <c r="I69" s="164"/>
      <c r="J69" s="164"/>
      <c r="K69" s="176"/>
      <c r="L69" s="176"/>
      <c r="M69" s="164"/>
      <c r="N69" s="177"/>
    </row>
    <row r="70" spans="2:14" ht="12.75">
      <c r="B70" s="174"/>
      <c r="C70" s="170"/>
      <c r="D70" s="164"/>
      <c r="E70" s="179" t="s">
        <v>56</v>
      </c>
      <c r="F70" s="180" t="s">
        <v>262</v>
      </c>
      <c r="G70" s="180"/>
      <c r="H70" s="180"/>
      <c r="I70" s="164"/>
      <c r="J70" s="164"/>
      <c r="K70" s="164"/>
      <c r="L70" s="164"/>
      <c r="M70" s="164"/>
      <c r="N70" s="177"/>
    </row>
    <row r="71" spans="2:14" ht="12.75">
      <c r="B71" s="174"/>
      <c r="C71" s="170"/>
      <c r="D71" s="164"/>
      <c r="E71" s="179"/>
      <c r="F71" s="180"/>
      <c r="G71" s="180"/>
      <c r="H71" s="180"/>
      <c r="I71" s="164"/>
      <c r="J71" s="164"/>
      <c r="K71" s="164"/>
      <c r="L71" s="164"/>
      <c r="M71" s="164"/>
      <c r="N71" s="177"/>
    </row>
    <row r="72" spans="2:14" ht="12.75">
      <c r="B72" s="174"/>
      <c r="C72" s="170"/>
      <c r="D72" s="164"/>
      <c r="E72" s="181">
        <v>1</v>
      </c>
      <c r="F72" s="182" t="s">
        <v>33</v>
      </c>
      <c r="G72" s="183"/>
      <c r="H72" s="164"/>
      <c r="I72" s="164"/>
      <c r="J72" s="164"/>
      <c r="K72" s="164"/>
      <c r="L72" s="164"/>
      <c r="M72" s="164"/>
      <c r="N72" s="177"/>
    </row>
    <row r="73" spans="2:14" ht="12.75">
      <c r="B73" s="174"/>
      <c r="C73" s="170"/>
      <c r="D73" s="164"/>
      <c r="E73" s="181"/>
      <c r="F73" s="182"/>
      <c r="G73" s="183"/>
      <c r="H73" s="164"/>
      <c r="I73" s="164"/>
      <c r="J73" s="164"/>
      <c r="K73" s="164"/>
      <c r="L73" s="164"/>
      <c r="M73" s="164"/>
      <c r="N73" s="177"/>
    </row>
    <row r="74" spans="2:14" ht="12.75">
      <c r="B74" s="174"/>
      <c r="C74" s="170">
        <v>1.1</v>
      </c>
      <c r="D74" s="164"/>
      <c r="E74" s="178"/>
      <c r="F74" s="184" t="s">
        <v>34</v>
      </c>
      <c r="G74" s="176"/>
      <c r="H74" s="176"/>
      <c r="I74" s="176"/>
      <c r="J74" s="176"/>
      <c r="K74" s="176"/>
      <c r="L74" s="176"/>
      <c r="M74" s="164"/>
      <c r="N74" s="177"/>
    </row>
    <row r="75" spans="2:14" ht="12.75">
      <c r="B75" s="174"/>
      <c r="C75" s="170"/>
      <c r="D75" s="164"/>
      <c r="E75" s="353" t="s">
        <v>29</v>
      </c>
      <c r="F75" s="353" t="s">
        <v>263</v>
      </c>
      <c r="G75" s="353"/>
      <c r="H75" s="353" t="s">
        <v>264</v>
      </c>
      <c r="I75" s="353" t="s">
        <v>265</v>
      </c>
      <c r="J75" s="353"/>
      <c r="K75" s="186" t="s">
        <v>266</v>
      </c>
      <c r="L75" s="186" t="s">
        <v>267</v>
      </c>
      <c r="M75" s="186" t="s">
        <v>266</v>
      </c>
      <c r="N75" s="177"/>
    </row>
    <row r="76" spans="2:14" ht="12.75">
      <c r="B76" s="174"/>
      <c r="C76" s="170"/>
      <c r="D76" s="164"/>
      <c r="E76" s="353"/>
      <c r="F76" s="353"/>
      <c r="G76" s="353"/>
      <c r="H76" s="353"/>
      <c r="I76" s="353"/>
      <c r="J76" s="353"/>
      <c r="K76" s="187" t="s">
        <v>268</v>
      </c>
      <c r="L76" s="187" t="s">
        <v>269</v>
      </c>
      <c r="M76" s="187" t="s">
        <v>270</v>
      </c>
      <c r="N76" s="177"/>
    </row>
    <row r="77" spans="2:14" ht="12.75">
      <c r="B77" s="174"/>
      <c r="C77" s="170"/>
      <c r="D77" s="164"/>
      <c r="E77" s="188">
        <v>1</v>
      </c>
      <c r="F77" s="354" t="s">
        <v>271</v>
      </c>
      <c r="G77" s="354"/>
      <c r="H77" s="189" t="s">
        <v>272</v>
      </c>
      <c r="I77" s="355"/>
      <c r="J77" s="355"/>
      <c r="K77" s="189"/>
      <c r="L77" s="189"/>
      <c r="M77" s="191">
        <v>0</v>
      </c>
      <c r="N77" s="177"/>
    </row>
    <row r="78" spans="2:14" ht="12.75">
      <c r="B78" s="174"/>
      <c r="C78" s="170"/>
      <c r="D78" s="164"/>
      <c r="E78" s="192">
        <v>2</v>
      </c>
      <c r="F78" s="354" t="s">
        <v>273</v>
      </c>
      <c r="G78" s="354"/>
      <c r="H78" s="189" t="s">
        <v>274</v>
      </c>
      <c r="I78" s="355"/>
      <c r="J78" s="355"/>
      <c r="K78" s="193">
        <v>0</v>
      </c>
      <c r="L78" s="193">
        <v>123.42</v>
      </c>
      <c r="M78" s="191">
        <f>K78*L78</f>
        <v>0</v>
      </c>
      <c r="N78" s="177"/>
    </row>
    <row r="79" spans="2:14" ht="12.75">
      <c r="B79" s="174"/>
      <c r="C79" s="170"/>
      <c r="D79" s="164"/>
      <c r="E79" s="188">
        <v>3</v>
      </c>
      <c r="F79" s="194">
        <v>0</v>
      </c>
      <c r="G79" s="195"/>
      <c r="H79" s="189" t="s">
        <v>272</v>
      </c>
      <c r="I79" s="196"/>
      <c r="J79" s="190"/>
      <c r="K79" s="189">
        <v>0</v>
      </c>
      <c r="L79" s="189">
        <v>1</v>
      </c>
      <c r="M79" s="191">
        <f>K79*L79</f>
        <v>0</v>
      </c>
      <c r="N79" s="177"/>
    </row>
    <row r="80" spans="2:14" ht="12.75">
      <c r="B80" s="174"/>
      <c r="C80" s="170"/>
      <c r="D80" s="164"/>
      <c r="E80" s="192">
        <v>4</v>
      </c>
      <c r="F80" s="354">
        <v>0</v>
      </c>
      <c r="G80" s="354"/>
      <c r="H80" s="189" t="s">
        <v>274</v>
      </c>
      <c r="I80" s="355"/>
      <c r="J80" s="355"/>
      <c r="K80" s="193"/>
      <c r="L80" s="193"/>
      <c r="M80" s="191">
        <f>K80*L80</f>
        <v>0</v>
      </c>
      <c r="N80" s="177"/>
    </row>
    <row r="81" spans="2:14" ht="12.75">
      <c r="B81" s="174"/>
      <c r="C81" s="170"/>
      <c r="D81" s="164"/>
      <c r="E81" s="192"/>
      <c r="F81" s="356"/>
      <c r="G81" s="356"/>
      <c r="H81" s="189"/>
      <c r="I81" s="355"/>
      <c r="J81" s="355"/>
      <c r="K81" s="189"/>
      <c r="L81" s="193"/>
      <c r="M81" s="191"/>
      <c r="N81" s="177"/>
    </row>
    <row r="82" spans="2:14" ht="12.75">
      <c r="B82" s="197"/>
      <c r="C82" s="198"/>
      <c r="D82" s="183"/>
      <c r="E82" s="185"/>
      <c r="F82" s="357" t="s">
        <v>128</v>
      </c>
      <c r="G82" s="357"/>
      <c r="H82" s="357"/>
      <c r="I82" s="357"/>
      <c r="J82" s="357"/>
      <c r="K82" s="357"/>
      <c r="L82" s="357"/>
      <c r="M82" s="199">
        <f>SUM(M77:M81)</f>
        <v>0</v>
      </c>
      <c r="N82" s="200"/>
    </row>
    <row r="83" spans="2:14" ht="12.75">
      <c r="B83" s="197"/>
      <c r="C83" s="198"/>
      <c r="D83" s="183"/>
      <c r="E83" s="201"/>
      <c r="F83" s="202"/>
      <c r="G83" s="202"/>
      <c r="H83" s="202"/>
      <c r="I83" s="202"/>
      <c r="J83" s="202"/>
      <c r="K83" s="202"/>
      <c r="L83" s="202"/>
      <c r="M83" s="203"/>
      <c r="N83" s="200"/>
    </row>
    <row r="84" spans="2:14" ht="12.75">
      <c r="B84" s="174"/>
      <c r="C84" s="170">
        <v>1.2</v>
      </c>
      <c r="D84" s="164"/>
      <c r="E84" s="204"/>
      <c r="F84" s="184" t="s">
        <v>35</v>
      </c>
      <c r="G84" s="205"/>
      <c r="H84" s="205"/>
      <c r="I84" s="205"/>
      <c r="J84" s="205"/>
      <c r="K84" s="205"/>
      <c r="L84" s="205"/>
      <c r="M84" s="164"/>
      <c r="N84" s="177"/>
    </row>
    <row r="85" spans="2:14" ht="12.75">
      <c r="B85" s="174"/>
      <c r="C85" s="170"/>
      <c r="D85" s="164"/>
      <c r="E85" s="353" t="s">
        <v>29</v>
      </c>
      <c r="F85" s="353" t="s">
        <v>275</v>
      </c>
      <c r="G85" s="353"/>
      <c r="H85" s="353"/>
      <c r="I85" s="353"/>
      <c r="J85" s="353"/>
      <c r="K85" s="186" t="s">
        <v>266</v>
      </c>
      <c r="L85" s="186" t="s">
        <v>267</v>
      </c>
      <c r="M85" s="186" t="s">
        <v>266</v>
      </c>
      <c r="N85" s="177"/>
    </row>
    <row r="86" spans="2:14" ht="12.75">
      <c r="B86" s="174"/>
      <c r="C86" s="170"/>
      <c r="D86" s="164"/>
      <c r="E86" s="353"/>
      <c r="F86" s="353"/>
      <c r="G86" s="353"/>
      <c r="H86" s="353"/>
      <c r="I86" s="353"/>
      <c r="J86" s="353"/>
      <c r="K86" s="187" t="s">
        <v>268</v>
      </c>
      <c r="L86" s="187" t="s">
        <v>269</v>
      </c>
      <c r="M86" s="187" t="s">
        <v>270</v>
      </c>
      <c r="N86" s="177"/>
    </row>
    <row r="87" spans="2:14" ht="12.75">
      <c r="B87" s="174"/>
      <c r="C87" s="170"/>
      <c r="D87" s="164"/>
      <c r="E87" s="188"/>
      <c r="F87" s="358" t="s">
        <v>276</v>
      </c>
      <c r="G87" s="358"/>
      <c r="H87" s="358"/>
      <c r="I87" s="358"/>
      <c r="J87" s="358"/>
      <c r="K87" s="189"/>
      <c r="L87" s="189"/>
      <c r="M87" s="191">
        <v>0</v>
      </c>
      <c r="N87" s="177"/>
    </row>
    <row r="88" spans="2:14" ht="12.75">
      <c r="B88" s="174"/>
      <c r="C88" s="170"/>
      <c r="D88" s="164"/>
      <c r="E88" s="192"/>
      <c r="F88" s="358" t="s">
        <v>277</v>
      </c>
      <c r="G88" s="358"/>
      <c r="H88" s="358"/>
      <c r="I88" s="358"/>
      <c r="J88" s="358"/>
      <c r="K88" s="193"/>
      <c r="L88" s="193"/>
      <c r="M88" s="191"/>
      <c r="N88" s="177"/>
    </row>
    <row r="89" spans="2:14" ht="12.75">
      <c r="B89" s="174"/>
      <c r="C89" s="170"/>
      <c r="D89" s="164"/>
      <c r="E89" s="192"/>
      <c r="F89" s="358" t="s">
        <v>278</v>
      </c>
      <c r="G89" s="358"/>
      <c r="H89" s="358"/>
      <c r="I89" s="358"/>
      <c r="J89" s="358"/>
      <c r="K89" s="193"/>
      <c r="L89" s="193"/>
      <c r="M89" s="191"/>
      <c r="N89" s="177"/>
    </row>
    <row r="90" spans="2:14" ht="12.75">
      <c r="B90" s="174"/>
      <c r="C90" s="170"/>
      <c r="D90" s="164"/>
      <c r="E90" s="192"/>
      <c r="F90" s="358" t="s">
        <v>279</v>
      </c>
      <c r="G90" s="358"/>
      <c r="H90" s="358"/>
      <c r="I90" s="358"/>
      <c r="J90" s="358"/>
      <c r="K90" s="193"/>
      <c r="L90" s="193"/>
      <c r="M90" s="191"/>
      <c r="N90" s="177"/>
    </row>
    <row r="91" spans="2:14" ht="12.75">
      <c r="B91" s="174"/>
      <c r="C91" s="170"/>
      <c r="D91" s="164"/>
      <c r="E91" s="185"/>
      <c r="F91" s="357" t="s">
        <v>128</v>
      </c>
      <c r="G91" s="357"/>
      <c r="H91" s="357"/>
      <c r="I91" s="357"/>
      <c r="J91" s="357"/>
      <c r="K91" s="357"/>
      <c r="L91" s="357"/>
      <c r="M91" s="199">
        <f>SUM(M87:M90)</f>
        <v>0</v>
      </c>
      <c r="N91" s="177"/>
    </row>
    <row r="92" spans="2:14" ht="12.75">
      <c r="B92" s="174"/>
      <c r="C92" s="170"/>
      <c r="D92" s="164"/>
      <c r="E92" s="201"/>
      <c r="F92" s="202"/>
      <c r="G92" s="202"/>
      <c r="H92" s="202"/>
      <c r="I92" s="202"/>
      <c r="J92" s="202"/>
      <c r="K92" s="202"/>
      <c r="L92" s="202"/>
      <c r="M92" s="203"/>
      <c r="N92" s="177"/>
    </row>
    <row r="93" spans="2:14" ht="12.75">
      <c r="B93" s="174"/>
      <c r="C93" s="170"/>
      <c r="D93" s="164"/>
      <c r="E93" s="181">
        <v>2</v>
      </c>
      <c r="F93" s="182" t="s">
        <v>36</v>
      </c>
      <c r="G93" s="202"/>
      <c r="H93" s="202"/>
      <c r="I93" s="202"/>
      <c r="J93" s="202"/>
      <c r="K93" s="202"/>
      <c r="L93" s="202"/>
      <c r="M93" s="203"/>
      <c r="N93" s="177"/>
    </row>
    <row r="94" spans="2:14" ht="12.75">
      <c r="B94" s="174"/>
      <c r="C94" s="170"/>
      <c r="D94" s="164"/>
      <c r="E94" s="181"/>
      <c r="F94" s="182"/>
      <c r="G94" s="202"/>
      <c r="H94" s="202"/>
      <c r="I94" s="202"/>
      <c r="J94" s="202"/>
      <c r="K94" s="202"/>
      <c r="L94" s="202"/>
      <c r="M94" s="203"/>
      <c r="N94" s="177"/>
    </row>
    <row r="95" spans="2:14" ht="12.75">
      <c r="B95" s="174"/>
      <c r="C95" s="201">
        <v>2.1</v>
      </c>
      <c r="D95" s="164"/>
      <c r="E95" s="201"/>
      <c r="F95" s="206" t="s">
        <v>37</v>
      </c>
      <c r="G95" s="202"/>
      <c r="H95" s="202"/>
      <c r="I95" s="202"/>
      <c r="J95" s="202"/>
      <c r="K95" s="202"/>
      <c r="L95" s="202"/>
      <c r="M95" s="203"/>
      <c r="N95" s="177"/>
    </row>
    <row r="96" spans="2:14" ht="12.75">
      <c r="B96" s="174"/>
      <c r="C96" s="201"/>
      <c r="D96" s="164"/>
      <c r="E96" s="201"/>
      <c r="F96" s="206"/>
      <c r="G96" s="207" t="s">
        <v>280</v>
      </c>
      <c r="H96" s="202"/>
      <c r="I96" s="202"/>
      <c r="J96" s="202"/>
      <c r="K96" s="202"/>
      <c r="L96" s="202"/>
      <c r="M96" s="203"/>
      <c r="N96" s="177"/>
    </row>
    <row r="97" spans="2:14" ht="12.75">
      <c r="B97" s="174"/>
      <c r="C97" s="208">
        <v>2.2</v>
      </c>
      <c r="D97" s="164"/>
      <c r="E97" s="201"/>
      <c r="F97" s="206" t="s">
        <v>38</v>
      </c>
      <c r="G97" s="202"/>
      <c r="H97" s="202"/>
      <c r="I97" s="202"/>
      <c r="J97" s="202"/>
      <c r="K97" s="202"/>
      <c r="L97" s="202"/>
      <c r="M97" s="203"/>
      <c r="N97" s="177"/>
    </row>
    <row r="98" spans="2:14" ht="12.75">
      <c r="B98" s="174"/>
      <c r="C98" s="208"/>
      <c r="D98" s="164"/>
      <c r="E98" s="201"/>
      <c r="F98" s="206"/>
      <c r="G98" s="207" t="s">
        <v>281</v>
      </c>
      <c r="H98" s="202"/>
      <c r="I98" s="202"/>
      <c r="J98" s="202"/>
      <c r="K98" s="202"/>
      <c r="L98" s="202"/>
      <c r="M98" s="203"/>
      <c r="N98" s="177"/>
    </row>
    <row r="99" spans="2:14" ht="12.75">
      <c r="B99" s="174"/>
      <c r="C99" s="201">
        <v>2.3</v>
      </c>
      <c r="D99" s="164"/>
      <c r="E99" s="201"/>
      <c r="F99" s="206" t="s">
        <v>39</v>
      </c>
      <c r="G99" s="202"/>
      <c r="H99" s="202"/>
      <c r="I99" s="202"/>
      <c r="J99" s="202"/>
      <c r="K99" s="202"/>
      <c r="L99" s="202"/>
      <c r="M99" s="203"/>
      <c r="N99" s="177"/>
    </row>
    <row r="100" spans="2:14" ht="12.75">
      <c r="B100" s="174"/>
      <c r="C100" s="170"/>
      <c r="D100" s="164"/>
      <c r="E100" s="201"/>
      <c r="F100" s="202"/>
      <c r="G100" s="207" t="s">
        <v>282</v>
      </c>
      <c r="H100" s="202"/>
      <c r="I100" s="202"/>
      <c r="J100" s="202"/>
      <c r="K100" s="202"/>
      <c r="L100" s="202"/>
      <c r="M100" s="203"/>
      <c r="N100" s="177"/>
    </row>
    <row r="101" spans="2:14" ht="12.75">
      <c r="B101" s="165"/>
      <c r="C101" s="209"/>
      <c r="D101" s="145"/>
      <c r="E101" s="202"/>
      <c r="F101" s="202"/>
      <c r="G101" s="202"/>
      <c r="H101" s="202"/>
      <c r="I101" s="202"/>
      <c r="J101" s="202"/>
      <c r="K101" s="202"/>
      <c r="L101" s="202"/>
      <c r="M101" s="210"/>
      <c r="N101" s="166"/>
    </row>
    <row r="102" spans="2:14" ht="12.75">
      <c r="B102" s="165"/>
      <c r="C102" s="209"/>
      <c r="D102" s="145"/>
      <c r="E102" s="211">
        <v>3</v>
      </c>
      <c r="F102" s="212" t="s">
        <v>40</v>
      </c>
      <c r="G102" s="202"/>
      <c r="H102" s="202"/>
      <c r="I102" s="202"/>
      <c r="J102" s="202"/>
      <c r="K102" s="202"/>
      <c r="L102" s="202"/>
      <c r="M102" s="210"/>
      <c r="N102" s="166"/>
    </row>
    <row r="103" spans="2:14" ht="12.75">
      <c r="B103" s="165"/>
      <c r="C103" s="209">
        <v>3.1</v>
      </c>
      <c r="D103" s="145"/>
      <c r="E103" s="202"/>
      <c r="F103" s="213" t="s">
        <v>41</v>
      </c>
      <c r="G103" s="202"/>
      <c r="H103" s="202"/>
      <c r="I103" s="202"/>
      <c r="J103" s="202"/>
      <c r="K103" s="202"/>
      <c r="L103" s="202"/>
      <c r="M103" s="210"/>
      <c r="N103" s="166"/>
    </row>
    <row r="104" spans="2:14" ht="12.75">
      <c r="B104" s="165"/>
      <c r="C104" s="209"/>
      <c r="D104" s="145"/>
      <c r="E104" s="118"/>
      <c r="F104" s="214" t="s">
        <v>283</v>
      </c>
      <c r="G104" s="215"/>
      <c r="H104" s="215"/>
      <c r="I104" s="215"/>
      <c r="J104" s="215"/>
      <c r="K104" s="215"/>
      <c r="L104" s="216"/>
      <c r="M104" s="210"/>
      <c r="N104" s="166"/>
    </row>
    <row r="105" spans="2:14" ht="12.75">
      <c r="B105" s="165"/>
      <c r="C105" s="209"/>
      <c r="D105" s="145"/>
      <c r="E105" s="201" t="s">
        <v>284</v>
      </c>
      <c r="F105" s="215" t="s">
        <v>285</v>
      </c>
      <c r="G105" s="215"/>
      <c r="H105" s="215"/>
      <c r="I105" s="215"/>
      <c r="J105" s="215"/>
      <c r="K105" s="217"/>
      <c r="L105" s="218">
        <v>0</v>
      </c>
      <c r="M105" s="210"/>
      <c r="N105" s="166"/>
    </row>
    <row r="106" spans="2:14" ht="12.75">
      <c r="B106" s="165"/>
      <c r="C106" s="209"/>
      <c r="D106" s="145"/>
      <c r="E106" s="201" t="s">
        <v>284</v>
      </c>
      <c r="F106" s="215" t="s">
        <v>286</v>
      </c>
      <c r="G106" s="215"/>
      <c r="H106" s="215"/>
      <c r="I106" s="215"/>
      <c r="J106" s="215"/>
      <c r="K106" s="217"/>
      <c r="L106" s="218"/>
      <c r="M106" s="210"/>
      <c r="N106" s="166"/>
    </row>
    <row r="107" spans="2:14" ht="12.75">
      <c r="B107" s="165"/>
      <c r="C107" s="209"/>
      <c r="D107" s="145"/>
      <c r="E107" s="201" t="s">
        <v>284</v>
      </c>
      <c r="F107" s="158" t="s">
        <v>287</v>
      </c>
      <c r="G107" s="215"/>
      <c r="H107" s="215"/>
      <c r="I107" s="215"/>
      <c r="J107" s="215"/>
      <c r="K107" s="217"/>
      <c r="L107" s="218"/>
      <c r="M107" s="210"/>
      <c r="N107" s="166"/>
    </row>
    <row r="108" spans="2:14" ht="12.75">
      <c r="B108" s="165"/>
      <c r="C108" s="209"/>
      <c r="D108" s="145"/>
      <c r="E108" s="202"/>
      <c r="G108" s="219" t="s">
        <v>288</v>
      </c>
      <c r="H108" s="202"/>
      <c r="I108" s="215"/>
      <c r="J108" s="215"/>
      <c r="K108" s="202"/>
      <c r="L108" s="202"/>
      <c r="M108" s="210"/>
      <c r="N108" s="166"/>
    </row>
    <row r="109" spans="2:14" ht="12.75">
      <c r="B109" s="165"/>
      <c r="C109" s="209"/>
      <c r="D109" s="145"/>
      <c r="E109" s="202"/>
      <c r="F109" s="213"/>
      <c r="G109" s="202"/>
      <c r="H109" s="202"/>
      <c r="I109" s="215"/>
      <c r="J109" s="215"/>
      <c r="K109" s="202"/>
      <c r="L109" s="202"/>
      <c r="M109" s="210"/>
      <c r="N109" s="166"/>
    </row>
    <row r="110" spans="2:14" ht="12.75">
      <c r="B110" s="165"/>
      <c r="C110" s="209">
        <v>3.2</v>
      </c>
      <c r="D110" s="145"/>
      <c r="E110" s="202"/>
      <c r="F110" s="213" t="s">
        <v>42</v>
      </c>
      <c r="G110" s="202"/>
      <c r="H110" s="202"/>
      <c r="I110" s="202"/>
      <c r="J110" s="202"/>
      <c r="K110" s="202"/>
      <c r="L110" s="202"/>
      <c r="M110" s="210"/>
      <c r="N110" s="166"/>
    </row>
    <row r="111" spans="2:14" ht="12.75">
      <c r="B111" s="165"/>
      <c r="C111" s="209"/>
      <c r="D111" s="145"/>
      <c r="E111" s="201" t="s">
        <v>284</v>
      </c>
      <c r="F111" s="213" t="s">
        <v>289</v>
      </c>
      <c r="G111" s="202"/>
      <c r="H111" s="202"/>
      <c r="I111" s="202"/>
      <c r="J111" s="202"/>
      <c r="K111" s="202"/>
      <c r="L111" s="202"/>
      <c r="M111" s="210"/>
      <c r="N111" s="166"/>
    </row>
    <row r="112" spans="2:14" ht="12.75">
      <c r="B112" s="165"/>
      <c r="C112" s="209"/>
      <c r="D112" s="145"/>
      <c r="E112" s="202"/>
      <c r="F112" s="213"/>
      <c r="G112" s="202"/>
      <c r="H112" s="202"/>
      <c r="I112" s="202"/>
      <c r="J112" s="202"/>
      <c r="K112" s="202"/>
      <c r="L112" s="202"/>
      <c r="M112" s="210"/>
      <c r="N112" s="166"/>
    </row>
    <row r="113" spans="2:14" ht="12.75">
      <c r="B113" s="165"/>
      <c r="C113" s="209">
        <v>3.3</v>
      </c>
      <c r="D113" s="145"/>
      <c r="E113" s="202"/>
      <c r="F113" s="213" t="s">
        <v>43</v>
      </c>
      <c r="G113" s="202"/>
      <c r="H113" s="202"/>
      <c r="I113" s="202"/>
      <c r="J113" s="202"/>
      <c r="K113" s="202"/>
      <c r="L113" s="202"/>
      <c r="M113" s="210"/>
      <c r="N113" s="166"/>
    </row>
    <row r="114" spans="2:14" ht="12.75">
      <c r="B114" s="165"/>
      <c r="C114" s="209"/>
      <c r="D114" s="145"/>
      <c r="E114" s="201" t="s">
        <v>284</v>
      </c>
      <c r="F114" s="220" t="s">
        <v>290</v>
      </c>
      <c r="G114" s="202"/>
      <c r="H114" s="202"/>
      <c r="I114" s="202"/>
      <c r="J114" s="202"/>
      <c r="K114" s="202"/>
      <c r="L114" s="202"/>
      <c r="M114" s="210"/>
      <c r="N114" s="166"/>
    </row>
    <row r="115" spans="2:14" ht="12.75">
      <c r="B115" s="165"/>
      <c r="C115" s="209"/>
      <c r="D115" s="145"/>
      <c r="E115" s="202"/>
      <c r="F115" s="220"/>
      <c r="G115" s="202"/>
      <c r="H115" s="202"/>
      <c r="I115" s="202"/>
      <c r="J115" s="202"/>
      <c r="K115" s="202"/>
      <c r="L115" s="202"/>
      <c r="M115" s="210"/>
      <c r="N115" s="166"/>
    </row>
    <row r="116" spans="2:14" ht="12.75">
      <c r="B116" s="165"/>
      <c r="C116" s="209">
        <v>3.4</v>
      </c>
      <c r="D116" s="145"/>
      <c r="E116" s="202"/>
      <c r="F116" s="213" t="s">
        <v>291</v>
      </c>
      <c r="G116" s="202"/>
      <c r="H116" s="202"/>
      <c r="I116" s="202"/>
      <c r="J116" s="202"/>
      <c r="K116" s="202"/>
      <c r="L116" s="221">
        <f>L122</f>
        <v>7000</v>
      </c>
      <c r="M116" s="210"/>
      <c r="N116" s="166"/>
    </row>
    <row r="117" spans="2:14" ht="12.75">
      <c r="B117" s="165"/>
      <c r="C117" s="209"/>
      <c r="D117" s="145"/>
      <c r="E117" s="201" t="s">
        <v>284</v>
      </c>
      <c r="F117" s="222" t="s">
        <v>292</v>
      </c>
      <c r="G117" s="202"/>
      <c r="H117" s="202"/>
      <c r="I117" s="202"/>
      <c r="J117" s="202"/>
      <c r="K117" s="202"/>
      <c r="L117" s="202"/>
      <c r="M117" s="210"/>
      <c r="N117" s="166"/>
    </row>
    <row r="118" spans="2:14" ht="12.75">
      <c r="B118" s="165"/>
      <c r="C118" s="209"/>
      <c r="D118" s="145"/>
      <c r="E118" s="201" t="s">
        <v>284</v>
      </c>
      <c r="F118" s="222" t="s">
        <v>293</v>
      </c>
      <c r="G118" s="202"/>
      <c r="H118" s="202"/>
      <c r="I118" s="202"/>
      <c r="J118" s="202"/>
      <c r="K118" s="202"/>
      <c r="L118" s="218"/>
      <c r="M118" s="210"/>
      <c r="N118" s="166"/>
    </row>
    <row r="119" spans="2:14" ht="12.75">
      <c r="B119" s="165"/>
      <c r="C119" s="209"/>
      <c r="D119" s="145"/>
      <c r="E119" s="201" t="s">
        <v>284</v>
      </c>
      <c r="F119" s="222" t="s">
        <v>294</v>
      </c>
      <c r="G119" s="202"/>
      <c r="H119" s="202"/>
      <c r="I119" s="202"/>
      <c r="J119" s="202"/>
      <c r="K119" s="202"/>
      <c r="L119" s="218"/>
      <c r="M119" s="210"/>
      <c r="N119" s="166"/>
    </row>
    <row r="120" spans="2:14" ht="12.75">
      <c r="B120" s="165"/>
      <c r="C120" s="209"/>
      <c r="D120" s="145"/>
      <c r="E120" s="201" t="s">
        <v>284</v>
      </c>
      <c r="F120" s="222" t="s">
        <v>295</v>
      </c>
      <c r="G120" s="202"/>
      <c r="H120" s="202"/>
      <c r="I120" s="202"/>
      <c r="J120" s="202"/>
      <c r="K120" s="202"/>
      <c r="L120" s="218"/>
      <c r="M120" s="210"/>
      <c r="N120" s="166"/>
    </row>
    <row r="121" spans="2:14" ht="12.75">
      <c r="B121" s="165"/>
      <c r="C121" s="209"/>
      <c r="D121" s="145"/>
      <c r="E121" s="201" t="s">
        <v>284</v>
      </c>
      <c r="F121" s="222" t="s">
        <v>296</v>
      </c>
      <c r="G121" s="202"/>
      <c r="H121" s="202"/>
      <c r="I121" s="202"/>
      <c r="J121" s="202"/>
      <c r="K121" s="202"/>
      <c r="L121" s="218"/>
      <c r="M121" s="210"/>
      <c r="N121" s="166"/>
    </row>
    <row r="122" spans="2:14" ht="12.75">
      <c r="B122" s="165"/>
      <c r="C122" s="209"/>
      <c r="D122" s="145"/>
      <c r="E122" s="201" t="s">
        <v>284</v>
      </c>
      <c r="F122" s="222" t="s">
        <v>297</v>
      </c>
      <c r="G122" s="202"/>
      <c r="H122" s="202"/>
      <c r="I122" s="202"/>
      <c r="J122" s="202"/>
      <c r="K122" s="202"/>
      <c r="L122" s="218">
        <f>Aktivet!F18</f>
        <v>7000</v>
      </c>
      <c r="M122" s="210"/>
      <c r="N122" s="166"/>
    </row>
    <row r="123" spans="2:14" ht="12.75">
      <c r="B123" s="165"/>
      <c r="C123" s="209"/>
      <c r="D123" s="145"/>
      <c r="E123" s="201" t="s">
        <v>284</v>
      </c>
      <c r="F123" s="222" t="s">
        <v>298</v>
      </c>
      <c r="G123" s="202"/>
      <c r="H123" s="202"/>
      <c r="I123" s="202"/>
      <c r="J123" s="202"/>
      <c r="K123" s="202"/>
      <c r="L123" s="218"/>
      <c r="M123" s="210"/>
      <c r="N123" s="166"/>
    </row>
    <row r="124" spans="2:14" ht="12.75">
      <c r="B124" s="165"/>
      <c r="C124" s="209"/>
      <c r="D124" s="145"/>
      <c r="E124" s="201" t="s">
        <v>284</v>
      </c>
      <c r="F124" s="222" t="s">
        <v>299</v>
      </c>
      <c r="G124" s="202"/>
      <c r="H124" s="202"/>
      <c r="I124" s="202"/>
      <c r="J124" s="202"/>
      <c r="K124" s="202"/>
      <c r="L124" s="218"/>
      <c r="M124" s="210"/>
      <c r="N124" s="166"/>
    </row>
    <row r="125" spans="2:14" ht="12.75">
      <c r="B125" s="165"/>
      <c r="C125" s="209"/>
      <c r="D125" s="145"/>
      <c r="E125" s="201" t="s">
        <v>284</v>
      </c>
      <c r="F125" s="222" t="s">
        <v>300</v>
      </c>
      <c r="G125" s="202"/>
      <c r="H125" s="202"/>
      <c r="I125" s="202"/>
      <c r="J125" s="202"/>
      <c r="K125" s="202"/>
      <c r="L125" s="218"/>
      <c r="M125" s="210"/>
      <c r="N125" s="166"/>
    </row>
    <row r="126" spans="2:14" ht="12.75">
      <c r="B126" s="165"/>
      <c r="C126" s="209"/>
      <c r="D126" s="145"/>
      <c r="E126" s="201" t="s">
        <v>284</v>
      </c>
      <c r="F126" s="222" t="s">
        <v>301</v>
      </c>
      <c r="G126" s="202"/>
      <c r="H126" s="202"/>
      <c r="I126" s="202"/>
      <c r="J126" s="202"/>
      <c r="K126" s="202"/>
      <c r="L126" s="218"/>
      <c r="M126" s="210"/>
      <c r="N126" s="166"/>
    </row>
    <row r="127" spans="2:14" ht="12.75">
      <c r="B127" s="165"/>
      <c r="C127" s="209"/>
      <c r="D127" s="145"/>
      <c r="E127" s="201" t="s">
        <v>284</v>
      </c>
      <c r="F127" s="222" t="s">
        <v>302</v>
      </c>
      <c r="G127" s="202"/>
      <c r="H127" s="202"/>
      <c r="I127" s="202"/>
      <c r="J127" s="202"/>
      <c r="K127" s="202"/>
      <c r="L127" s="218"/>
      <c r="M127" s="210"/>
      <c r="N127" s="166"/>
    </row>
    <row r="128" spans="2:14" ht="12.75">
      <c r="B128" s="165"/>
      <c r="C128" s="209"/>
      <c r="D128" s="145"/>
      <c r="E128" s="201" t="s">
        <v>284</v>
      </c>
      <c r="F128" s="222" t="s">
        <v>303</v>
      </c>
      <c r="G128" s="202"/>
      <c r="H128" s="202"/>
      <c r="I128" s="202"/>
      <c r="J128" s="202"/>
      <c r="K128" s="202"/>
      <c r="L128" s="218"/>
      <c r="M128" s="210"/>
      <c r="N128" s="166"/>
    </row>
    <row r="129" spans="2:14" ht="12.75">
      <c r="B129" s="165"/>
      <c r="C129" s="209"/>
      <c r="D129" s="145"/>
      <c r="E129" s="201" t="s">
        <v>284</v>
      </c>
      <c r="F129" s="222" t="s">
        <v>304</v>
      </c>
      <c r="G129" s="202"/>
      <c r="H129" s="202"/>
      <c r="I129" s="202"/>
      <c r="J129" s="202"/>
      <c r="K129" s="202"/>
      <c r="L129" s="218"/>
      <c r="M129" s="210"/>
      <c r="N129" s="166"/>
    </row>
    <row r="130" spans="2:14" ht="12.75">
      <c r="B130" s="165"/>
      <c r="C130" s="209"/>
      <c r="D130" s="145"/>
      <c r="E130" s="201" t="s">
        <v>284</v>
      </c>
      <c r="F130" s="222" t="s">
        <v>305</v>
      </c>
      <c r="G130" s="202"/>
      <c r="H130" s="202"/>
      <c r="I130" s="202"/>
      <c r="J130" s="202"/>
      <c r="K130" s="202"/>
      <c r="L130" s="218"/>
      <c r="M130" s="210"/>
      <c r="N130" s="166"/>
    </row>
    <row r="131" spans="2:14" ht="12.75">
      <c r="B131" s="165"/>
      <c r="C131" s="209"/>
      <c r="D131" s="145"/>
      <c r="E131" s="202"/>
      <c r="F131" s="222"/>
      <c r="G131" s="202"/>
      <c r="H131" s="202"/>
      <c r="I131" s="202"/>
      <c r="J131" s="202"/>
      <c r="K131" s="202"/>
      <c r="L131" s="223"/>
      <c r="M131" s="210"/>
      <c r="N131" s="166"/>
    </row>
    <row r="132" spans="2:14" ht="12.75">
      <c r="B132" s="165"/>
      <c r="C132" s="209">
        <v>3.5</v>
      </c>
      <c r="D132" s="145"/>
      <c r="E132" s="202"/>
      <c r="F132" s="213" t="s">
        <v>45</v>
      </c>
      <c r="G132" s="202"/>
      <c r="H132" s="202"/>
      <c r="I132" s="202"/>
      <c r="J132" s="202"/>
      <c r="K132" s="202"/>
      <c r="L132" s="224"/>
      <c r="M132" s="210"/>
      <c r="N132" s="166"/>
    </row>
    <row r="133" spans="2:14" ht="12.75">
      <c r="B133" s="165"/>
      <c r="C133" s="209"/>
      <c r="D133" s="145"/>
      <c r="E133" s="201" t="s">
        <v>284</v>
      </c>
      <c r="F133" s="220" t="s">
        <v>306</v>
      </c>
      <c r="G133" s="202"/>
      <c r="H133" s="202"/>
      <c r="I133" s="202"/>
      <c r="J133" s="202"/>
      <c r="K133" s="202"/>
      <c r="L133" s="224"/>
      <c r="M133" s="210"/>
      <c r="N133" s="166"/>
    </row>
    <row r="134" spans="2:14" ht="12.75">
      <c r="B134" s="165"/>
      <c r="C134" s="209"/>
      <c r="D134" s="145"/>
      <c r="E134" s="201" t="s">
        <v>284</v>
      </c>
      <c r="F134" s="220" t="s">
        <v>307</v>
      </c>
      <c r="G134" s="202"/>
      <c r="H134" s="202"/>
      <c r="I134" s="202"/>
      <c r="J134" s="202"/>
      <c r="K134" s="202"/>
      <c r="L134" s="224"/>
      <c r="M134" s="210"/>
      <c r="N134" s="166"/>
    </row>
    <row r="135" spans="2:14" ht="12.75">
      <c r="B135" s="165"/>
      <c r="C135" s="209"/>
      <c r="D135" s="145"/>
      <c r="E135" s="202"/>
      <c r="F135" s="213"/>
      <c r="G135" s="202"/>
      <c r="H135" s="202"/>
      <c r="I135" s="202"/>
      <c r="J135" s="202"/>
      <c r="K135" s="202"/>
      <c r="L135" s="202"/>
      <c r="M135" s="210"/>
      <c r="N135" s="166"/>
    </row>
    <row r="136" spans="2:14" ht="12.75">
      <c r="B136" s="165"/>
      <c r="C136" s="209"/>
      <c r="D136" s="145"/>
      <c r="E136" s="211">
        <v>4</v>
      </c>
      <c r="F136" s="212" t="s">
        <v>46</v>
      </c>
      <c r="G136" s="202"/>
      <c r="H136" s="202"/>
      <c r="I136" s="202"/>
      <c r="J136" s="202"/>
      <c r="K136" s="202"/>
      <c r="L136" s="202"/>
      <c r="M136" s="210"/>
      <c r="N136" s="166"/>
    </row>
    <row r="137" spans="2:14" ht="12.75">
      <c r="B137" s="165"/>
      <c r="C137" s="209">
        <v>4.1</v>
      </c>
      <c r="D137" s="145"/>
      <c r="E137" s="202"/>
      <c r="F137" s="213" t="s">
        <v>47</v>
      </c>
      <c r="G137" s="202"/>
      <c r="H137" s="202"/>
      <c r="I137" s="202"/>
      <c r="J137" s="202"/>
      <c r="K137" s="202"/>
      <c r="L137" s="224"/>
      <c r="M137" s="210"/>
      <c r="N137" s="166"/>
    </row>
    <row r="138" spans="2:14" ht="12.75">
      <c r="B138" s="165"/>
      <c r="C138" s="209"/>
      <c r="D138" s="145"/>
      <c r="E138" s="201" t="s">
        <v>284</v>
      </c>
      <c r="F138" s="222" t="s">
        <v>308</v>
      </c>
      <c r="G138" s="202"/>
      <c r="H138" s="202"/>
      <c r="I138" s="202"/>
      <c r="J138" s="202"/>
      <c r="K138" s="202"/>
      <c r="L138" s="224"/>
      <c r="M138" s="210"/>
      <c r="N138" s="166"/>
    </row>
    <row r="139" spans="2:14" ht="12.75">
      <c r="B139" s="165"/>
      <c r="C139" s="209"/>
      <c r="D139" s="145"/>
      <c r="E139" s="201" t="s">
        <v>284</v>
      </c>
      <c r="F139" s="222" t="s">
        <v>309</v>
      </c>
      <c r="G139" s="202"/>
      <c r="H139" s="202"/>
      <c r="I139" s="202"/>
      <c r="J139" s="202"/>
      <c r="K139" s="202"/>
      <c r="L139" s="224"/>
      <c r="M139" s="210"/>
      <c r="N139" s="166"/>
    </row>
    <row r="140" spans="2:14" ht="12.75">
      <c r="B140" s="165"/>
      <c r="C140" s="209"/>
      <c r="D140" s="145"/>
      <c r="E140" s="201" t="s">
        <v>284</v>
      </c>
      <c r="F140" s="222" t="s">
        <v>310</v>
      </c>
      <c r="G140" s="202"/>
      <c r="H140" s="202"/>
      <c r="I140" s="202"/>
      <c r="J140" s="202"/>
      <c r="K140" s="202"/>
      <c r="L140" s="224"/>
      <c r="M140" s="210"/>
      <c r="N140" s="166"/>
    </row>
    <row r="141" spans="2:14" ht="12.75">
      <c r="B141" s="165"/>
      <c r="C141" s="209"/>
      <c r="D141" s="145"/>
      <c r="E141" s="201" t="s">
        <v>284</v>
      </c>
      <c r="F141" s="222" t="s">
        <v>311</v>
      </c>
      <c r="G141" s="202"/>
      <c r="H141" s="202"/>
      <c r="I141" s="202"/>
      <c r="J141" s="202"/>
      <c r="K141" s="202"/>
      <c r="L141" s="224"/>
      <c r="M141" s="210"/>
      <c r="N141" s="166"/>
    </row>
    <row r="142" spans="2:14" ht="12.75">
      <c r="B142" s="165"/>
      <c r="C142" s="209"/>
      <c r="D142" s="145"/>
      <c r="E142" s="201" t="s">
        <v>284</v>
      </c>
      <c r="F142" s="222" t="s">
        <v>312</v>
      </c>
      <c r="G142" s="202"/>
      <c r="H142" s="202"/>
      <c r="I142" s="202"/>
      <c r="J142" s="202"/>
      <c r="K142" s="202"/>
      <c r="L142" s="224"/>
      <c r="M142" s="210"/>
      <c r="N142" s="166"/>
    </row>
    <row r="143" spans="2:14" ht="12.75">
      <c r="B143" s="165"/>
      <c r="C143" s="209"/>
      <c r="D143" s="145"/>
      <c r="E143" s="225" t="s">
        <v>284</v>
      </c>
      <c r="F143" s="226" t="s">
        <v>313</v>
      </c>
      <c r="G143" s="225"/>
      <c r="H143" s="225"/>
      <c r="I143" s="202"/>
      <c r="J143" s="202"/>
      <c r="K143" s="202"/>
      <c r="L143" s="224"/>
      <c r="M143" s="210"/>
      <c r="N143" s="166"/>
    </row>
    <row r="144" spans="2:14" ht="12.75">
      <c r="B144" s="165"/>
      <c r="C144" s="209"/>
      <c r="D144" s="145"/>
      <c r="E144" s="201" t="s">
        <v>284</v>
      </c>
      <c r="F144" s="222" t="s">
        <v>314</v>
      </c>
      <c r="G144" s="202"/>
      <c r="H144" s="202"/>
      <c r="I144" s="202"/>
      <c r="J144" s="202"/>
      <c r="K144" s="202"/>
      <c r="L144" s="224"/>
      <c r="M144" s="210"/>
      <c r="N144" s="166"/>
    </row>
    <row r="145" spans="2:14" ht="12.75">
      <c r="B145" s="165"/>
      <c r="C145" s="209"/>
      <c r="D145" s="145"/>
      <c r="E145" s="201" t="s">
        <v>284</v>
      </c>
      <c r="F145" s="222" t="s">
        <v>315</v>
      </c>
      <c r="G145" s="202"/>
      <c r="H145" s="202"/>
      <c r="I145" s="202"/>
      <c r="J145" s="202"/>
      <c r="K145" s="202"/>
      <c r="L145" s="224"/>
      <c r="M145" s="210"/>
      <c r="N145" s="166"/>
    </row>
    <row r="146" spans="2:14" ht="12.75">
      <c r="B146" s="165"/>
      <c r="C146" s="209"/>
      <c r="D146" s="145"/>
      <c r="E146" s="202"/>
      <c r="G146" s="219" t="s">
        <v>316</v>
      </c>
      <c r="H146" s="202"/>
      <c r="I146" s="202"/>
      <c r="J146" s="202"/>
      <c r="K146" s="202"/>
      <c r="L146" s="202"/>
      <c r="M146" s="210"/>
      <c r="N146" s="166"/>
    </row>
    <row r="147" spans="2:14" ht="12.75">
      <c r="B147" s="165"/>
      <c r="C147" s="209"/>
      <c r="D147" s="145"/>
      <c r="E147" s="202"/>
      <c r="F147" s="219"/>
      <c r="G147" s="202"/>
      <c r="H147" s="202"/>
      <c r="I147" s="202"/>
      <c r="J147" s="202"/>
      <c r="K147" s="202"/>
      <c r="L147" s="202"/>
      <c r="M147" s="210"/>
      <c r="N147" s="166"/>
    </row>
    <row r="148" spans="2:14" ht="12.75">
      <c r="B148" s="165"/>
      <c r="C148" s="209">
        <v>4.2</v>
      </c>
      <c r="D148" s="145"/>
      <c r="E148" s="202"/>
      <c r="F148" s="213" t="s">
        <v>48</v>
      </c>
      <c r="G148" s="202"/>
      <c r="H148" s="202"/>
      <c r="I148" s="202"/>
      <c r="J148" s="202"/>
      <c r="K148" s="202"/>
      <c r="L148" s="224"/>
      <c r="M148" s="210"/>
      <c r="N148" s="166"/>
    </row>
    <row r="149" spans="2:14" ht="12.75">
      <c r="B149" s="165"/>
      <c r="C149" s="209"/>
      <c r="D149" s="145"/>
      <c r="E149" s="201" t="s">
        <v>284</v>
      </c>
      <c r="F149" s="222" t="s">
        <v>317</v>
      </c>
      <c r="G149" s="202"/>
      <c r="H149" s="202"/>
      <c r="I149" s="202"/>
      <c r="J149" s="202"/>
      <c r="K149" s="202"/>
      <c r="L149" s="224"/>
      <c r="M149" s="210"/>
      <c r="N149" s="166"/>
    </row>
    <row r="150" spans="2:14" ht="12.75">
      <c r="B150" s="165"/>
      <c r="C150" s="209"/>
      <c r="D150" s="145"/>
      <c r="E150" s="201" t="s">
        <v>284</v>
      </c>
      <c r="F150" s="222" t="s">
        <v>318</v>
      </c>
      <c r="G150" s="202"/>
      <c r="H150" s="202"/>
      <c r="I150" s="202"/>
      <c r="J150" s="202"/>
      <c r="K150" s="202"/>
      <c r="L150" s="224"/>
      <c r="M150" s="210"/>
      <c r="N150" s="166"/>
    </row>
    <row r="151" spans="2:14" ht="12.75">
      <c r="B151" s="165"/>
      <c r="C151" s="209"/>
      <c r="D151" s="145"/>
      <c r="E151" s="201" t="s">
        <v>284</v>
      </c>
      <c r="F151" s="222" t="s">
        <v>319</v>
      </c>
      <c r="G151" s="202"/>
      <c r="H151" s="202"/>
      <c r="I151" s="202"/>
      <c r="J151" s="202"/>
      <c r="K151" s="202"/>
      <c r="L151" s="224"/>
      <c r="M151" s="210"/>
      <c r="N151" s="166"/>
    </row>
    <row r="152" spans="2:14" ht="12.75">
      <c r="B152" s="165"/>
      <c r="C152" s="209"/>
      <c r="D152" s="145"/>
      <c r="E152" s="201" t="s">
        <v>284</v>
      </c>
      <c r="F152" s="222" t="s">
        <v>320</v>
      </c>
      <c r="G152" s="202"/>
      <c r="H152" s="202"/>
      <c r="I152" s="202"/>
      <c r="J152" s="202"/>
      <c r="K152" s="202"/>
      <c r="L152" s="224"/>
      <c r="M152" s="210"/>
      <c r="N152" s="166"/>
    </row>
    <row r="153" spans="2:14" ht="15.75">
      <c r="B153" s="165"/>
      <c r="C153" s="209"/>
      <c r="D153" s="145"/>
      <c r="E153" s="202"/>
      <c r="F153" s="227"/>
      <c r="G153" s="219" t="s">
        <v>321</v>
      </c>
      <c r="H153" s="202"/>
      <c r="I153" s="202"/>
      <c r="J153" s="202"/>
      <c r="K153" s="202"/>
      <c r="L153" s="202"/>
      <c r="M153" s="210"/>
      <c r="N153" s="166"/>
    </row>
    <row r="154" spans="2:14" ht="15.75">
      <c r="B154" s="165"/>
      <c r="C154" s="209"/>
      <c r="D154" s="145"/>
      <c r="E154" s="202"/>
      <c r="F154" s="227"/>
      <c r="G154" s="219"/>
      <c r="H154" s="202"/>
      <c r="I154" s="202"/>
      <c r="J154" s="202"/>
      <c r="K154" s="202"/>
      <c r="L154" s="202"/>
      <c r="M154" s="210"/>
      <c r="N154" s="166"/>
    </row>
    <row r="155" spans="2:14" ht="12.75">
      <c r="B155" s="165"/>
      <c r="C155" s="209">
        <v>4.3</v>
      </c>
      <c r="D155" s="145"/>
      <c r="E155" s="202"/>
      <c r="F155" s="213" t="s">
        <v>49</v>
      </c>
      <c r="G155" s="202"/>
      <c r="H155" s="202"/>
      <c r="I155" s="202"/>
      <c r="J155" s="202"/>
      <c r="K155" s="202"/>
      <c r="L155" s="224"/>
      <c r="M155" s="210"/>
      <c r="N155" s="166"/>
    </row>
    <row r="156" spans="2:14" ht="12.75">
      <c r="B156" s="165"/>
      <c r="C156" s="209"/>
      <c r="D156" s="145"/>
      <c r="E156" s="201" t="s">
        <v>284</v>
      </c>
      <c r="F156" s="222" t="s">
        <v>322</v>
      </c>
      <c r="G156" s="202"/>
      <c r="H156" s="202"/>
      <c r="I156" s="202"/>
      <c r="J156" s="202"/>
      <c r="K156" s="202"/>
      <c r="L156" s="224"/>
      <c r="M156" s="210"/>
      <c r="N156" s="166"/>
    </row>
    <row r="157" spans="2:14" ht="12.75">
      <c r="B157" s="165"/>
      <c r="C157" s="209"/>
      <c r="D157" s="145"/>
      <c r="E157" s="201" t="s">
        <v>284</v>
      </c>
      <c r="F157" s="222" t="s">
        <v>323</v>
      </c>
      <c r="G157" s="202"/>
      <c r="H157" s="202"/>
      <c r="I157" s="202"/>
      <c r="J157" s="202"/>
      <c r="K157" s="202"/>
      <c r="L157" s="224"/>
      <c r="M157" s="210"/>
      <c r="N157" s="166"/>
    </row>
    <row r="158" spans="2:14" ht="12.75">
      <c r="B158" s="165"/>
      <c r="C158" s="209"/>
      <c r="D158" s="145"/>
      <c r="E158" s="201" t="s">
        <v>284</v>
      </c>
      <c r="F158" s="222" t="s">
        <v>324</v>
      </c>
      <c r="G158" s="202"/>
      <c r="H158" s="202"/>
      <c r="I158" s="202"/>
      <c r="J158" s="202"/>
      <c r="K158" s="202"/>
      <c r="L158" s="224"/>
      <c r="M158" s="210"/>
      <c r="N158" s="166"/>
    </row>
    <row r="159" spans="2:14" ht="12.75">
      <c r="B159" s="165"/>
      <c r="C159" s="209"/>
      <c r="D159" s="145"/>
      <c r="E159" s="201" t="s">
        <v>284</v>
      </c>
      <c r="F159" s="222" t="s">
        <v>325</v>
      </c>
      <c r="G159" s="202"/>
      <c r="H159" s="202"/>
      <c r="I159" s="202"/>
      <c r="J159" s="202"/>
      <c r="K159" s="202"/>
      <c r="L159" s="224"/>
      <c r="M159" s="210"/>
      <c r="N159" s="166"/>
    </row>
    <row r="160" spans="2:14" ht="12.75">
      <c r="B160" s="165"/>
      <c r="C160" s="209"/>
      <c r="D160" s="145"/>
      <c r="E160" s="202"/>
      <c r="F160" s="213"/>
      <c r="G160" s="219" t="s">
        <v>316</v>
      </c>
      <c r="H160" s="202"/>
      <c r="I160" s="202"/>
      <c r="J160" s="202"/>
      <c r="K160" s="202"/>
      <c r="L160" s="202"/>
      <c r="M160" s="210"/>
      <c r="N160" s="166"/>
    </row>
    <row r="161" spans="2:14" ht="12.75">
      <c r="B161" s="165"/>
      <c r="C161" s="209"/>
      <c r="D161" s="145"/>
      <c r="E161" s="202"/>
      <c r="F161" s="213"/>
      <c r="G161" s="202"/>
      <c r="H161" s="202"/>
      <c r="I161" s="202"/>
      <c r="J161" s="202"/>
      <c r="K161" s="202"/>
      <c r="L161" s="202"/>
      <c r="M161" s="210"/>
      <c r="N161" s="166"/>
    </row>
    <row r="162" spans="2:14" ht="12.75">
      <c r="B162" s="165"/>
      <c r="C162" s="209">
        <v>4.4</v>
      </c>
      <c r="D162" s="145"/>
      <c r="E162" s="202"/>
      <c r="F162" s="213" t="s">
        <v>50</v>
      </c>
      <c r="G162" s="202"/>
      <c r="H162" s="202"/>
      <c r="I162" s="202"/>
      <c r="J162" s="202"/>
      <c r="K162" s="202"/>
      <c r="L162" s="228">
        <f>L163</f>
        <v>0</v>
      </c>
      <c r="M162" s="210"/>
      <c r="N162" s="166"/>
    </row>
    <row r="163" spans="2:14" ht="12.75">
      <c r="B163" s="165"/>
      <c r="C163" s="209"/>
      <c r="D163" s="145"/>
      <c r="E163" s="201" t="s">
        <v>284</v>
      </c>
      <c r="F163" s="220" t="s">
        <v>50</v>
      </c>
      <c r="G163" s="202"/>
      <c r="H163" s="202"/>
      <c r="I163" s="202"/>
      <c r="J163" s="202"/>
      <c r="K163" s="202"/>
      <c r="L163" s="228">
        <f>Aktivet!F25</f>
        <v>0</v>
      </c>
      <c r="M163" s="210"/>
      <c r="N163" s="166"/>
    </row>
    <row r="164" spans="2:14" ht="12.75">
      <c r="B164" s="165"/>
      <c r="C164" s="209"/>
      <c r="D164" s="145"/>
      <c r="E164" s="201" t="s">
        <v>284</v>
      </c>
      <c r="F164" s="222" t="s">
        <v>326</v>
      </c>
      <c r="G164" s="202"/>
      <c r="H164" s="202"/>
      <c r="I164" s="202"/>
      <c r="J164" s="202"/>
      <c r="K164" s="202"/>
      <c r="L164" s="224"/>
      <c r="M164" s="210"/>
      <c r="N164" s="166"/>
    </row>
    <row r="165" spans="2:14" ht="12.75">
      <c r="B165" s="165"/>
      <c r="C165" s="209"/>
      <c r="D165" s="145"/>
      <c r="E165" s="202"/>
      <c r="F165" s="213"/>
      <c r="G165" s="219" t="s">
        <v>327</v>
      </c>
      <c r="H165" s="202"/>
      <c r="I165" s="202"/>
      <c r="J165" s="202"/>
      <c r="K165" s="202"/>
      <c r="L165" s="202"/>
      <c r="M165" s="210"/>
      <c r="N165" s="166"/>
    </row>
    <row r="166" spans="2:14" ht="12.75">
      <c r="B166" s="165"/>
      <c r="C166" s="209"/>
      <c r="D166" s="145"/>
      <c r="E166" s="202"/>
      <c r="F166" s="213"/>
      <c r="G166" s="202"/>
      <c r="H166" s="202"/>
      <c r="I166" s="202"/>
      <c r="J166" s="202"/>
      <c r="K166" s="202"/>
      <c r="L166" s="202"/>
      <c r="M166" s="210"/>
      <c r="N166" s="166"/>
    </row>
    <row r="167" spans="2:14" ht="12.75">
      <c r="B167" s="165"/>
      <c r="C167" s="209">
        <v>4.5</v>
      </c>
      <c r="D167" s="145"/>
      <c r="E167" s="202"/>
      <c r="F167" s="213" t="s">
        <v>51</v>
      </c>
      <c r="G167" s="202"/>
      <c r="H167" s="202"/>
      <c r="I167" s="202"/>
      <c r="J167" s="202"/>
      <c r="K167" s="202"/>
      <c r="L167" s="224"/>
      <c r="M167" s="210"/>
      <c r="N167" s="166"/>
    </row>
    <row r="168" spans="2:14" ht="12.75">
      <c r="B168" s="165"/>
      <c r="C168" s="209"/>
      <c r="D168" s="145"/>
      <c r="E168" s="201" t="s">
        <v>284</v>
      </c>
      <c r="F168" s="220" t="s">
        <v>328</v>
      </c>
      <c r="G168" s="202"/>
      <c r="H168" s="202"/>
      <c r="I168" s="202"/>
      <c r="J168" s="202"/>
      <c r="K168" s="202"/>
      <c r="L168" s="224"/>
      <c r="M168" s="210"/>
      <c r="N168" s="166"/>
    </row>
    <row r="169" spans="2:14" ht="12.75">
      <c r="B169" s="165"/>
      <c r="C169" s="209"/>
      <c r="D169" s="145"/>
      <c r="E169" s="201" t="s">
        <v>284</v>
      </c>
      <c r="F169" s="220" t="s">
        <v>329</v>
      </c>
      <c r="G169" s="202"/>
      <c r="H169" s="202"/>
      <c r="I169" s="202"/>
      <c r="J169" s="202"/>
      <c r="K169" s="202"/>
      <c r="L169" s="224"/>
      <c r="M169" s="210"/>
      <c r="N169" s="166"/>
    </row>
    <row r="170" spans="2:14" ht="12.75">
      <c r="B170" s="165"/>
      <c r="C170" s="209"/>
      <c r="D170" s="145"/>
      <c r="E170" s="201" t="s">
        <v>284</v>
      </c>
      <c r="F170" s="220" t="s">
        <v>330</v>
      </c>
      <c r="G170" s="202"/>
      <c r="H170" s="202"/>
      <c r="I170" s="202"/>
      <c r="J170" s="202"/>
      <c r="K170" s="202"/>
      <c r="L170" s="224"/>
      <c r="M170" s="210"/>
      <c r="N170" s="166"/>
    </row>
    <row r="171" spans="2:14" ht="12.75">
      <c r="B171" s="165"/>
      <c r="C171" s="209"/>
      <c r="D171" s="145"/>
      <c r="E171" s="201" t="s">
        <v>284</v>
      </c>
      <c r="F171" s="220" t="s">
        <v>331</v>
      </c>
      <c r="G171" s="202"/>
      <c r="H171" s="202"/>
      <c r="I171" s="202"/>
      <c r="J171" s="202"/>
      <c r="K171" s="202"/>
      <c r="L171" s="224"/>
      <c r="M171" s="210"/>
      <c r="N171" s="166"/>
    </row>
    <row r="172" spans="2:14" ht="12.75">
      <c r="B172" s="165"/>
      <c r="C172" s="209"/>
      <c r="D172" s="145"/>
      <c r="E172" s="201" t="s">
        <v>284</v>
      </c>
      <c r="F172" s="220" t="s">
        <v>332</v>
      </c>
      <c r="G172" s="202"/>
      <c r="H172" s="202"/>
      <c r="I172" s="202"/>
      <c r="J172" s="202"/>
      <c r="K172" s="202"/>
      <c r="L172" s="224"/>
      <c r="M172" s="210"/>
      <c r="N172" s="166"/>
    </row>
    <row r="173" spans="2:14" ht="12.75">
      <c r="B173" s="165"/>
      <c r="C173" s="209"/>
      <c r="D173" s="145"/>
      <c r="E173" s="202"/>
      <c r="F173" s="213"/>
      <c r="G173" s="219" t="s">
        <v>316</v>
      </c>
      <c r="H173" s="202"/>
      <c r="I173" s="202"/>
      <c r="J173" s="202"/>
      <c r="K173" s="202"/>
      <c r="L173" s="202"/>
      <c r="M173" s="210"/>
      <c r="N173" s="166"/>
    </row>
    <row r="174" spans="2:14" ht="12.75">
      <c r="B174" s="165"/>
      <c r="C174" s="209"/>
      <c r="D174" s="145"/>
      <c r="E174" s="202"/>
      <c r="F174" s="213"/>
      <c r="G174" s="202"/>
      <c r="H174" s="202"/>
      <c r="I174" s="202"/>
      <c r="J174" s="202"/>
      <c r="K174" s="202"/>
      <c r="L174" s="202"/>
      <c r="M174" s="210"/>
      <c r="N174" s="166"/>
    </row>
    <row r="175" spans="2:14" ht="12.75">
      <c r="B175" s="165"/>
      <c r="C175" s="209">
        <v>4.6</v>
      </c>
      <c r="D175" s="145"/>
      <c r="E175" s="202"/>
      <c r="F175" s="213" t="s">
        <v>52</v>
      </c>
      <c r="G175" s="202"/>
      <c r="H175" s="202"/>
      <c r="I175" s="202"/>
      <c r="J175" s="202"/>
      <c r="K175" s="202"/>
      <c r="L175" s="224"/>
      <c r="M175" s="210"/>
      <c r="N175" s="166"/>
    </row>
    <row r="176" spans="2:14" ht="12.75">
      <c r="B176" s="165"/>
      <c r="C176" s="209"/>
      <c r="D176" s="145"/>
      <c r="E176" s="201" t="s">
        <v>284</v>
      </c>
      <c r="F176" s="220" t="s">
        <v>52</v>
      </c>
      <c r="G176" s="202"/>
      <c r="H176" s="202"/>
      <c r="I176" s="202"/>
      <c r="J176" s="202"/>
      <c r="K176" s="202"/>
      <c r="L176" s="224"/>
      <c r="M176" s="210"/>
      <c r="N176" s="166"/>
    </row>
    <row r="177" spans="2:14" ht="12.75">
      <c r="B177" s="165"/>
      <c r="C177" s="209"/>
      <c r="D177" s="145"/>
      <c r="E177" s="201"/>
      <c r="F177" s="220"/>
      <c r="G177" s="219" t="s">
        <v>333</v>
      </c>
      <c r="H177" s="202"/>
      <c r="I177" s="202"/>
      <c r="J177" s="202"/>
      <c r="K177" s="202"/>
      <c r="L177" s="202"/>
      <c r="M177" s="210"/>
      <c r="N177" s="166"/>
    </row>
    <row r="178" spans="2:14" ht="12.75">
      <c r="B178" s="165"/>
      <c r="C178" s="209"/>
      <c r="D178" s="145"/>
      <c r="E178" s="202"/>
      <c r="F178" s="213"/>
      <c r="G178" s="202"/>
      <c r="H178" s="202"/>
      <c r="I178" s="202"/>
      <c r="J178" s="202"/>
      <c r="K178" s="202"/>
      <c r="L178" s="202"/>
      <c r="M178" s="210"/>
      <c r="N178" s="166"/>
    </row>
    <row r="179" spans="2:14" ht="12.75">
      <c r="B179" s="165"/>
      <c r="C179" s="209">
        <v>4.7</v>
      </c>
      <c r="D179" s="145"/>
      <c r="E179" s="202"/>
      <c r="F179" s="213" t="s">
        <v>53</v>
      </c>
      <c r="G179" s="202"/>
      <c r="H179" s="202"/>
      <c r="I179" s="202"/>
      <c r="J179" s="202"/>
      <c r="K179" s="202"/>
      <c r="L179" s="224"/>
      <c r="M179" s="210"/>
      <c r="N179" s="166"/>
    </row>
    <row r="180" spans="2:14" ht="12.75">
      <c r="B180" s="165"/>
      <c r="C180" s="209"/>
      <c r="D180" s="145"/>
      <c r="E180" s="201" t="s">
        <v>284</v>
      </c>
      <c r="F180" s="222" t="s">
        <v>334</v>
      </c>
      <c r="G180" s="202"/>
      <c r="H180" s="202"/>
      <c r="I180" s="202"/>
      <c r="J180" s="202"/>
      <c r="K180" s="202"/>
      <c r="L180" s="224"/>
      <c r="M180" s="210"/>
      <c r="N180" s="166"/>
    </row>
    <row r="181" spans="2:14" ht="12.75">
      <c r="B181" s="165"/>
      <c r="C181" s="209"/>
      <c r="D181" s="145"/>
      <c r="E181" s="201" t="s">
        <v>284</v>
      </c>
      <c r="F181" s="222" t="s">
        <v>312</v>
      </c>
      <c r="G181" s="202"/>
      <c r="H181" s="202"/>
      <c r="I181" s="202"/>
      <c r="J181" s="202"/>
      <c r="K181" s="202"/>
      <c r="L181" s="224"/>
      <c r="M181" s="210"/>
      <c r="N181" s="166"/>
    </row>
    <row r="182" spans="2:14" ht="12.75">
      <c r="B182" s="165"/>
      <c r="C182" s="209"/>
      <c r="D182" s="145"/>
      <c r="E182" s="201" t="s">
        <v>284</v>
      </c>
      <c r="F182" s="222" t="s">
        <v>323</v>
      </c>
      <c r="G182" s="202"/>
      <c r="H182" s="202"/>
      <c r="I182" s="202"/>
      <c r="J182" s="202"/>
      <c r="K182" s="202"/>
      <c r="L182" s="224"/>
      <c r="M182" s="210"/>
      <c r="N182" s="166"/>
    </row>
    <row r="183" spans="2:14" ht="12.75">
      <c r="B183" s="165"/>
      <c r="C183" s="209"/>
      <c r="D183" s="145"/>
      <c r="E183" s="201" t="s">
        <v>284</v>
      </c>
      <c r="F183" s="222" t="s">
        <v>335</v>
      </c>
      <c r="G183" s="202"/>
      <c r="H183" s="202"/>
      <c r="I183" s="202"/>
      <c r="J183" s="202"/>
      <c r="K183" s="202"/>
      <c r="L183" s="224"/>
      <c r="M183" s="210"/>
      <c r="N183" s="166"/>
    </row>
    <row r="184" spans="2:14" ht="12.75">
      <c r="B184" s="165"/>
      <c r="C184" s="209"/>
      <c r="D184" s="145"/>
      <c r="E184" s="201" t="s">
        <v>284</v>
      </c>
      <c r="F184" s="222" t="s">
        <v>336</v>
      </c>
      <c r="G184" s="202"/>
      <c r="H184" s="202"/>
      <c r="I184" s="202"/>
      <c r="J184" s="202"/>
      <c r="K184" s="202"/>
      <c r="L184" s="224"/>
      <c r="M184" s="210"/>
      <c r="N184" s="166"/>
    </row>
    <row r="185" spans="2:14" ht="12.75">
      <c r="B185" s="165"/>
      <c r="C185" s="209"/>
      <c r="D185" s="145"/>
      <c r="E185" s="202"/>
      <c r="F185" s="213"/>
      <c r="G185" s="219" t="s">
        <v>316</v>
      </c>
      <c r="H185" s="202"/>
      <c r="I185" s="202"/>
      <c r="J185" s="202"/>
      <c r="K185" s="202"/>
      <c r="L185" s="202"/>
      <c r="M185" s="210"/>
      <c r="N185" s="166"/>
    </row>
    <row r="186" spans="2:14" ht="12.75">
      <c r="B186" s="165"/>
      <c r="C186" s="209"/>
      <c r="D186" s="145"/>
      <c r="E186" s="202"/>
      <c r="F186" s="213"/>
      <c r="G186" s="202"/>
      <c r="H186" s="202"/>
      <c r="I186" s="202"/>
      <c r="J186" s="202"/>
      <c r="K186" s="202"/>
      <c r="L186" s="202"/>
      <c r="M186" s="210"/>
      <c r="N186" s="166"/>
    </row>
    <row r="187" spans="2:14" ht="12.75">
      <c r="B187" s="165"/>
      <c r="C187" s="209"/>
      <c r="D187" s="145"/>
      <c r="E187" s="211">
        <v>5</v>
      </c>
      <c r="F187" s="212" t="s">
        <v>54</v>
      </c>
      <c r="G187" s="202"/>
      <c r="H187" s="202"/>
      <c r="I187" s="202"/>
      <c r="J187" s="202"/>
      <c r="K187" s="202"/>
      <c r="L187" s="224"/>
      <c r="M187" s="210"/>
      <c r="N187" s="166"/>
    </row>
    <row r="188" spans="2:14" ht="12.75">
      <c r="B188" s="165"/>
      <c r="C188" s="209"/>
      <c r="D188" s="145"/>
      <c r="E188" s="201" t="s">
        <v>284</v>
      </c>
      <c r="F188" s="222" t="s">
        <v>337</v>
      </c>
      <c r="G188" s="202"/>
      <c r="H188" s="202"/>
      <c r="I188" s="202"/>
      <c r="J188" s="202"/>
      <c r="K188" s="202"/>
      <c r="L188" s="224"/>
      <c r="M188" s="210"/>
      <c r="N188" s="166"/>
    </row>
    <row r="189" spans="2:14" ht="12.75">
      <c r="B189" s="165"/>
      <c r="C189" s="209"/>
      <c r="D189" s="145"/>
      <c r="E189" s="201" t="s">
        <v>284</v>
      </c>
      <c r="F189" s="222" t="s">
        <v>338</v>
      </c>
      <c r="G189" s="202"/>
      <c r="H189" s="202"/>
      <c r="I189" s="202"/>
      <c r="J189" s="202"/>
      <c r="K189" s="202"/>
      <c r="L189" s="224"/>
      <c r="M189" s="210"/>
      <c r="N189" s="166"/>
    </row>
    <row r="190" spans="2:14" ht="12.75">
      <c r="B190" s="165"/>
      <c r="C190" s="209"/>
      <c r="D190" s="145"/>
      <c r="E190" s="211"/>
      <c r="F190" s="212"/>
      <c r="G190" s="202"/>
      <c r="H190" s="202"/>
      <c r="I190" s="202"/>
      <c r="J190" s="202"/>
      <c r="K190" s="202"/>
      <c r="L190" s="202"/>
      <c r="M190" s="210"/>
      <c r="N190" s="166"/>
    </row>
    <row r="191" spans="2:14" ht="12.75">
      <c r="B191" s="165"/>
      <c r="C191" s="209"/>
      <c r="D191" s="145"/>
      <c r="E191" s="211">
        <v>6</v>
      </c>
      <c r="F191" s="212" t="s">
        <v>55</v>
      </c>
      <c r="G191" s="202"/>
      <c r="H191" s="202"/>
      <c r="I191" s="202"/>
      <c r="J191" s="202"/>
      <c r="K191" s="202"/>
      <c r="L191" s="224"/>
      <c r="M191" s="210"/>
      <c r="N191" s="166"/>
    </row>
    <row r="192" spans="2:14" ht="12.75">
      <c r="B192" s="165"/>
      <c r="C192" s="209"/>
      <c r="D192" s="145"/>
      <c r="E192" s="201" t="s">
        <v>284</v>
      </c>
      <c r="F192" s="222" t="s">
        <v>339</v>
      </c>
      <c r="G192" s="202"/>
      <c r="H192" s="202"/>
      <c r="I192" s="202"/>
      <c r="J192" s="202"/>
      <c r="K192" s="202"/>
      <c r="L192" s="224"/>
      <c r="M192" s="210"/>
      <c r="N192" s="166"/>
    </row>
    <row r="193" spans="2:14" ht="12.75">
      <c r="B193" s="165"/>
      <c r="C193" s="209"/>
      <c r="D193" s="145"/>
      <c r="E193" s="201" t="s">
        <v>284</v>
      </c>
      <c r="F193" s="222" t="s">
        <v>340</v>
      </c>
      <c r="G193" s="202"/>
      <c r="H193" s="202"/>
      <c r="I193" s="202"/>
      <c r="J193" s="202"/>
      <c r="K193" s="202"/>
      <c r="L193" s="224"/>
      <c r="M193" s="210"/>
      <c r="N193" s="166"/>
    </row>
    <row r="194" spans="2:14" ht="12.75">
      <c r="B194" s="174"/>
      <c r="C194" s="170"/>
      <c r="D194" s="164"/>
      <c r="E194" s="201"/>
      <c r="F194" s="202"/>
      <c r="G194" s="202"/>
      <c r="H194" s="202"/>
      <c r="I194" s="202"/>
      <c r="J194" s="202"/>
      <c r="K194" s="202"/>
      <c r="L194" s="202"/>
      <c r="M194" s="203"/>
      <c r="N194" s="177"/>
    </row>
    <row r="195" spans="2:14" ht="12.75">
      <c r="B195" s="174"/>
      <c r="C195" s="170"/>
      <c r="D195" s="164"/>
      <c r="E195" s="201"/>
      <c r="F195" s="202"/>
      <c r="G195" s="202"/>
      <c r="H195" s="202"/>
      <c r="I195" s="202"/>
      <c r="J195" s="202"/>
      <c r="K195" s="202"/>
      <c r="L195" s="202"/>
      <c r="M195" s="203"/>
      <c r="N195" s="177"/>
    </row>
    <row r="196" spans="2:14" ht="12.75">
      <c r="B196" s="174"/>
      <c r="C196" s="170"/>
      <c r="D196" s="164"/>
      <c r="E196" s="201"/>
      <c r="F196" s="202"/>
      <c r="G196" s="202"/>
      <c r="H196" s="202"/>
      <c r="I196" s="202"/>
      <c r="J196" s="202"/>
      <c r="K196" s="202"/>
      <c r="L196" s="202"/>
      <c r="M196" s="203"/>
      <c r="N196" s="177"/>
    </row>
    <row r="197" spans="2:14" ht="12.75">
      <c r="B197" s="174"/>
      <c r="C197" s="229"/>
      <c r="D197" s="215"/>
      <c r="E197" s="230" t="s">
        <v>78</v>
      </c>
      <c r="F197" s="231" t="s">
        <v>341</v>
      </c>
      <c r="G197" s="215"/>
      <c r="H197" s="215"/>
      <c r="I197" s="217"/>
      <c r="J197" s="222"/>
      <c r="K197" s="217"/>
      <c r="L197" s="223"/>
      <c r="M197" s="164"/>
      <c r="N197" s="177"/>
    </row>
    <row r="198" spans="2:14" ht="12.75">
      <c r="B198" s="174"/>
      <c r="C198" s="229"/>
      <c r="D198" s="215"/>
      <c r="E198" s="217"/>
      <c r="F198" s="232"/>
      <c r="G198" s="232"/>
      <c r="H198" s="215"/>
      <c r="I198" s="217"/>
      <c r="J198" s="222"/>
      <c r="K198" s="217"/>
      <c r="L198" s="223"/>
      <c r="M198" s="164"/>
      <c r="N198" s="177"/>
    </row>
    <row r="199" spans="2:14" ht="12.75">
      <c r="B199" s="174"/>
      <c r="C199" s="229"/>
      <c r="D199" s="215"/>
      <c r="E199" s="230">
        <v>7</v>
      </c>
      <c r="F199" s="233" t="s">
        <v>342</v>
      </c>
      <c r="G199" s="215"/>
      <c r="H199" s="215"/>
      <c r="I199" s="217"/>
      <c r="J199" s="222"/>
      <c r="K199" s="217"/>
      <c r="L199" s="223"/>
      <c r="M199" s="164"/>
      <c r="N199" s="177"/>
    </row>
    <row r="200" spans="2:14" ht="12.75">
      <c r="B200" s="174"/>
      <c r="C200" s="201">
        <v>7.1</v>
      </c>
      <c r="D200" s="215"/>
      <c r="E200" s="201"/>
      <c r="F200" s="234" t="s">
        <v>60</v>
      </c>
      <c r="G200" s="215"/>
      <c r="H200" s="215"/>
      <c r="I200" s="217"/>
      <c r="J200" s="222"/>
      <c r="K200" s="217"/>
      <c r="L200" s="216"/>
      <c r="M200" s="164"/>
      <c r="N200" s="177"/>
    </row>
    <row r="201" spans="2:14" ht="12.75">
      <c r="B201" s="174"/>
      <c r="C201" s="201"/>
      <c r="D201" s="215"/>
      <c r="E201" s="201" t="s">
        <v>284</v>
      </c>
      <c r="F201" s="222" t="s">
        <v>343</v>
      </c>
      <c r="G201" s="215"/>
      <c r="H201" s="215"/>
      <c r="I201" s="217"/>
      <c r="J201" s="222"/>
      <c r="K201" s="217"/>
      <c r="L201" s="216"/>
      <c r="M201" s="164"/>
      <c r="N201" s="177"/>
    </row>
    <row r="202" spans="2:14" ht="12.75">
      <c r="B202" s="174"/>
      <c r="C202" s="201"/>
      <c r="D202" s="215"/>
      <c r="E202" s="201" t="s">
        <v>284</v>
      </c>
      <c r="F202" s="222" t="s">
        <v>344</v>
      </c>
      <c r="G202" s="215"/>
      <c r="H202" s="215"/>
      <c r="I202" s="217"/>
      <c r="J202" s="222"/>
      <c r="K202" s="217"/>
      <c r="L202" s="216"/>
      <c r="M202" s="164"/>
      <c r="N202" s="177"/>
    </row>
    <row r="203" spans="2:14" ht="12.75">
      <c r="B203" s="174"/>
      <c r="C203" s="201"/>
      <c r="D203" s="215"/>
      <c r="E203" s="201" t="s">
        <v>284</v>
      </c>
      <c r="F203" s="222" t="s">
        <v>345</v>
      </c>
      <c r="G203" s="215"/>
      <c r="H203" s="215"/>
      <c r="I203" s="217"/>
      <c r="J203" s="222"/>
      <c r="K203" s="217"/>
      <c r="L203" s="216"/>
      <c r="M203" s="164"/>
      <c r="N203" s="177"/>
    </row>
    <row r="204" spans="2:14" ht="12.75">
      <c r="B204" s="174"/>
      <c r="C204" s="201"/>
      <c r="D204" s="215"/>
      <c r="E204" s="201" t="s">
        <v>284</v>
      </c>
      <c r="F204" s="222" t="s">
        <v>346</v>
      </c>
      <c r="G204" s="215"/>
      <c r="H204" s="215"/>
      <c r="I204" s="217"/>
      <c r="J204" s="222"/>
      <c r="K204" s="217"/>
      <c r="L204" s="216"/>
      <c r="M204" s="164"/>
      <c r="N204" s="177"/>
    </row>
    <row r="205" spans="2:14" ht="12.75">
      <c r="B205" s="174"/>
      <c r="C205" s="201"/>
      <c r="D205" s="215"/>
      <c r="E205" s="235"/>
      <c r="F205" s="214"/>
      <c r="G205" s="215"/>
      <c r="H205" s="215"/>
      <c r="I205" s="217"/>
      <c r="J205" s="222"/>
      <c r="K205" s="217"/>
      <c r="L205" s="223"/>
      <c r="M205" s="164"/>
      <c r="N205" s="177"/>
    </row>
    <row r="206" spans="2:14" ht="12.75">
      <c r="B206" s="174"/>
      <c r="C206" s="208">
        <v>7.2</v>
      </c>
      <c r="D206" s="215"/>
      <c r="E206" s="235"/>
      <c r="F206" s="234" t="s">
        <v>61</v>
      </c>
      <c r="G206" s="215"/>
      <c r="H206" s="215"/>
      <c r="I206" s="217"/>
      <c r="J206" s="222"/>
      <c r="K206" s="217"/>
      <c r="L206" s="216"/>
      <c r="M206" s="164"/>
      <c r="N206" s="177"/>
    </row>
    <row r="207" spans="2:14" ht="12.75">
      <c r="B207" s="174"/>
      <c r="C207" s="208"/>
      <c r="D207" s="215"/>
      <c r="E207" s="201" t="s">
        <v>284</v>
      </c>
      <c r="F207" s="222" t="s">
        <v>347</v>
      </c>
      <c r="G207" s="215"/>
      <c r="H207" s="215"/>
      <c r="I207" s="217"/>
      <c r="J207" s="222"/>
      <c r="K207" s="217"/>
      <c r="L207" s="216"/>
      <c r="M207" s="164"/>
      <c r="N207" s="177"/>
    </row>
    <row r="208" spans="2:14" ht="12.75">
      <c r="B208" s="174"/>
      <c r="C208" s="208"/>
      <c r="D208" s="215"/>
      <c r="E208" s="201" t="s">
        <v>284</v>
      </c>
      <c r="F208" s="222" t="s">
        <v>348</v>
      </c>
      <c r="G208" s="215"/>
      <c r="H208" s="215"/>
      <c r="I208" s="217"/>
      <c r="J208" s="222"/>
      <c r="K208" s="217"/>
      <c r="L208" s="216"/>
      <c r="M208" s="164"/>
      <c r="N208" s="177"/>
    </row>
    <row r="209" spans="2:14" ht="12.75">
      <c r="B209" s="174"/>
      <c r="C209" s="208"/>
      <c r="D209" s="215"/>
      <c r="E209" s="235"/>
      <c r="F209" s="234"/>
      <c r="G209" s="215"/>
      <c r="H209" s="215"/>
      <c r="I209" s="217"/>
      <c r="J209" s="222"/>
      <c r="K209" s="217"/>
      <c r="L209" s="223"/>
      <c r="M209" s="164"/>
      <c r="N209" s="177"/>
    </row>
    <row r="210" spans="2:14" ht="12.75">
      <c r="B210" s="174"/>
      <c r="C210" s="201">
        <v>7.3</v>
      </c>
      <c r="D210" s="215"/>
      <c r="E210" s="235"/>
      <c r="F210" s="234" t="s">
        <v>62</v>
      </c>
      <c r="G210" s="215"/>
      <c r="H210" s="215"/>
      <c r="I210" s="217"/>
      <c r="J210" s="222"/>
      <c r="K210" s="217"/>
      <c r="L210" s="216"/>
      <c r="M210" s="164"/>
      <c r="N210" s="177"/>
    </row>
    <row r="211" spans="2:14" ht="12.75">
      <c r="B211" s="174"/>
      <c r="C211" s="201"/>
      <c r="D211" s="215"/>
      <c r="E211" s="201" t="s">
        <v>284</v>
      </c>
      <c r="F211" s="222" t="s">
        <v>349</v>
      </c>
      <c r="G211" s="215"/>
      <c r="H211" s="215"/>
      <c r="I211" s="217"/>
      <c r="J211" s="222"/>
      <c r="K211" s="217"/>
      <c r="L211" s="218"/>
      <c r="M211" s="164"/>
      <c r="N211" s="177"/>
    </row>
    <row r="212" spans="2:14" ht="12.75">
      <c r="B212" s="174"/>
      <c r="C212" s="201"/>
      <c r="D212" s="215"/>
      <c r="E212" s="201" t="s">
        <v>284</v>
      </c>
      <c r="F212" s="222" t="s">
        <v>350</v>
      </c>
      <c r="G212" s="215"/>
      <c r="H212" s="215"/>
      <c r="I212" s="217"/>
      <c r="J212" s="222"/>
      <c r="K212" s="217"/>
      <c r="L212" s="218"/>
      <c r="M212" s="164"/>
      <c r="N212" s="177"/>
    </row>
    <row r="213" spans="2:14" ht="12.75">
      <c r="B213" s="174"/>
      <c r="C213" s="201"/>
      <c r="D213" s="215"/>
      <c r="E213" s="235"/>
      <c r="F213" s="234"/>
      <c r="G213" s="215"/>
      <c r="H213" s="215"/>
      <c r="I213" s="217"/>
      <c r="J213" s="222"/>
      <c r="K213" s="217"/>
      <c r="L213" s="223"/>
      <c r="M213" s="164"/>
      <c r="N213" s="177"/>
    </row>
    <row r="214" spans="2:14" ht="12.75">
      <c r="B214" s="174"/>
      <c r="C214" s="208">
        <v>7.4</v>
      </c>
      <c r="D214" s="215"/>
      <c r="E214" s="235"/>
      <c r="F214" s="234" t="s">
        <v>63</v>
      </c>
      <c r="G214" s="215"/>
      <c r="H214" s="215"/>
      <c r="I214" s="217"/>
      <c r="J214" s="222"/>
      <c r="K214" s="217"/>
      <c r="L214" s="223"/>
      <c r="M214" s="164"/>
      <c r="N214" s="177"/>
    </row>
    <row r="215" spans="2:14" ht="12.75">
      <c r="B215" s="174"/>
      <c r="C215" s="208"/>
      <c r="D215" s="215"/>
      <c r="E215" s="201" t="s">
        <v>284</v>
      </c>
      <c r="F215" s="214" t="s">
        <v>351</v>
      </c>
      <c r="G215" s="215"/>
      <c r="H215" s="215"/>
      <c r="I215" s="217"/>
      <c r="J215" s="222"/>
      <c r="K215" s="217"/>
      <c r="L215" s="218"/>
      <c r="M215" s="164"/>
      <c r="N215" s="177"/>
    </row>
    <row r="216" spans="2:14" ht="12.75">
      <c r="B216" s="174"/>
      <c r="C216" s="208"/>
      <c r="D216" s="215"/>
      <c r="E216" s="201" t="s">
        <v>284</v>
      </c>
      <c r="F216" s="214" t="s">
        <v>352</v>
      </c>
      <c r="G216" s="215"/>
      <c r="H216" s="215"/>
      <c r="I216" s="217"/>
      <c r="J216" s="222"/>
      <c r="K216" s="217"/>
      <c r="L216" s="223"/>
      <c r="M216" s="164"/>
      <c r="N216" s="177"/>
    </row>
    <row r="217" spans="2:14" ht="12.75">
      <c r="B217" s="174"/>
      <c r="C217" s="208"/>
      <c r="D217" s="215"/>
      <c r="E217" s="235"/>
      <c r="F217" s="234"/>
      <c r="G217" s="215"/>
      <c r="H217" s="215"/>
      <c r="I217" s="217"/>
      <c r="J217" s="222"/>
      <c r="K217" s="217"/>
      <c r="L217" s="223"/>
      <c r="M217" s="164"/>
      <c r="N217" s="177"/>
    </row>
    <row r="218" spans="2:14" ht="12.75">
      <c r="B218" s="174"/>
      <c r="C218" s="201">
        <v>7.5</v>
      </c>
      <c r="D218" s="215"/>
      <c r="E218" s="235"/>
      <c r="F218" s="234" t="s">
        <v>64</v>
      </c>
      <c r="G218" s="215"/>
      <c r="H218" s="215"/>
      <c r="I218" s="217"/>
      <c r="J218" s="222"/>
      <c r="K218" s="217"/>
      <c r="L218" s="223"/>
      <c r="M218" s="164"/>
      <c r="N218" s="177"/>
    </row>
    <row r="219" spans="2:14" ht="12.75">
      <c r="B219" s="174"/>
      <c r="C219" s="201"/>
      <c r="D219" s="215"/>
      <c r="E219" s="201" t="s">
        <v>284</v>
      </c>
      <c r="F219" s="222" t="s">
        <v>353</v>
      </c>
      <c r="G219" s="215"/>
      <c r="H219" s="215"/>
      <c r="I219" s="217"/>
      <c r="J219" s="222"/>
      <c r="K219" s="217"/>
      <c r="L219" s="218"/>
      <c r="M219" s="164"/>
      <c r="N219" s="177"/>
    </row>
    <row r="220" spans="2:14" ht="12.75">
      <c r="B220" s="174"/>
      <c r="C220" s="201"/>
      <c r="D220" s="215"/>
      <c r="E220" s="201" t="s">
        <v>284</v>
      </c>
      <c r="F220" s="222" t="s">
        <v>354</v>
      </c>
      <c r="G220" s="215"/>
      <c r="H220" s="215"/>
      <c r="I220" s="217"/>
      <c r="J220" s="222"/>
      <c r="K220" s="217"/>
      <c r="L220" s="218"/>
      <c r="M220" s="164"/>
      <c r="N220" s="177"/>
    </row>
    <row r="221" spans="2:14" ht="12.75">
      <c r="B221" s="174"/>
      <c r="C221" s="201"/>
      <c r="D221" s="215"/>
      <c r="E221" s="235"/>
      <c r="F221" s="234"/>
      <c r="G221" s="215"/>
      <c r="H221" s="215"/>
      <c r="I221" s="217"/>
      <c r="J221" s="222"/>
      <c r="K221" s="217"/>
      <c r="L221" s="223"/>
      <c r="M221" s="164"/>
      <c r="N221" s="177"/>
    </row>
    <row r="222" spans="2:14" ht="12.75">
      <c r="B222" s="174"/>
      <c r="C222" s="208">
        <v>7.6</v>
      </c>
      <c r="D222" s="215"/>
      <c r="E222" s="235"/>
      <c r="F222" s="234" t="s">
        <v>65</v>
      </c>
      <c r="G222" s="215"/>
      <c r="H222" s="215"/>
      <c r="I222" s="217"/>
      <c r="J222" s="222"/>
      <c r="K222" s="217"/>
      <c r="L222" s="223"/>
      <c r="M222" s="164"/>
      <c r="N222" s="177"/>
    </row>
    <row r="223" spans="2:14" ht="12.75">
      <c r="B223" s="174"/>
      <c r="C223" s="208"/>
      <c r="D223" s="215"/>
      <c r="E223" s="201" t="s">
        <v>284</v>
      </c>
      <c r="F223" s="222" t="s">
        <v>355</v>
      </c>
      <c r="G223" s="215"/>
      <c r="H223" s="215"/>
      <c r="I223" s="217"/>
      <c r="J223" s="222"/>
      <c r="K223" s="217"/>
      <c r="L223" s="218"/>
      <c r="M223" s="164"/>
      <c r="N223" s="177"/>
    </row>
    <row r="224" spans="2:14" ht="12.75">
      <c r="B224" s="174"/>
      <c r="C224" s="208"/>
      <c r="D224" s="215"/>
      <c r="E224" s="201" t="s">
        <v>284</v>
      </c>
      <c r="F224" s="222" t="s">
        <v>356</v>
      </c>
      <c r="G224" s="215"/>
      <c r="H224" s="215"/>
      <c r="I224" s="217"/>
      <c r="J224" s="222"/>
      <c r="K224" s="217"/>
      <c r="L224" s="218"/>
      <c r="M224" s="164"/>
      <c r="N224" s="177"/>
    </row>
    <row r="225" spans="2:14" ht="12.75">
      <c r="B225" s="174"/>
      <c r="C225" s="208"/>
      <c r="D225" s="215"/>
      <c r="E225" s="201" t="s">
        <v>284</v>
      </c>
      <c r="F225" s="222" t="s">
        <v>357</v>
      </c>
      <c r="G225" s="215"/>
      <c r="H225" s="215"/>
      <c r="I225" s="217"/>
      <c r="J225" s="222"/>
      <c r="K225" s="217"/>
      <c r="L225" s="218"/>
      <c r="M225" s="164"/>
      <c r="N225" s="177"/>
    </row>
    <row r="226" spans="2:14" ht="12.75">
      <c r="B226" s="174"/>
      <c r="C226" s="208"/>
      <c r="D226" s="215"/>
      <c r="E226" s="201" t="s">
        <v>284</v>
      </c>
      <c r="F226" s="222" t="s">
        <v>358</v>
      </c>
      <c r="G226" s="215"/>
      <c r="H226" s="215"/>
      <c r="I226" s="217"/>
      <c r="J226" s="222"/>
      <c r="K226" s="217"/>
      <c r="L226" s="218"/>
      <c r="M226" s="164"/>
      <c r="N226" s="177"/>
    </row>
    <row r="227" spans="2:14" ht="12.75">
      <c r="B227" s="174"/>
      <c r="C227" s="208"/>
      <c r="D227" s="215"/>
      <c r="E227" s="201" t="s">
        <v>284</v>
      </c>
      <c r="F227" s="222" t="s">
        <v>359</v>
      </c>
      <c r="G227" s="215"/>
      <c r="H227" s="215"/>
      <c r="I227" s="217"/>
      <c r="J227" s="222"/>
      <c r="K227" s="217"/>
      <c r="L227" s="218"/>
      <c r="M227" s="164"/>
      <c r="N227" s="177"/>
    </row>
    <row r="228" spans="2:14" ht="12.75">
      <c r="B228" s="174"/>
      <c r="C228" s="208"/>
      <c r="D228" s="215"/>
      <c r="E228" s="201" t="s">
        <v>284</v>
      </c>
      <c r="F228" s="222" t="s">
        <v>360</v>
      </c>
      <c r="G228" s="215"/>
      <c r="H228" s="215"/>
      <c r="I228" s="217"/>
      <c r="J228" s="222"/>
      <c r="K228" s="217"/>
      <c r="L228" s="218"/>
      <c r="M228" s="164"/>
      <c r="N228" s="177"/>
    </row>
    <row r="229" spans="2:14" ht="12.75">
      <c r="B229" s="174"/>
      <c r="C229" s="229"/>
      <c r="D229" s="215"/>
      <c r="E229" s="235"/>
      <c r="F229" s="236"/>
      <c r="G229" s="215"/>
      <c r="H229" s="215"/>
      <c r="I229" s="217"/>
      <c r="J229" s="222"/>
      <c r="K229" s="217"/>
      <c r="L229" s="223"/>
      <c r="M229" s="164"/>
      <c r="N229" s="177"/>
    </row>
    <row r="230" spans="2:14" ht="12.75">
      <c r="B230" s="174"/>
      <c r="C230" s="229"/>
      <c r="D230" s="215"/>
      <c r="E230" s="235">
        <v>8</v>
      </c>
      <c r="F230" s="237" t="s">
        <v>361</v>
      </c>
      <c r="G230" s="215"/>
      <c r="H230" s="215"/>
      <c r="I230" s="215"/>
      <c r="J230" s="222"/>
      <c r="K230" s="217"/>
      <c r="L230" s="223">
        <f>L233</f>
        <v>0</v>
      </c>
      <c r="M230" s="164"/>
      <c r="N230" s="177"/>
    </row>
    <row r="231" spans="2:14" ht="12.75">
      <c r="B231" s="174"/>
      <c r="C231" s="201">
        <v>8.1</v>
      </c>
      <c r="D231" s="215"/>
      <c r="E231" s="235"/>
      <c r="F231" s="234" t="s">
        <v>67</v>
      </c>
      <c r="G231" s="215"/>
      <c r="H231" s="215"/>
      <c r="I231" s="215"/>
      <c r="J231" s="222"/>
      <c r="K231" s="217"/>
      <c r="L231" s="223"/>
      <c r="M231" s="164"/>
      <c r="N231" s="177"/>
    </row>
    <row r="232" spans="2:14" ht="12.75">
      <c r="B232" s="174"/>
      <c r="C232" s="208">
        <v>8.2</v>
      </c>
      <c r="D232" s="215"/>
      <c r="E232" s="235"/>
      <c r="F232" s="234" t="s">
        <v>68</v>
      </c>
      <c r="G232" s="215"/>
      <c r="H232" s="215"/>
      <c r="I232" s="215"/>
      <c r="J232" s="222"/>
      <c r="K232" s="217"/>
      <c r="L232" s="223"/>
      <c r="M232" s="164"/>
      <c r="N232" s="177"/>
    </row>
    <row r="233" spans="2:14" ht="12.75">
      <c r="B233" s="174"/>
      <c r="C233" s="201">
        <v>8.3</v>
      </c>
      <c r="D233" s="215"/>
      <c r="E233" s="235"/>
      <c r="F233" s="234" t="s">
        <v>69</v>
      </c>
      <c r="G233" s="215"/>
      <c r="H233" s="215"/>
      <c r="I233" s="215"/>
      <c r="J233" s="222"/>
      <c r="K233" s="217"/>
      <c r="L233" s="223">
        <f>Aktivet!F46</f>
        <v>0</v>
      </c>
      <c r="M233" s="164"/>
      <c r="N233" s="177"/>
    </row>
    <row r="234" spans="2:14" ht="12.75">
      <c r="B234" s="174"/>
      <c r="C234" s="208">
        <v>8.4</v>
      </c>
      <c r="D234" s="215"/>
      <c r="E234" s="235"/>
      <c r="F234" s="234" t="s">
        <v>70</v>
      </c>
      <c r="G234" s="215"/>
      <c r="H234" s="215"/>
      <c r="I234" s="215"/>
      <c r="J234" s="222"/>
      <c r="K234" s="217"/>
      <c r="L234" s="223"/>
      <c r="M234" s="164"/>
      <c r="N234" s="177"/>
    </row>
    <row r="235" spans="2:14" ht="12.75">
      <c r="B235" s="174"/>
      <c r="C235" s="229"/>
      <c r="D235" s="215"/>
      <c r="E235" s="217"/>
      <c r="F235" s="215"/>
      <c r="G235" s="215"/>
      <c r="H235" s="215"/>
      <c r="I235" s="215"/>
      <c r="J235" s="215"/>
      <c r="K235" s="215"/>
      <c r="L235" s="223"/>
      <c r="M235" s="164"/>
      <c r="N235" s="177"/>
    </row>
    <row r="236" spans="2:14" ht="12.75">
      <c r="B236" s="174"/>
      <c r="C236" s="229"/>
      <c r="D236" s="215"/>
      <c r="E236" s="217"/>
      <c r="F236" s="215"/>
      <c r="G236" s="215" t="s">
        <v>362</v>
      </c>
      <c r="H236" s="215"/>
      <c r="I236" s="215"/>
      <c r="J236" s="215"/>
      <c r="K236" s="215"/>
      <c r="L236" s="215"/>
      <c r="M236" s="164"/>
      <c r="N236" s="177"/>
    </row>
    <row r="237" spans="2:14" ht="12.75">
      <c r="B237" s="174"/>
      <c r="C237" s="229"/>
      <c r="D237" s="215"/>
      <c r="E237" s="359" t="s">
        <v>29</v>
      </c>
      <c r="F237" s="359" t="s">
        <v>363</v>
      </c>
      <c r="G237" s="360" t="s">
        <v>364</v>
      </c>
      <c r="H237" s="360"/>
      <c r="I237" s="360"/>
      <c r="J237" s="360" t="s">
        <v>365</v>
      </c>
      <c r="K237" s="360"/>
      <c r="L237" s="360"/>
      <c r="M237" s="164"/>
      <c r="N237" s="177"/>
    </row>
    <row r="238" spans="2:14" ht="12.75">
      <c r="B238" s="174"/>
      <c r="C238" s="229"/>
      <c r="D238" s="215"/>
      <c r="E238" s="359"/>
      <c r="F238" s="359"/>
      <c r="G238" s="238" t="s">
        <v>366</v>
      </c>
      <c r="H238" s="238" t="s">
        <v>367</v>
      </c>
      <c r="I238" s="238" t="s">
        <v>368</v>
      </c>
      <c r="J238" s="238" t="s">
        <v>366</v>
      </c>
      <c r="K238" s="238" t="s">
        <v>367</v>
      </c>
      <c r="L238" s="238" t="s">
        <v>368</v>
      </c>
      <c r="M238" s="164"/>
      <c r="N238" s="177"/>
    </row>
    <row r="239" spans="2:14" ht="12.75">
      <c r="B239" s="174"/>
      <c r="C239" s="229"/>
      <c r="D239" s="215"/>
      <c r="E239" s="238"/>
      <c r="F239" s="239" t="s">
        <v>369</v>
      </c>
      <c r="G239" s="240">
        <f>L231</f>
        <v>0</v>
      </c>
      <c r="H239" s="240">
        <v>0</v>
      </c>
      <c r="I239" s="240">
        <f>G239-H239</f>
        <v>0</v>
      </c>
      <c r="J239" s="240">
        <f>I239</f>
        <v>0</v>
      </c>
      <c r="K239" s="240"/>
      <c r="L239" s="240">
        <f>J239-K239</f>
        <v>0</v>
      </c>
      <c r="M239" s="164"/>
      <c r="N239" s="177"/>
    </row>
    <row r="240" spans="2:14" ht="12.75">
      <c r="B240" s="174"/>
      <c r="C240" s="229"/>
      <c r="D240" s="215"/>
      <c r="E240" s="238"/>
      <c r="F240" s="239" t="s">
        <v>370</v>
      </c>
      <c r="G240" s="240"/>
      <c r="H240" s="240"/>
      <c r="I240" s="240">
        <f>G240-H240</f>
        <v>0</v>
      </c>
      <c r="J240" s="240">
        <f>I240</f>
        <v>0</v>
      </c>
      <c r="K240" s="240"/>
      <c r="L240" s="240">
        <f>J240-K240</f>
        <v>0</v>
      </c>
      <c r="M240" s="164"/>
      <c r="N240" s="177"/>
    </row>
    <row r="241" spans="2:14" ht="12.75">
      <c r="B241" s="174"/>
      <c r="C241" s="229"/>
      <c r="D241" s="215"/>
      <c r="E241" s="238"/>
      <c r="F241" s="239" t="s">
        <v>371</v>
      </c>
      <c r="G241" s="240">
        <v>0</v>
      </c>
      <c r="H241" s="240">
        <v>0</v>
      </c>
      <c r="I241" s="240">
        <f>G241-H241</f>
        <v>0</v>
      </c>
      <c r="J241" s="240">
        <f>I241</f>
        <v>0</v>
      </c>
      <c r="K241" s="240"/>
      <c r="L241" s="240">
        <f>J241-K241</f>
        <v>0</v>
      </c>
      <c r="M241" s="164"/>
      <c r="N241" s="177"/>
    </row>
    <row r="242" spans="2:14" ht="12.75">
      <c r="B242" s="197"/>
      <c r="C242" s="241"/>
      <c r="D242" s="214"/>
      <c r="E242" s="242"/>
      <c r="F242" s="242" t="s">
        <v>372</v>
      </c>
      <c r="G242" s="243">
        <f aca="true" t="shared" si="0" ref="G242:L242">G239+G240+G241</f>
        <v>0</v>
      </c>
      <c r="H242" s="243">
        <f t="shared" si="0"/>
        <v>0</v>
      </c>
      <c r="I242" s="243">
        <f t="shared" si="0"/>
        <v>0</v>
      </c>
      <c r="J242" s="243">
        <f t="shared" si="0"/>
        <v>0</v>
      </c>
      <c r="K242" s="243">
        <f t="shared" si="0"/>
        <v>0</v>
      </c>
      <c r="L242" s="243">
        <f t="shared" si="0"/>
        <v>0</v>
      </c>
      <c r="M242" s="183"/>
      <c r="N242" s="200"/>
    </row>
    <row r="243" spans="2:14" ht="12.75">
      <c r="B243" s="174"/>
      <c r="C243" s="170"/>
      <c r="D243" s="164"/>
      <c r="E243" s="178"/>
      <c r="F243" s="237"/>
      <c r="G243" s="237"/>
      <c r="H243" s="237"/>
      <c r="I243" s="237"/>
      <c r="J243" s="237"/>
      <c r="K243" s="178"/>
      <c r="L243" s="237"/>
      <c r="M243" s="164"/>
      <c r="N243" s="177"/>
    </row>
    <row r="244" spans="2:14" ht="12.75">
      <c r="B244" s="174"/>
      <c r="C244" s="170"/>
      <c r="D244" s="164"/>
      <c r="E244" s="178"/>
      <c r="F244" s="215" t="s">
        <v>373</v>
      </c>
      <c r="G244" s="219"/>
      <c r="H244" s="237"/>
      <c r="I244" s="237"/>
      <c r="J244" s="237"/>
      <c r="K244" s="178"/>
      <c r="L244" s="244"/>
      <c r="M244" s="164"/>
      <c r="N244" s="177"/>
    </row>
    <row r="245" spans="2:14" ht="12.75">
      <c r="B245" s="174"/>
      <c r="C245" s="170"/>
      <c r="D245" s="164"/>
      <c r="E245" s="178"/>
      <c r="F245" s="215" t="s">
        <v>374</v>
      </c>
      <c r="G245" s="219"/>
      <c r="H245" s="237"/>
      <c r="I245" s="237"/>
      <c r="J245" s="237"/>
      <c r="K245" s="178"/>
      <c r="L245" s="245"/>
      <c r="M245" s="164"/>
      <c r="N245" s="177"/>
    </row>
    <row r="246" spans="2:14" ht="12.75">
      <c r="B246" s="174"/>
      <c r="C246" s="170"/>
      <c r="D246" s="164"/>
      <c r="E246" s="178"/>
      <c r="F246" s="215" t="s">
        <v>375</v>
      </c>
      <c r="G246" s="219"/>
      <c r="H246" s="237"/>
      <c r="I246" s="237"/>
      <c r="J246" s="237"/>
      <c r="K246" s="178"/>
      <c r="L246" s="245"/>
      <c r="M246" s="164"/>
      <c r="N246" s="177"/>
    </row>
    <row r="247" spans="2:14" ht="12.75">
      <c r="B247" s="174"/>
      <c r="C247" s="170"/>
      <c r="D247" s="164"/>
      <c r="E247" s="178"/>
      <c r="F247" s="237"/>
      <c r="G247" s="219" t="s">
        <v>316</v>
      </c>
      <c r="H247" s="237"/>
      <c r="I247" s="237"/>
      <c r="J247" s="237"/>
      <c r="K247" s="178"/>
      <c r="L247" s="237"/>
      <c r="M247" s="164"/>
      <c r="N247" s="177"/>
    </row>
    <row r="248" spans="2:14" ht="12.75">
      <c r="B248" s="174"/>
      <c r="C248" s="170"/>
      <c r="D248" s="164"/>
      <c r="E248" s="178"/>
      <c r="F248" s="237"/>
      <c r="G248" s="219"/>
      <c r="H248" s="237"/>
      <c r="I248" s="237"/>
      <c r="J248" s="237"/>
      <c r="K248" s="178"/>
      <c r="L248" s="237"/>
      <c r="M248" s="164"/>
      <c r="N248" s="177"/>
    </row>
    <row r="249" spans="2:14" ht="12.75">
      <c r="B249" s="174"/>
      <c r="C249" s="170"/>
      <c r="D249" s="164"/>
      <c r="E249" s="178"/>
      <c r="F249" s="237"/>
      <c r="G249" s="219"/>
      <c r="H249" s="237"/>
      <c r="I249" s="237"/>
      <c r="J249" s="237"/>
      <c r="K249" s="178"/>
      <c r="L249" s="237"/>
      <c r="M249" s="164"/>
      <c r="N249" s="177"/>
    </row>
    <row r="250" spans="2:14" ht="12.75">
      <c r="B250" s="174"/>
      <c r="C250" s="229"/>
      <c r="D250" s="215"/>
      <c r="E250" s="230">
        <v>9</v>
      </c>
      <c r="F250" s="231" t="s">
        <v>376</v>
      </c>
      <c r="G250" s="215"/>
      <c r="H250" s="215"/>
      <c r="I250" s="215"/>
      <c r="J250" s="222"/>
      <c r="K250" s="215"/>
      <c r="L250" s="237"/>
      <c r="M250" s="164"/>
      <c r="N250" s="177"/>
    </row>
    <row r="251" spans="2:14" ht="12.75">
      <c r="B251" s="174"/>
      <c r="C251" s="229"/>
      <c r="D251" s="215"/>
      <c r="E251" s="201" t="s">
        <v>284</v>
      </c>
      <c r="F251" s="220" t="s">
        <v>377</v>
      </c>
      <c r="G251" s="215"/>
      <c r="H251" s="215"/>
      <c r="I251" s="215"/>
      <c r="J251" s="222"/>
      <c r="K251" s="215"/>
      <c r="L251" s="245"/>
      <c r="M251" s="164"/>
      <c r="N251" s="177"/>
    </row>
    <row r="252" spans="2:14" ht="12.75">
      <c r="B252" s="174"/>
      <c r="C252" s="229"/>
      <c r="D252" s="215"/>
      <c r="E252" s="201" t="s">
        <v>284</v>
      </c>
      <c r="F252" s="220" t="s">
        <v>378</v>
      </c>
      <c r="G252" s="215"/>
      <c r="H252" s="215"/>
      <c r="I252" s="215"/>
      <c r="J252" s="222"/>
      <c r="K252" s="215"/>
      <c r="L252" s="245"/>
      <c r="M252" s="164"/>
      <c r="N252" s="177"/>
    </row>
    <row r="253" spans="2:14" ht="12.75">
      <c r="B253" s="174"/>
      <c r="C253" s="229"/>
      <c r="D253" s="215"/>
      <c r="E253" s="201" t="s">
        <v>284</v>
      </c>
      <c r="F253" s="220" t="s">
        <v>379</v>
      </c>
      <c r="G253" s="215"/>
      <c r="H253" s="215"/>
      <c r="I253" s="215"/>
      <c r="J253" s="222"/>
      <c r="K253" s="215"/>
      <c r="L253" s="245"/>
      <c r="M253" s="164"/>
      <c r="N253" s="177"/>
    </row>
    <row r="254" spans="2:14" ht="12.75">
      <c r="B254" s="174"/>
      <c r="C254" s="229"/>
      <c r="D254" s="215"/>
      <c r="E254" s="201" t="s">
        <v>284</v>
      </c>
      <c r="F254" s="220" t="s">
        <v>380</v>
      </c>
      <c r="G254" s="215"/>
      <c r="H254" s="215"/>
      <c r="I254" s="215"/>
      <c r="J254" s="222"/>
      <c r="K254" s="215"/>
      <c r="L254" s="245"/>
      <c r="M254" s="164"/>
      <c r="N254" s="177"/>
    </row>
    <row r="255" spans="2:14" ht="12.75">
      <c r="B255" s="174"/>
      <c r="C255" s="229"/>
      <c r="D255" s="215"/>
      <c r="E255" s="201" t="s">
        <v>284</v>
      </c>
      <c r="F255" s="220" t="s">
        <v>381</v>
      </c>
      <c r="G255" s="215"/>
      <c r="H255" s="215"/>
      <c r="I255" s="215"/>
      <c r="J255" s="222"/>
      <c r="K255" s="215"/>
      <c r="L255" s="245"/>
      <c r="M255" s="164"/>
      <c r="N255" s="177"/>
    </row>
    <row r="256" spans="2:14" ht="12.75">
      <c r="B256" s="174"/>
      <c r="C256" s="229"/>
      <c r="D256" s="215"/>
      <c r="E256" s="235"/>
      <c r="F256" s="237"/>
      <c r="G256" s="215"/>
      <c r="H256" s="215"/>
      <c r="I256" s="215"/>
      <c r="J256" s="222"/>
      <c r="K256" s="215"/>
      <c r="L256" s="237"/>
      <c r="M256" s="164"/>
      <c r="N256" s="177"/>
    </row>
    <row r="257" spans="2:14" ht="12.75">
      <c r="B257" s="174"/>
      <c r="C257" s="229"/>
      <c r="D257" s="164"/>
      <c r="E257" s="230">
        <v>10</v>
      </c>
      <c r="F257" s="231" t="s">
        <v>382</v>
      </c>
      <c r="G257" s="164"/>
      <c r="H257" s="164"/>
      <c r="I257" s="164"/>
      <c r="J257" s="222"/>
      <c r="K257" s="164"/>
      <c r="L257" s="237"/>
      <c r="M257" s="164"/>
      <c r="N257" s="177"/>
    </row>
    <row r="258" spans="2:14" ht="12.75">
      <c r="B258" s="174"/>
      <c r="C258" s="229"/>
      <c r="D258" s="164"/>
      <c r="E258" s="201" t="s">
        <v>284</v>
      </c>
      <c r="F258" s="222" t="s">
        <v>383</v>
      </c>
      <c r="G258" s="164"/>
      <c r="H258" s="164"/>
      <c r="I258" s="164"/>
      <c r="J258" s="222"/>
      <c r="K258" s="164"/>
      <c r="L258" s="244"/>
      <c r="M258" s="164"/>
      <c r="N258" s="177"/>
    </row>
    <row r="259" spans="2:14" ht="12.75">
      <c r="B259" s="174"/>
      <c r="C259" s="229"/>
      <c r="D259" s="164"/>
      <c r="E259" s="201"/>
      <c r="F259" s="222" t="s">
        <v>384</v>
      </c>
      <c r="G259" s="164"/>
      <c r="H259" s="164"/>
      <c r="I259" s="164"/>
      <c r="J259" s="222"/>
      <c r="K259" s="164"/>
      <c r="L259" s="244"/>
      <c r="M259" s="164"/>
      <c r="N259" s="177"/>
    </row>
    <row r="260" spans="2:14" ht="12.75">
      <c r="B260" s="174"/>
      <c r="C260" s="229"/>
      <c r="D260" s="164"/>
      <c r="E260" s="201"/>
      <c r="F260" s="222" t="s">
        <v>385</v>
      </c>
      <c r="G260" s="164"/>
      <c r="H260" s="164"/>
      <c r="I260" s="164"/>
      <c r="J260" s="222"/>
      <c r="K260" s="164"/>
      <c r="L260" s="244"/>
      <c r="M260" s="164"/>
      <c r="N260" s="177"/>
    </row>
    <row r="261" spans="2:14" ht="12.75">
      <c r="B261" s="174"/>
      <c r="C261" s="229"/>
      <c r="D261" s="164"/>
      <c r="E261" s="201"/>
      <c r="F261" s="222" t="s">
        <v>386</v>
      </c>
      <c r="G261" s="164"/>
      <c r="H261" s="164"/>
      <c r="I261" s="164"/>
      <c r="J261" s="222"/>
      <c r="K261" s="164"/>
      <c r="L261" s="244"/>
      <c r="M261" s="164"/>
      <c r="N261" s="177"/>
    </row>
    <row r="262" spans="2:14" ht="12.75">
      <c r="B262" s="174"/>
      <c r="C262" s="229"/>
      <c r="D262" s="164"/>
      <c r="E262" s="230"/>
      <c r="F262" s="231"/>
      <c r="G262" s="164"/>
      <c r="H262" s="164"/>
      <c r="I262" s="164"/>
      <c r="J262" s="222"/>
      <c r="K262" s="164"/>
      <c r="L262" s="237"/>
      <c r="M262" s="164"/>
      <c r="N262" s="177"/>
    </row>
    <row r="263" spans="2:14" ht="12.75">
      <c r="B263" s="174"/>
      <c r="C263" s="229"/>
      <c r="D263" s="164"/>
      <c r="E263" s="201" t="s">
        <v>284</v>
      </c>
      <c r="F263" s="222" t="s">
        <v>387</v>
      </c>
      <c r="G263" s="164"/>
      <c r="H263" s="164"/>
      <c r="I263" s="164"/>
      <c r="J263" s="222"/>
      <c r="K263" s="164"/>
      <c r="L263" s="244"/>
      <c r="M263" s="164"/>
      <c r="N263" s="177"/>
    </row>
    <row r="264" spans="2:14" ht="12.75">
      <c r="B264" s="174"/>
      <c r="C264" s="229"/>
      <c r="D264" s="164"/>
      <c r="E264" s="230"/>
      <c r="F264" s="222" t="s">
        <v>388</v>
      </c>
      <c r="G264" s="164"/>
      <c r="H264" s="164"/>
      <c r="I264" s="164"/>
      <c r="J264" s="222"/>
      <c r="K264" s="164"/>
      <c r="L264" s="244"/>
      <c r="M264" s="164"/>
      <c r="N264" s="177"/>
    </row>
    <row r="265" spans="2:14" ht="12.75">
      <c r="B265" s="174"/>
      <c r="C265" s="229"/>
      <c r="D265" s="164"/>
      <c r="E265" s="230"/>
      <c r="F265" s="222" t="s">
        <v>389</v>
      </c>
      <c r="G265" s="164"/>
      <c r="H265" s="164"/>
      <c r="I265" s="164"/>
      <c r="J265" s="222"/>
      <c r="K265" s="164"/>
      <c r="L265" s="244"/>
      <c r="M265" s="164"/>
      <c r="N265" s="177"/>
    </row>
    <row r="266" spans="2:14" ht="12.75">
      <c r="B266" s="174"/>
      <c r="C266" s="229"/>
      <c r="D266" s="164"/>
      <c r="E266" s="230"/>
      <c r="F266" s="222" t="s">
        <v>390</v>
      </c>
      <c r="G266" s="164"/>
      <c r="H266" s="164"/>
      <c r="I266" s="164"/>
      <c r="J266" s="222"/>
      <c r="K266" s="164"/>
      <c r="L266" s="244"/>
      <c r="M266" s="164"/>
      <c r="N266" s="177"/>
    </row>
    <row r="267" spans="2:14" ht="12.75">
      <c r="B267" s="174"/>
      <c r="C267" s="229"/>
      <c r="D267" s="164"/>
      <c r="E267" s="230"/>
      <c r="F267" s="231"/>
      <c r="G267" s="164"/>
      <c r="H267" s="164"/>
      <c r="I267" s="164"/>
      <c r="J267" s="222"/>
      <c r="K267" s="164"/>
      <c r="L267" s="237"/>
      <c r="M267" s="164"/>
      <c r="N267" s="177"/>
    </row>
    <row r="268" spans="2:14" ht="12.75">
      <c r="B268" s="174"/>
      <c r="C268" s="229"/>
      <c r="D268" s="164"/>
      <c r="E268" s="201" t="s">
        <v>284</v>
      </c>
      <c r="F268" s="215" t="s">
        <v>391</v>
      </c>
      <c r="G268" s="164"/>
      <c r="H268" s="164"/>
      <c r="I268" s="164"/>
      <c r="J268" s="222"/>
      <c r="K268" s="164"/>
      <c r="L268" s="244"/>
      <c r="M268" s="164"/>
      <c r="N268" s="177"/>
    </row>
    <row r="269" spans="2:14" ht="12.75">
      <c r="B269" s="174"/>
      <c r="C269" s="229"/>
      <c r="D269" s="164"/>
      <c r="E269" s="230"/>
      <c r="F269" s="215" t="s">
        <v>392</v>
      </c>
      <c r="G269" s="164"/>
      <c r="H269" s="164"/>
      <c r="I269" s="164"/>
      <c r="J269" s="222"/>
      <c r="K269" s="164"/>
      <c r="L269" s="244"/>
      <c r="M269" s="164"/>
      <c r="N269" s="177"/>
    </row>
    <row r="270" spans="2:14" ht="12.75">
      <c r="B270" s="174"/>
      <c r="C270" s="229"/>
      <c r="D270" s="164"/>
      <c r="E270" s="230"/>
      <c r="F270" s="215" t="s">
        <v>393</v>
      </c>
      <c r="G270" s="164"/>
      <c r="H270" s="164"/>
      <c r="I270" s="164"/>
      <c r="J270" s="222"/>
      <c r="K270" s="164"/>
      <c r="L270" s="244"/>
      <c r="M270" s="164"/>
      <c r="N270" s="177"/>
    </row>
    <row r="271" spans="2:14" ht="12.75">
      <c r="B271" s="174"/>
      <c r="C271" s="229"/>
      <c r="D271" s="164"/>
      <c r="E271" s="230"/>
      <c r="F271" s="215" t="s">
        <v>394</v>
      </c>
      <c r="G271" s="164"/>
      <c r="H271" s="164"/>
      <c r="I271" s="164"/>
      <c r="J271" s="222"/>
      <c r="K271" s="164"/>
      <c r="L271" s="244"/>
      <c r="M271" s="164"/>
      <c r="N271" s="177"/>
    </row>
    <row r="272" spans="2:14" ht="12.75">
      <c r="B272" s="174"/>
      <c r="C272" s="229"/>
      <c r="D272" s="164"/>
      <c r="E272" s="230"/>
      <c r="F272" s="231"/>
      <c r="G272" s="164"/>
      <c r="H272" s="164"/>
      <c r="I272" s="164"/>
      <c r="J272" s="222"/>
      <c r="K272" s="164"/>
      <c r="L272" s="237"/>
      <c r="M272" s="164"/>
      <c r="N272" s="177"/>
    </row>
    <row r="273" spans="2:14" ht="12.75">
      <c r="B273" s="174"/>
      <c r="C273" s="229"/>
      <c r="D273" s="164"/>
      <c r="E273" s="201" t="s">
        <v>284</v>
      </c>
      <c r="F273" s="222" t="s">
        <v>395</v>
      </c>
      <c r="G273" s="164"/>
      <c r="H273" s="164"/>
      <c r="I273" s="164"/>
      <c r="J273" s="222"/>
      <c r="K273" s="164"/>
      <c r="L273" s="244"/>
      <c r="M273" s="164"/>
      <c r="N273" s="177"/>
    </row>
    <row r="274" spans="2:14" ht="12.75">
      <c r="B274" s="174"/>
      <c r="C274" s="229"/>
      <c r="D274" s="164"/>
      <c r="E274" s="230"/>
      <c r="F274" s="222" t="s">
        <v>396</v>
      </c>
      <c r="G274" s="164"/>
      <c r="H274" s="164"/>
      <c r="I274" s="164"/>
      <c r="J274" s="222"/>
      <c r="K274" s="164"/>
      <c r="L274" s="245"/>
      <c r="M274" s="164"/>
      <c r="N274" s="177"/>
    </row>
    <row r="275" spans="2:14" ht="12.75">
      <c r="B275" s="174"/>
      <c r="C275" s="229"/>
      <c r="D275" s="164"/>
      <c r="E275" s="230"/>
      <c r="F275" s="231"/>
      <c r="G275" s="164"/>
      <c r="H275" s="164"/>
      <c r="I275" s="164"/>
      <c r="J275" s="222"/>
      <c r="K275" s="164"/>
      <c r="L275" s="237"/>
      <c r="M275" s="164"/>
      <c r="N275" s="177"/>
    </row>
    <row r="276" spans="2:14" ht="12.75">
      <c r="B276" s="174"/>
      <c r="C276" s="229"/>
      <c r="D276" s="164"/>
      <c r="E276" s="235"/>
      <c r="F276" s="237"/>
      <c r="G276" s="164"/>
      <c r="H276" s="164"/>
      <c r="I276" s="164"/>
      <c r="J276" s="222"/>
      <c r="K276" s="164"/>
      <c r="L276" s="237"/>
      <c r="M276" s="164"/>
      <c r="N276" s="177"/>
    </row>
    <row r="277" spans="2:14" ht="12.75">
      <c r="B277" s="174"/>
      <c r="C277" s="229"/>
      <c r="D277" s="164"/>
      <c r="E277" s="230">
        <v>11</v>
      </c>
      <c r="F277" s="231" t="s">
        <v>397</v>
      </c>
      <c r="G277" s="164"/>
      <c r="H277" s="164"/>
      <c r="I277" s="164"/>
      <c r="J277" s="222"/>
      <c r="K277" s="164"/>
      <c r="L277" s="237"/>
      <c r="M277" s="164"/>
      <c r="N277" s="177"/>
    </row>
    <row r="278" spans="2:14" ht="12.75">
      <c r="B278" s="174"/>
      <c r="C278" s="229"/>
      <c r="D278" s="164"/>
      <c r="E278" s="235"/>
      <c r="F278" s="222" t="s">
        <v>398</v>
      </c>
      <c r="G278" s="164"/>
      <c r="H278" s="164"/>
      <c r="I278" s="164"/>
      <c r="J278" s="222"/>
      <c r="K278" s="164"/>
      <c r="L278" s="244"/>
      <c r="M278" s="164"/>
      <c r="N278" s="177"/>
    </row>
    <row r="279" spans="2:14" ht="12.75">
      <c r="B279" s="174"/>
      <c r="C279" s="229"/>
      <c r="D279" s="164"/>
      <c r="E279" s="235"/>
      <c r="F279" s="237"/>
      <c r="G279" s="164"/>
      <c r="H279" s="164"/>
      <c r="I279" s="164"/>
      <c r="J279" s="222"/>
      <c r="K279" s="164"/>
      <c r="L279" s="237"/>
      <c r="M279" s="164"/>
      <c r="N279" s="177"/>
    </row>
    <row r="280" spans="2:14" ht="15">
      <c r="B280" s="174"/>
      <c r="C280" s="229"/>
      <c r="D280" s="164"/>
      <c r="E280" s="230">
        <v>12</v>
      </c>
      <c r="F280" s="231" t="s">
        <v>399</v>
      </c>
      <c r="G280" s="164"/>
      <c r="H280" s="246"/>
      <c r="I280" s="246"/>
      <c r="J280" s="222"/>
      <c r="K280" s="164"/>
      <c r="L280" s="244"/>
      <c r="M280" s="164"/>
      <c r="N280" s="177"/>
    </row>
    <row r="281" spans="2:14" ht="15">
      <c r="B281" s="174"/>
      <c r="C281" s="229"/>
      <c r="D281" s="164"/>
      <c r="E281" s="235"/>
      <c r="F281" s="237"/>
      <c r="G281" s="164"/>
      <c r="H281" s="246"/>
      <c r="I281" s="246"/>
      <c r="J281" s="222"/>
      <c r="K281" s="164"/>
      <c r="L281" s="237"/>
      <c r="M281" s="164"/>
      <c r="N281" s="177"/>
    </row>
    <row r="282" spans="2:14" ht="15">
      <c r="B282" s="174"/>
      <c r="C282" s="229"/>
      <c r="D282" s="164"/>
      <c r="E282" s="235"/>
      <c r="F282" s="237"/>
      <c r="G282" s="246"/>
      <c r="H282" s="246"/>
      <c r="I282" s="246"/>
      <c r="J282" s="164"/>
      <c r="K282" s="178"/>
      <c r="L282" s="237"/>
      <c r="M282" s="164"/>
      <c r="N282" s="177"/>
    </row>
    <row r="283" spans="2:14" ht="12.75">
      <c r="B283" s="174"/>
      <c r="C283" s="170"/>
      <c r="D283" s="164"/>
      <c r="E283" s="230" t="s">
        <v>400</v>
      </c>
      <c r="F283" s="247" t="s">
        <v>401</v>
      </c>
      <c r="G283" s="180"/>
      <c r="H283" s="176"/>
      <c r="I283" s="176"/>
      <c r="J283" s="164"/>
      <c r="K283" s="178"/>
      <c r="L283" s="237"/>
      <c r="M283" s="164"/>
      <c r="N283" s="177"/>
    </row>
    <row r="284" spans="2:14" ht="12.75">
      <c r="B284" s="174"/>
      <c r="C284" s="170"/>
      <c r="D284" s="164"/>
      <c r="E284" s="230"/>
      <c r="F284" s="247"/>
      <c r="G284" s="180"/>
      <c r="H284" s="176"/>
      <c r="I284" s="176"/>
      <c r="J284" s="164"/>
      <c r="K284" s="178"/>
      <c r="L284" s="237"/>
      <c r="M284" s="164"/>
      <c r="N284" s="177"/>
    </row>
    <row r="285" spans="2:14" ht="12.75">
      <c r="B285" s="174"/>
      <c r="C285" s="229"/>
      <c r="D285" s="164"/>
      <c r="E285" s="248">
        <v>13</v>
      </c>
      <c r="F285" s="249" t="s">
        <v>82</v>
      </c>
      <c r="G285" s="180"/>
      <c r="H285" s="176"/>
      <c r="I285" s="176"/>
      <c r="J285" s="164"/>
      <c r="K285" s="178"/>
      <c r="L285" s="237"/>
      <c r="M285" s="164"/>
      <c r="N285" s="177"/>
    </row>
    <row r="286" spans="2:14" ht="12.75">
      <c r="B286" s="174"/>
      <c r="C286" s="208" t="s">
        <v>402</v>
      </c>
      <c r="D286" s="164"/>
      <c r="E286" s="235"/>
      <c r="F286" s="206" t="s">
        <v>83</v>
      </c>
      <c r="G286" s="180"/>
      <c r="H286" s="176"/>
      <c r="I286" s="176"/>
      <c r="J286" s="164"/>
      <c r="K286" s="178"/>
      <c r="L286" s="244"/>
      <c r="M286" s="164"/>
      <c r="N286" s="177"/>
    </row>
    <row r="287" spans="2:14" ht="12.75">
      <c r="B287" s="174"/>
      <c r="C287" s="208"/>
      <c r="D287" s="164"/>
      <c r="E287" s="201" t="s">
        <v>284</v>
      </c>
      <c r="F287" s="222" t="s">
        <v>403</v>
      </c>
      <c r="G287" s="180"/>
      <c r="H287" s="176"/>
      <c r="I287" s="176"/>
      <c r="J287" s="164"/>
      <c r="K287" s="178"/>
      <c r="L287" s="244"/>
      <c r="M287" s="164"/>
      <c r="N287" s="177"/>
    </row>
    <row r="288" spans="2:14" ht="12.75">
      <c r="B288" s="174"/>
      <c r="C288" s="208"/>
      <c r="D288" s="164"/>
      <c r="E288" s="201" t="s">
        <v>284</v>
      </c>
      <c r="F288" s="222" t="s">
        <v>404</v>
      </c>
      <c r="G288" s="180"/>
      <c r="H288" s="176"/>
      <c r="I288" s="176"/>
      <c r="J288" s="164"/>
      <c r="K288" s="178"/>
      <c r="L288" s="244"/>
      <c r="M288" s="164"/>
      <c r="N288" s="177"/>
    </row>
    <row r="289" spans="2:14" ht="12.75">
      <c r="B289" s="174"/>
      <c r="C289" s="208"/>
      <c r="D289" s="164"/>
      <c r="E289" s="201" t="s">
        <v>284</v>
      </c>
      <c r="F289" s="222" t="s">
        <v>405</v>
      </c>
      <c r="G289" s="180"/>
      <c r="H289" s="176"/>
      <c r="I289" s="176"/>
      <c r="J289" s="164"/>
      <c r="K289" s="178"/>
      <c r="L289" s="244"/>
      <c r="M289" s="164"/>
      <c r="N289" s="177"/>
    </row>
    <row r="290" spans="2:14" ht="12.75">
      <c r="B290" s="174"/>
      <c r="C290" s="208"/>
      <c r="D290" s="164"/>
      <c r="E290" s="201" t="s">
        <v>284</v>
      </c>
      <c r="F290" s="222" t="s">
        <v>406</v>
      </c>
      <c r="G290" s="180"/>
      <c r="H290" s="176"/>
      <c r="I290" s="176"/>
      <c r="J290" s="164"/>
      <c r="K290" s="178"/>
      <c r="L290" s="244"/>
      <c r="M290" s="164"/>
      <c r="N290" s="177"/>
    </row>
    <row r="291" spans="2:14" ht="12.75">
      <c r="B291" s="174"/>
      <c r="C291" s="208"/>
      <c r="D291" s="164"/>
      <c r="E291" s="201" t="s">
        <v>284</v>
      </c>
      <c r="F291" s="222" t="s">
        <v>407</v>
      </c>
      <c r="G291" s="180"/>
      <c r="H291" s="176"/>
      <c r="I291" s="176"/>
      <c r="J291" s="164"/>
      <c r="K291" s="178"/>
      <c r="L291" s="244"/>
      <c r="M291" s="164"/>
      <c r="N291" s="177"/>
    </row>
    <row r="292" spans="2:14" ht="12.75">
      <c r="B292" s="174"/>
      <c r="C292" s="208"/>
      <c r="D292" s="164"/>
      <c r="E292" s="201" t="s">
        <v>284</v>
      </c>
      <c r="F292" s="222" t="s">
        <v>408</v>
      </c>
      <c r="G292" s="180"/>
      <c r="H292" s="176"/>
      <c r="I292" s="176"/>
      <c r="J292" s="164"/>
      <c r="K292" s="178"/>
      <c r="L292" s="244"/>
      <c r="M292" s="164"/>
      <c r="N292" s="177"/>
    </row>
    <row r="293" spans="2:14" ht="12.75">
      <c r="B293" s="174"/>
      <c r="C293" s="208"/>
      <c r="D293" s="164"/>
      <c r="E293" s="235"/>
      <c r="F293" s="206"/>
      <c r="G293" s="180"/>
      <c r="H293" s="176"/>
      <c r="I293" s="176"/>
      <c r="J293" s="164"/>
      <c r="K293" s="178"/>
      <c r="L293" s="237"/>
      <c r="M293" s="164"/>
      <c r="N293" s="177"/>
    </row>
    <row r="294" spans="2:14" ht="12.75">
      <c r="B294" s="174"/>
      <c r="C294" s="201" t="s">
        <v>409</v>
      </c>
      <c r="D294" s="164"/>
      <c r="E294" s="235"/>
      <c r="F294" s="206" t="s">
        <v>84</v>
      </c>
      <c r="G294" s="180"/>
      <c r="H294" s="176"/>
      <c r="I294" s="176"/>
      <c r="J294" s="164"/>
      <c r="K294" s="178"/>
      <c r="L294" s="237"/>
      <c r="M294" s="164"/>
      <c r="N294" s="177"/>
    </row>
    <row r="295" spans="2:14" ht="15.75">
      <c r="B295" s="174"/>
      <c r="C295" s="201"/>
      <c r="D295" s="164"/>
      <c r="E295" s="201" t="s">
        <v>284</v>
      </c>
      <c r="F295" s="227" t="s">
        <v>410</v>
      </c>
      <c r="G295" s="180"/>
      <c r="H295" s="176"/>
      <c r="I295" s="176"/>
      <c r="J295" s="164"/>
      <c r="K295" s="178"/>
      <c r="L295" s="244"/>
      <c r="M295" s="164"/>
      <c r="N295" s="177"/>
    </row>
    <row r="296" spans="2:14" ht="15.75">
      <c r="B296" s="174"/>
      <c r="C296" s="201"/>
      <c r="D296" s="164"/>
      <c r="E296" s="235"/>
      <c r="F296" s="227"/>
      <c r="G296" s="250" t="s">
        <v>411</v>
      </c>
      <c r="H296" s="176"/>
      <c r="I296" s="176"/>
      <c r="J296" s="164"/>
      <c r="K296" s="178"/>
      <c r="L296" s="237"/>
      <c r="M296" s="164"/>
      <c r="N296" s="177"/>
    </row>
    <row r="297" spans="2:14" ht="12.75">
      <c r="B297" s="174"/>
      <c r="C297" s="201"/>
      <c r="D297" s="164"/>
      <c r="E297" s="201" t="s">
        <v>284</v>
      </c>
      <c r="F297" s="222" t="s">
        <v>412</v>
      </c>
      <c r="G297" s="180"/>
      <c r="H297" s="176"/>
      <c r="I297" s="176"/>
      <c r="J297" s="164"/>
      <c r="K297" s="178"/>
      <c r="L297" s="244"/>
      <c r="M297" s="164"/>
      <c r="N297" s="177"/>
    </row>
    <row r="298" spans="2:14" ht="12.75">
      <c r="B298" s="174"/>
      <c r="C298" s="201"/>
      <c r="D298" s="164"/>
      <c r="E298" s="235"/>
      <c r="F298" s="222"/>
      <c r="G298" s="214" t="s">
        <v>413</v>
      </c>
      <c r="H298" s="176"/>
      <c r="I298" s="176"/>
      <c r="J298" s="164"/>
      <c r="K298" s="178"/>
      <c r="L298" s="244"/>
      <c r="M298" s="164"/>
      <c r="N298" s="177"/>
    </row>
    <row r="299" spans="2:14" ht="12.75">
      <c r="B299" s="174"/>
      <c r="C299" s="201"/>
      <c r="D299" s="164"/>
      <c r="E299" s="235"/>
      <c r="F299" s="222"/>
      <c r="G299" s="214" t="s">
        <v>414</v>
      </c>
      <c r="H299" s="176"/>
      <c r="I299" s="176"/>
      <c r="J299" s="164"/>
      <c r="K299" s="178"/>
      <c r="L299" s="244"/>
      <c r="M299" s="164"/>
      <c r="N299" s="177"/>
    </row>
    <row r="300" spans="2:14" ht="12.75">
      <c r="B300" s="174"/>
      <c r="C300" s="201"/>
      <c r="D300" s="164"/>
      <c r="E300" s="235"/>
      <c r="F300" s="222"/>
      <c r="G300" s="214" t="s">
        <v>415</v>
      </c>
      <c r="H300" s="176"/>
      <c r="I300" s="176"/>
      <c r="J300" s="164"/>
      <c r="K300" s="178"/>
      <c r="L300" s="244"/>
      <c r="M300" s="164"/>
      <c r="N300" s="177"/>
    </row>
    <row r="301" spans="2:14" ht="12.75">
      <c r="B301" s="174"/>
      <c r="C301" s="201"/>
      <c r="D301" s="164"/>
      <c r="E301" s="201" t="s">
        <v>284</v>
      </c>
      <c r="F301" s="222" t="s">
        <v>416</v>
      </c>
      <c r="G301" s="180"/>
      <c r="H301" s="176"/>
      <c r="I301" s="176"/>
      <c r="J301" s="164"/>
      <c r="K301" s="178"/>
      <c r="L301" s="244"/>
      <c r="M301" s="164"/>
      <c r="N301" s="177"/>
    </row>
    <row r="302" spans="2:14" ht="12.75">
      <c r="B302" s="174"/>
      <c r="C302" s="201"/>
      <c r="D302" s="164"/>
      <c r="E302" s="235"/>
      <c r="F302" s="222"/>
      <c r="G302" s="214" t="s">
        <v>413</v>
      </c>
      <c r="H302" s="176"/>
      <c r="I302" s="176"/>
      <c r="J302" s="164"/>
      <c r="K302" s="178"/>
      <c r="L302" s="244"/>
      <c r="M302" s="164"/>
      <c r="N302" s="177"/>
    </row>
    <row r="303" spans="2:14" ht="12.75">
      <c r="B303" s="174"/>
      <c r="C303" s="201"/>
      <c r="D303" s="164"/>
      <c r="E303" s="235"/>
      <c r="F303" s="222"/>
      <c r="G303" s="214" t="s">
        <v>414</v>
      </c>
      <c r="H303" s="176"/>
      <c r="I303" s="176"/>
      <c r="J303" s="164"/>
      <c r="K303" s="178"/>
      <c r="L303" s="244"/>
      <c r="M303" s="164"/>
      <c r="N303" s="177"/>
    </row>
    <row r="304" spans="2:14" ht="12.75">
      <c r="B304" s="174"/>
      <c r="C304" s="201"/>
      <c r="D304" s="164"/>
      <c r="E304" s="235"/>
      <c r="F304" s="222"/>
      <c r="G304" s="214" t="s">
        <v>415</v>
      </c>
      <c r="H304" s="176"/>
      <c r="I304" s="176"/>
      <c r="J304" s="164"/>
      <c r="K304" s="178"/>
      <c r="L304" s="244"/>
      <c r="M304" s="164"/>
      <c r="N304" s="177"/>
    </row>
    <row r="305" spans="2:14" ht="12.75">
      <c r="B305" s="174"/>
      <c r="C305" s="201"/>
      <c r="D305" s="164"/>
      <c r="E305" s="201" t="s">
        <v>284</v>
      </c>
      <c r="F305" s="222" t="s">
        <v>406</v>
      </c>
      <c r="G305" s="180"/>
      <c r="H305" s="176"/>
      <c r="I305" s="176"/>
      <c r="J305" s="164"/>
      <c r="K305" s="178"/>
      <c r="L305" s="244"/>
      <c r="M305" s="164"/>
      <c r="N305" s="177"/>
    </row>
    <row r="306" spans="2:14" ht="12.75">
      <c r="B306" s="174"/>
      <c r="C306" s="201"/>
      <c r="D306" s="164"/>
      <c r="E306" s="201" t="s">
        <v>284</v>
      </c>
      <c r="F306" s="222" t="s">
        <v>417</v>
      </c>
      <c r="G306" s="180"/>
      <c r="H306" s="176"/>
      <c r="I306" s="176"/>
      <c r="J306" s="164"/>
      <c r="K306" s="178"/>
      <c r="L306" s="244"/>
      <c r="M306" s="164"/>
      <c r="N306" s="177"/>
    </row>
    <row r="307" spans="2:14" ht="12.75">
      <c r="B307" s="174"/>
      <c r="C307" s="201"/>
      <c r="D307" s="164"/>
      <c r="E307" s="235"/>
      <c r="F307" s="206"/>
      <c r="G307" s="180"/>
      <c r="H307" s="176"/>
      <c r="I307" s="176"/>
      <c r="J307" s="164"/>
      <c r="K307" s="178"/>
      <c r="L307" s="237"/>
      <c r="M307" s="164"/>
      <c r="N307" s="177"/>
    </row>
    <row r="308" spans="2:14" ht="12.75">
      <c r="B308" s="174"/>
      <c r="C308" s="208" t="s">
        <v>418</v>
      </c>
      <c r="D308" s="164"/>
      <c r="E308" s="235"/>
      <c r="F308" s="206" t="s">
        <v>85</v>
      </c>
      <c r="G308" s="180"/>
      <c r="H308" s="176"/>
      <c r="I308" s="176"/>
      <c r="J308" s="164"/>
      <c r="K308" s="178"/>
      <c r="L308" s="244"/>
      <c r="M308" s="164"/>
      <c r="N308" s="177"/>
    </row>
    <row r="309" spans="2:14" ht="12.75">
      <c r="B309" s="174"/>
      <c r="C309" s="208"/>
      <c r="D309" s="164"/>
      <c r="E309" s="201" t="s">
        <v>284</v>
      </c>
      <c r="F309" s="222" t="s">
        <v>419</v>
      </c>
      <c r="G309" s="180"/>
      <c r="H309" s="176"/>
      <c r="I309" s="176"/>
      <c r="J309" s="164"/>
      <c r="K309" s="178"/>
      <c r="L309" s="244"/>
      <c r="M309" s="164"/>
      <c r="N309" s="177"/>
    </row>
    <row r="310" spans="2:14" ht="12.75">
      <c r="B310" s="174"/>
      <c r="C310" s="208"/>
      <c r="D310" s="164"/>
      <c r="E310" s="235"/>
      <c r="F310" s="206"/>
      <c r="G310" s="180"/>
      <c r="H310" s="176"/>
      <c r="I310" s="176"/>
      <c r="J310" s="164"/>
      <c r="K310" s="178"/>
      <c r="L310" s="237"/>
      <c r="M310" s="164"/>
      <c r="N310" s="177"/>
    </row>
    <row r="311" spans="2:14" ht="12.75">
      <c r="B311" s="174"/>
      <c r="C311" s="201" t="s">
        <v>420</v>
      </c>
      <c r="D311" s="164"/>
      <c r="E311" s="235"/>
      <c r="F311" s="206" t="s">
        <v>100</v>
      </c>
      <c r="G311" s="180"/>
      <c r="H311" s="176"/>
      <c r="I311" s="176"/>
      <c r="J311" s="164"/>
      <c r="K311" s="178"/>
      <c r="L311" s="244"/>
      <c r="M311" s="164"/>
      <c r="N311" s="177"/>
    </row>
    <row r="312" spans="2:14" ht="12.75">
      <c r="B312" s="174"/>
      <c r="C312" s="201"/>
      <c r="D312" s="164"/>
      <c r="E312" s="201" t="s">
        <v>284</v>
      </c>
      <c r="F312" s="222" t="s">
        <v>421</v>
      </c>
      <c r="G312" s="180"/>
      <c r="H312" s="176"/>
      <c r="I312" s="176"/>
      <c r="J312" s="164"/>
      <c r="K312" s="178"/>
      <c r="L312" s="244"/>
      <c r="M312" s="164"/>
      <c r="N312" s="177"/>
    </row>
    <row r="313" spans="2:14" ht="12.75">
      <c r="B313" s="174"/>
      <c r="C313" s="201"/>
      <c r="D313" s="164"/>
      <c r="E313" s="201"/>
      <c r="F313" s="222"/>
      <c r="G313" s="219" t="s">
        <v>422</v>
      </c>
      <c r="H313" s="176"/>
      <c r="I313" s="176"/>
      <c r="J313" s="164"/>
      <c r="K313" s="178"/>
      <c r="L313" s="244"/>
      <c r="M313" s="164"/>
      <c r="N313" s="177"/>
    </row>
    <row r="314" spans="2:14" ht="12.75">
      <c r="B314" s="174"/>
      <c r="C314" s="201"/>
      <c r="D314" s="164"/>
      <c r="E314" s="201" t="s">
        <v>284</v>
      </c>
      <c r="F314" s="222" t="s">
        <v>423</v>
      </c>
      <c r="G314" s="180"/>
      <c r="H314" s="176"/>
      <c r="I314" s="176"/>
      <c r="J314" s="164"/>
      <c r="K314" s="178"/>
      <c r="L314" s="244"/>
      <c r="M314" s="164"/>
      <c r="N314" s="177"/>
    </row>
    <row r="315" spans="2:14" ht="12.75">
      <c r="B315" s="174"/>
      <c r="C315" s="201"/>
      <c r="D315" s="164"/>
      <c r="E315" s="235"/>
      <c r="F315" s="206"/>
      <c r="G315" s="219" t="s">
        <v>424</v>
      </c>
      <c r="H315" s="176"/>
      <c r="I315" s="176"/>
      <c r="J315" s="164"/>
      <c r="K315" s="178"/>
      <c r="L315" s="237"/>
      <c r="M315" s="164"/>
      <c r="N315" s="177"/>
    </row>
    <row r="316" spans="2:14" ht="12.75">
      <c r="B316" s="174"/>
      <c r="C316" s="201"/>
      <c r="D316" s="164"/>
      <c r="E316" s="235"/>
      <c r="F316" s="206"/>
      <c r="G316" s="180"/>
      <c r="H316" s="176"/>
      <c r="I316" s="176"/>
      <c r="J316" s="164"/>
      <c r="K316" s="178"/>
      <c r="L316" s="237"/>
      <c r="M316" s="164"/>
      <c r="N316" s="177"/>
    </row>
    <row r="317" spans="2:14" ht="12.75">
      <c r="B317" s="174"/>
      <c r="C317" s="208" t="s">
        <v>425</v>
      </c>
      <c r="D317" s="164"/>
      <c r="E317" s="222"/>
      <c r="F317" s="206" t="s">
        <v>87</v>
      </c>
      <c r="G317" s="180"/>
      <c r="H317" s="176"/>
      <c r="I317" s="176"/>
      <c r="J317" s="164"/>
      <c r="K317" s="178"/>
      <c r="L317" s="244"/>
      <c r="M317" s="164"/>
      <c r="N317" s="177"/>
    </row>
    <row r="318" spans="2:14" ht="12.75">
      <c r="B318" s="174"/>
      <c r="C318" s="208"/>
      <c r="D318" s="164"/>
      <c r="E318" s="201" t="s">
        <v>284</v>
      </c>
      <c r="F318" s="222" t="s">
        <v>426</v>
      </c>
      <c r="G318" s="180"/>
      <c r="H318" s="176"/>
      <c r="I318" s="176"/>
      <c r="J318" s="164"/>
      <c r="K318" s="178"/>
      <c r="L318" s="244"/>
      <c r="M318" s="164"/>
      <c r="N318" s="177"/>
    </row>
    <row r="319" spans="2:14" ht="12.75">
      <c r="B319" s="174"/>
      <c r="C319" s="208"/>
      <c r="D319" s="164"/>
      <c r="E319" s="201"/>
      <c r="F319" s="206"/>
      <c r="G319" s="180"/>
      <c r="H319" s="176"/>
      <c r="I319" s="176"/>
      <c r="J319" s="164"/>
      <c r="K319" s="178"/>
      <c r="L319" s="178"/>
      <c r="M319" s="164"/>
      <c r="N319" s="177"/>
    </row>
    <row r="320" spans="2:14" ht="12.75">
      <c r="B320" s="174"/>
      <c r="C320" s="201" t="s">
        <v>427</v>
      </c>
      <c r="D320" s="164"/>
      <c r="E320" s="222"/>
      <c r="F320" s="206" t="s">
        <v>88</v>
      </c>
      <c r="G320" s="180"/>
      <c r="H320" s="176"/>
      <c r="I320" s="176"/>
      <c r="J320" s="164"/>
      <c r="K320" s="178"/>
      <c r="L320" s="244"/>
      <c r="M320" s="164"/>
      <c r="N320" s="177"/>
    </row>
    <row r="321" spans="2:14" ht="12.75">
      <c r="B321" s="174"/>
      <c r="C321" s="201"/>
      <c r="D321" s="164"/>
      <c r="E321" s="201" t="s">
        <v>284</v>
      </c>
      <c r="F321" s="222" t="s">
        <v>428</v>
      </c>
      <c r="G321" s="180"/>
      <c r="H321" s="176"/>
      <c r="I321" s="176"/>
      <c r="J321" s="164"/>
      <c r="K321" s="178"/>
      <c r="L321" s="244"/>
      <c r="M321" s="164"/>
      <c r="N321" s="177"/>
    </row>
    <row r="322" spans="2:14" ht="12.75">
      <c r="B322" s="174"/>
      <c r="C322" s="201"/>
      <c r="D322" s="164"/>
      <c r="E322" s="201"/>
      <c r="F322" s="206"/>
      <c r="G322" s="180"/>
      <c r="H322" s="176"/>
      <c r="I322" s="176"/>
      <c r="J322" s="164"/>
      <c r="K322" s="178"/>
      <c r="L322" s="178"/>
      <c r="M322" s="178"/>
      <c r="N322" s="177"/>
    </row>
    <row r="323" spans="2:14" ht="12.75">
      <c r="B323" s="174"/>
      <c r="C323" s="208" t="s">
        <v>429</v>
      </c>
      <c r="D323" s="164"/>
      <c r="E323" s="222"/>
      <c r="F323" s="206" t="s">
        <v>89</v>
      </c>
      <c r="G323" s="180"/>
      <c r="H323" s="176"/>
      <c r="I323" s="176"/>
      <c r="J323" s="164"/>
      <c r="K323" s="178"/>
      <c r="L323" s="244"/>
      <c r="M323" s="164"/>
      <c r="N323" s="177"/>
    </row>
    <row r="324" spans="2:14" ht="12.75">
      <c r="B324" s="174"/>
      <c r="C324" s="208"/>
      <c r="D324" s="164"/>
      <c r="E324" s="201" t="s">
        <v>284</v>
      </c>
      <c r="F324" s="214" t="s">
        <v>430</v>
      </c>
      <c r="G324" s="180"/>
      <c r="H324" s="176"/>
      <c r="I324" s="176"/>
      <c r="J324" s="164"/>
      <c r="K324" s="178"/>
      <c r="L324" s="244"/>
      <c r="M324" s="164"/>
      <c r="N324" s="177"/>
    </row>
    <row r="325" spans="2:14" ht="12.75">
      <c r="B325" s="174"/>
      <c r="C325" s="208"/>
      <c r="D325" s="164"/>
      <c r="E325" s="201"/>
      <c r="F325" s="206"/>
      <c r="G325" s="180"/>
      <c r="H325" s="176"/>
      <c r="I325" s="176"/>
      <c r="J325" s="164"/>
      <c r="K325" s="178"/>
      <c r="L325" s="178"/>
      <c r="M325" s="164"/>
      <c r="N325" s="177"/>
    </row>
    <row r="326" spans="2:14" ht="12.75">
      <c r="B326" s="174"/>
      <c r="C326" s="201" t="s">
        <v>431</v>
      </c>
      <c r="D326" s="164"/>
      <c r="E326" s="222"/>
      <c r="F326" s="206" t="s">
        <v>90</v>
      </c>
      <c r="G326" s="180"/>
      <c r="H326" s="176"/>
      <c r="I326" s="176"/>
      <c r="J326" s="164"/>
      <c r="K326" s="178"/>
      <c r="L326" s="251">
        <f>L327+L328+L329+L330+L331</f>
        <v>0</v>
      </c>
      <c r="M326" s="164"/>
      <c r="N326" s="177"/>
    </row>
    <row r="327" spans="2:14" ht="12.75">
      <c r="B327" s="174"/>
      <c r="C327" s="201"/>
      <c r="D327" s="164"/>
      <c r="E327" s="201" t="s">
        <v>284</v>
      </c>
      <c r="F327" s="222" t="s">
        <v>155</v>
      </c>
      <c r="G327" s="180"/>
      <c r="H327" s="176"/>
      <c r="I327" s="176"/>
      <c r="J327" s="164"/>
      <c r="K327" s="178"/>
      <c r="L327" s="252">
        <f>Pasivet!F14</f>
        <v>0</v>
      </c>
      <c r="M327" s="164"/>
      <c r="N327" s="177"/>
    </row>
    <row r="328" spans="2:14" ht="12.75">
      <c r="B328" s="174"/>
      <c r="C328" s="201"/>
      <c r="D328" s="164"/>
      <c r="E328" s="201" t="s">
        <v>284</v>
      </c>
      <c r="F328" s="222" t="s">
        <v>432</v>
      </c>
      <c r="G328" s="180"/>
      <c r="H328" s="176"/>
      <c r="I328" s="176"/>
      <c r="J328" s="164"/>
      <c r="K328" s="178"/>
      <c r="L328" s="252">
        <v>0</v>
      </c>
      <c r="M328" s="164"/>
      <c r="N328" s="177"/>
    </row>
    <row r="329" spans="2:14" ht="12.75">
      <c r="B329" s="174"/>
      <c r="C329" s="201"/>
      <c r="D329" s="164"/>
      <c r="E329" s="201" t="s">
        <v>284</v>
      </c>
      <c r="F329" s="222" t="s">
        <v>433</v>
      </c>
      <c r="G329" s="180"/>
      <c r="H329" s="176"/>
      <c r="I329" s="176"/>
      <c r="J329" s="164"/>
      <c r="K329" s="178"/>
      <c r="L329" s="252">
        <v>0</v>
      </c>
      <c r="M329" s="164"/>
      <c r="N329" s="177"/>
    </row>
    <row r="330" spans="2:14" ht="12.75">
      <c r="B330" s="174"/>
      <c r="C330" s="201"/>
      <c r="D330" s="164"/>
      <c r="E330" s="201" t="s">
        <v>284</v>
      </c>
      <c r="F330" s="222" t="s">
        <v>434</v>
      </c>
      <c r="G330" s="180"/>
      <c r="H330" s="176"/>
      <c r="I330" s="176"/>
      <c r="J330" s="164"/>
      <c r="K330" s="178"/>
      <c r="L330" s="252"/>
      <c r="M330" s="164"/>
      <c r="N330" s="177"/>
    </row>
    <row r="331" spans="2:14" ht="12.75">
      <c r="B331" s="174"/>
      <c r="C331" s="201"/>
      <c r="D331" s="164"/>
      <c r="E331" s="201" t="s">
        <v>284</v>
      </c>
      <c r="F331" s="222" t="s">
        <v>435</v>
      </c>
      <c r="G331" s="180"/>
      <c r="H331" s="176"/>
      <c r="I331" s="176" t="s">
        <v>436</v>
      </c>
      <c r="J331" s="164"/>
      <c r="K331" s="178"/>
      <c r="L331" s="252">
        <v>0</v>
      </c>
      <c r="M331" s="164"/>
      <c r="N331" s="177"/>
    </row>
    <row r="332" spans="2:14" ht="12.75">
      <c r="B332" s="174"/>
      <c r="C332" s="201"/>
      <c r="D332" s="164"/>
      <c r="E332" s="201"/>
      <c r="F332" s="206"/>
      <c r="G332" s="180"/>
      <c r="H332" s="176"/>
      <c r="I332" s="176"/>
      <c r="J332" s="164"/>
      <c r="K332" s="178"/>
      <c r="L332" s="178"/>
      <c r="M332" s="164"/>
      <c r="N332" s="177"/>
    </row>
    <row r="333" spans="2:14" ht="12.75">
      <c r="B333" s="174"/>
      <c r="C333" s="208" t="s">
        <v>437</v>
      </c>
      <c r="D333" s="164"/>
      <c r="E333" s="222"/>
      <c r="F333" s="206" t="s">
        <v>438</v>
      </c>
      <c r="G333" s="180"/>
      <c r="H333" s="176"/>
      <c r="I333" s="176"/>
      <c r="J333" s="164"/>
      <c r="K333" s="178"/>
      <c r="L333" s="253">
        <f>L337</f>
        <v>0</v>
      </c>
      <c r="M333" s="164"/>
      <c r="N333" s="177"/>
    </row>
    <row r="334" spans="2:14" ht="12.75">
      <c r="B334" s="174"/>
      <c r="C334" s="208"/>
      <c r="D334" s="164"/>
      <c r="E334" s="201" t="s">
        <v>284</v>
      </c>
      <c r="F334" s="222" t="s">
        <v>439</v>
      </c>
      <c r="G334" s="180"/>
      <c r="H334" s="176"/>
      <c r="I334" s="176"/>
      <c r="J334" s="164"/>
      <c r="K334" s="178"/>
      <c r="L334" s="244"/>
      <c r="M334" s="164"/>
      <c r="N334" s="177"/>
    </row>
    <row r="335" spans="2:14" ht="12.75">
      <c r="B335" s="174"/>
      <c r="C335" s="208"/>
      <c r="D335" s="164"/>
      <c r="E335" s="201" t="s">
        <v>284</v>
      </c>
      <c r="F335" s="222" t="s">
        <v>440</v>
      </c>
      <c r="G335" s="180"/>
      <c r="H335" s="176"/>
      <c r="I335" s="176"/>
      <c r="J335" s="164"/>
      <c r="K335" s="178"/>
      <c r="L335" s="244"/>
      <c r="M335" s="164"/>
      <c r="N335" s="177"/>
    </row>
    <row r="336" spans="2:14" ht="12.75">
      <c r="B336" s="174"/>
      <c r="C336" s="208"/>
      <c r="D336" s="164"/>
      <c r="E336" s="201" t="s">
        <v>284</v>
      </c>
      <c r="F336" s="222" t="s">
        <v>441</v>
      </c>
      <c r="G336" s="180"/>
      <c r="H336" s="176"/>
      <c r="I336" s="176"/>
      <c r="J336" s="164"/>
      <c r="K336" s="178"/>
      <c r="L336" s="244"/>
      <c r="M336" s="164"/>
      <c r="N336" s="177"/>
    </row>
    <row r="337" spans="2:14" ht="12.75">
      <c r="B337" s="174"/>
      <c r="C337" s="208"/>
      <c r="D337" s="164"/>
      <c r="E337" s="201" t="s">
        <v>284</v>
      </c>
      <c r="F337" s="222" t="s">
        <v>442</v>
      </c>
      <c r="G337" s="180"/>
      <c r="H337" s="176"/>
      <c r="I337" s="176"/>
      <c r="J337" s="164"/>
      <c r="K337" s="178"/>
      <c r="L337" s="254">
        <f>Pasivet!F15</f>
        <v>0</v>
      </c>
      <c r="M337" s="164"/>
      <c r="N337" s="177"/>
    </row>
    <row r="338" spans="2:14" ht="12.75">
      <c r="B338" s="174"/>
      <c r="C338" s="208"/>
      <c r="D338" s="164"/>
      <c r="E338" s="201" t="s">
        <v>284</v>
      </c>
      <c r="F338" s="222" t="s">
        <v>443</v>
      </c>
      <c r="G338" s="180"/>
      <c r="H338" s="176"/>
      <c r="I338" s="176"/>
      <c r="J338" s="164"/>
      <c r="K338" s="178"/>
      <c r="L338" s="244"/>
      <c r="M338" s="164"/>
      <c r="N338" s="177"/>
    </row>
    <row r="339" spans="2:14" ht="12.75">
      <c r="B339" s="174"/>
      <c r="C339" s="208"/>
      <c r="D339" s="164"/>
      <c r="E339" s="201" t="s">
        <v>284</v>
      </c>
      <c r="F339" s="222" t="s">
        <v>444</v>
      </c>
      <c r="G339" s="180"/>
      <c r="H339" s="176"/>
      <c r="I339" s="176"/>
      <c r="J339" s="164"/>
      <c r="K339" s="178"/>
      <c r="L339" s="244"/>
      <c r="M339" s="164"/>
      <c r="N339" s="177"/>
    </row>
    <row r="340" spans="2:14" ht="12.75">
      <c r="B340" s="174"/>
      <c r="C340" s="208"/>
      <c r="D340" s="164"/>
      <c r="E340" s="201" t="s">
        <v>284</v>
      </c>
      <c r="F340" s="222" t="s">
        <v>445</v>
      </c>
      <c r="G340" s="180"/>
      <c r="H340" s="176"/>
      <c r="I340" s="176"/>
      <c r="J340" s="164"/>
      <c r="K340" s="178"/>
      <c r="L340" s="244"/>
      <c r="M340" s="164"/>
      <c r="N340" s="177"/>
    </row>
    <row r="341" spans="2:14" ht="12.75">
      <c r="B341" s="174"/>
      <c r="C341" s="208"/>
      <c r="D341" s="164"/>
      <c r="E341" s="201" t="s">
        <v>284</v>
      </c>
      <c r="F341" s="222" t="s">
        <v>446</v>
      </c>
      <c r="G341" s="180"/>
      <c r="H341" s="176"/>
      <c r="I341" s="176"/>
      <c r="J341" s="164"/>
      <c r="K341" s="178"/>
      <c r="L341" s="244"/>
      <c r="M341" s="164"/>
      <c r="N341" s="177"/>
    </row>
    <row r="342" spans="2:14" ht="12.75">
      <c r="B342" s="174"/>
      <c r="C342" s="208"/>
      <c r="D342" s="164"/>
      <c r="E342" s="201"/>
      <c r="F342" s="206"/>
      <c r="G342" s="180"/>
      <c r="H342" s="176"/>
      <c r="I342" s="176"/>
      <c r="J342" s="164"/>
      <c r="K342" s="178"/>
      <c r="L342" s="178"/>
      <c r="M342" s="164"/>
      <c r="N342" s="177"/>
    </row>
    <row r="343" spans="2:14" ht="12.75">
      <c r="B343" s="174"/>
      <c r="C343" s="208" t="s">
        <v>447</v>
      </c>
      <c r="D343" s="164"/>
      <c r="E343" s="222"/>
      <c r="F343" s="206" t="s">
        <v>101</v>
      </c>
      <c r="G343" s="180"/>
      <c r="H343" s="176"/>
      <c r="I343" s="176"/>
      <c r="J343" s="164"/>
      <c r="K343" s="178"/>
      <c r="L343" s="253">
        <f>L344</f>
        <v>1955438</v>
      </c>
      <c r="M343" s="164"/>
      <c r="N343" s="177"/>
    </row>
    <row r="344" spans="2:14" ht="12.75">
      <c r="B344" s="174"/>
      <c r="C344" s="208"/>
      <c r="D344" s="164"/>
      <c r="E344" s="201" t="s">
        <v>284</v>
      </c>
      <c r="F344" s="222" t="s">
        <v>448</v>
      </c>
      <c r="G344" s="180"/>
      <c r="H344" s="176"/>
      <c r="I344" s="176"/>
      <c r="J344" s="164"/>
      <c r="K344" s="178"/>
      <c r="L344" s="254">
        <f>Pasivet!F16</f>
        <v>1955438</v>
      </c>
      <c r="M344" s="164"/>
      <c r="N344" s="177"/>
    </row>
    <row r="345" spans="2:14" ht="12.75">
      <c r="B345" s="174"/>
      <c r="C345" s="208"/>
      <c r="D345" s="164"/>
      <c r="E345" s="201" t="s">
        <v>284</v>
      </c>
      <c r="F345" s="222" t="s">
        <v>449</v>
      </c>
      <c r="G345" s="180"/>
      <c r="H345" s="176"/>
      <c r="I345" s="176"/>
      <c r="J345" s="164"/>
      <c r="K345" s="178"/>
      <c r="L345" s="244"/>
      <c r="M345" s="164"/>
      <c r="N345" s="177"/>
    </row>
    <row r="346" spans="2:14" ht="12.75">
      <c r="B346" s="174"/>
      <c r="C346" s="208"/>
      <c r="D346" s="164"/>
      <c r="E346" s="201"/>
      <c r="F346" s="206"/>
      <c r="G346" s="180"/>
      <c r="H346" s="176"/>
      <c r="I346" s="176"/>
      <c r="J346" s="164"/>
      <c r="K346" s="178"/>
      <c r="L346" s="237"/>
      <c r="M346" s="164"/>
      <c r="N346" s="177"/>
    </row>
    <row r="347" spans="2:14" ht="12.75">
      <c r="B347" s="174"/>
      <c r="C347" s="229"/>
      <c r="D347" s="164"/>
      <c r="E347" s="248">
        <v>14</v>
      </c>
      <c r="F347" s="249" t="s">
        <v>94</v>
      </c>
      <c r="G347" s="180"/>
      <c r="H347" s="176"/>
      <c r="I347" s="176"/>
      <c r="J347" s="164"/>
      <c r="K347" s="178"/>
      <c r="L347" s="244"/>
      <c r="M347" s="164"/>
      <c r="N347" s="177"/>
    </row>
    <row r="348" spans="2:14" ht="12.75">
      <c r="B348" s="174"/>
      <c r="C348" s="229"/>
      <c r="D348" s="164"/>
      <c r="E348" s="201" t="s">
        <v>284</v>
      </c>
      <c r="F348" s="222" t="s">
        <v>450</v>
      </c>
      <c r="G348" s="180"/>
      <c r="H348" s="176"/>
      <c r="I348" s="176"/>
      <c r="J348" s="164"/>
      <c r="K348" s="178"/>
      <c r="L348" s="244"/>
      <c r="M348" s="164"/>
      <c r="N348" s="177"/>
    </row>
    <row r="349" spans="2:14" ht="12.75">
      <c r="B349" s="174"/>
      <c r="C349" s="229"/>
      <c r="D349" s="164"/>
      <c r="E349" s="201" t="s">
        <v>284</v>
      </c>
      <c r="F349" s="222" t="s">
        <v>451</v>
      </c>
      <c r="G349" s="180"/>
      <c r="H349" s="176"/>
      <c r="I349" s="176"/>
      <c r="J349" s="164"/>
      <c r="K349" s="178"/>
      <c r="L349" s="244"/>
      <c r="M349" s="164"/>
      <c r="N349" s="177"/>
    </row>
    <row r="350" spans="2:14" ht="12.75">
      <c r="B350" s="174"/>
      <c r="C350" s="229"/>
      <c r="D350" s="164"/>
      <c r="E350" s="248"/>
      <c r="F350" s="249"/>
      <c r="G350" s="180"/>
      <c r="H350" s="176"/>
      <c r="I350" s="176"/>
      <c r="J350" s="164"/>
      <c r="K350" s="178"/>
      <c r="L350" s="237"/>
      <c r="M350" s="164"/>
      <c r="N350" s="177"/>
    </row>
    <row r="351" spans="2:14" ht="12.75">
      <c r="B351" s="174"/>
      <c r="C351" s="229"/>
      <c r="D351" s="164"/>
      <c r="E351" s="248">
        <v>15</v>
      </c>
      <c r="F351" s="249" t="s">
        <v>95</v>
      </c>
      <c r="G351" s="180"/>
      <c r="H351" s="176"/>
      <c r="I351" s="176"/>
      <c r="J351" s="164"/>
      <c r="K351" s="178"/>
      <c r="L351" s="244"/>
      <c r="M351" s="164"/>
      <c r="N351" s="177"/>
    </row>
    <row r="352" spans="2:14" ht="12.75">
      <c r="B352" s="174"/>
      <c r="C352" s="229"/>
      <c r="D352" s="164"/>
      <c r="E352" s="201" t="s">
        <v>284</v>
      </c>
      <c r="F352" s="255" t="s">
        <v>452</v>
      </c>
      <c r="G352" s="180"/>
      <c r="H352" s="176"/>
      <c r="I352" s="176"/>
      <c r="J352" s="164"/>
      <c r="K352" s="178"/>
      <c r="L352" s="244"/>
      <c r="M352" s="164"/>
      <c r="N352" s="177"/>
    </row>
    <row r="353" spans="2:14" ht="12.75">
      <c r="B353" s="174"/>
      <c r="C353" s="229"/>
      <c r="D353" s="164"/>
      <c r="E353" s="201" t="s">
        <v>284</v>
      </c>
      <c r="F353" s="222" t="s">
        <v>453</v>
      </c>
      <c r="G353" s="180"/>
      <c r="H353" s="176"/>
      <c r="I353" s="176"/>
      <c r="J353" s="164"/>
      <c r="K353" s="178"/>
      <c r="L353" s="244"/>
      <c r="M353" s="164"/>
      <c r="N353" s="177"/>
    </row>
    <row r="354" spans="2:14" ht="12.75">
      <c r="B354" s="174"/>
      <c r="C354" s="229"/>
      <c r="D354" s="164"/>
      <c r="E354" s="248"/>
      <c r="F354" s="249"/>
      <c r="G354" s="180"/>
      <c r="H354" s="176"/>
      <c r="I354" s="176"/>
      <c r="J354" s="164"/>
      <c r="K354" s="178"/>
      <c r="L354" s="237"/>
      <c r="M354" s="164"/>
      <c r="N354" s="177"/>
    </row>
    <row r="355" spans="2:14" ht="12.75">
      <c r="B355" s="174"/>
      <c r="C355" s="229"/>
      <c r="D355" s="164"/>
      <c r="E355" s="248">
        <v>16</v>
      </c>
      <c r="F355" s="249" t="s">
        <v>96</v>
      </c>
      <c r="G355" s="180"/>
      <c r="H355" s="176"/>
      <c r="I355" s="176"/>
      <c r="J355" s="164"/>
      <c r="K355" s="178"/>
      <c r="L355" s="244"/>
      <c r="M355" s="164"/>
      <c r="N355" s="177"/>
    </row>
    <row r="356" spans="2:14" ht="12.75">
      <c r="B356" s="174"/>
      <c r="C356" s="229"/>
      <c r="D356" s="164"/>
      <c r="E356" s="201" t="s">
        <v>284</v>
      </c>
      <c r="F356" s="255" t="s">
        <v>454</v>
      </c>
      <c r="G356" s="180"/>
      <c r="H356" s="176"/>
      <c r="I356" s="176"/>
      <c r="J356" s="164"/>
      <c r="K356" s="178"/>
      <c r="L356" s="244"/>
      <c r="M356" s="164"/>
      <c r="N356" s="177"/>
    </row>
    <row r="357" spans="2:14" ht="12.75">
      <c r="B357" s="174"/>
      <c r="C357" s="170"/>
      <c r="D357" s="164"/>
      <c r="E357" s="235"/>
      <c r="F357" s="180"/>
      <c r="G357" s="180"/>
      <c r="H357" s="176"/>
      <c r="I357" s="176"/>
      <c r="J357" s="164"/>
      <c r="K357" s="178"/>
      <c r="L357" s="237"/>
      <c r="M357" s="164"/>
      <c r="N357" s="177"/>
    </row>
    <row r="358" spans="2:14" ht="12.75">
      <c r="B358" s="174"/>
      <c r="C358" s="229"/>
      <c r="D358" s="164"/>
      <c r="E358" s="248">
        <v>17</v>
      </c>
      <c r="F358" s="249" t="s">
        <v>98</v>
      </c>
      <c r="G358" s="180"/>
      <c r="H358" s="176"/>
      <c r="I358" s="176"/>
      <c r="J358" s="164"/>
      <c r="K358" s="178"/>
      <c r="L358" s="237"/>
      <c r="M358" s="164"/>
      <c r="N358" s="177"/>
    </row>
    <row r="359" spans="2:14" ht="12.75">
      <c r="B359" s="174"/>
      <c r="C359" s="201" t="s">
        <v>455</v>
      </c>
      <c r="D359" s="164"/>
      <c r="E359" s="235"/>
      <c r="F359" s="206" t="s">
        <v>83</v>
      </c>
      <c r="G359" s="180"/>
      <c r="H359" s="176"/>
      <c r="I359" s="176"/>
      <c r="J359" s="164"/>
      <c r="K359" s="178"/>
      <c r="L359" s="244"/>
      <c r="M359" s="164"/>
      <c r="N359" s="177"/>
    </row>
    <row r="360" spans="2:14" ht="12.75">
      <c r="B360" s="174"/>
      <c r="C360" s="201"/>
      <c r="D360" s="164"/>
      <c r="E360" s="201" t="s">
        <v>284</v>
      </c>
      <c r="F360" s="222" t="s">
        <v>456</v>
      </c>
      <c r="G360" s="180"/>
      <c r="H360" s="176"/>
      <c r="I360" s="176"/>
      <c r="J360" s="164"/>
      <c r="K360" s="178"/>
      <c r="L360" s="244"/>
      <c r="M360" s="164"/>
      <c r="N360" s="177"/>
    </row>
    <row r="361" spans="2:14" ht="12.75">
      <c r="B361" s="174"/>
      <c r="C361" s="201"/>
      <c r="D361" s="164"/>
      <c r="E361" s="201" t="s">
        <v>284</v>
      </c>
      <c r="F361" s="222" t="s">
        <v>457</v>
      </c>
      <c r="G361" s="180"/>
      <c r="H361" s="176"/>
      <c r="I361" s="176"/>
      <c r="J361" s="164"/>
      <c r="K361" s="178"/>
      <c r="L361" s="244"/>
      <c r="M361" s="164"/>
      <c r="N361" s="177"/>
    </row>
    <row r="362" spans="2:14" ht="12.75">
      <c r="B362" s="174"/>
      <c r="C362" s="201"/>
      <c r="D362" s="164"/>
      <c r="E362" s="201" t="s">
        <v>284</v>
      </c>
      <c r="F362" s="222" t="s">
        <v>458</v>
      </c>
      <c r="G362" s="180"/>
      <c r="H362" s="176"/>
      <c r="I362" s="176"/>
      <c r="J362" s="164"/>
      <c r="K362" s="178"/>
      <c r="L362" s="244"/>
      <c r="M362" s="164"/>
      <c r="N362" s="177"/>
    </row>
    <row r="363" spans="2:14" ht="12.75">
      <c r="B363" s="174"/>
      <c r="C363" s="201"/>
      <c r="D363" s="164"/>
      <c r="E363" s="201" t="s">
        <v>284</v>
      </c>
      <c r="F363" s="222" t="s">
        <v>406</v>
      </c>
      <c r="G363" s="180"/>
      <c r="H363" s="176"/>
      <c r="I363" s="176"/>
      <c r="J363" s="164"/>
      <c r="K363" s="178"/>
      <c r="L363" s="244"/>
      <c r="M363" s="164"/>
      <c r="N363" s="177"/>
    </row>
    <row r="364" spans="2:14" ht="12.75">
      <c r="B364" s="174"/>
      <c r="C364" s="201"/>
      <c r="D364" s="164"/>
      <c r="E364" s="201" t="s">
        <v>284</v>
      </c>
      <c r="F364" s="222" t="s">
        <v>407</v>
      </c>
      <c r="G364" s="180"/>
      <c r="H364" s="176"/>
      <c r="I364" s="176"/>
      <c r="J364" s="164"/>
      <c r="K364" s="178"/>
      <c r="L364" s="244"/>
      <c r="M364" s="164"/>
      <c r="N364" s="177"/>
    </row>
    <row r="365" spans="2:14" ht="12.75">
      <c r="B365" s="174"/>
      <c r="C365" s="201"/>
      <c r="D365" s="164"/>
      <c r="E365" s="201" t="s">
        <v>284</v>
      </c>
      <c r="F365" s="222" t="s">
        <v>408</v>
      </c>
      <c r="G365" s="180"/>
      <c r="H365" s="176"/>
      <c r="I365" s="176"/>
      <c r="J365" s="164"/>
      <c r="K365" s="178"/>
      <c r="L365" s="244"/>
      <c r="M365" s="164"/>
      <c r="N365" s="177"/>
    </row>
    <row r="366" spans="2:14" ht="12.75">
      <c r="B366" s="174"/>
      <c r="C366" s="201"/>
      <c r="D366" s="164"/>
      <c r="E366" s="235"/>
      <c r="F366" s="206"/>
      <c r="G366" s="180"/>
      <c r="H366" s="176"/>
      <c r="I366" s="176"/>
      <c r="J366" s="164"/>
      <c r="K366" s="178"/>
      <c r="L366" s="237"/>
      <c r="M366" s="164"/>
      <c r="N366" s="177"/>
    </row>
    <row r="367" spans="2:14" ht="12.75">
      <c r="B367" s="174"/>
      <c r="C367" s="208" t="s">
        <v>459</v>
      </c>
      <c r="D367" s="164"/>
      <c r="E367" s="235"/>
      <c r="F367" s="206" t="s">
        <v>84</v>
      </c>
      <c r="G367" s="180"/>
      <c r="H367" s="176"/>
      <c r="I367" s="176"/>
      <c r="J367" s="164"/>
      <c r="K367" s="178"/>
      <c r="L367" s="237"/>
      <c r="M367" s="164"/>
      <c r="N367" s="177"/>
    </row>
    <row r="368" spans="2:14" ht="15.75">
      <c r="B368" s="174"/>
      <c r="C368" s="208"/>
      <c r="D368" s="164"/>
      <c r="E368" s="201" t="s">
        <v>284</v>
      </c>
      <c r="F368" s="227" t="s">
        <v>410</v>
      </c>
      <c r="G368" s="180"/>
      <c r="H368" s="176"/>
      <c r="I368" s="176"/>
      <c r="J368" s="164"/>
      <c r="K368" s="178"/>
      <c r="L368" s="244"/>
      <c r="M368" s="164"/>
      <c r="N368" s="177"/>
    </row>
    <row r="369" spans="2:14" ht="15.75">
      <c r="B369" s="174"/>
      <c r="C369" s="208"/>
      <c r="D369" s="164"/>
      <c r="E369" s="235"/>
      <c r="F369" s="227"/>
      <c r="G369" s="250" t="s">
        <v>411</v>
      </c>
      <c r="H369" s="176"/>
      <c r="I369" s="176"/>
      <c r="J369" s="164"/>
      <c r="K369" s="178"/>
      <c r="L369" s="237"/>
      <c r="M369" s="164"/>
      <c r="N369" s="177"/>
    </row>
    <row r="370" spans="2:14" ht="12.75">
      <c r="B370" s="174"/>
      <c r="C370" s="208"/>
      <c r="D370" s="164"/>
      <c r="E370" s="201" t="s">
        <v>284</v>
      </c>
      <c r="F370" s="222" t="s">
        <v>460</v>
      </c>
      <c r="G370" s="180"/>
      <c r="H370" s="176"/>
      <c r="I370" s="176"/>
      <c r="J370" s="164"/>
      <c r="K370" s="178"/>
      <c r="L370" s="244"/>
      <c r="M370" s="164"/>
      <c r="N370" s="177"/>
    </row>
    <row r="371" spans="2:14" ht="12.75">
      <c r="B371" s="174"/>
      <c r="C371" s="208"/>
      <c r="D371" s="164"/>
      <c r="E371" s="235"/>
      <c r="F371" s="222"/>
      <c r="G371" s="214" t="s">
        <v>413</v>
      </c>
      <c r="H371" s="176"/>
      <c r="I371" s="176"/>
      <c r="J371" s="164"/>
      <c r="K371" s="178"/>
      <c r="L371" s="244"/>
      <c r="M371" s="164"/>
      <c r="N371" s="177"/>
    </row>
    <row r="372" spans="2:14" ht="12.75">
      <c r="B372" s="174"/>
      <c r="C372" s="208"/>
      <c r="D372" s="164"/>
      <c r="E372" s="235"/>
      <c r="F372" s="222"/>
      <c r="G372" s="214" t="s">
        <v>414</v>
      </c>
      <c r="H372" s="176"/>
      <c r="I372" s="176"/>
      <c r="J372" s="164"/>
      <c r="K372" s="178"/>
      <c r="L372" s="244"/>
      <c r="M372" s="164"/>
      <c r="N372" s="177"/>
    </row>
    <row r="373" spans="2:14" ht="12.75">
      <c r="B373" s="174"/>
      <c r="C373" s="208"/>
      <c r="D373" s="164"/>
      <c r="E373" s="235"/>
      <c r="F373" s="222"/>
      <c r="G373" s="214" t="s">
        <v>415</v>
      </c>
      <c r="H373" s="176"/>
      <c r="I373" s="176"/>
      <c r="J373" s="164"/>
      <c r="K373" s="178"/>
      <c r="L373" s="244"/>
      <c r="M373" s="164"/>
      <c r="N373" s="177"/>
    </row>
    <row r="374" spans="2:14" ht="12.75">
      <c r="B374" s="174"/>
      <c r="C374" s="208"/>
      <c r="D374" s="164"/>
      <c r="E374" s="201" t="s">
        <v>284</v>
      </c>
      <c r="F374" s="222" t="s">
        <v>406</v>
      </c>
      <c r="G374" s="180"/>
      <c r="H374" s="176"/>
      <c r="I374" s="176"/>
      <c r="J374" s="164"/>
      <c r="K374" s="178"/>
      <c r="L374" s="244"/>
      <c r="M374" s="164"/>
      <c r="N374" s="177"/>
    </row>
    <row r="375" spans="2:14" ht="12.75">
      <c r="B375" s="174"/>
      <c r="C375" s="208"/>
      <c r="D375" s="164"/>
      <c r="E375" s="235"/>
      <c r="F375" s="206"/>
      <c r="G375" s="180"/>
      <c r="H375" s="176"/>
      <c r="I375" s="176"/>
      <c r="J375" s="164"/>
      <c r="K375" s="178"/>
      <c r="L375" s="237"/>
      <c r="M375" s="164"/>
      <c r="N375" s="177"/>
    </row>
    <row r="376" spans="2:14" ht="12.75">
      <c r="B376" s="174"/>
      <c r="C376" s="201" t="s">
        <v>461</v>
      </c>
      <c r="D376" s="164"/>
      <c r="E376" s="235"/>
      <c r="F376" s="206" t="s">
        <v>99</v>
      </c>
      <c r="G376" s="180"/>
      <c r="H376" s="176"/>
      <c r="I376" s="176"/>
      <c r="J376" s="164"/>
      <c r="K376" s="178"/>
      <c r="L376" s="244"/>
      <c r="M376" s="164"/>
      <c r="N376" s="177"/>
    </row>
    <row r="377" spans="2:14" ht="12.75">
      <c r="B377" s="174"/>
      <c r="C377" s="201"/>
      <c r="D377" s="164"/>
      <c r="E377" s="201" t="s">
        <v>284</v>
      </c>
      <c r="F377" s="222" t="s">
        <v>419</v>
      </c>
      <c r="G377" s="180"/>
      <c r="H377" s="176"/>
      <c r="I377" s="176"/>
      <c r="J377" s="164"/>
      <c r="K377" s="178"/>
      <c r="L377" s="244"/>
      <c r="M377" s="164"/>
      <c r="N377" s="177"/>
    </row>
    <row r="378" spans="2:14" ht="12.75">
      <c r="B378" s="174"/>
      <c r="C378" s="201"/>
      <c r="D378" s="164"/>
      <c r="E378" s="235"/>
      <c r="F378" s="206"/>
      <c r="G378" s="180"/>
      <c r="H378" s="176"/>
      <c r="I378" s="176"/>
      <c r="J378" s="164"/>
      <c r="K378" s="178"/>
      <c r="L378" s="237"/>
      <c r="M378" s="164"/>
      <c r="N378" s="177"/>
    </row>
    <row r="379" spans="2:14" ht="12.75">
      <c r="B379" s="174"/>
      <c r="C379" s="208" t="s">
        <v>462</v>
      </c>
      <c r="D379" s="164"/>
      <c r="E379" s="235"/>
      <c r="F379" s="206" t="s">
        <v>100</v>
      </c>
      <c r="G379" s="180"/>
      <c r="H379" s="176"/>
      <c r="I379" s="176"/>
      <c r="J379" s="164"/>
      <c r="K379" s="178"/>
      <c r="L379" s="237"/>
      <c r="M379" s="164"/>
      <c r="N379" s="177"/>
    </row>
    <row r="380" spans="2:14" ht="12.75">
      <c r="B380" s="174"/>
      <c r="C380" s="208"/>
      <c r="D380" s="164"/>
      <c r="E380" s="201" t="s">
        <v>284</v>
      </c>
      <c r="F380" s="222" t="s">
        <v>463</v>
      </c>
      <c r="G380" s="180"/>
      <c r="H380" s="176"/>
      <c r="I380" s="176"/>
      <c r="J380" s="164"/>
      <c r="K380" s="178"/>
      <c r="L380" s="244"/>
      <c r="M380" s="164"/>
      <c r="N380" s="177"/>
    </row>
    <row r="381" spans="2:14" ht="12.75">
      <c r="B381" s="174"/>
      <c r="C381" s="208"/>
      <c r="D381" s="164"/>
      <c r="E381" s="201"/>
      <c r="F381" s="222"/>
      <c r="G381" s="219" t="s">
        <v>422</v>
      </c>
      <c r="H381" s="176"/>
      <c r="I381" s="176"/>
      <c r="J381" s="164"/>
      <c r="K381" s="178"/>
      <c r="L381" s="244"/>
      <c r="M381" s="164"/>
      <c r="N381" s="177"/>
    </row>
    <row r="382" spans="2:14" ht="12.75">
      <c r="B382" s="174"/>
      <c r="C382" s="208"/>
      <c r="D382" s="164"/>
      <c r="E382" s="201" t="s">
        <v>284</v>
      </c>
      <c r="F382" s="222" t="s">
        <v>464</v>
      </c>
      <c r="G382" s="180"/>
      <c r="H382" s="176"/>
      <c r="I382" s="176"/>
      <c r="J382" s="164"/>
      <c r="K382" s="178"/>
      <c r="L382" s="244"/>
      <c r="M382" s="164"/>
      <c r="N382" s="177"/>
    </row>
    <row r="383" spans="2:14" ht="12.75">
      <c r="B383" s="174"/>
      <c r="C383" s="208"/>
      <c r="D383" s="164"/>
      <c r="E383" s="235"/>
      <c r="F383" s="206"/>
      <c r="G383" s="219" t="s">
        <v>424</v>
      </c>
      <c r="H383" s="176"/>
      <c r="I383" s="176"/>
      <c r="J383" s="164"/>
      <c r="K383" s="178"/>
      <c r="L383" s="237"/>
      <c r="M383" s="164"/>
      <c r="N383" s="177"/>
    </row>
    <row r="384" spans="2:14" ht="12.75">
      <c r="B384" s="174"/>
      <c r="C384" s="208"/>
      <c r="D384" s="164"/>
      <c r="E384" s="235"/>
      <c r="F384" s="206"/>
      <c r="G384" s="180"/>
      <c r="H384" s="176"/>
      <c r="I384" s="176"/>
      <c r="J384" s="164"/>
      <c r="K384" s="178"/>
      <c r="L384" s="237"/>
      <c r="M384" s="164"/>
      <c r="N384" s="177"/>
    </row>
    <row r="385" spans="2:14" ht="12.75">
      <c r="B385" s="174"/>
      <c r="C385" s="201" t="s">
        <v>465</v>
      </c>
      <c r="D385" s="164"/>
      <c r="E385" s="235"/>
      <c r="F385" s="206" t="s">
        <v>87</v>
      </c>
      <c r="G385" s="180"/>
      <c r="H385" s="176"/>
      <c r="I385" s="176"/>
      <c r="J385" s="164"/>
      <c r="K385" s="178"/>
      <c r="L385" s="244"/>
      <c r="M385" s="164"/>
      <c r="N385" s="177"/>
    </row>
    <row r="386" spans="2:14" ht="12.75">
      <c r="B386" s="174"/>
      <c r="C386" s="201"/>
      <c r="D386" s="164"/>
      <c r="E386" s="201" t="s">
        <v>284</v>
      </c>
      <c r="F386" s="222" t="s">
        <v>466</v>
      </c>
      <c r="G386" s="180"/>
      <c r="H386" s="176"/>
      <c r="I386" s="176"/>
      <c r="J386" s="164"/>
      <c r="K386" s="178"/>
      <c r="L386" s="244"/>
      <c r="M386" s="164"/>
      <c r="N386" s="177"/>
    </row>
    <row r="387" spans="2:14" ht="12.75">
      <c r="B387" s="174"/>
      <c r="C387" s="201"/>
      <c r="D387" s="164"/>
      <c r="E387" s="235"/>
      <c r="F387" s="206"/>
      <c r="G387" s="180"/>
      <c r="H387" s="176"/>
      <c r="I387" s="176"/>
      <c r="J387" s="164"/>
      <c r="K387" s="178"/>
      <c r="L387" s="237"/>
      <c r="M387" s="164"/>
      <c r="N387" s="177"/>
    </row>
    <row r="388" spans="2:14" ht="12.75">
      <c r="B388" s="174"/>
      <c r="C388" s="208" t="s">
        <v>467</v>
      </c>
      <c r="D388" s="164"/>
      <c r="E388" s="235"/>
      <c r="F388" s="206" t="s">
        <v>88</v>
      </c>
      <c r="G388" s="180"/>
      <c r="H388" s="176"/>
      <c r="I388" s="176"/>
      <c r="J388" s="164"/>
      <c r="K388" s="178"/>
      <c r="L388" s="244"/>
      <c r="M388" s="164"/>
      <c r="N388" s="177"/>
    </row>
    <row r="389" spans="2:14" ht="12.75">
      <c r="B389" s="174"/>
      <c r="C389" s="208"/>
      <c r="D389" s="164"/>
      <c r="E389" s="201" t="s">
        <v>284</v>
      </c>
      <c r="F389" s="222" t="s">
        <v>468</v>
      </c>
      <c r="G389" s="180"/>
      <c r="H389" s="176"/>
      <c r="I389" s="176"/>
      <c r="J389" s="164"/>
      <c r="K389" s="178"/>
      <c r="L389" s="244"/>
      <c r="M389" s="164"/>
      <c r="N389" s="177"/>
    </row>
    <row r="390" spans="2:14" ht="12.75">
      <c r="B390" s="174"/>
      <c r="C390" s="208"/>
      <c r="D390" s="164"/>
      <c r="E390" s="235"/>
      <c r="F390" s="206"/>
      <c r="G390" s="180"/>
      <c r="H390" s="176"/>
      <c r="I390" s="176"/>
      <c r="J390" s="164"/>
      <c r="K390" s="178"/>
      <c r="L390" s="178"/>
      <c r="M390" s="178"/>
      <c r="N390" s="177"/>
    </row>
    <row r="391" spans="2:14" ht="12.75">
      <c r="B391" s="174"/>
      <c r="C391" s="201" t="s">
        <v>469</v>
      </c>
      <c r="D391" s="164"/>
      <c r="E391" s="235"/>
      <c r="F391" s="206" t="s">
        <v>89</v>
      </c>
      <c r="G391" s="180"/>
      <c r="H391" s="176"/>
      <c r="I391" s="176"/>
      <c r="J391" s="164"/>
      <c r="K391" s="178"/>
      <c r="L391" s="244"/>
      <c r="M391" s="164"/>
      <c r="N391" s="177"/>
    </row>
    <row r="392" spans="2:14" ht="12.75">
      <c r="B392" s="174"/>
      <c r="C392" s="201"/>
      <c r="D392" s="164"/>
      <c r="E392" s="201" t="s">
        <v>284</v>
      </c>
      <c r="F392" s="214" t="s">
        <v>430</v>
      </c>
      <c r="G392" s="180"/>
      <c r="H392" s="176"/>
      <c r="I392" s="176"/>
      <c r="J392" s="164"/>
      <c r="K392" s="178"/>
      <c r="L392" s="244"/>
      <c r="M392" s="164"/>
      <c r="N392" s="177"/>
    </row>
    <row r="393" spans="2:14" ht="12.75">
      <c r="B393" s="174"/>
      <c r="C393" s="201"/>
      <c r="D393" s="164"/>
      <c r="E393" s="235"/>
      <c r="F393" s="206"/>
      <c r="G393" s="180"/>
      <c r="H393" s="176"/>
      <c r="I393" s="176"/>
      <c r="J393" s="164"/>
      <c r="K393" s="178"/>
      <c r="L393" s="178"/>
      <c r="M393" s="164"/>
      <c r="N393" s="177"/>
    </row>
    <row r="394" spans="2:14" ht="12.75">
      <c r="B394" s="174"/>
      <c r="C394" s="208" t="s">
        <v>470</v>
      </c>
      <c r="D394" s="164"/>
      <c r="E394" s="235"/>
      <c r="F394" s="206" t="s">
        <v>101</v>
      </c>
      <c r="G394" s="180"/>
      <c r="H394" s="176"/>
      <c r="I394" s="176"/>
      <c r="J394" s="164"/>
      <c r="K394" s="178"/>
      <c r="L394" s="244"/>
      <c r="M394" s="164"/>
      <c r="N394" s="177"/>
    </row>
    <row r="395" spans="2:14" ht="12.75">
      <c r="B395" s="174"/>
      <c r="C395" s="208"/>
      <c r="D395" s="164"/>
      <c r="E395" s="201" t="s">
        <v>284</v>
      </c>
      <c r="F395" s="222" t="s">
        <v>471</v>
      </c>
      <c r="G395" s="180"/>
      <c r="H395" s="176"/>
      <c r="I395" s="176"/>
      <c r="J395" s="164"/>
      <c r="K395" s="178"/>
      <c r="L395" s="244"/>
      <c r="M395" s="164"/>
      <c r="N395" s="177"/>
    </row>
    <row r="396" spans="2:14" ht="12.75">
      <c r="B396" s="174"/>
      <c r="C396" s="208"/>
      <c r="D396" s="164"/>
      <c r="E396" s="201" t="s">
        <v>284</v>
      </c>
      <c r="F396" s="222" t="s">
        <v>472</v>
      </c>
      <c r="G396" s="180"/>
      <c r="H396" s="176"/>
      <c r="I396" s="176"/>
      <c r="J396" s="164"/>
      <c r="K396" s="178"/>
      <c r="L396" s="244"/>
      <c r="M396" s="164"/>
      <c r="N396" s="177"/>
    </row>
    <row r="397" spans="2:14" ht="12.75">
      <c r="B397" s="174"/>
      <c r="C397" s="208"/>
      <c r="D397" s="164"/>
      <c r="E397" s="235"/>
      <c r="F397" s="206"/>
      <c r="G397" s="180"/>
      <c r="H397" s="176"/>
      <c r="I397" s="176"/>
      <c r="J397" s="164"/>
      <c r="K397" s="178"/>
      <c r="L397" s="237"/>
      <c r="M397" s="164"/>
      <c r="N397" s="177"/>
    </row>
    <row r="398" spans="2:14" ht="12.75">
      <c r="B398" s="174"/>
      <c r="C398" s="229"/>
      <c r="D398" s="164"/>
      <c r="E398" s="248">
        <v>18</v>
      </c>
      <c r="F398" s="249" t="s">
        <v>102</v>
      </c>
      <c r="G398" s="180"/>
      <c r="H398" s="176"/>
      <c r="I398" s="176"/>
      <c r="J398" s="164"/>
      <c r="K398" s="178"/>
      <c r="L398" s="237"/>
      <c r="M398" s="164"/>
      <c r="N398" s="177"/>
    </row>
    <row r="399" spans="2:14" ht="12.75">
      <c r="B399" s="174"/>
      <c r="C399" s="229"/>
      <c r="D399" s="164"/>
      <c r="E399" s="248">
        <v>19</v>
      </c>
      <c r="F399" s="249" t="s">
        <v>103</v>
      </c>
      <c r="G399" s="180"/>
      <c r="H399" s="176"/>
      <c r="I399" s="176"/>
      <c r="J399" s="164"/>
      <c r="K399" s="178"/>
      <c r="L399" s="237"/>
      <c r="M399" s="164"/>
      <c r="N399" s="177"/>
    </row>
    <row r="400" spans="2:14" ht="12.75">
      <c r="B400" s="174"/>
      <c r="C400" s="229"/>
      <c r="D400" s="164"/>
      <c r="E400" s="248">
        <v>20</v>
      </c>
      <c r="F400" s="249" t="s">
        <v>104</v>
      </c>
      <c r="G400" s="180"/>
      <c r="H400" s="176"/>
      <c r="I400" s="176"/>
      <c r="J400" s="164"/>
      <c r="K400" s="178"/>
      <c r="L400" s="237"/>
      <c r="M400" s="164"/>
      <c r="N400" s="177"/>
    </row>
    <row r="401" spans="2:14" ht="12.75">
      <c r="B401" s="174"/>
      <c r="C401" s="201" t="s">
        <v>473</v>
      </c>
      <c r="D401" s="164"/>
      <c r="E401" s="235"/>
      <c r="F401" s="206" t="s">
        <v>105</v>
      </c>
      <c r="G401" s="180"/>
      <c r="H401" s="176"/>
      <c r="I401" s="176"/>
      <c r="J401" s="164"/>
      <c r="K401" s="178"/>
      <c r="L401" s="237"/>
      <c r="M401" s="164"/>
      <c r="N401" s="177"/>
    </row>
    <row r="402" spans="2:14" ht="12.75">
      <c r="B402" s="174"/>
      <c r="C402" s="208" t="s">
        <v>474</v>
      </c>
      <c r="D402" s="164"/>
      <c r="E402" s="235"/>
      <c r="F402" s="206" t="s">
        <v>106</v>
      </c>
      <c r="G402" s="180"/>
      <c r="H402" s="176"/>
      <c r="I402" s="176"/>
      <c r="J402" s="164"/>
      <c r="K402" s="178"/>
      <c r="L402" s="237"/>
      <c r="M402" s="164"/>
      <c r="N402" s="177"/>
    </row>
    <row r="403" spans="2:14" ht="12.75">
      <c r="B403" s="174"/>
      <c r="C403" s="229"/>
      <c r="D403" s="164"/>
      <c r="E403" s="248">
        <v>21</v>
      </c>
      <c r="F403" s="249" t="s">
        <v>107</v>
      </c>
      <c r="G403" s="180"/>
      <c r="H403" s="176"/>
      <c r="I403" s="176"/>
      <c r="J403" s="164"/>
      <c r="K403" s="178"/>
      <c r="L403" s="237"/>
      <c r="M403" s="164"/>
      <c r="N403" s="177"/>
    </row>
    <row r="404" spans="2:14" ht="12.75">
      <c r="B404" s="174"/>
      <c r="C404" s="170"/>
      <c r="D404" s="164"/>
      <c r="E404" s="235"/>
      <c r="F404" s="180"/>
      <c r="G404" s="180"/>
      <c r="H404" s="176"/>
      <c r="I404" s="176"/>
      <c r="J404" s="164"/>
      <c r="K404" s="178"/>
      <c r="L404" s="237"/>
      <c r="M404" s="164"/>
      <c r="N404" s="177"/>
    </row>
    <row r="405" spans="2:14" ht="12.75">
      <c r="B405" s="174"/>
      <c r="C405" s="229"/>
      <c r="D405" s="164"/>
      <c r="E405" s="248">
        <v>22</v>
      </c>
      <c r="F405" s="249" t="s">
        <v>110</v>
      </c>
      <c r="G405" s="180"/>
      <c r="H405" s="176"/>
      <c r="I405" s="176"/>
      <c r="J405" s="164"/>
      <c r="K405" s="178"/>
      <c r="L405" s="237"/>
      <c r="M405" s="164"/>
      <c r="N405" s="177"/>
    </row>
    <row r="406" spans="2:14" ht="12.75">
      <c r="B406" s="174"/>
      <c r="C406" s="229"/>
      <c r="D406" s="164"/>
      <c r="E406" s="248">
        <v>23</v>
      </c>
      <c r="F406" s="249" t="s">
        <v>111</v>
      </c>
      <c r="G406" s="180"/>
      <c r="H406" s="176"/>
      <c r="I406" s="176"/>
      <c r="J406" s="164"/>
      <c r="K406" s="178"/>
      <c r="L406" s="256">
        <f>Pasivet!F42</f>
        <v>0</v>
      </c>
      <c r="M406" s="164"/>
      <c r="N406" s="177"/>
    </row>
    <row r="407" spans="2:14" ht="12.75">
      <c r="B407" s="174"/>
      <c r="C407" s="229"/>
      <c r="D407" s="164"/>
      <c r="E407" s="248">
        <v>24</v>
      </c>
      <c r="F407" s="249" t="s">
        <v>112</v>
      </c>
      <c r="G407" s="180"/>
      <c r="H407" s="176"/>
      <c r="I407" s="176"/>
      <c r="J407" s="164"/>
      <c r="K407" s="178"/>
      <c r="L407" s="237"/>
      <c r="M407" s="164"/>
      <c r="N407" s="177"/>
    </row>
    <row r="408" spans="2:14" ht="12.75">
      <c r="B408" s="174"/>
      <c r="C408" s="229"/>
      <c r="D408" s="164"/>
      <c r="E408" s="248">
        <v>25</v>
      </c>
      <c r="F408" s="249" t="s">
        <v>113</v>
      </c>
      <c r="G408" s="180"/>
      <c r="H408" s="176"/>
      <c r="I408" s="176"/>
      <c r="J408" s="164"/>
      <c r="K408" s="178"/>
      <c r="L408" s="237"/>
      <c r="M408" s="164"/>
      <c r="N408" s="177"/>
    </row>
    <row r="409" spans="2:14" ht="12.75">
      <c r="B409" s="174"/>
      <c r="C409" s="229"/>
      <c r="D409" s="164"/>
      <c r="E409" s="248">
        <v>26</v>
      </c>
      <c r="F409" s="249" t="s">
        <v>114</v>
      </c>
      <c r="G409" s="180"/>
      <c r="H409" s="176"/>
      <c r="I409" s="176"/>
      <c r="J409" s="164"/>
      <c r="K409" s="178"/>
      <c r="L409" s="237"/>
      <c r="M409" s="164"/>
      <c r="N409" s="177"/>
    </row>
    <row r="410" spans="2:14" ht="12.75">
      <c r="B410" s="174"/>
      <c r="C410" s="201" t="s">
        <v>475</v>
      </c>
      <c r="D410" s="164"/>
      <c r="E410" s="235"/>
      <c r="F410" s="206" t="s">
        <v>115</v>
      </c>
      <c r="G410" s="180"/>
      <c r="H410" s="176"/>
      <c r="I410" s="176"/>
      <c r="J410" s="164"/>
      <c r="K410" s="178"/>
      <c r="L410" s="237"/>
      <c r="M410" s="164"/>
      <c r="N410" s="177"/>
    </row>
    <row r="411" spans="2:14" ht="12.75">
      <c r="B411" s="174"/>
      <c r="C411" s="208" t="s">
        <v>476</v>
      </c>
      <c r="D411" s="164"/>
      <c r="E411" s="235"/>
      <c r="F411" s="206" t="s">
        <v>116</v>
      </c>
      <c r="G411" s="180"/>
      <c r="H411" s="176"/>
      <c r="I411" s="176"/>
      <c r="J411" s="164"/>
      <c r="K411" s="178"/>
      <c r="L411" s="237"/>
      <c r="M411" s="164"/>
      <c r="N411" s="177"/>
    </row>
    <row r="412" spans="2:14" ht="12.75">
      <c r="B412" s="174"/>
      <c r="C412" s="201" t="s">
        <v>477</v>
      </c>
      <c r="D412" s="164"/>
      <c r="E412" s="235"/>
      <c r="F412" s="206" t="s">
        <v>114</v>
      </c>
      <c r="G412" s="180"/>
      <c r="H412" s="176"/>
      <c r="I412" s="176"/>
      <c r="J412" s="164"/>
      <c r="K412" s="178"/>
      <c r="L412" s="237"/>
      <c r="M412" s="164"/>
      <c r="N412" s="177"/>
    </row>
    <row r="413" spans="2:14" ht="12.75">
      <c r="B413" s="174"/>
      <c r="C413" s="229"/>
      <c r="D413" s="164"/>
      <c r="E413" s="248">
        <v>27</v>
      </c>
      <c r="F413" s="249" t="s">
        <v>478</v>
      </c>
      <c r="G413" s="180"/>
      <c r="H413" s="176"/>
      <c r="I413" s="176"/>
      <c r="J413" s="164"/>
      <c r="K413" s="178"/>
      <c r="L413" s="256">
        <f>Pasivet!F49</f>
        <v>-438392</v>
      </c>
      <c r="M413" s="164"/>
      <c r="N413" s="177"/>
    </row>
    <row r="414" spans="2:14" ht="12.75">
      <c r="B414" s="174"/>
      <c r="C414" s="229"/>
      <c r="D414" s="164"/>
      <c r="E414" s="248">
        <v>28</v>
      </c>
      <c r="F414" s="249" t="s">
        <v>118</v>
      </c>
      <c r="G414" s="180"/>
      <c r="H414" s="176"/>
      <c r="I414" s="176"/>
      <c r="J414" s="164"/>
      <c r="K414" s="178"/>
      <c r="L414" s="256">
        <f>Pasivet!F50</f>
        <v>-410046</v>
      </c>
      <c r="M414" s="164"/>
      <c r="N414" s="177"/>
    </row>
    <row r="415" spans="2:14" ht="12.75">
      <c r="B415" s="174"/>
      <c r="C415" s="170"/>
      <c r="D415" s="164"/>
      <c r="E415" s="235"/>
      <c r="F415" s="180"/>
      <c r="G415" s="180"/>
      <c r="H415" s="176"/>
      <c r="I415" s="176"/>
      <c r="J415" s="164"/>
      <c r="K415" s="178"/>
      <c r="L415" s="237"/>
      <c r="M415" s="164"/>
      <c r="N415" s="177"/>
    </row>
    <row r="416" spans="2:14" ht="12.75">
      <c r="B416" s="174"/>
      <c r="C416" s="170"/>
      <c r="D416" s="164"/>
      <c r="E416" s="235"/>
      <c r="F416" s="180"/>
      <c r="G416" s="180"/>
      <c r="H416" s="176"/>
      <c r="I416" s="176"/>
      <c r="J416" s="164"/>
      <c r="K416" s="178"/>
      <c r="L416" s="237"/>
      <c r="M416" s="164"/>
      <c r="N416" s="177"/>
    </row>
    <row r="417" spans="2:14" ht="18">
      <c r="B417" s="174"/>
      <c r="C417" s="170"/>
      <c r="D417" s="164"/>
      <c r="E417" s="235"/>
      <c r="F417" s="257" t="s">
        <v>479</v>
      </c>
      <c r="G417" s="180"/>
      <c r="H417" s="176"/>
      <c r="I417" s="176"/>
      <c r="J417" s="164"/>
      <c r="K417" s="178"/>
      <c r="L417" s="237"/>
      <c r="M417" s="164"/>
      <c r="N417" s="177"/>
    </row>
    <row r="418" spans="2:14" ht="18">
      <c r="B418" s="174"/>
      <c r="C418" s="170"/>
      <c r="D418" s="164"/>
      <c r="E418" s="235"/>
      <c r="F418" s="257"/>
      <c r="G418" s="180"/>
      <c r="H418" s="176"/>
      <c r="I418" s="176"/>
      <c r="J418" s="164"/>
      <c r="K418" s="178"/>
      <c r="L418" s="237"/>
      <c r="M418" s="164"/>
      <c r="N418" s="177"/>
    </row>
    <row r="419" spans="2:14" ht="15">
      <c r="B419" s="174"/>
      <c r="C419" s="170"/>
      <c r="D419" s="164"/>
      <c r="E419" s="235"/>
      <c r="F419" s="258" t="s">
        <v>480</v>
      </c>
      <c r="G419" s="180"/>
      <c r="H419" s="176"/>
      <c r="I419" s="176"/>
      <c r="J419" s="164"/>
      <c r="K419" s="178"/>
      <c r="L419" s="256">
        <f>L420</f>
        <v>0</v>
      </c>
      <c r="M419" s="164"/>
      <c r="N419" s="177"/>
    </row>
    <row r="420" spans="2:14" ht="12.75">
      <c r="B420" s="174"/>
      <c r="C420" s="170"/>
      <c r="D420" s="164"/>
      <c r="E420" s="259" t="s">
        <v>481</v>
      </c>
      <c r="F420" s="183" t="s">
        <v>482</v>
      </c>
      <c r="G420" s="183"/>
      <c r="H420" s="176"/>
      <c r="I420" s="176"/>
      <c r="J420" s="164"/>
      <c r="K420" s="178"/>
      <c r="L420" s="260">
        <f>'PASH 1'!F7</f>
        <v>0</v>
      </c>
      <c r="M420" s="164"/>
      <c r="N420" s="177"/>
    </row>
    <row r="421" spans="2:14" ht="12.75">
      <c r="B421" s="174"/>
      <c r="C421" s="170"/>
      <c r="D421" s="164"/>
      <c r="E421" s="259" t="s">
        <v>481</v>
      </c>
      <c r="F421" s="183"/>
      <c r="G421" s="183"/>
      <c r="H421" s="176"/>
      <c r="I421" s="176"/>
      <c r="J421" s="164"/>
      <c r="K421" s="178"/>
      <c r="L421" s="237"/>
      <c r="M421" s="164"/>
      <c r="N421" s="177"/>
    </row>
    <row r="422" spans="2:14" ht="5.25" customHeight="1">
      <c r="B422" s="261"/>
      <c r="C422" s="170"/>
      <c r="D422" s="164"/>
      <c r="E422" s="262"/>
      <c r="F422" s="263"/>
      <c r="G422" s="183"/>
      <c r="H422" s="164"/>
      <c r="I422" s="164"/>
      <c r="J422" s="215"/>
      <c r="K422" s="164"/>
      <c r="L422" s="223"/>
      <c r="M422" s="215"/>
      <c r="N422" s="264"/>
    </row>
    <row r="423" spans="2:14" ht="15">
      <c r="B423" s="261"/>
      <c r="C423" s="170"/>
      <c r="D423" s="164"/>
      <c r="E423" s="262"/>
      <c r="F423" s="265" t="s">
        <v>483</v>
      </c>
      <c r="G423" s="183"/>
      <c r="H423" s="164"/>
      <c r="I423" s="164"/>
      <c r="J423" s="215"/>
      <c r="K423" s="164"/>
      <c r="L423" s="266">
        <f>L424+L425+L426+L427+L428+L429</f>
        <v>410046</v>
      </c>
      <c r="M423" s="215"/>
      <c r="N423" s="264"/>
    </row>
    <row r="424" spans="2:14" ht="12.75">
      <c r="B424" s="261"/>
      <c r="C424" s="170"/>
      <c r="D424" s="164"/>
      <c r="E424" s="262" t="s">
        <v>481</v>
      </c>
      <c r="F424" s="267" t="s">
        <v>484</v>
      </c>
      <c r="G424" s="183"/>
      <c r="H424" s="164"/>
      <c r="I424" s="164"/>
      <c r="J424" s="164"/>
      <c r="K424" s="164"/>
      <c r="L424" s="223">
        <v>0</v>
      </c>
      <c r="M424" s="215"/>
      <c r="N424" s="264"/>
    </row>
    <row r="425" spans="2:14" ht="12.75">
      <c r="B425" s="261"/>
      <c r="C425" s="170"/>
      <c r="D425" s="164"/>
      <c r="E425" s="262" t="s">
        <v>481</v>
      </c>
      <c r="F425" s="267" t="s">
        <v>485</v>
      </c>
      <c r="G425" s="183"/>
      <c r="H425" s="164"/>
      <c r="I425" s="164"/>
      <c r="J425" s="164"/>
      <c r="K425" s="164"/>
      <c r="L425" s="223">
        <f>'PASH 1'!F16</f>
        <v>354000</v>
      </c>
      <c r="M425" s="215"/>
      <c r="N425" s="264"/>
    </row>
    <row r="426" spans="2:14" ht="12.75">
      <c r="B426" s="261"/>
      <c r="C426" s="170"/>
      <c r="D426" s="164"/>
      <c r="E426" s="262" t="s">
        <v>481</v>
      </c>
      <c r="F426" s="267" t="s">
        <v>486</v>
      </c>
      <c r="G426" s="183"/>
      <c r="H426" s="164"/>
      <c r="I426" s="164"/>
      <c r="J426" s="164"/>
      <c r="K426" s="164"/>
      <c r="L426" s="223">
        <f>'PASH 1'!F17</f>
        <v>13026</v>
      </c>
      <c r="M426" s="215"/>
      <c r="N426" s="264"/>
    </row>
    <row r="427" spans="2:14" ht="12.75">
      <c r="B427" s="261"/>
      <c r="C427" s="170"/>
      <c r="D427" s="164"/>
      <c r="E427" s="262" t="s">
        <v>481</v>
      </c>
      <c r="F427" s="267" t="s">
        <v>487</v>
      </c>
      <c r="G427" s="183"/>
      <c r="H427" s="164"/>
      <c r="I427" s="164"/>
      <c r="J427" s="164"/>
      <c r="K427" s="164"/>
      <c r="L427" s="223">
        <v>0</v>
      </c>
      <c r="M427" s="215"/>
      <c r="N427" s="264"/>
    </row>
    <row r="428" spans="2:14" ht="12.75">
      <c r="B428" s="261"/>
      <c r="C428" s="170"/>
      <c r="D428" s="164"/>
      <c r="E428" s="262" t="s">
        <v>481</v>
      </c>
      <c r="F428" s="267" t="s">
        <v>488</v>
      </c>
      <c r="G428" s="183"/>
      <c r="H428" s="164"/>
      <c r="I428" s="164"/>
      <c r="J428" s="215"/>
      <c r="K428" s="164"/>
      <c r="L428" s="223">
        <v>35000</v>
      </c>
      <c r="M428" s="215"/>
      <c r="N428" s="264"/>
    </row>
    <row r="429" spans="2:14" ht="12.75">
      <c r="B429" s="261"/>
      <c r="C429" s="170"/>
      <c r="D429" s="164"/>
      <c r="E429" s="262" t="s">
        <v>481</v>
      </c>
      <c r="F429" s="267" t="s">
        <v>489</v>
      </c>
      <c r="G429" s="183"/>
      <c r="H429" s="164"/>
      <c r="I429" s="164"/>
      <c r="J429" s="215"/>
      <c r="K429" s="164"/>
      <c r="L429" s="223">
        <f>'PASH 1'!F36</f>
        <v>8020</v>
      </c>
      <c r="M429" s="215"/>
      <c r="N429" s="264"/>
    </row>
    <row r="430" spans="2:14" ht="12.75">
      <c r="B430" s="261"/>
      <c r="C430" s="170"/>
      <c r="D430" s="164"/>
      <c r="E430" s="179"/>
      <c r="F430" s="263"/>
      <c r="G430" s="183"/>
      <c r="H430" s="164"/>
      <c r="I430" s="164"/>
      <c r="J430" s="215"/>
      <c r="K430" s="164"/>
      <c r="L430" s="223"/>
      <c r="M430" s="215"/>
      <c r="N430" s="264"/>
    </row>
    <row r="431" spans="2:14" ht="12.75">
      <c r="B431" s="261"/>
      <c r="C431" s="170"/>
      <c r="D431" s="164"/>
      <c r="E431" s="179">
        <v>10</v>
      </c>
      <c r="F431" s="263" t="s">
        <v>490</v>
      </c>
      <c r="G431" s="183"/>
      <c r="H431" s="164"/>
      <c r="I431" s="164"/>
      <c r="J431" s="215"/>
      <c r="K431" s="164"/>
      <c r="L431" s="216">
        <f>L419-L423</f>
        <v>-410046</v>
      </c>
      <c r="M431" s="215"/>
      <c r="N431" s="264"/>
    </row>
    <row r="432" spans="2:14" ht="12.75">
      <c r="B432" s="261"/>
      <c r="C432" s="229"/>
      <c r="D432" s="215"/>
      <c r="E432" s="217"/>
      <c r="F432" s="215"/>
      <c r="G432" s="215"/>
      <c r="H432" s="215"/>
      <c r="I432" s="215"/>
      <c r="J432" s="215"/>
      <c r="K432" s="215"/>
      <c r="L432" s="223"/>
      <c r="M432" s="215"/>
      <c r="N432" s="264"/>
    </row>
    <row r="433" spans="2:14" ht="12.75">
      <c r="B433" s="261"/>
      <c r="C433" s="229"/>
      <c r="D433" s="215"/>
      <c r="E433" s="217"/>
      <c r="F433" s="268" t="s">
        <v>481</v>
      </c>
      <c r="G433" s="269" t="s">
        <v>491</v>
      </c>
      <c r="H433" s="215"/>
      <c r="I433" s="215"/>
      <c r="J433" s="215"/>
      <c r="K433" s="217"/>
      <c r="L433" s="270">
        <f>L431</f>
        <v>-410046</v>
      </c>
      <c r="M433" s="215"/>
      <c r="N433" s="264"/>
    </row>
    <row r="434" spans="2:14" ht="12.75">
      <c r="B434" s="261"/>
      <c r="C434" s="229"/>
      <c r="D434" s="215"/>
      <c r="E434" s="217"/>
      <c r="F434" s="268" t="s">
        <v>481</v>
      </c>
      <c r="G434" s="215" t="s">
        <v>492</v>
      </c>
      <c r="H434" s="215"/>
      <c r="I434" s="215"/>
      <c r="J434" s="215"/>
      <c r="K434" s="217"/>
      <c r="L434" s="218">
        <v>0</v>
      </c>
      <c r="M434" s="215"/>
      <c r="N434" s="264"/>
    </row>
    <row r="435" spans="2:14" ht="12.75">
      <c r="B435" s="261"/>
      <c r="C435" s="229"/>
      <c r="D435" s="215"/>
      <c r="E435" s="217"/>
      <c r="F435" s="268" t="s">
        <v>481</v>
      </c>
      <c r="G435" s="215" t="s">
        <v>493</v>
      </c>
      <c r="H435" s="215"/>
      <c r="I435" s="215"/>
      <c r="J435" s="215"/>
      <c r="K435" s="217"/>
      <c r="L435" s="218">
        <f>L433+L434</f>
        <v>-410046</v>
      </c>
      <c r="M435" s="215"/>
      <c r="N435" s="264"/>
    </row>
    <row r="436" spans="2:14" ht="12.75">
      <c r="B436" s="261"/>
      <c r="C436" s="229"/>
      <c r="D436" s="215"/>
      <c r="E436" s="217"/>
      <c r="F436" s="268" t="s">
        <v>481</v>
      </c>
      <c r="G436" s="158" t="s">
        <v>494</v>
      </c>
      <c r="H436" s="215"/>
      <c r="I436" s="215"/>
      <c r="J436" s="215"/>
      <c r="K436" s="217"/>
      <c r="L436" s="218">
        <v>0</v>
      </c>
      <c r="M436" s="215"/>
      <c r="N436" s="264"/>
    </row>
    <row r="437" spans="2:14" ht="12.75">
      <c r="B437" s="261"/>
      <c r="C437" s="229"/>
      <c r="D437" s="215"/>
      <c r="E437" s="217"/>
      <c r="F437" s="361" t="s">
        <v>495</v>
      </c>
      <c r="G437" s="361"/>
      <c r="H437" s="361"/>
      <c r="I437" s="361"/>
      <c r="J437" s="361"/>
      <c r="K437" s="361"/>
      <c r="L437" s="361"/>
      <c r="M437" s="361"/>
      <c r="N437" s="264"/>
    </row>
    <row r="438" spans="2:14" ht="13.5">
      <c r="B438" s="261"/>
      <c r="C438" s="229"/>
      <c r="D438" s="215"/>
      <c r="E438" s="201" t="s">
        <v>284</v>
      </c>
      <c r="F438" s="271" t="s">
        <v>496</v>
      </c>
      <c r="G438" s="272"/>
      <c r="H438" s="272"/>
      <c r="I438" s="272"/>
      <c r="J438" s="272"/>
      <c r="K438" s="272"/>
      <c r="L438" s="273">
        <v>0</v>
      </c>
      <c r="M438" s="272"/>
      <c r="N438" s="264"/>
    </row>
    <row r="439" spans="2:14" ht="13.5">
      <c r="B439" s="261"/>
      <c r="C439" s="229"/>
      <c r="D439" s="215"/>
      <c r="E439" s="201" t="s">
        <v>284</v>
      </c>
      <c r="F439" s="271"/>
      <c r="G439" s="272"/>
      <c r="H439" s="272"/>
      <c r="I439" s="272"/>
      <c r="J439" s="272"/>
      <c r="K439" s="272"/>
      <c r="L439" s="273"/>
      <c r="M439" s="272"/>
      <c r="N439" s="264"/>
    </row>
    <row r="440" spans="2:14" ht="13.5">
      <c r="B440" s="261"/>
      <c r="C440" s="229"/>
      <c r="D440" s="215"/>
      <c r="E440" s="201" t="s">
        <v>284</v>
      </c>
      <c r="F440" s="271"/>
      <c r="G440" s="272"/>
      <c r="H440" s="272"/>
      <c r="I440" s="272"/>
      <c r="J440" s="272"/>
      <c r="K440" s="272"/>
      <c r="L440" s="273"/>
      <c r="M440" s="272"/>
      <c r="N440" s="264"/>
    </row>
    <row r="441" spans="2:14" ht="18">
      <c r="B441" s="174"/>
      <c r="C441" s="170"/>
      <c r="D441" s="362" t="s">
        <v>497</v>
      </c>
      <c r="E441" s="362"/>
      <c r="F441" s="274" t="s">
        <v>498</v>
      </c>
      <c r="G441" s="164"/>
      <c r="H441" s="164"/>
      <c r="I441" s="164"/>
      <c r="J441" s="164"/>
      <c r="K441" s="164"/>
      <c r="L441" s="164"/>
      <c r="M441" s="164"/>
      <c r="N441" s="177"/>
    </row>
    <row r="442" spans="2:14" ht="12.75">
      <c r="B442" s="174"/>
      <c r="C442" s="170"/>
      <c r="D442" s="164"/>
      <c r="E442" s="178"/>
      <c r="F442" s="164"/>
      <c r="G442" s="164"/>
      <c r="H442" s="164"/>
      <c r="I442" s="164"/>
      <c r="J442" s="164"/>
      <c r="K442" s="164"/>
      <c r="L442" s="164"/>
      <c r="M442" s="164"/>
      <c r="N442" s="177"/>
    </row>
    <row r="443" spans="2:14" ht="12.75">
      <c r="B443" s="174"/>
      <c r="C443" s="170"/>
      <c r="D443" s="164"/>
      <c r="E443" s="168"/>
      <c r="F443" s="164" t="s">
        <v>499</v>
      </c>
      <c r="G443" s="164"/>
      <c r="H443" s="164"/>
      <c r="I443" s="164"/>
      <c r="J443" s="164"/>
      <c r="K443" s="164"/>
      <c r="L443" s="164"/>
      <c r="M443" s="164"/>
      <c r="N443" s="177"/>
    </row>
    <row r="444" spans="2:14" ht="12.75">
      <c r="B444" s="174"/>
      <c r="C444" s="170"/>
      <c r="D444" s="164"/>
      <c r="E444" s="275" t="s">
        <v>500</v>
      </c>
      <c r="F444" s="164"/>
      <c r="G444" s="164"/>
      <c r="H444" s="164"/>
      <c r="I444" s="164"/>
      <c r="J444" s="164"/>
      <c r="K444" s="164"/>
      <c r="L444" s="164"/>
      <c r="M444" s="164"/>
      <c r="N444" s="177"/>
    </row>
    <row r="445" spans="2:14" ht="12.75">
      <c r="B445" s="174"/>
      <c r="C445" s="170"/>
      <c r="D445" s="164"/>
      <c r="E445" s="178"/>
      <c r="F445" s="164" t="s">
        <v>501</v>
      </c>
      <c r="G445" s="164"/>
      <c r="H445" s="164"/>
      <c r="I445" s="164"/>
      <c r="J445" s="164"/>
      <c r="K445" s="164"/>
      <c r="L445" s="164"/>
      <c r="M445" s="164"/>
      <c r="N445" s="177"/>
    </row>
    <row r="446" spans="2:14" ht="12.75">
      <c r="B446" s="174"/>
      <c r="C446" s="170"/>
      <c r="D446" s="164"/>
      <c r="E446" s="275" t="s">
        <v>502</v>
      </c>
      <c r="F446" s="164"/>
      <c r="G446" s="164"/>
      <c r="H446" s="164"/>
      <c r="I446" s="164"/>
      <c r="J446" s="164"/>
      <c r="K446" s="164"/>
      <c r="L446" s="164"/>
      <c r="M446" s="164"/>
      <c r="N446" s="177"/>
    </row>
    <row r="447" spans="2:14" ht="12.75">
      <c r="B447" s="174"/>
      <c r="C447" s="170"/>
      <c r="D447" s="164"/>
      <c r="E447" s="178"/>
      <c r="F447" s="164"/>
      <c r="G447" s="164"/>
      <c r="H447" s="164"/>
      <c r="I447" s="164"/>
      <c r="J447" s="164"/>
      <c r="K447" s="164"/>
      <c r="L447" s="164"/>
      <c r="M447" s="164"/>
      <c r="N447" s="177"/>
    </row>
    <row r="448" spans="2:14" ht="15">
      <c r="B448" s="174"/>
      <c r="C448" s="363" t="s">
        <v>503</v>
      </c>
      <c r="D448" s="363"/>
      <c r="E448" s="363"/>
      <c r="F448" s="363"/>
      <c r="G448" s="363"/>
      <c r="H448" s="164"/>
      <c r="I448" s="162"/>
      <c r="J448" s="363" t="s">
        <v>504</v>
      </c>
      <c r="K448" s="363"/>
      <c r="L448" s="363"/>
      <c r="M448" s="363"/>
      <c r="N448" s="177"/>
    </row>
    <row r="449" spans="2:14" ht="15">
      <c r="B449" s="174"/>
      <c r="C449" s="364" t="s">
        <v>505</v>
      </c>
      <c r="D449" s="364"/>
      <c r="E449" s="364"/>
      <c r="F449" s="364"/>
      <c r="G449" s="364"/>
      <c r="H449" s="164"/>
      <c r="I449" s="162"/>
      <c r="J449" s="364" t="s">
        <v>505</v>
      </c>
      <c r="K449" s="364"/>
      <c r="L449" s="364"/>
      <c r="M449" s="364"/>
      <c r="N449" s="177"/>
    </row>
    <row r="450" spans="2:14" ht="12.75">
      <c r="B450" s="276"/>
      <c r="C450" s="277"/>
      <c r="D450" s="278"/>
      <c r="E450" s="279"/>
      <c r="F450" s="278"/>
      <c r="G450" s="278"/>
      <c r="H450" s="278"/>
      <c r="I450" s="278"/>
      <c r="J450" s="278"/>
      <c r="K450" s="278"/>
      <c r="L450" s="278"/>
      <c r="M450" s="278"/>
      <c r="N450" s="280"/>
    </row>
    <row r="451" spans="2:14" ht="12.75">
      <c r="B451" s="126"/>
      <c r="C451" s="281"/>
      <c r="D451" s="126"/>
      <c r="E451" s="126"/>
      <c r="F451" s="126"/>
      <c r="G451" s="126"/>
      <c r="H451" s="126"/>
      <c r="I451" s="126"/>
      <c r="J451" s="126"/>
      <c r="K451" s="126"/>
      <c r="L451" s="127"/>
      <c r="M451" s="127"/>
      <c r="N451" s="126"/>
    </row>
  </sheetData>
  <sheetProtection selectLockedCells="1" selectUnlockedCells="1"/>
  <mergeCells count="32">
    <mergeCell ref="F437:M437"/>
    <mergeCell ref="D441:E441"/>
    <mergeCell ref="C448:G448"/>
    <mergeCell ref="J448:M448"/>
    <mergeCell ref="C449:G449"/>
    <mergeCell ref="J449:M449"/>
    <mergeCell ref="F88:J88"/>
    <mergeCell ref="F89:J89"/>
    <mergeCell ref="F90:J90"/>
    <mergeCell ref="F91:L91"/>
    <mergeCell ref="E237:E238"/>
    <mergeCell ref="F237:F238"/>
    <mergeCell ref="G237:I237"/>
    <mergeCell ref="J237:L237"/>
    <mergeCell ref="F81:G81"/>
    <mergeCell ref="I81:J81"/>
    <mergeCell ref="F82:L82"/>
    <mergeCell ref="E85:E86"/>
    <mergeCell ref="F85:J86"/>
    <mergeCell ref="F87:J87"/>
    <mergeCell ref="F77:G77"/>
    <mergeCell ref="I77:J77"/>
    <mergeCell ref="F78:G78"/>
    <mergeCell ref="I78:J78"/>
    <mergeCell ref="F80:G80"/>
    <mergeCell ref="I80:J80"/>
    <mergeCell ref="B3:N3"/>
    <mergeCell ref="D68:E68"/>
    <mergeCell ref="E75:E76"/>
    <mergeCell ref="F75:G76"/>
    <mergeCell ref="H75:H76"/>
    <mergeCell ref="I75:J76"/>
  </mergeCells>
  <printOptions horizontalCentered="1" verticalCentered="1"/>
  <pageMargins left="0" right="0" top="0" bottom="0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M47"/>
  <sheetViews>
    <sheetView zoomScale="80" zoomScaleNormal="80" zoomScalePageLayoutView="0" workbookViewId="0" topLeftCell="A4">
      <selection activeCell="A3" sqref="A3"/>
    </sheetView>
  </sheetViews>
  <sheetFormatPr defaultColWidth="9.00390625" defaultRowHeight="12.75"/>
  <cols>
    <col min="1" max="1" width="12.7109375" style="0" customWidth="1"/>
    <col min="2" max="2" width="9.00390625" style="0" customWidth="1"/>
    <col min="3" max="3" width="10.421875" style="0" customWidth="1"/>
    <col min="4" max="4" width="9.00390625" style="0" customWidth="1"/>
    <col min="5" max="5" width="11.140625" style="0" customWidth="1"/>
    <col min="6" max="6" width="10.28125" style="0" customWidth="1"/>
    <col min="7" max="7" width="9.00390625" style="0" customWidth="1"/>
    <col min="8" max="8" width="10.140625" style="0" customWidth="1"/>
    <col min="9" max="9" width="11.8515625" style="0" customWidth="1"/>
  </cols>
  <sheetData>
    <row r="1" ht="12.75">
      <c r="C1" s="20" t="s">
        <v>506</v>
      </c>
    </row>
    <row r="2" ht="12.75">
      <c r="C2" t="s">
        <v>507</v>
      </c>
    </row>
    <row r="3" spans="3:8" ht="15.75">
      <c r="C3" s="365" t="s">
        <v>508</v>
      </c>
      <c r="D3" s="365"/>
      <c r="E3" s="365"/>
      <c r="F3" s="365"/>
      <c r="G3" s="365"/>
      <c r="H3" s="365"/>
    </row>
    <row r="5" spans="2:8" ht="12.75">
      <c r="B5" s="366" t="s">
        <v>29</v>
      </c>
      <c r="C5" s="367" t="s">
        <v>363</v>
      </c>
      <c r="D5" s="366" t="s">
        <v>509</v>
      </c>
      <c r="E5" s="282" t="s">
        <v>510</v>
      </c>
      <c r="F5" s="366" t="s">
        <v>511</v>
      </c>
      <c r="G5" s="366" t="s">
        <v>512</v>
      </c>
      <c r="H5" s="282" t="s">
        <v>510</v>
      </c>
    </row>
    <row r="6" spans="2:8" ht="12.75">
      <c r="B6" s="366"/>
      <c r="C6" s="367"/>
      <c r="D6" s="366"/>
      <c r="E6" s="283" t="s">
        <v>513</v>
      </c>
      <c r="F6" s="366"/>
      <c r="G6" s="366"/>
      <c r="H6" s="283" t="s">
        <v>514</v>
      </c>
    </row>
    <row r="7" spans="2:8" ht="12.75">
      <c r="B7" s="284">
        <v>1</v>
      </c>
      <c r="C7" s="285" t="s">
        <v>515</v>
      </c>
      <c r="D7" s="284"/>
      <c r="E7" s="286">
        <v>0</v>
      </c>
      <c r="F7" s="286">
        <v>1100000</v>
      </c>
      <c r="G7" s="286">
        <v>0</v>
      </c>
      <c r="H7" s="286">
        <f aca="true" t="shared" si="0" ref="H7:H15">E7+F7-G7</f>
        <v>1100000</v>
      </c>
    </row>
    <row r="8" spans="2:8" ht="12.75">
      <c r="B8" s="284">
        <v>2</v>
      </c>
      <c r="C8" s="285" t="s">
        <v>516</v>
      </c>
      <c r="D8" s="284"/>
      <c r="E8" s="286"/>
      <c r="F8" s="286"/>
      <c r="G8" s="286"/>
      <c r="H8" s="286">
        <f t="shared" si="0"/>
        <v>0</v>
      </c>
    </row>
    <row r="9" spans="2:8" ht="12.75">
      <c r="B9" s="284">
        <v>3</v>
      </c>
      <c r="C9" s="287" t="s">
        <v>517</v>
      </c>
      <c r="D9" s="284"/>
      <c r="F9" s="286"/>
      <c r="G9" s="286"/>
      <c r="H9" s="286">
        <f t="shared" si="0"/>
        <v>0</v>
      </c>
    </row>
    <row r="10" spans="2:8" ht="12.75">
      <c r="B10" s="284">
        <v>4</v>
      </c>
      <c r="C10" s="287" t="s">
        <v>518</v>
      </c>
      <c r="D10" s="284"/>
      <c r="E10" s="286"/>
      <c r="F10" s="286"/>
      <c r="G10" s="286"/>
      <c r="H10" s="286">
        <f t="shared" si="0"/>
        <v>0</v>
      </c>
    </row>
    <row r="11" spans="2:8" ht="12.75">
      <c r="B11" s="284">
        <v>5</v>
      </c>
      <c r="C11" s="287" t="s">
        <v>519</v>
      </c>
      <c r="D11" s="284"/>
      <c r="E11" s="286">
        <v>0</v>
      </c>
      <c r="F11" s="288">
        <v>0</v>
      </c>
      <c r="G11" s="286"/>
      <c r="H11" s="286">
        <f t="shared" si="0"/>
        <v>0</v>
      </c>
    </row>
    <row r="12" spans="2:8" ht="12.75">
      <c r="B12" s="284">
        <v>1</v>
      </c>
      <c r="C12" s="287" t="s">
        <v>520</v>
      </c>
      <c r="D12" s="284"/>
      <c r="E12" s="286">
        <v>0</v>
      </c>
      <c r="F12" s="286"/>
      <c r="G12" s="286"/>
      <c r="H12" s="286">
        <f t="shared" si="0"/>
        <v>0</v>
      </c>
    </row>
    <row r="13" spans="2:8" ht="12.75">
      <c r="B13" s="284">
        <v>2</v>
      </c>
      <c r="C13" s="289" t="s">
        <v>521</v>
      </c>
      <c r="D13" s="284"/>
      <c r="F13" s="286"/>
      <c r="G13" s="286"/>
      <c r="H13" s="286">
        <f t="shared" si="0"/>
        <v>0</v>
      </c>
    </row>
    <row r="14" spans="2:8" ht="12.75">
      <c r="B14" s="284">
        <v>3</v>
      </c>
      <c r="C14" s="289" t="s">
        <v>522</v>
      </c>
      <c r="D14" s="284"/>
      <c r="E14" s="286"/>
      <c r="F14" s="286"/>
      <c r="G14" s="286"/>
      <c r="H14" s="286">
        <f t="shared" si="0"/>
        <v>0</v>
      </c>
    </row>
    <row r="15" spans="2:8" ht="12.75">
      <c r="B15" s="290">
        <v>4</v>
      </c>
      <c r="C15" s="291"/>
      <c r="D15" s="290"/>
      <c r="E15" s="292">
        <v>0</v>
      </c>
      <c r="F15" s="292"/>
      <c r="G15" s="292"/>
      <c r="H15" s="286">
        <f t="shared" si="0"/>
        <v>0</v>
      </c>
    </row>
    <row r="16" spans="2:8" ht="12.75">
      <c r="B16" s="293"/>
      <c r="C16" s="294" t="s">
        <v>523</v>
      </c>
      <c r="D16" s="295"/>
      <c r="E16" s="296">
        <f>SUM(E7:E15)</f>
        <v>0</v>
      </c>
      <c r="F16" s="296">
        <f>SUM(F7:F15)</f>
        <v>1100000</v>
      </c>
      <c r="G16" s="296">
        <f>SUM(G7:G15)</f>
        <v>0</v>
      </c>
      <c r="H16" s="297">
        <f>SUM(H7:H15)</f>
        <v>1100000</v>
      </c>
    </row>
    <row r="18" spans="3:8" ht="15.75">
      <c r="C18" s="365" t="s">
        <v>524</v>
      </c>
      <c r="D18" s="365"/>
      <c r="E18" s="365"/>
      <c r="F18" s="365"/>
      <c r="G18" s="365"/>
      <c r="H18" s="365"/>
    </row>
    <row r="20" spans="2:8" ht="12.75">
      <c r="B20" s="366" t="s">
        <v>29</v>
      </c>
      <c r="C20" s="367" t="s">
        <v>363</v>
      </c>
      <c r="D20" s="366" t="s">
        <v>509</v>
      </c>
      <c r="E20" s="282" t="s">
        <v>510</v>
      </c>
      <c r="F20" s="366" t="s">
        <v>511</v>
      </c>
      <c r="G20" s="366" t="s">
        <v>512</v>
      </c>
      <c r="H20" s="282" t="s">
        <v>510</v>
      </c>
    </row>
    <row r="21" spans="2:8" ht="12.75">
      <c r="B21" s="366"/>
      <c r="C21" s="367"/>
      <c r="D21" s="366"/>
      <c r="E21" s="283" t="s">
        <v>525</v>
      </c>
      <c r="F21" s="366"/>
      <c r="G21" s="366"/>
      <c r="H21" s="283" t="s">
        <v>514</v>
      </c>
    </row>
    <row r="22" spans="2:8" ht="12.75">
      <c r="B22" s="284">
        <v>1</v>
      </c>
      <c r="C22" s="285" t="s">
        <v>515</v>
      </c>
      <c r="D22" s="284"/>
      <c r="E22" s="286"/>
      <c r="F22" s="286"/>
      <c r="G22" s="286"/>
      <c r="H22" s="286">
        <f>E22+F22</f>
        <v>0</v>
      </c>
    </row>
    <row r="23" spans="2:8" ht="12.75">
      <c r="B23" s="284">
        <v>2</v>
      </c>
      <c r="C23" s="285" t="s">
        <v>516</v>
      </c>
      <c r="D23" s="284"/>
      <c r="E23" s="286"/>
      <c r="F23" s="286"/>
      <c r="G23" s="286"/>
      <c r="H23" s="286">
        <f aca="true" t="shared" si="1" ref="H23:H30">E23+F23-G23</f>
        <v>0</v>
      </c>
    </row>
    <row r="24" spans="2:11" ht="12.75">
      <c r="B24" s="284">
        <v>3</v>
      </c>
      <c r="C24" s="287" t="s">
        <v>526</v>
      </c>
      <c r="D24" s="284"/>
      <c r="E24" s="298"/>
      <c r="F24" s="298"/>
      <c r="G24" s="286"/>
      <c r="H24" s="286">
        <f t="shared" si="1"/>
        <v>0</v>
      </c>
      <c r="J24" s="299"/>
      <c r="K24" s="299"/>
    </row>
    <row r="25" spans="2:8" ht="12.75">
      <c r="B25" s="284">
        <v>4</v>
      </c>
      <c r="C25" s="287" t="s">
        <v>518</v>
      </c>
      <c r="D25" s="284"/>
      <c r="E25" s="286"/>
      <c r="F25" s="286"/>
      <c r="G25" s="286"/>
      <c r="H25" s="286">
        <f t="shared" si="1"/>
        <v>0</v>
      </c>
    </row>
    <row r="26" spans="2:11" ht="12.75">
      <c r="B26" s="284">
        <v>5</v>
      </c>
      <c r="C26" s="287" t="s">
        <v>519</v>
      </c>
      <c r="D26" s="284"/>
      <c r="E26" s="298"/>
      <c r="F26" s="298">
        <v>0</v>
      </c>
      <c r="G26" s="286">
        <v>0</v>
      </c>
      <c r="H26" s="286">
        <f t="shared" si="1"/>
        <v>0</v>
      </c>
      <c r="K26" s="299"/>
    </row>
    <row r="27" spans="2:8" ht="12.75">
      <c r="B27" s="284">
        <v>1</v>
      </c>
      <c r="C27" s="287" t="s">
        <v>527</v>
      </c>
      <c r="D27" s="284"/>
      <c r="E27" s="298"/>
      <c r="F27" s="298"/>
      <c r="G27" s="286">
        <v>0</v>
      </c>
      <c r="H27" s="286">
        <f t="shared" si="1"/>
        <v>0</v>
      </c>
    </row>
    <row r="28" spans="2:8" ht="12.75">
      <c r="B28" s="284">
        <v>2</v>
      </c>
      <c r="C28" s="289" t="s">
        <v>521</v>
      </c>
      <c r="D28" s="284"/>
      <c r="F28" s="298"/>
      <c r="G28" s="286"/>
      <c r="H28" s="286">
        <f t="shared" si="1"/>
        <v>0</v>
      </c>
    </row>
    <row r="29" spans="2:8" ht="12.75">
      <c r="B29" s="284">
        <v>3</v>
      </c>
      <c r="C29" s="289" t="s">
        <v>522</v>
      </c>
      <c r="D29" s="284"/>
      <c r="E29" s="286"/>
      <c r="F29" s="286"/>
      <c r="G29" s="286"/>
      <c r="H29" s="286">
        <f t="shared" si="1"/>
        <v>0</v>
      </c>
    </row>
    <row r="30" spans="2:13" ht="12.75">
      <c r="B30" s="290">
        <v>4</v>
      </c>
      <c r="C30" s="291"/>
      <c r="D30" s="290"/>
      <c r="E30" s="292"/>
      <c r="F30" s="292"/>
      <c r="G30" s="292"/>
      <c r="H30" s="286">
        <f t="shared" si="1"/>
        <v>0</v>
      </c>
      <c r="J30" s="299"/>
      <c r="M30" s="3"/>
    </row>
    <row r="31" spans="2:10" ht="12.75">
      <c r="B31" s="293"/>
      <c r="C31" s="294" t="s">
        <v>523</v>
      </c>
      <c r="D31" s="295"/>
      <c r="E31" s="296">
        <f>SUM(E22:E30)</f>
        <v>0</v>
      </c>
      <c r="F31" s="296">
        <f>SUM(F22:F30)</f>
        <v>0</v>
      </c>
      <c r="G31" s="296">
        <f>SUM(G22:G30)</f>
        <v>0</v>
      </c>
      <c r="H31" s="297">
        <f>SUM(H22:H30)</f>
        <v>0</v>
      </c>
      <c r="I31" s="299"/>
      <c r="J31" s="299"/>
    </row>
    <row r="32" spans="9:10" ht="12.75">
      <c r="I32" s="299"/>
      <c r="J32" s="299"/>
    </row>
    <row r="33" spans="3:12" ht="15.75">
      <c r="C33" s="365" t="s">
        <v>528</v>
      </c>
      <c r="D33" s="365"/>
      <c r="E33" s="365"/>
      <c r="F33" s="365"/>
      <c r="G33" s="365"/>
      <c r="H33" s="365"/>
      <c r="I33" s="299"/>
      <c r="J33" s="299"/>
      <c r="L33" s="299"/>
    </row>
    <row r="34" spans="9:12" ht="12.75">
      <c r="I34" s="299"/>
      <c r="J34" s="299"/>
      <c r="L34" s="299"/>
    </row>
    <row r="35" spans="2:10" ht="12.75">
      <c r="B35" s="366" t="s">
        <v>29</v>
      </c>
      <c r="C35" s="367" t="s">
        <v>363</v>
      </c>
      <c r="D35" s="366" t="s">
        <v>509</v>
      </c>
      <c r="E35" s="282" t="s">
        <v>510</v>
      </c>
      <c r="F35" s="366" t="s">
        <v>511</v>
      </c>
      <c r="G35" s="366" t="s">
        <v>512</v>
      </c>
      <c r="H35" s="282" t="s">
        <v>510</v>
      </c>
      <c r="I35" s="299"/>
      <c r="J35" s="299"/>
    </row>
    <row r="36" spans="2:13" ht="12.75">
      <c r="B36" s="366"/>
      <c r="C36" s="367"/>
      <c r="D36" s="366"/>
      <c r="E36" s="283" t="s">
        <v>525</v>
      </c>
      <c r="F36" s="366"/>
      <c r="G36" s="366"/>
      <c r="H36" s="283" t="s">
        <v>514</v>
      </c>
      <c r="I36" s="299"/>
      <c r="J36" s="299"/>
      <c r="M36" s="299"/>
    </row>
    <row r="37" spans="2:13" ht="12.75">
      <c r="B37" s="284">
        <v>1</v>
      </c>
      <c r="C37" s="285" t="s">
        <v>515</v>
      </c>
      <c r="D37" s="284"/>
      <c r="E37" s="286">
        <f>E7-E22</f>
        <v>0</v>
      </c>
      <c r="F37" s="286"/>
      <c r="G37" s="286">
        <f>G7+F22</f>
        <v>0</v>
      </c>
      <c r="H37" s="286">
        <f>E37+F37-G37</f>
        <v>0</v>
      </c>
      <c r="I37" s="299"/>
      <c r="J37" s="299"/>
      <c r="M37" s="299"/>
    </row>
    <row r="38" spans="2:8" ht="12.75">
      <c r="B38" s="284">
        <v>2</v>
      </c>
      <c r="C38" s="287" t="s">
        <v>516</v>
      </c>
      <c r="D38" s="284"/>
      <c r="E38" s="286">
        <f>E8-E23</f>
        <v>0</v>
      </c>
      <c r="F38" s="286"/>
      <c r="G38" s="286">
        <f>F23</f>
        <v>0</v>
      </c>
      <c r="H38" s="286">
        <f>H8-H23</f>
        <v>0</v>
      </c>
    </row>
    <row r="39" spans="2:13" ht="12.75">
      <c r="B39" s="284">
        <v>3</v>
      </c>
      <c r="C39" s="287" t="s">
        <v>526</v>
      </c>
      <c r="D39" s="284"/>
      <c r="E39" s="286">
        <f>E9-E24</f>
        <v>0</v>
      </c>
      <c r="F39" s="286">
        <f>F9</f>
        <v>0</v>
      </c>
      <c r="G39" s="286">
        <f>F24</f>
        <v>0</v>
      </c>
      <c r="H39" s="286">
        <f>H9-H24</f>
        <v>0</v>
      </c>
      <c r="I39" s="299"/>
      <c r="M39" s="299"/>
    </row>
    <row r="40" spans="2:8" ht="12.75">
      <c r="B40" s="284">
        <v>4</v>
      </c>
      <c r="C40" s="287" t="s">
        <v>518</v>
      </c>
      <c r="D40" s="284"/>
      <c r="E40" s="286">
        <f>E10-E25</f>
        <v>0</v>
      </c>
      <c r="F40" s="286"/>
      <c r="G40" s="286">
        <f>G10+F25-G25</f>
        <v>0</v>
      </c>
      <c r="H40" s="286">
        <f>H10-H25</f>
        <v>0</v>
      </c>
    </row>
    <row r="41" spans="2:8" ht="12.75">
      <c r="B41" s="284">
        <v>5</v>
      </c>
      <c r="C41" s="287" t="s">
        <v>519</v>
      </c>
      <c r="D41" s="284"/>
      <c r="E41" s="286"/>
      <c r="F41" s="286"/>
      <c r="G41" s="286">
        <f>F26</f>
        <v>0</v>
      </c>
      <c r="H41" s="286">
        <f>E41+F41-G41</f>
        <v>0</v>
      </c>
    </row>
    <row r="42" spans="2:8" ht="12.75">
      <c r="B42" s="284">
        <v>1</v>
      </c>
      <c r="C42" s="287" t="s">
        <v>527</v>
      </c>
      <c r="D42" s="284"/>
      <c r="E42" s="286"/>
      <c r="F42" s="286">
        <f>F12</f>
        <v>0</v>
      </c>
      <c r="G42" s="286">
        <f>F27</f>
        <v>0</v>
      </c>
      <c r="H42" s="286">
        <f>E42+F42-G42</f>
        <v>0</v>
      </c>
    </row>
    <row r="43" spans="2:8" ht="12.75">
      <c r="B43" s="284">
        <v>2</v>
      </c>
      <c r="C43" s="289" t="s">
        <v>521</v>
      </c>
      <c r="D43" s="284"/>
      <c r="E43" s="286">
        <f>E13-E28</f>
        <v>0</v>
      </c>
      <c r="F43" s="286">
        <f>F13</f>
        <v>0</v>
      </c>
      <c r="G43" s="286">
        <f>F28</f>
        <v>0</v>
      </c>
      <c r="H43" s="286">
        <f>H13-H28</f>
        <v>0</v>
      </c>
    </row>
    <row r="44" spans="2:8" ht="12.75">
      <c r="B44" s="284">
        <v>3</v>
      </c>
      <c r="C44" s="289" t="s">
        <v>522</v>
      </c>
      <c r="D44" s="284"/>
      <c r="E44" s="286"/>
      <c r="F44" s="286">
        <f>F14</f>
        <v>0</v>
      </c>
      <c r="G44" s="286">
        <f>G14+F29</f>
        <v>0</v>
      </c>
      <c r="H44" s="286">
        <f>H14-H29</f>
        <v>0</v>
      </c>
    </row>
    <row r="45" spans="2:8" ht="12.75">
      <c r="B45" s="290">
        <v>4</v>
      </c>
      <c r="C45" s="291"/>
      <c r="D45" s="290"/>
      <c r="E45" s="292"/>
      <c r="F45" s="286"/>
      <c r="G45" s="292"/>
      <c r="H45" s="292">
        <f>E45+F45-G45</f>
        <v>0</v>
      </c>
    </row>
    <row r="46" spans="2:8" ht="12.75">
      <c r="B46" s="293"/>
      <c r="C46" s="294" t="s">
        <v>523</v>
      </c>
      <c r="D46" s="295"/>
      <c r="E46" s="296">
        <f>SUM(E37:E45)</f>
        <v>0</v>
      </c>
      <c r="F46" s="296">
        <f>SUM(F37:F45)</f>
        <v>0</v>
      </c>
      <c r="G46" s="296">
        <f>SUM(G37:G45)</f>
        <v>0</v>
      </c>
      <c r="H46" s="297">
        <f>SUM(H37:H45)</f>
        <v>0</v>
      </c>
    </row>
    <row r="47" spans="2:8" ht="18.75">
      <c r="B47" s="1"/>
      <c r="C47" s="300"/>
      <c r="F47" s="368"/>
      <c r="G47" s="368"/>
      <c r="H47" s="368"/>
    </row>
  </sheetData>
  <sheetProtection selectLockedCells="1" selectUnlockedCells="1"/>
  <mergeCells count="19">
    <mergeCell ref="F47:H47"/>
    <mergeCell ref="C33:H33"/>
    <mergeCell ref="B35:B36"/>
    <mergeCell ref="C35:C36"/>
    <mergeCell ref="D35:D36"/>
    <mergeCell ref="F35:F36"/>
    <mergeCell ref="G35:G36"/>
    <mergeCell ref="C18:H18"/>
    <mergeCell ref="B20:B21"/>
    <mergeCell ref="C20:C21"/>
    <mergeCell ref="D20:D21"/>
    <mergeCell ref="F20:F21"/>
    <mergeCell ref="G20:G21"/>
    <mergeCell ref="C3:H3"/>
    <mergeCell ref="B5:B6"/>
    <mergeCell ref="C5:C6"/>
    <mergeCell ref="D5:D6"/>
    <mergeCell ref="F5:F6"/>
    <mergeCell ref="G5:G6"/>
  </mergeCells>
  <printOptions/>
  <pageMargins left="0.1701388888888889" right="0.1701388888888889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</dc:creator>
  <cp:keywords/>
  <dc:description/>
  <cp:lastModifiedBy>gjon.lesi</cp:lastModifiedBy>
  <cp:lastPrinted>2020-07-24T09:02:31Z</cp:lastPrinted>
  <dcterms:created xsi:type="dcterms:W3CDTF">2020-07-24T08:59:31Z</dcterms:created>
  <dcterms:modified xsi:type="dcterms:W3CDTF">2020-07-24T09:24:07Z</dcterms:modified>
  <cp:category/>
  <cp:version/>
  <cp:contentType/>
  <cp:contentStatus/>
</cp:coreProperties>
</file>