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945" activeTab="0"/>
  </bookViews>
  <sheets>
    <sheet name="Psq.Financiare" sheetId="1" r:id="rId1"/>
    <sheet name="Anek.Stat.Ardhura (1)" sheetId="2" r:id="rId2"/>
    <sheet name="Anek.Stat.Shpenzime (2)" sheetId="3" r:id="rId3"/>
    <sheet name="Pasq.Ardh.sipas aktiv. (3)" sheetId="4" r:id="rId4"/>
    <sheet name="Pasq.Inv.mater.+mallra (4)" sheetId="5" r:id="rId5"/>
    <sheet name="Pasq.AAM (5)" sheetId="6" r:id="rId6"/>
    <sheet name="Pasq.Mjet.Transp. (6)" sheetId="7" r:id="rId7"/>
  </sheets>
  <definedNames/>
  <calcPr fullCalcOnLoad="1"/>
</workbook>
</file>

<file path=xl/sharedStrings.xml><?xml version="1.0" encoding="utf-8"?>
<sst xmlns="http://schemas.openxmlformats.org/spreadsheetml/2006/main" count="599" uniqueCount="468">
  <si>
    <t>Veprimtaria Kryesore</t>
  </si>
  <si>
    <t xml:space="preserve">Data e mbylljes se Pasqyrave Financiare </t>
  </si>
  <si>
    <t>PO</t>
  </si>
  <si>
    <t>JO</t>
  </si>
  <si>
    <t>Leke</t>
  </si>
  <si>
    <t xml:space="preserve">Ne Leke </t>
  </si>
  <si>
    <t>PASIVET DHE  KAPITALI</t>
  </si>
  <si>
    <t>NR</t>
  </si>
  <si>
    <t>SHENIME</t>
  </si>
  <si>
    <t>PERIUDHA</t>
  </si>
  <si>
    <t>RAPORTUESE</t>
  </si>
  <si>
    <t>PARA ARDHESE</t>
  </si>
  <si>
    <t xml:space="preserve">Nr </t>
  </si>
  <si>
    <t xml:space="preserve">Pershkrimi i Elementeve </t>
  </si>
  <si>
    <t xml:space="preserve">Periudha </t>
  </si>
  <si>
    <t>Raportuese</t>
  </si>
  <si>
    <t>Periudha</t>
  </si>
  <si>
    <t>Para ardhese</t>
  </si>
  <si>
    <t>Ne Leke</t>
  </si>
  <si>
    <t xml:space="preserve">     Viti  2008</t>
  </si>
  <si>
    <t>AKTIVET     AFATSHKURTERA</t>
  </si>
  <si>
    <t>I</t>
  </si>
  <si>
    <t>1  Aktivet monetare</t>
  </si>
  <si>
    <t>&gt;  Kliente</t>
  </si>
  <si>
    <t xml:space="preserve">       &gt;   Banka</t>
  </si>
  <si>
    <t>&gt;  Debitore, Kreditore te tjere</t>
  </si>
  <si>
    <t>&gt;  Tvsh</t>
  </si>
  <si>
    <t>&gt;  Te drejta e detyrime ndaj ortakeve</t>
  </si>
  <si>
    <t>&gt;</t>
  </si>
  <si>
    <t>&gt;  Tatim mbi fitimin</t>
  </si>
  <si>
    <t>4  Inventari</t>
  </si>
  <si>
    <t>&gt;   Lendet e para</t>
  </si>
  <si>
    <t>&gt;   Inventari imet</t>
  </si>
  <si>
    <t>&gt;   Produkte te gatshme</t>
  </si>
  <si>
    <t>&gt;   Mallra per rishitje</t>
  </si>
  <si>
    <t>&gt;   Parapagesa per furnizime</t>
  </si>
  <si>
    <t>II</t>
  </si>
  <si>
    <t>AKTIVET AFATGJATA</t>
  </si>
  <si>
    <t>1  Investimet financiare afatgjata</t>
  </si>
  <si>
    <t>2  Aktivet afatgjata materiale</t>
  </si>
  <si>
    <t>&gt;   Toka</t>
  </si>
  <si>
    <t>&gt;   Ndertesa</t>
  </si>
  <si>
    <t>&gt;   Makineri dhe paisje</t>
  </si>
  <si>
    <t>&gt;   Aktive tjera afatagjata materiale</t>
  </si>
  <si>
    <t>3  Aktivet biologjike afatgjata</t>
  </si>
  <si>
    <t>4  Aktive afatgjata jo materiale</t>
  </si>
  <si>
    <t>6  Aktive te tjera afatgjata</t>
  </si>
  <si>
    <t>5  Kapitali aksioner i pa paguar</t>
  </si>
  <si>
    <t>5  Aktive biologjike afatshkurtra</t>
  </si>
  <si>
    <t>6  Aktive afatshkurtra te mbajtura per rishitje</t>
  </si>
  <si>
    <t>7  parapagime dhe shpenzime te shtyra</t>
  </si>
  <si>
    <t>&gt;  Shpenzime te periudhave te ardhshme</t>
  </si>
  <si>
    <t xml:space="preserve">        TOTALI  AKTIVEVE (I + II)</t>
  </si>
  <si>
    <t>&gt;  Overdraftet bankare</t>
  </si>
  <si>
    <t>&gt;  Huamarrje afatshkurtra</t>
  </si>
  <si>
    <t>1  Derivatet</t>
  </si>
  <si>
    <t>2  Huamarjet</t>
  </si>
  <si>
    <t>3  Huat dhe parapagimet</t>
  </si>
  <si>
    <t>&gt;  Te pagueshme ndaj punonjesve</t>
  </si>
  <si>
    <t>&gt;  Detyrime tatimore per TAP-in</t>
  </si>
  <si>
    <t>&gt;  Detyrime tatimore per tatim Fitimin</t>
  </si>
  <si>
    <t>&gt;  Detyrime tatimore per Tvsh-ne</t>
  </si>
  <si>
    <t>&gt;  Detyrime tatimore per Tatimin ne Burim</t>
  </si>
  <si>
    <t>&gt;  Dividente per tu paguar</t>
  </si>
  <si>
    <t>5  Provizionet afatshkurtra</t>
  </si>
  <si>
    <t>PASIVET AFATGJATA</t>
  </si>
  <si>
    <t>1  Huat afatgjata</t>
  </si>
  <si>
    <t>&gt;  Hua,bono dhe detyrime nga qeraja financiare</t>
  </si>
  <si>
    <t>&gt;  Bono te konvertueshme</t>
  </si>
  <si>
    <t>3  Grantet dhe te ardhurat e shtyra</t>
  </si>
  <si>
    <t>4  Provizionet afatgjata</t>
  </si>
  <si>
    <t>2  Huamarrje te tjera afatgjata</t>
  </si>
  <si>
    <t xml:space="preserve">                   TOTALI I PASIVEVE</t>
  </si>
  <si>
    <t>III</t>
  </si>
  <si>
    <t xml:space="preserve">                              KAPITALI</t>
  </si>
  <si>
    <t>1  Aksionet e pakices (PF te konsoliduara)</t>
  </si>
  <si>
    <t>2  Kapitali i aksioneve te shoq.meme (PF te kons.)</t>
  </si>
  <si>
    <t>3  Kapitali aksioner</t>
  </si>
  <si>
    <t>4  Primi aksionit</t>
  </si>
  <si>
    <t>5  Njesite dhe aksionet e thesarit (Negative)</t>
  </si>
  <si>
    <t>6  Rezervat statuore</t>
  </si>
  <si>
    <t>7  Rezervat ligjore</t>
  </si>
  <si>
    <t>9  Fitimet e pa shperndara</t>
  </si>
  <si>
    <t>10 Fitimi (humbja) e vitit financiar</t>
  </si>
  <si>
    <t>TOTALI PASIVEVE DHE KAPITALIT ( I + II + III )</t>
  </si>
  <si>
    <t>&gt;   Prodhim ne proces</t>
  </si>
  <si>
    <t>Ndrysh.ne invent.prod.gatshme e prodhimit ne proces</t>
  </si>
  <si>
    <t>Kosto e punes</t>
  </si>
  <si>
    <t>Fitimi (humbja) nga veprimtarite kryesore (1+2+/-3-8)</t>
  </si>
  <si>
    <t>Te ardhurat dhe shpenzimet financiare nga pjesemarrjet</t>
  </si>
  <si>
    <t>Te ardhurat dhe shpenzimet financiare</t>
  </si>
  <si>
    <t>Fitimi (Humbja) neto e vitit financiar ( 14 - 15 )</t>
  </si>
  <si>
    <t>Elementet e pasqyruara te konsoliduara</t>
  </si>
  <si>
    <t xml:space="preserve">            Totali i te ardhurave dhe Shpenzimeve financiare</t>
  </si>
  <si>
    <t xml:space="preserve">                       Totali i shpenzimeve ( shumat 4 - 7)</t>
  </si>
  <si>
    <t>Fitimi  (humbja)  para tatimit ( 9+ /-13)</t>
  </si>
  <si>
    <t>Interesi i paguar</t>
  </si>
  <si>
    <t>Tatim mbi fitimin e paguar</t>
  </si>
  <si>
    <t>Fluksi monetar nga veprimtarite investuese</t>
  </si>
  <si>
    <t>MM neto te perdorura ne veprimtarite investuese</t>
  </si>
  <si>
    <t>Fluksi monetar nga aktivitetet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</si>
  <si>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</si>
  <si>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</si>
  <si>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</si>
  <si>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</si>
  <si>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 xml:space="preserve"> </t>
  </si>
  <si>
    <t>Fluksi monetar nga veprimtarite e shfrytezimit</t>
  </si>
  <si>
    <t>Mjetet monetare (MM) te arketuara nga klientet</t>
  </si>
  <si>
    <t>MM te paguara ndaj furnitoreve dhe punonjesve</t>
  </si>
  <si>
    <t>MM te ardhura  nga veprimtarite</t>
  </si>
  <si>
    <t>MM neto nga veprimtarite e shfrytezimit</t>
  </si>
  <si>
    <t>Blerja e aktiveve afatgjata materiale</t>
  </si>
  <si>
    <t>Interesi i arketuar</t>
  </si>
  <si>
    <t>Dividentet e arketuar</t>
  </si>
  <si>
    <t>Te ardhura  nga emertimi i kapitalit aksioner</t>
  </si>
  <si>
    <t>MM neto te perdorura ne veprimtarite Financiare</t>
  </si>
  <si>
    <t>Te ardhura nga huamarrje afatgjata</t>
  </si>
  <si>
    <t>Pagesat e detyrimeve te qerase financiare</t>
  </si>
  <si>
    <t>Blerja e njesive se kontrolluar X minus parate e Arketuara</t>
  </si>
  <si>
    <t>Totali i te Ardhurave</t>
  </si>
  <si>
    <t>Pasqyra e Fluksit monetar-Metoda direkte</t>
  </si>
  <si>
    <t xml:space="preserve">      Shpenzime financiare</t>
  </si>
  <si>
    <t>Prova</t>
  </si>
  <si>
    <r>
      <t xml:space="preserve">         &gt; Shpenzimet per sigurime shoqerore e shendetesore </t>
    </r>
    <r>
      <rPr>
        <sz val="12"/>
        <color indexed="8"/>
        <rFont val="Calibri"/>
        <family val="2"/>
      </rPr>
      <t>644</t>
    </r>
  </si>
  <si>
    <t>1,1   Arka te tjera "Vl.kosto bileta"</t>
  </si>
  <si>
    <t>Shpenzimet e tatimit mbi fitimin   10 %</t>
  </si>
  <si>
    <t xml:space="preserve">TRANSPORT UDHETARE. </t>
  </si>
  <si>
    <t xml:space="preserve">   P A S Q Y R A T   F I N A N C I A R E </t>
  </si>
  <si>
    <t>9,1 Fitimi (humbja) para ardhes</t>
  </si>
  <si>
    <r>
      <t xml:space="preserve">Penalitete                                              </t>
    </r>
    <r>
      <rPr>
        <sz val="12"/>
        <color indexed="8"/>
        <rFont val="Calibri"/>
        <family val="2"/>
      </rPr>
      <t>(657)</t>
    </r>
  </si>
  <si>
    <t>Emertimi dhe Forma Ligjore "DREJTORIA PERGJITHSHME E HEKURUDHAVE SHA".</t>
  </si>
  <si>
    <t>NIPT-i  J 61811547 D</t>
  </si>
  <si>
    <t>Adresa e Selise  L.nr.3  DURRES</t>
  </si>
  <si>
    <t xml:space="preserve">TRANSPORT MALLRA DHE NGARKIM SHKARKIM. </t>
  </si>
  <si>
    <t>SHOQERIA "Drej.Pergjithshme Hekurudhave Sh.A"</t>
  </si>
  <si>
    <t>&gt;  AAGJ ne proces</t>
  </si>
  <si>
    <t>&gt;  Te Tjera detyrime (pa shpres arktimi)</t>
  </si>
  <si>
    <t>801-1</t>
  </si>
  <si>
    <r>
      <t xml:space="preserve">122    Te ardhurat dhe shpenzimet nga interesat </t>
    </r>
    <r>
      <rPr>
        <sz val="12"/>
        <color indexed="8"/>
        <rFont val="Calibri"/>
        <family val="2"/>
      </rPr>
      <t>(661-767)</t>
    </r>
  </si>
  <si>
    <r>
      <t xml:space="preserve">123    Fitimet  (Humbjet) nga kursi i kembimit </t>
    </r>
    <r>
      <rPr>
        <sz val="12"/>
        <color indexed="8"/>
        <rFont val="Calibri"/>
        <family val="2"/>
      </rPr>
      <t>(666-766)</t>
    </r>
  </si>
  <si>
    <r>
      <t>124 Te ardhura e shpenzime te tjera financiare</t>
    </r>
    <r>
      <rPr>
        <sz val="9"/>
        <color indexed="8"/>
        <rFont val="Calibri"/>
        <family val="2"/>
      </rPr>
      <t>(713,757,758,768,777,778)</t>
    </r>
  </si>
  <si>
    <t>MM nga Shteti "subvencion"</t>
  </si>
  <si>
    <t>Te ardhurat dhe shpenz.financiare nga njesite e kontrolluara</t>
  </si>
  <si>
    <r>
      <t>Shpenzime te tjera;</t>
    </r>
    <r>
      <rPr>
        <sz val="12"/>
        <color indexed="8"/>
        <rFont val="Calibri"/>
        <family val="2"/>
      </rPr>
      <t>(608,638,658,628,604,613,615,618,621,624,</t>
    </r>
  </si>
  <si>
    <t>401-1</t>
  </si>
  <si>
    <t xml:space="preserve">                          Zamir RAMADANI</t>
  </si>
  <si>
    <t>&gt;  Te drejta e detyrime ndaj ortakeve (te tjera)</t>
  </si>
  <si>
    <t>AKTIVET</t>
  </si>
  <si>
    <t xml:space="preserve">       &gt;   Arka</t>
  </si>
  <si>
    <t>PASIVET  AFATSHKURTERA</t>
  </si>
  <si>
    <t xml:space="preserve">(Bazuar ne klasifikimin e Shpenzimeve sipas Natyres ) </t>
  </si>
  <si>
    <t>Sh/Sektorit te Finances</t>
  </si>
  <si>
    <t xml:space="preserve">                                                ______________</t>
  </si>
  <si>
    <t xml:space="preserve">   ____________</t>
  </si>
  <si>
    <t xml:space="preserve">                         Drejtor i Pergjithshem</t>
  </si>
  <si>
    <t xml:space="preserve">                 Per Drejtimin e Njesise Ekonomike</t>
  </si>
  <si>
    <t xml:space="preserve">  Hartuesi i Pasqyrave Financiare</t>
  </si>
  <si>
    <t>Avdi  HALLULLI</t>
  </si>
  <si>
    <r>
      <t xml:space="preserve">Nr.i Regjistrit Tregetar  </t>
    </r>
    <r>
      <rPr>
        <sz val="14"/>
        <color indexed="8"/>
        <rFont val="Calibri"/>
        <family val="2"/>
      </rPr>
      <t>_______.</t>
    </r>
  </si>
  <si>
    <t>Data e krijimit   Viti  1947</t>
  </si>
  <si>
    <t>( Ne zbatim te standartit kombetar te Kontabilitetit Nr.2 dhe Ligjit Nr. 9228</t>
  </si>
  <si>
    <t xml:space="preserve">          date 29,04,2004  Per Kontabilitetin dhe Pasqyrat Financiare ). </t>
  </si>
  <si>
    <t>Pasqyra nr.1</t>
  </si>
  <si>
    <t xml:space="preserve"> Artikulli</t>
  </si>
  <si>
    <t>Nj/M</t>
  </si>
  <si>
    <t>Sasia</t>
  </si>
  <si>
    <t>Kosto</t>
  </si>
  <si>
    <t>Lend te pare</t>
  </si>
  <si>
    <t>Produkte te gateshme</t>
  </si>
  <si>
    <t>Prodhime ne proces</t>
  </si>
  <si>
    <t xml:space="preserve">Shuma </t>
  </si>
  <si>
    <t xml:space="preserve">Per Drejtimin e Shoqerise </t>
  </si>
  <si>
    <t>Pasqyra nr.4</t>
  </si>
  <si>
    <t>Shtesa</t>
  </si>
  <si>
    <t>Pakesime</t>
  </si>
  <si>
    <t>Ndertesa</t>
  </si>
  <si>
    <t>Makineri pajisje</t>
  </si>
  <si>
    <t>Mjete Transporti</t>
  </si>
  <si>
    <t xml:space="preserve">Pajisje Zyre dhe Informatike </t>
  </si>
  <si>
    <t>Shuma</t>
  </si>
  <si>
    <t>Pasqyra nr.5</t>
  </si>
  <si>
    <t xml:space="preserve">Lloji i automjetit </t>
  </si>
  <si>
    <t xml:space="preserve">Kapaciteti </t>
  </si>
  <si>
    <t>Targa</t>
  </si>
  <si>
    <t>SHOQERIA Drejtoria Pergjithshme e Hekurudhave Sha.</t>
  </si>
  <si>
    <t>Zamir RAMADANI</t>
  </si>
  <si>
    <t>Ne 000/leke.</t>
  </si>
  <si>
    <t>&gt; Provigjone per deditor pa shpres arketimi</t>
  </si>
  <si>
    <t xml:space="preserve">&gt; Debitor te tjere </t>
  </si>
  <si>
    <t>2  Derivate dhe aktive te mbajtura per tregtim</t>
  </si>
  <si>
    <t>3  Aktive te tjera financiare afatshkurtera</t>
  </si>
  <si>
    <t>Llogari Jasht Bilanci Vl.Biletave Transp.Udhetare</t>
  </si>
  <si>
    <t>Llogari Jasht Bilanci llog.tjera</t>
  </si>
  <si>
    <t>&gt;  Detyrime per Sigurime Shoq.Shendetsore</t>
  </si>
  <si>
    <t xml:space="preserve">Llogari Jasht Bilanci </t>
  </si>
  <si>
    <t>Llogari Jasht Bilanci</t>
  </si>
  <si>
    <t>Te radhura nga shitja er paisjeve</t>
  </si>
  <si>
    <t>TOTALI</t>
  </si>
  <si>
    <t xml:space="preserve">Pasqyrat Financiare jane individuale </t>
  </si>
  <si>
    <t>Pasqyrat Financiare jane te konsoliduara</t>
  </si>
  <si>
    <t xml:space="preserve">Pasqyrat Financiare jene te shprehura ne </t>
  </si>
  <si>
    <t xml:space="preserve">Pasqyrat Financiare jane te rrumbullakosura ne </t>
  </si>
  <si>
    <t xml:space="preserve">Periudha Kontabel e Pasqyrave Fianciare </t>
  </si>
  <si>
    <t xml:space="preserve">  </t>
  </si>
  <si>
    <r>
      <t xml:space="preserve">4  Grantet dhe te ardhurat e shtyra </t>
    </r>
    <r>
      <rPr>
        <sz val="9"/>
        <color indexed="8"/>
        <rFont val="Calibri"/>
        <family val="2"/>
      </rPr>
      <t>137,137-1 dhe 138</t>
    </r>
  </si>
  <si>
    <t>VITI 2010</t>
  </si>
  <si>
    <t>Nga    01.01.2010</t>
  </si>
  <si>
    <t>Deri   31.12.2010</t>
  </si>
  <si>
    <t>___.03.2011.</t>
  </si>
  <si>
    <t>Pasqyrat Financiare te Vitit 2010</t>
  </si>
  <si>
    <t>Pasqyra e te Ardhurave dhe Shpenzimeve 2010</t>
  </si>
  <si>
    <t>Pasqyra e Fluksit Monetar - Metoda direkte 2010</t>
  </si>
  <si>
    <t>Gjendje 31.12,2010</t>
  </si>
  <si>
    <t xml:space="preserve">                                        Aktivet Afatgjata Materiale 2010 </t>
  </si>
  <si>
    <t>311,312,</t>
  </si>
  <si>
    <t>327-3297</t>
  </si>
  <si>
    <r>
      <t xml:space="preserve">&gt;  Te pagueshme ndaj furnitoreve </t>
    </r>
    <r>
      <rPr>
        <sz val="9"/>
        <color indexed="8"/>
        <rFont val="Calibri"/>
        <family val="2"/>
      </rPr>
      <t>401,,403,404</t>
    </r>
  </si>
  <si>
    <r>
      <t>&gt;  Debitore dhe Kreditore te tjere</t>
    </r>
    <r>
      <rPr>
        <b/>
        <sz val="8"/>
        <color indexed="8"/>
        <rFont val="Calibri"/>
        <family val="2"/>
      </rPr>
      <t>(</t>
    </r>
    <r>
      <rPr>
        <sz val="8"/>
        <color indexed="8"/>
        <rFont val="Calibri"/>
        <family val="2"/>
      </rPr>
      <t>418,419,424,437,4672</t>
    </r>
    <r>
      <rPr>
        <b/>
        <sz val="8"/>
        <color indexed="8"/>
        <rFont val="Calibri"/>
        <family val="2"/>
      </rPr>
      <t>)</t>
    </r>
  </si>
  <si>
    <r>
      <t xml:space="preserve">         &gt; Pagat e personelit                                                          (</t>
    </r>
    <r>
      <rPr>
        <sz val="12"/>
        <color indexed="8"/>
        <rFont val="Calibri"/>
        <family val="2"/>
      </rPr>
      <t>641)</t>
    </r>
  </si>
  <si>
    <r>
      <t>Amortizimet dhe zhvleresimet                                                  (</t>
    </r>
    <r>
      <rPr>
        <sz val="12"/>
        <color indexed="8"/>
        <rFont val="Calibri"/>
        <family val="2"/>
      </rPr>
      <t>681)</t>
    </r>
  </si>
  <si>
    <r>
      <t>121,0  te ardh.e shpenz.financ.nga invest.tjera finan.afatgjat. (</t>
    </r>
    <r>
      <rPr>
        <sz val="12"/>
        <color indexed="8"/>
        <rFont val="Calibri"/>
        <family val="2"/>
      </rPr>
      <t>751)</t>
    </r>
  </si>
  <si>
    <t>625,626,622,633,6223,648,652,654,672,,,)</t>
  </si>
  <si>
    <r>
      <t>Materialet e konsumuara  (</t>
    </r>
    <r>
      <rPr>
        <sz val="12"/>
        <color indexed="8"/>
        <rFont val="Calibri"/>
        <family val="2"/>
      </rPr>
      <t xml:space="preserve">601,6011,602,605,606)  </t>
    </r>
    <r>
      <rPr>
        <b/>
        <sz val="12"/>
        <color indexed="8"/>
        <rFont val="Calibri"/>
        <family val="2"/>
      </rPr>
      <t xml:space="preserve">                                               </t>
    </r>
  </si>
  <si>
    <r>
      <t>Shitjet neto             (</t>
    </r>
    <r>
      <rPr>
        <sz val="12"/>
        <color indexed="8"/>
        <rFont val="Calibri"/>
        <family val="2"/>
      </rPr>
      <t xml:space="preserve">7041,7042,7043)    </t>
    </r>
    <r>
      <rPr>
        <b/>
        <sz val="12"/>
        <color indexed="8"/>
        <rFont val="Calibri"/>
        <family val="2"/>
      </rPr>
      <t xml:space="preserve">                                                          </t>
    </r>
  </si>
  <si>
    <r>
      <t xml:space="preserve">Te ardhura tjera nga veprimtaria e shfrytezimit </t>
    </r>
    <r>
      <rPr>
        <sz val="9"/>
        <color indexed="8"/>
        <rFont val="Calibri"/>
        <family val="2"/>
      </rPr>
      <t>(705,7081,7081,7088,,,)</t>
    </r>
  </si>
  <si>
    <r>
      <t>125    Te ardhura tjera financiare (</t>
    </r>
    <r>
      <rPr>
        <sz val="12"/>
        <color indexed="8"/>
        <rFont val="Calibri"/>
        <family val="2"/>
      </rPr>
      <t>731)</t>
    </r>
  </si>
  <si>
    <r>
      <t>126 Te tjera te ardhura "</t>
    </r>
    <r>
      <rPr>
        <sz val="12"/>
        <color indexed="8"/>
        <rFont val="Calibri"/>
        <family val="2"/>
      </rPr>
      <t>parashkruar,nga llog.681 te 106</t>
    </r>
    <r>
      <rPr>
        <b/>
        <sz val="12"/>
        <color indexed="8"/>
        <rFont val="Calibri"/>
        <family val="2"/>
      </rPr>
      <t xml:space="preserve">" </t>
    </r>
  </si>
  <si>
    <t xml:space="preserve">Provigjone </t>
  </si>
  <si>
    <t>Pasqyra e te Ardhurave</t>
  </si>
  <si>
    <t>Ne 000/Leke</t>
  </si>
  <si>
    <t>ANEKS STATISTIKOR</t>
  </si>
  <si>
    <t>TE ARDHURA</t>
  </si>
  <si>
    <t>Numeri i llogarise</t>
  </si>
  <si>
    <t>Kodi statastikor</t>
  </si>
  <si>
    <t>Viti 2010</t>
  </si>
  <si>
    <t>Viti 2009</t>
  </si>
  <si>
    <t>Shitje gjithsej (a+b+c)</t>
  </si>
  <si>
    <t>a)</t>
  </si>
  <si>
    <t>Te ardhura nga shitja e Produkteve te veta</t>
  </si>
  <si>
    <t>701/702/703</t>
  </si>
  <si>
    <t>b)</t>
  </si>
  <si>
    <t>Te ardhura nga shitja e Sherbimeve</t>
  </si>
  <si>
    <t>c)</t>
  </si>
  <si>
    <t>Te ardhura nga shitja e Mallravee</t>
  </si>
  <si>
    <t>Te ardhura nga shitja te tjera (a+b+c)</t>
  </si>
  <si>
    <t>Qeraja</t>
  </si>
  <si>
    <t>Komisione</t>
  </si>
  <si>
    <t>Transport per te tjeret</t>
  </si>
  <si>
    <t>Ndryshimet ne inventarin e produkteve te gatshme dhe prodhimeve ne proces</t>
  </si>
  <si>
    <t>Shtesa (+)</t>
  </si>
  <si>
    <t>Paksime (-)</t>
  </si>
  <si>
    <t>Prodhime per qellimet e veta te ndermarjes dhe per kapital:</t>
  </si>
  <si>
    <t>Nga i cili prodhim i aktiviteteve afatgjata</t>
  </si>
  <si>
    <t>Te ardhura nga grandet (Subvencione)</t>
  </si>
  <si>
    <t>Te tjera</t>
  </si>
  <si>
    <t>Te ardhura nga shitja e aktiveve afatgjata</t>
  </si>
  <si>
    <t>I)</t>
  </si>
  <si>
    <t>Totali I te ardhurave I = (1+2+/-3+4+5+6+7+8)</t>
  </si>
  <si>
    <t>Blerje,shpenzime (a+/-b+c=/-d+e)</t>
  </si>
  <si>
    <t>Blerje/shpenzime materjale dhe materjale tjera</t>
  </si>
  <si>
    <t>601+602</t>
  </si>
  <si>
    <t>Ndryshimi i gjendjeve te Materjaleve (+/-)</t>
  </si>
  <si>
    <t>Mallra te blera</t>
  </si>
  <si>
    <t>605/1</t>
  </si>
  <si>
    <t>d)</t>
  </si>
  <si>
    <t>Ndryshimi i gjendjeve te Mallrave (+/-)</t>
  </si>
  <si>
    <t>e)</t>
  </si>
  <si>
    <t>Shpenzime per sherbime</t>
  </si>
  <si>
    <t>605/2</t>
  </si>
  <si>
    <t>Shpenzime per personelin (a+b)</t>
  </si>
  <si>
    <t>Pagat e Personelit</t>
  </si>
  <si>
    <t>Shpenzimet per sig.shoqerore dhe shendetsore</t>
  </si>
  <si>
    <t>Amortizimet dhe zhvlersimet</t>
  </si>
  <si>
    <t>Sherbime nga nen-kontraktoret</t>
  </si>
  <si>
    <t>Trajtime te pergjithshme</t>
  </si>
  <si>
    <t>Qera</t>
  </si>
  <si>
    <t>Mirmbajtje dhe riparime</t>
  </si>
  <si>
    <t>Shpenzime per siguracione</t>
  </si>
  <si>
    <t>f)</t>
  </si>
  <si>
    <t>Kerkime e studime</t>
  </si>
  <si>
    <t>g)</t>
  </si>
  <si>
    <t>Sherbime te tjera+kosto bileta</t>
  </si>
  <si>
    <t>h)</t>
  </si>
  <si>
    <t>Shpenzime per koncesione,patenda dhe licenca</t>
  </si>
  <si>
    <t>i)</t>
  </si>
  <si>
    <t>Shpenzime per publicitet , reklama</t>
  </si>
  <si>
    <t>j)</t>
  </si>
  <si>
    <t>trasferime ,udhtim e djeta</t>
  </si>
  <si>
    <t>k)</t>
  </si>
  <si>
    <t>Shpenzime postare 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</si>
  <si>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</si>
  <si>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</si>
  <si>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</si>
  <si>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</si>
  <si>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</si>
  <si>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</si>
  <si>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n)</t>
  </si>
  <si>
    <t>Shpenzime te tjera</t>
  </si>
  <si>
    <t>Tatime dhe Taksa (a+b+c+d)</t>
  </si>
  <si>
    <t>Taksa dhe tarifa doganore</t>
  </si>
  <si>
    <t>Akciza</t>
  </si>
  <si>
    <t>Taksa dhe tarifa vendore</t>
  </si>
  <si>
    <t>Taksat e regjistrimit dhe tatime te tjera</t>
  </si>
  <si>
    <t>635+638</t>
  </si>
  <si>
    <t>ll</t>
  </si>
  <si>
    <t>Totali I Shpenzimeve II=(1+2+3+4+5)</t>
  </si>
  <si>
    <t>INFORMATE:</t>
  </si>
  <si>
    <t xml:space="preserve"> Viti 2010 </t>
  </si>
  <si>
    <t xml:space="preserve"> Viti 2009 </t>
  </si>
  <si>
    <t>Numeri mesatar i te punsuarve</t>
  </si>
  <si>
    <t>Investimet</t>
  </si>
  <si>
    <t>Shtimi i aseteve fikse</t>
  </si>
  <si>
    <t>Nga te cilat asete te reja</t>
  </si>
  <si>
    <t>Paksimi i aseteve fikse</t>
  </si>
  <si>
    <t>Nga te cilat shitjet e asete egzistuese</t>
  </si>
  <si>
    <t>Pasqyra nr.3</t>
  </si>
  <si>
    <t>Pasqyra e ndarjes se te ardhurave sipas aktiviteteve.</t>
  </si>
  <si>
    <t>AKTIVITETI</t>
  </si>
  <si>
    <t>Te ardhura nga aktiviteti</t>
  </si>
  <si>
    <t>Tegti</t>
  </si>
  <si>
    <t>Tregti karburanti</t>
  </si>
  <si>
    <t>Tregti ushqimore,pije</t>
  </si>
  <si>
    <t>Tregti materjale ndertimi</t>
  </si>
  <si>
    <t>Tregti cigaresh</t>
  </si>
  <si>
    <t>Tregti artikuj Industrial</t>
  </si>
  <si>
    <t>Farmaci</t>
  </si>
  <si>
    <t>Eksport mallrash</t>
  </si>
  <si>
    <t>Tregti te tjera</t>
  </si>
  <si>
    <t>l</t>
  </si>
  <si>
    <t>Totali I te ardhurave nga tregtia</t>
  </si>
  <si>
    <t>Ndertim</t>
  </si>
  <si>
    <t>Ndertim banesa</t>
  </si>
  <si>
    <t>Ndertim pune publike</t>
  </si>
  <si>
    <t>Ndertime te tjera</t>
  </si>
  <si>
    <t>Totali I te ardhurave nga ndertimi</t>
  </si>
  <si>
    <t>Prodhim</t>
  </si>
  <si>
    <t>Eksport ,prodhime te ndryshme</t>
  </si>
  <si>
    <t>Fason te cdo lloji</t>
  </si>
  <si>
    <t>Prodhime materjale ndertimi</t>
  </si>
  <si>
    <t>Prodhime ushqimore</t>
  </si>
  <si>
    <t>Prodhime pije alkolike,etj</t>
  </si>
  <si>
    <t>Prodhime energjie</t>
  </si>
  <si>
    <t>Prodhime hidrokarbure</t>
  </si>
  <si>
    <t>Prodhime te tjera</t>
  </si>
  <si>
    <t>lll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</si>
  <si>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</si>
  <si>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</si>
  <si>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</si>
  <si>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</si>
  <si>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</si>
  <si>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</si>
  <si>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lV</t>
  </si>
  <si>
    <t>Totali I te ardhurave nga trnsportii</t>
  </si>
  <si>
    <t>Sherbime</t>
  </si>
  <si>
    <t>Sherbim financiar</t>
  </si>
  <si>
    <t>Siguracione</t>
  </si>
  <si>
    <t>Sherbim mjeksore</t>
  </si>
  <si>
    <t>Bar restorant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</si>
  <si>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</si>
  <si>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</si>
  <si>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</si>
  <si>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</si>
  <si>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</si>
  <si>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</si>
  <si>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Sherbime te tjera</t>
  </si>
  <si>
    <t>V</t>
  </si>
  <si>
    <t>TOTALI (l+ll+lll+lV+V)</t>
  </si>
  <si>
    <t>Te punesuar mesatarisht per vitin 2010</t>
  </si>
  <si>
    <t>Nr. I te punsuarve</t>
  </si>
  <si>
    <t>Me page deri ne 19.000 leke</t>
  </si>
  <si>
    <t>Me page nga 19.001 deri ne 30.000 leke</t>
  </si>
  <si>
    <t>Me page nga 30.001 deri ne 66.500 leke</t>
  </si>
  <si>
    <t>Me page nga 66.501 deri ne 84.100 leke</t>
  </si>
  <si>
    <t>Me page me te larte se 84.101 leke</t>
  </si>
  <si>
    <t>Totali</t>
  </si>
  <si>
    <t>Nr.</t>
  </si>
  <si>
    <t>Vlera  (ne leke)</t>
  </si>
  <si>
    <t>Mallra</t>
  </si>
  <si>
    <t>Bileta Transporti udhetare</t>
  </si>
  <si>
    <t>EMERTIMI</t>
  </si>
  <si>
    <t>AAM (Aktive Afatgjata Materjale) me Vlere Fillestare,Viti 2010</t>
  </si>
  <si>
    <t>Amortizimi i AAM (Aktiveve Afatgjata  Materjale),Viti 2010</t>
  </si>
  <si>
    <t>Vlera kontabele Neto e AAM (Aktiveve Afatgjata  Materjale),Viti 2010</t>
  </si>
  <si>
    <t>Gjendje 01,01,2010</t>
  </si>
  <si>
    <t>Gjendje 31,12,2010</t>
  </si>
  <si>
    <t>Pasqyra nr.6</t>
  </si>
  <si>
    <t>Inventari i Mjeteve te transportit ne pronesi te subjektit V.2010.</t>
  </si>
  <si>
    <t>Vlera (ne leke)</t>
  </si>
  <si>
    <t>SHPENZIME</t>
  </si>
  <si>
    <t>Sherbimet nga te tretet (a+b+c+d+e+f+g+h+i+j+k+l+m+n)</t>
  </si>
  <si>
    <t>Inventari I Lendeve te pare,mallra,produkte te gateshme dhe prodhim ne proces.</t>
  </si>
  <si>
    <t>NIPT J61811547D</t>
  </si>
  <si>
    <r>
      <t xml:space="preserve">J61811547D                                                    </t>
    </r>
    <r>
      <rPr>
        <b/>
        <sz val="14"/>
        <color indexed="8"/>
        <rFont val="Calibri"/>
        <family val="2"/>
      </rPr>
      <t>Pasqyra e Shpenzimeve</t>
    </r>
  </si>
  <si>
    <t xml:space="preserve">   </t>
  </si>
  <si>
    <t xml:space="preserve">Benz    </t>
  </si>
  <si>
    <t>DR 19-56 B</t>
  </si>
  <si>
    <t xml:space="preserve">benz    </t>
  </si>
  <si>
    <t xml:space="preserve">DR 26-97 B   </t>
  </si>
  <si>
    <t xml:space="preserve">iveco  </t>
  </si>
  <si>
    <t xml:space="preserve">  DR 22-07B</t>
  </si>
  <si>
    <t xml:space="preserve">skode </t>
  </si>
  <si>
    <t xml:space="preserve"> DR66-13B</t>
  </si>
  <si>
    <t xml:space="preserve">skode mt 4  </t>
  </si>
  <si>
    <t xml:space="preserve">  DR 25-26B</t>
  </si>
  <si>
    <t>ford amerikan</t>
  </si>
  <si>
    <t xml:space="preserve"> DR 81-73D</t>
  </si>
  <si>
    <t xml:space="preserve"> DR64-29D</t>
  </si>
  <si>
    <t xml:space="preserve">iveco </t>
  </si>
  <si>
    <t xml:space="preserve">  DR 0075B</t>
  </si>
  <si>
    <t>vinç hekurudhor</t>
  </si>
  <si>
    <t>karroofiçina</t>
  </si>
  <si>
    <t>makina universale MTIV</t>
  </si>
  <si>
    <t xml:space="preserve"> universale MTIV</t>
  </si>
  <si>
    <t xml:space="preserve">ford  kamioncine </t>
  </si>
  <si>
    <t xml:space="preserve"> LA 58-75A</t>
  </si>
  <si>
    <t xml:space="preserve">ford kamioncine </t>
  </si>
  <si>
    <t xml:space="preserve"> DR 09-75 D</t>
  </si>
  <si>
    <t xml:space="preserve"> FR 03-88C</t>
  </si>
  <si>
    <t xml:space="preserve"> FR 03-87C</t>
  </si>
  <si>
    <t xml:space="preserve"> DR 41-46D</t>
  </si>
  <si>
    <t>ford kamioncine</t>
  </si>
  <si>
    <t xml:space="preserve"> DR 43-67D</t>
  </si>
  <si>
    <t xml:space="preserve"> DR 43-61D</t>
  </si>
  <si>
    <t xml:space="preserve"> DR 41-47D</t>
  </si>
  <si>
    <t xml:space="preserve"> DR 45-84 D</t>
  </si>
  <si>
    <t>trajler</t>
  </si>
  <si>
    <t>kamion AM</t>
  </si>
  <si>
    <t xml:space="preserve">vinç hekurudhor rrugor  </t>
  </si>
  <si>
    <t>EL95-21A</t>
  </si>
  <si>
    <t xml:space="preserve">Eskavator me goma </t>
  </si>
  <si>
    <t xml:space="preserve"> DR 02-36E</t>
  </si>
  <si>
    <t>Ford kamioncine</t>
  </si>
  <si>
    <t>Ford Dr64-30B</t>
  </si>
  <si>
    <t xml:space="preserve">Great Woll kamionc. </t>
  </si>
  <si>
    <t xml:space="preserve"> DR 37-43E</t>
  </si>
  <si>
    <t xml:space="preserve"> DR 37-45E</t>
  </si>
  <si>
    <t>Great  Woll kamionc.</t>
  </si>
  <si>
    <t>DR 37-41E</t>
  </si>
  <si>
    <t xml:space="preserve">Mikrobuzi </t>
  </si>
  <si>
    <t xml:space="preserve"> PG 29-16B</t>
  </si>
  <si>
    <t xml:space="preserve">Eskavator Atlas </t>
  </si>
  <si>
    <t xml:space="preserve"> DR40-61D</t>
  </si>
  <si>
    <t xml:space="preserve">Minibuz </t>
  </si>
  <si>
    <t xml:space="preserve"> DR 73-59 E</t>
  </si>
  <si>
    <t xml:space="preserve"> DR  73-61 E</t>
  </si>
  <si>
    <t xml:space="preserve"> DR  73-60 E</t>
  </si>
  <si>
    <t xml:space="preserve">Autovetura  Benz </t>
  </si>
  <si>
    <t>FR 92-57</t>
  </si>
  <si>
    <t xml:space="preserve">Makine Hynday </t>
  </si>
  <si>
    <t xml:space="preserve"> DR60-11D</t>
  </si>
  <si>
    <t>TR 47-31F</t>
  </si>
  <si>
    <t>DR 60-45 B</t>
  </si>
  <si>
    <t>Autoveture</t>
  </si>
  <si>
    <t>5+1 VENDE</t>
  </si>
  <si>
    <t>DR6043D</t>
  </si>
  <si>
    <t>TR76-46I</t>
  </si>
  <si>
    <t>EL97-46A</t>
  </si>
  <si>
    <t>DR 60-35D</t>
  </si>
  <si>
    <t>DR 00-74 C</t>
  </si>
  <si>
    <t>DR 85-05A</t>
  </si>
  <si>
    <t>Vetura fuoristrade</t>
  </si>
  <si>
    <t>6 VENDE</t>
  </si>
  <si>
    <t>DR3261D</t>
  </si>
  <si>
    <t>Ford</t>
  </si>
  <si>
    <t>2.5 TON</t>
  </si>
  <si>
    <t>DR6428D</t>
  </si>
  <si>
    <t>Pasqyra Nr.2</t>
  </si>
  <si>
    <t>8  Rezervat e tjera (Vlere nga rivlersimi i AAM)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</si>
</sst>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0]dddd\ d\ mmmm\ yyyy"/>
    <numFmt numFmtId="177" formatCode="h\.mm\.ss"/>
    <numFmt numFmtId="178" formatCode="00000"/>
    <numFmt numFmtId="179" formatCode="_-* #,##0.0_-;\-* #,##0.0_-;_-* &quot;-&quot;??_-;_-@_-"/>
    <numFmt numFmtId="180" formatCode="_-* #,##0_-;\-* #,##0_-;_-* &quot;-&quot;??_-;_-@_-"/>
    <numFmt numFmtId="181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49" fillId="0" borderId="14" xfId="0" applyFont="1" applyBorder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6" xfId="0" applyFont="1" applyBorder="1" applyAlignment="1">
      <alignment/>
    </xf>
    <xf numFmtId="0" fontId="51" fillId="0" borderId="27" xfId="0" applyFont="1" applyBorder="1" applyAlignment="1">
      <alignment/>
    </xf>
    <xf numFmtId="0" fontId="51" fillId="0" borderId="26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28" xfId="0" applyFont="1" applyBorder="1" applyAlignment="1">
      <alignment/>
    </xf>
    <xf numFmtId="0" fontId="51" fillId="0" borderId="29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30" xfId="0" applyFont="1" applyBorder="1" applyAlignment="1">
      <alignment/>
    </xf>
    <xf numFmtId="0" fontId="51" fillId="0" borderId="31" xfId="0" applyFont="1" applyBorder="1" applyAlignment="1">
      <alignment/>
    </xf>
    <xf numFmtId="0" fontId="51" fillId="0" borderId="32" xfId="0" applyFont="1" applyBorder="1" applyAlignment="1">
      <alignment/>
    </xf>
    <xf numFmtId="0" fontId="51" fillId="0" borderId="33" xfId="0" applyFont="1" applyBorder="1" applyAlignment="1">
      <alignment wrapText="1"/>
    </xf>
    <xf numFmtId="0" fontId="51" fillId="0" borderId="34" xfId="0" applyFont="1" applyBorder="1" applyAlignment="1">
      <alignment wrapText="1"/>
    </xf>
    <xf numFmtId="0" fontId="51" fillId="0" borderId="35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36" xfId="0" applyFont="1" applyBorder="1" applyAlignment="1">
      <alignment/>
    </xf>
    <xf numFmtId="0" fontId="51" fillId="0" borderId="37" xfId="0" applyFont="1" applyBorder="1" applyAlignment="1">
      <alignment/>
    </xf>
    <xf numFmtId="0" fontId="51" fillId="0" borderId="33" xfId="0" applyFont="1" applyBorder="1" applyAlignment="1">
      <alignment/>
    </xf>
    <xf numFmtId="0" fontId="51" fillId="0" borderId="3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4" fillId="0" borderId="32" xfId="0" applyFont="1" applyBorder="1" applyAlignment="1">
      <alignment horizontal="left"/>
    </xf>
    <xf numFmtId="0" fontId="51" fillId="0" borderId="21" xfId="0" applyFont="1" applyBorder="1" applyAlignment="1">
      <alignment wrapText="1"/>
    </xf>
    <xf numFmtId="0" fontId="51" fillId="0" borderId="32" xfId="0" applyFont="1" applyBorder="1" applyAlignment="1">
      <alignment wrapText="1"/>
    </xf>
    <xf numFmtId="0" fontId="51" fillId="0" borderId="31" xfId="0" applyFont="1" applyBorder="1" applyAlignment="1">
      <alignment wrapText="1"/>
    </xf>
    <xf numFmtId="0" fontId="55" fillId="0" borderId="0" xfId="0" applyFont="1" applyAlignment="1">
      <alignment/>
    </xf>
    <xf numFmtId="0" fontId="55" fillId="0" borderId="38" xfId="0" applyFont="1" applyBorder="1" applyAlignment="1">
      <alignment/>
    </xf>
    <xf numFmtId="0" fontId="55" fillId="0" borderId="39" xfId="0" applyFont="1" applyBorder="1" applyAlignment="1">
      <alignment/>
    </xf>
    <xf numFmtId="0" fontId="55" fillId="0" borderId="40" xfId="0" applyFont="1" applyBorder="1" applyAlignment="1">
      <alignment/>
    </xf>
    <xf numFmtId="0" fontId="55" fillId="0" borderId="33" xfId="0" applyFont="1" applyBorder="1" applyAlignment="1">
      <alignment/>
    </xf>
    <xf numFmtId="0" fontId="55" fillId="0" borderId="41" xfId="0" applyFont="1" applyBorder="1" applyAlignment="1">
      <alignment/>
    </xf>
    <xf numFmtId="0" fontId="55" fillId="0" borderId="42" xfId="0" applyFont="1" applyBorder="1" applyAlignment="1">
      <alignment/>
    </xf>
    <xf numFmtId="0" fontId="55" fillId="0" borderId="43" xfId="0" applyFont="1" applyBorder="1" applyAlignment="1">
      <alignment/>
    </xf>
    <xf numFmtId="0" fontId="51" fillId="0" borderId="44" xfId="0" applyFont="1" applyBorder="1" applyAlignment="1">
      <alignment horizontal="center"/>
    </xf>
    <xf numFmtId="0" fontId="51" fillId="0" borderId="44" xfId="0" applyFont="1" applyBorder="1" applyAlignment="1">
      <alignment/>
    </xf>
    <xf numFmtId="0" fontId="51" fillId="0" borderId="45" xfId="0" applyFont="1" applyBorder="1" applyAlignment="1">
      <alignment/>
    </xf>
    <xf numFmtId="0" fontId="51" fillId="0" borderId="46" xfId="0" applyFont="1" applyBorder="1" applyAlignment="1">
      <alignment/>
    </xf>
    <xf numFmtId="0" fontId="55" fillId="0" borderId="47" xfId="0" applyFont="1" applyBorder="1" applyAlignment="1">
      <alignment/>
    </xf>
    <xf numFmtId="3" fontId="55" fillId="0" borderId="48" xfId="0" applyNumberFormat="1" applyFont="1" applyBorder="1" applyAlignment="1">
      <alignment/>
    </xf>
    <xf numFmtId="3" fontId="55" fillId="0" borderId="4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51" fillId="0" borderId="0" xfId="0" applyFont="1" applyBorder="1" applyAlignment="1">
      <alignment wrapText="1"/>
    </xf>
    <xf numFmtId="180" fontId="0" fillId="0" borderId="0" xfId="42" applyNumberFormat="1" applyFont="1" applyBorder="1" applyAlignment="1">
      <alignment wrapText="1"/>
    </xf>
    <xf numFmtId="0" fontId="56" fillId="0" borderId="0" xfId="0" applyFont="1" applyBorder="1" applyAlignment="1">
      <alignment wrapText="1"/>
    </xf>
    <xf numFmtId="180" fontId="55" fillId="0" borderId="0" xfId="42" applyNumberFormat="1" applyFont="1" applyBorder="1" applyAlignment="1">
      <alignment wrapText="1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3" fontId="55" fillId="0" borderId="38" xfId="0" applyNumberFormat="1" applyFont="1" applyBorder="1" applyAlignment="1">
      <alignment/>
    </xf>
    <xf numFmtId="0" fontId="51" fillId="0" borderId="38" xfId="0" applyFont="1" applyBorder="1" applyAlignment="1">
      <alignment/>
    </xf>
    <xf numFmtId="3" fontId="51" fillId="0" borderId="38" xfId="0" applyNumberFormat="1" applyFont="1" applyBorder="1" applyAlignment="1">
      <alignment/>
    </xf>
    <xf numFmtId="0" fontId="51" fillId="0" borderId="39" xfId="0" applyFont="1" applyBorder="1" applyAlignment="1">
      <alignment/>
    </xf>
    <xf numFmtId="3" fontId="51" fillId="0" borderId="40" xfId="0" applyNumberFormat="1" applyFont="1" applyBorder="1" applyAlignment="1">
      <alignment/>
    </xf>
    <xf numFmtId="0" fontId="51" fillId="0" borderId="40" xfId="0" applyFont="1" applyBorder="1" applyAlignment="1">
      <alignment/>
    </xf>
    <xf numFmtId="0" fontId="51" fillId="0" borderId="41" xfId="0" applyFont="1" applyBorder="1" applyAlignment="1">
      <alignment/>
    </xf>
    <xf numFmtId="0" fontId="51" fillId="0" borderId="49" xfId="0" applyFont="1" applyBorder="1" applyAlignment="1">
      <alignment/>
    </xf>
    <xf numFmtId="3" fontId="51" fillId="0" borderId="45" xfId="0" applyNumberFormat="1" applyFont="1" applyBorder="1" applyAlignment="1">
      <alignment/>
    </xf>
    <xf numFmtId="3" fontId="51" fillId="0" borderId="46" xfId="0" applyNumberFormat="1" applyFont="1" applyBorder="1" applyAlignment="1">
      <alignment/>
    </xf>
    <xf numFmtId="0" fontId="55" fillId="0" borderId="50" xfId="0" applyFont="1" applyBorder="1" applyAlignment="1">
      <alignment/>
    </xf>
    <xf numFmtId="0" fontId="55" fillId="0" borderId="51" xfId="0" applyFont="1" applyBorder="1" applyAlignment="1">
      <alignment/>
    </xf>
    <xf numFmtId="0" fontId="55" fillId="0" borderId="52" xfId="0" applyFont="1" applyBorder="1" applyAlignment="1">
      <alignment/>
    </xf>
    <xf numFmtId="3" fontId="55" fillId="0" borderId="49" xfId="0" applyNumberFormat="1" applyFont="1" applyBorder="1" applyAlignment="1">
      <alignment/>
    </xf>
    <xf numFmtId="0" fontId="51" fillId="0" borderId="42" xfId="0" applyFont="1" applyBorder="1" applyAlignment="1">
      <alignment/>
    </xf>
    <xf numFmtId="0" fontId="51" fillId="0" borderId="43" xfId="0" applyFont="1" applyBorder="1" applyAlignment="1">
      <alignment/>
    </xf>
    <xf numFmtId="0" fontId="51" fillId="0" borderId="48" xfId="0" applyFont="1" applyBorder="1" applyAlignment="1">
      <alignment/>
    </xf>
    <xf numFmtId="0" fontId="55" fillId="0" borderId="53" xfId="0" applyFont="1" applyBorder="1" applyAlignment="1">
      <alignment/>
    </xf>
    <xf numFmtId="0" fontId="55" fillId="0" borderId="54" xfId="0" applyFont="1" applyBorder="1" applyAlignment="1">
      <alignment/>
    </xf>
    <xf numFmtId="0" fontId="55" fillId="0" borderId="55" xfId="0" applyFont="1" applyBorder="1" applyAlignment="1">
      <alignment/>
    </xf>
    <xf numFmtId="0" fontId="51" fillId="0" borderId="50" xfId="0" applyFont="1" applyBorder="1" applyAlignment="1">
      <alignment/>
    </xf>
    <xf numFmtId="0" fontId="51" fillId="0" borderId="51" xfId="0" applyFont="1" applyBorder="1" applyAlignment="1">
      <alignment/>
    </xf>
    <xf numFmtId="3" fontId="51" fillId="0" borderId="52" xfId="0" applyNumberFormat="1" applyFont="1" applyBorder="1" applyAlignment="1">
      <alignment/>
    </xf>
    <xf numFmtId="0" fontId="51" fillId="0" borderId="38" xfId="0" applyFont="1" applyBorder="1" applyAlignment="1">
      <alignment horizontal="center"/>
    </xf>
    <xf numFmtId="0" fontId="51" fillId="0" borderId="53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180" fontId="0" fillId="0" borderId="43" xfId="42" applyNumberFormat="1" applyFont="1" applyBorder="1" applyAlignment="1">
      <alignment horizontal="right"/>
    </xf>
    <xf numFmtId="180" fontId="0" fillId="0" borderId="43" xfId="42" applyNumberFormat="1" applyFont="1" applyBorder="1" applyAlignment="1">
      <alignment/>
    </xf>
    <xf numFmtId="180" fontId="0" fillId="0" borderId="48" xfId="42" applyNumberFormat="1" applyFont="1" applyBorder="1" applyAlignment="1">
      <alignment/>
    </xf>
    <xf numFmtId="180" fontId="0" fillId="0" borderId="38" xfId="42" applyNumberFormat="1" applyFont="1" applyBorder="1" applyAlignment="1">
      <alignment horizontal="right"/>
    </xf>
    <xf numFmtId="180" fontId="0" fillId="0" borderId="38" xfId="42" applyNumberFormat="1" applyFont="1" applyBorder="1" applyAlignment="1">
      <alignment/>
    </xf>
    <xf numFmtId="180" fontId="0" fillId="0" borderId="40" xfId="42" applyNumberFormat="1" applyFont="1" applyBorder="1" applyAlignment="1">
      <alignment/>
    </xf>
    <xf numFmtId="180" fontId="0" fillId="0" borderId="41" xfId="42" applyNumberFormat="1" applyFont="1" applyBorder="1" applyAlignment="1">
      <alignment/>
    </xf>
    <xf numFmtId="180" fontId="0" fillId="0" borderId="49" xfId="42" applyNumberFormat="1" applyFont="1" applyBorder="1" applyAlignment="1">
      <alignment/>
    </xf>
    <xf numFmtId="180" fontId="49" fillId="0" borderId="45" xfId="42" applyNumberFormat="1" applyFont="1" applyBorder="1" applyAlignment="1">
      <alignment horizontal="center"/>
    </xf>
    <xf numFmtId="180" fontId="49" fillId="0" borderId="46" xfId="42" applyNumberFormat="1" applyFont="1" applyBorder="1" applyAlignment="1">
      <alignment horizontal="center"/>
    </xf>
    <xf numFmtId="180" fontId="0" fillId="0" borderId="24" xfId="42" applyNumberFormat="1" applyFont="1" applyBorder="1" applyAlignment="1">
      <alignment horizontal="right"/>
    </xf>
    <xf numFmtId="180" fontId="0" fillId="0" borderId="26" xfId="42" applyNumberFormat="1" applyFont="1" applyBorder="1" applyAlignment="1">
      <alignment/>
    </xf>
    <xf numFmtId="180" fontId="0" fillId="0" borderId="21" xfId="42" applyNumberFormat="1" applyFont="1" applyBorder="1" applyAlignment="1">
      <alignment/>
    </xf>
    <xf numFmtId="180" fontId="49" fillId="0" borderId="56" xfId="42" applyNumberFormat="1" applyFont="1" applyBorder="1" applyAlignment="1">
      <alignment horizontal="center"/>
    </xf>
    <xf numFmtId="180" fontId="0" fillId="0" borderId="42" xfId="42" applyNumberFormat="1" applyFont="1" applyBorder="1" applyAlignment="1">
      <alignment horizontal="right"/>
    </xf>
    <xf numFmtId="180" fontId="0" fillId="0" borderId="48" xfId="42" applyNumberFormat="1" applyFont="1" applyBorder="1" applyAlignment="1">
      <alignment horizontal="right"/>
    </xf>
    <xf numFmtId="180" fontId="0" fillId="33" borderId="39" xfId="42" applyNumberFormat="1" applyFont="1" applyFill="1" applyBorder="1" applyAlignment="1">
      <alignment horizontal="right"/>
    </xf>
    <xf numFmtId="180" fontId="0" fillId="0" borderId="39" xfId="42" applyNumberFormat="1" applyFont="1" applyBorder="1" applyAlignment="1">
      <alignment horizontal="right"/>
    </xf>
    <xf numFmtId="180" fontId="0" fillId="0" borderId="39" xfId="42" applyNumberFormat="1" applyFont="1" applyBorder="1" applyAlignment="1">
      <alignment/>
    </xf>
    <xf numFmtId="180" fontId="0" fillId="0" borderId="47" xfId="42" applyNumberFormat="1" applyFont="1" applyBorder="1" applyAlignment="1">
      <alignment/>
    </xf>
    <xf numFmtId="180" fontId="49" fillId="0" borderId="44" xfId="42" applyNumberFormat="1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49" fillId="0" borderId="57" xfId="0" applyFont="1" applyBorder="1" applyAlignment="1">
      <alignment horizontal="center"/>
    </xf>
    <xf numFmtId="180" fontId="55" fillId="0" borderId="38" xfId="42" applyNumberFormat="1" applyFont="1" applyBorder="1" applyAlignment="1">
      <alignment/>
    </xf>
    <xf numFmtId="180" fontId="55" fillId="0" borderId="40" xfId="42" applyNumberFormat="1" applyFont="1" applyBorder="1" applyAlignment="1">
      <alignment/>
    </xf>
    <xf numFmtId="180" fontId="51" fillId="0" borderId="38" xfId="42" applyNumberFormat="1" applyFont="1" applyBorder="1" applyAlignment="1">
      <alignment/>
    </xf>
    <xf numFmtId="180" fontId="51" fillId="0" borderId="40" xfId="42" applyNumberFormat="1" applyFont="1" applyBorder="1" applyAlignment="1">
      <alignment/>
    </xf>
    <xf numFmtId="0" fontId="51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6" xfId="0" applyBorder="1" applyAlignment="1">
      <alignment wrapText="1"/>
    </xf>
    <xf numFmtId="0" fontId="52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51" fillId="0" borderId="25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1" fillId="0" borderId="58" xfId="0" applyFont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34" xfId="0" applyBorder="1" applyAlignment="1">
      <alignment wrapText="1"/>
    </xf>
    <xf numFmtId="0" fontId="51" fillId="0" borderId="57" xfId="0" applyFont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56" xfId="0" applyBorder="1" applyAlignment="1">
      <alignment wrapText="1"/>
    </xf>
    <xf numFmtId="0" fontId="51" fillId="0" borderId="60" xfId="0" applyFont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51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36" xfId="0" applyBorder="1" applyAlignment="1">
      <alignment wrapText="1"/>
    </xf>
    <xf numFmtId="0" fontId="51" fillId="0" borderId="3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9" fillId="0" borderId="37" xfId="0" applyFont="1" applyBorder="1" applyAlignment="1">
      <alignment wrapText="1"/>
    </xf>
    <xf numFmtId="0" fontId="60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80" fontId="55" fillId="0" borderId="32" xfId="42" applyNumberFormat="1" applyFont="1" applyBorder="1" applyAlignment="1">
      <alignment wrapText="1"/>
    </xf>
    <xf numFmtId="0" fontId="0" fillId="0" borderId="63" xfId="0" applyBorder="1" applyAlignment="1">
      <alignment wrapText="1"/>
    </xf>
    <xf numFmtId="0" fontId="55" fillId="0" borderId="23" xfId="0" applyFont="1" applyBorder="1" applyAlignment="1">
      <alignment wrapText="1"/>
    </xf>
    <xf numFmtId="0" fontId="0" fillId="0" borderId="18" xfId="0" applyFont="1" applyBorder="1" applyAlignment="1">
      <alignment wrapText="1"/>
    </xf>
    <xf numFmtId="180" fontId="51" fillId="0" borderId="32" xfId="42" applyNumberFormat="1" applyFont="1" applyBorder="1" applyAlignment="1">
      <alignment wrapText="1"/>
    </xf>
    <xf numFmtId="180" fontId="51" fillId="0" borderId="19" xfId="42" applyNumberFormat="1" applyFont="1" applyBorder="1" applyAlignment="1">
      <alignment wrapText="1"/>
    </xf>
    <xf numFmtId="180" fontId="51" fillId="0" borderId="63" xfId="42" applyNumberFormat="1" applyFont="1" applyBorder="1" applyAlignment="1">
      <alignment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61" fillId="0" borderId="0" xfId="0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5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180" fontId="55" fillId="0" borderId="30" xfId="42" applyNumberFormat="1" applyFont="1" applyBorder="1" applyAlignment="1">
      <alignment wrapText="1"/>
    </xf>
    <xf numFmtId="180" fontId="55" fillId="0" borderId="18" xfId="42" applyNumberFormat="1" applyFont="1" applyBorder="1" applyAlignment="1">
      <alignment wrapText="1"/>
    </xf>
    <xf numFmtId="180" fontId="55" fillId="0" borderId="64" xfId="42" applyNumberFormat="1" applyFont="1" applyBorder="1" applyAlignment="1">
      <alignment wrapText="1"/>
    </xf>
    <xf numFmtId="180" fontId="51" fillId="0" borderId="30" xfId="42" applyNumberFormat="1" applyFont="1" applyBorder="1" applyAlignment="1">
      <alignment wrapText="1"/>
    </xf>
    <xf numFmtId="180" fontId="51" fillId="0" borderId="18" xfId="42" applyNumberFormat="1" applyFont="1" applyBorder="1" applyAlignment="1">
      <alignment wrapText="1"/>
    </xf>
    <xf numFmtId="180" fontId="51" fillId="0" borderId="64" xfId="42" applyNumberFormat="1" applyFont="1" applyBorder="1" applyAlignment="1">
      <alignment wrapText="1"/>
    </xf>
    <xf numFmtId="180" fontId="55" fillId="0" borderId="13" xfId="42" applyNumberFormat="1" applyFont="1" applyBorder="1" applyAlignment="1">
      <alignment wrapText="1"/>
    </xf>
    <xf numFmtId="180" fontId="0" fillId="0" borderId="0" xfId="42" applyNumberFormat="1" applyFont="1" applyBorder="1" applyAlignment="1">
      <alignment wrapText="1"/>
    </xf>
    <xf numFmtId="180" fontId="0" fillId="0" borderId="14" xfId="42" applyNumberFormat="1" applyFont="1" applyBorder="1" applyAlignment="1">
      <alignment wrapText="1"/>
    </xf>
    <xf numFmtId="180" fontId="55" fillId="0" borderId="19" xfId="42" applyNumberFormat="1" applyFont="1" applyBorder="1" applyAlignment="1">
      <alignment wrapText="1"/>
    </xf>
    <xf numFmtId="180" fontId="55" fillId="0" borderId="63" xfId="42" applyNumberFormat="1" applyFont="1" applyBorder="1" applyAlignment="1">
      <alignment wrapText="1"/>
    </xf>
    <xf numFmtId="180" fontId="51" fillId="0" borderId="31" xfId="42" applyNumberFormat="1" applyFont="1" applyBorder="1" applyAlignment="1">
      <alignment wrapText="1"/>
    </xf>
    <xf numFmtId="180" fontId="51" fillId="0" borderId="22" xfId="42" applyNumberFormat="1" applyFont="1" applyBorder="1" applyAlignment="1">
      <alignment wrapText="1"/>
    </xf>
    <xf numFmtId="180" fontId="51" fillId="0" borderId="65" xfId="42" applyNumberFormat="1" applyFont="1" applyBorder="1" applyAlignment="1">
      <alignment wrapText="1"/>
    </xf>
    <xf numFmtId="180" fontId="0" fillId="0" borderId="19" xfId="42" applyNumberFormat="1" applyFont="1" applyBorder="1" applyAlignment="1">
      <alignment wrapText="1"/>
    </xf>
    <xf numFmtId="180" fontId="0" fillId="0" borderId="63" xfId="42" applyNumberFormat="1" applyFont="1" applyBorder="1" applyAlignment="1">
      <alignment wrapText="1"/>
    </xf>
    <xf numFmtId="180" fontId="51" fillId="0" borderId="57" xfId="42" applyNumberFormat="1" applyFont="1" applyBorder="1" applyAlignment="1">
      <alignment wrapText="1"/>
    </xf>
    <xf numFmtId="180" fontId="51" fillId="0" borderId="59" xfId="42" applyNumberFormat="1" applyFont="1" applyBorder="1" applyAlignment="1">
      <alignment wrapText="1"/>
    </xf>
    <xf numFmtId="180" fontId="51" fillId="0" borderId="66" xfId="42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80" fontId="55" fillId="0" borderId="31" xfId="42" applyNumberFormat="1" applyFont="1" applyBorder="1" applyAlignment="1">
      <alignment wrapText="1"/>
    </xf>
    <xf numFmtId="180" fontId="55" fillId="0" borderId="22" xfId="42" applyNumberFormat="1" applyFont="1" applyBorder="1" applyAlignment="1">
      <alignment wrapText="1"/>
    </xf>
    <xf numFmtId="180" fontId="55" fillId="0" borderId="65" xfId="42" applyNumberFormat="1" applyFont="1" applyBorder="1" applyAlignment="1">
      <alignment wrapText="1"/>
    </xf>
    <xf numFmtId="180" fontId="0" fillId="0" borderId="22" xfId="42" applyNumberFormat="1" applyFont="1" applyBorder="1" applyAlignment="1">
      <alignment wrapText="1"/>
    </xf>
    <xf numFmtId="180" fontId="0" fillId="0" borderId="65" xfId="42" applyNumberFormat="1" applyFont="1" applyBorder="1" applyAlignment="1">
      <alignment wrapText="1"/>
    </xf>
    <xf numFmtId="180" fontId="51" fillId="0" borderId="10" xfId="42" applyNumberFormat="1" applyFont="1" applyBorder="1" applyAlignment="1">
      <alignment wrapText="1"/>
    </xf>
    <xf numFmtId="180" fontId="51" fillId="0" borderId="11" xfId="42" applyNumberFormat="1" applyFont="1" applyBorder="1" applyAlignment="1">
      <alignment wrapText="1"/>
    </xf>
    <xf numFmtId="180" fontId="51" fillId="0" borderId="12" xfId="42" applyNumberFormat="1" applyFont="1" applyBorder="1" applyAlignment="1">
      <alignment wrapText="1"/>
    </xf>
    <xf numFmtId="180" fontId="51" fillId="0" borderId="15" xfId="42" applyNumberFormat="1" applyFont="1" applyBorder="1" applyAlignment="1">
      <alignment wrapText="1"/>
    </xf>
    <xf numFmtId="180" fontId="51" fillId="0" borderId="16" xfId="42" applyNumberFormat="1" applyFont="1" applyBorder="1" applyAlignment="1">
      <alignment wrapText="1"/>
    </xf>
    <xf numFmtId="180" fontId="51" fillId="0" borderId="17" xfId="42" applyNumberFormat="1" applyFont="1" applyBorder="1" applyAlignment="1">
      <alignment wrapText="1"/>
    </xf>
    <xf numFmtId="180" fontId="55" fillId="0" borderId="58" xfId="42" applyNumberFormat="1" applyFont="1" applyBorder="1" applyAlignment="1">
      <alignment wrapText="1"/>
    </xf>
    <xf numFmtId="180" fontId="55" fillId="0" borderId="67" xfId="42" applyNumberFormat="1" applyFont="1" applyBorder="1" applyAlignment="1">
      <alignment wrapText="1"/>
    </xf>
    <xf numFmtId="0" fontId="51" fillId="0" borderId="0" xfId="0" applyFont="1" applyAlignment="1">
      <alignment wrapText="1"/>
    </xf>
    <xf numFmtId="0" fontId="56" fillId="0" borderId="25" xfId="0" applyFont="1" applyBorder="1" applyAlignment="1">
      <alignment wrapText="1"/>
    </xf>
    <xf numFmtId="0" fontId="56" fillId="0" borderId="19" xfId="0" applyFont="1" applyBorder="1" applyAlignment="1">
      <alignment wrapText="1"/>
    </xf>
    <xf numFmtId="0" fontId="56" fillId="0" borderId="20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6" fillId="0" borderId="68" xfId="0" applyFont="1" applyBorder="1" applyAlignment="1">
      <alignment wrapText="1"/>
    </xf>
    <xf numFmtId="0" fontId="56" fillId="0" borderId="59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18" xfId="0" applyFont="1" applyBorder="1" applyAlignment="1">
      <alignment wrapText="1"/>
    </xf>
    <xf numFmtId="0" fontId="56" fillId="0" borderId="25" xfId="0" applyFont="1" applyBorder="1" applyAlignment="1">
      <alignment horizontal="right" wrapText="1"/>
    </xf>
    <xf numFmtId="0" fontId="56" fillId="0" borderId="19" xfId="0" applyFont="1" applyBorder="1" applyAlignment="1">
      <alignment horizontal="right" wrapText="1"/>
    </xf>
    <xf numFmtId="0" fontId="56" fillId="0" borderId="63" xfId="0" applyFont="1" applyBorder="1" applyAlignment="1">
      <alignment horizontal="right" wrapText="1"/>
    </xf>
    <xf numFmtId="0" fontId="63" fillId="0" borderId="25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25" xfId="0" applyFont="1" applyBorder="1" applyAlignment="1">
      <alignment horizontal="right" wrapText="1"/>
    </xf>
    <xf numFmtId="0" fontId="63" fillId="0" borderId="19" xfId="0" applyFont="1" applyBorder="1" applyAlignment="1">
      <alignment horizontal="right" wrapText="1"/>
    </xf>
    <xf numFmtId="47" fontId="56" fillId="0" borderId="25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1" fillId="0" borderId="29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8" xfId="0" applyBorder="1" applyAlignment="1">
      <alignment wrapText="1"/>
    </xf>
    <xf numFmtId="0" fontId="60" fillId="0" borderId="25" xfId="0" applyFont="1" applyBorder="1" applyAlignment="1">
      <alignment wrapText="1"/>
    </xf>
    <xf numFmtId="0" fontId="60" fillId="0" borderId="19" xfId="0" applyFont="1" applyBorder="1" applyAlignment="1">
      <alignment wrapText="1"/>
    </xf>
    <xf numFmtId="0" fontId="64" fillId="0" borderId="25" xfId="0" applyFont="1" applyBorder="1" applyAlignment="1">
      <alignment wrapText="1"/>
    </xf>
    <xf numFmtId="0" fontId="64" fillId="0" borderId="19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1" fillId="0" borderId="37" xfId="0" applyFont="1" applyBorder="1" applyAlignment="1">
      <alignment wrapText="1"/>
    </xf>
    <xf numFmtId="180" fontId="51" fillId="0" borderId="10" xfId="0" applyNumberFormat="1" applyFont="1" applyBorder="1" applyAlignment="1">
      <alignment wrapText="1"/>
    </xf>
    <xf numFmtId="0" fontId="51" fillId="0" borderId="12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7" xfId="0" applyFont="1" applyBorder="1" applyAlignment="1">
      <alignment wrapText="1"/>
    </xf>
    <xf numFmtId="180" fontId="51" fillId="0" borderId="30" xfId="0" applyNumberFormat="1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51" fillId="0" borderId="64" xfId="0" applyFont="1" applyBorder="1" applyAlignment="1">
      <alignment wrapText="1"/>
    </xf>
    <xf numFmtId="180" fontId="49" fillId="0" borderId="19" xfId="42" applyNumberFormat="1" applyFont="1" applyBorder="1" applyAlignment="1">
      <alignment wrapText="1"/>
    </xf>
    <xf numFmtId="180" fontId="49" fillId="0" borderId="63" xfId="42" applyNumberFormat="1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31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30" xfId="0" applyFont="1" applyBorder="1" applyAlignment="1">
      <alignment wrapText="1"/>
    </xf>
    <xf numFmtId="180" fontId="49" fillId="0" borderId="59" xfId="42" applyNumberFormat="1" applyFont="1" applyBorder="1" applyAlignment="1">
      <alignment wrapText="1"/>
    </xf>
    <xf numFmtId="180" fontId="49" fillId="0" borderId="66" xfId="42" applyNumberFormat="1" applyFont="1" applyBorder="1" applyAlignment="1">
      <alignment wrapText="1"/>
    </xf>
    <xf numFmtId="0" fontId="51" fillId="0" borderId="69" xfId="0" applyFont="1" applyBorder="1" applyAlignment="1">
      <alignment wrapText="1"/>
    </xf>
    <xf numFmtId="0" fontId="55" fillId="0" borderId="69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64" xfId="0" applyBorder="1" applyAlignment="1">
      <alignment wrapText="1"/>
    </xf>
    <xf numFmtId="0" fontId="54" fillId="0" borderId="37" xfId="0" applyFont="1" applyBorder="1" applyAlignment="1">
      <alignment horizontal="center" wrapText="1"/>
    </xf>
    <xf numFmtId="0" fontId="54" fillId="0" borderId="16" xfId="0" applyFont="1" applyBorder="1" applyAlignment="1">
      <alignment horizontal="center" wrapText="1"/>
    </xf>
    <xf numFmtId="0" fontId="54" fillId="0" borderId="36" xfId="0" applyFont="1" applyBorder="1" applyAlignment="1">
      <alignment horizontal="center" wrapText="1"/>
    </xf>
    <xf numFmtId="180" fontId="55" fillId="0" borderId="33" xfId="42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1" fillId="0" borderId="16" xfId="0" applyFont="1" applyBorder="1" applyAlignment="1">
      <alignment horizontal="center" wrapText="1"/>
    </xf>
    <xf numFmtId="180" fontId="0" fillId="0" borderId="18" xfId="42" applyNumberFormat="1" applyFont="1" applyBorder="1" applyAlignment="1">
      <alignment wrapText="1"/>
    </xf>
    <xf numFmtId="180" fontId="0" fillId="0" borderId="64" xfId="42" applyNumberFormat="1" applyFont="1" applyBorder="1" applyAlignment="1">
      <alignment wrapText="1"/>
    </xf>
    <xf numFmtId="0" fontId="51" fillId="0" borderId="32" xfId="0" applyFont="1" applyBorder="1" applyAlignment="1">
      <alignment wrapText="1"/>
    </xf>
    <xf numFmtId="0" fontId="51" fillId="0" borderId="0" xfId="0" applyFont="1" applyBorder="1" applyAlignment="1">
      <alignment wrapText="1"/>
    </xf>
    <xf numFmtId="180" fontId="0" fillId="0" borderId="58" xfId="42" applyNumberFormat="1" applyFont="1" applyBorder="1" applyAlignment="1">
      <alignment wrapText="1"/>
    </xf>
    <xf numFmtId="180" fontId="0" fillId="0" borderId="67" xfId="42" applyNumberFormat="1" applyFont="1" applyBorder="1" applyAlignment="1">
      <alignment wrapText="1"/>
    </xf>
    <xf numFmtId="0" fontId="51" fillId="0" borderId="20" xfId="0" applyFont="1" applyBorder="1" applyAlignment="1">
      <alignment wrapText="1"/>
    </xf>
    <xf numFmtId="0" fontId="0" fillId="0" borderId="22" xfId="0" applyBorder="1" applyAlignment="1">
      <alignment wrapText="1"/>
    </xf>
    <xf numFmtId="0" fontId="51" fillId="0" borderId="59" xfId="0" applyFont="1" applyBorder="1" applyAlignment="1">
      <alignment wrapText="1"/>
    </xf>
    <xf numFmtId="0" fontId="51" fillId="0" borderId="56" xfId="0" applyFont="1" applyBorder="1" applyAlignment="1">
      <alignment wrapText="1"/>
    </xf>
    <xf numFmtId="0" fontId="5" fillId="0" borderId="57" xfId="0" applyFont="1" applyBorder="1" applyAlignment="1">
      <alignment wrapText="1"/>
    </xf>
    <xf numFmtId="0" fontId="51" fillId="0" borderId="61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51" fillId="0" borderId="10" xfId="0" applyFont="1" applyBorder="1" applyAlignment="1">
      <alignment wrapText="1"/>
    </xf>
    <xf numFmtId="0" fontId="56" fillId="0" borderId="69" xfId="0" applyFont="1" applyBorder="1" applyAlignment="1">
      <alignment wrapText="1"/>
    </xf>
    <xf numFmtId="0" fontId="56" fillId="0" borderId="58" xfId="0" applyFont="1" applyBorder="1" applyAlignment="1">
      <alignment wrapText="1"/>
    </xf>
    <xf numFmtId="0" fontId="0" fillId="0" borderId="24" xfId="0" applyBorder="1" applyAlignment="1">
      <alignment wrapText="1"/>
    </xf>
    <xf numFmtId="0" fontId="51" fillId="0" borderId="13" xfId="0" applyFont="1" applyBorder="1" applyAlignment="1">
      <alignment wrapText="1"/>
    </xf>
    <xf numFmtId="0" fontId="51" fillId="0" borderId="35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21" xfId="0" applyBorder="1" applyAlignment="1">
      <alignment wrapText="1"/>
    </xf>
    <xf numFmtId="0" fontId="56" fillId="0" borderId="29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6" fillId="0" borderId="37" xfId="0" applyFont="1" applyBorder="1" applyAlignment="1">
      <alignment wrapText="1"/>
    </xf>
    <xf numFmtId="0" fontId="56" fillId="0" borderId="16" xfId="0" applyFont="1" applyBorder="1" applyAlignment="1">
      <alignment wrapText="1"/>
    </xf>
    <xf numFmtId="0" fontId="51" fillId="0" borderId="28" xfId="0" applyFont="1" applyBorder="1" applyAlignment="1">
      <alignment wrapText="1"/>
    </xf>
    <xf numFmtId="0" fontId="51" fillId="0" borderId="36" xfId="0" applyFont="1" applyBorder="1" applyAlignment="1">
      <alignment wrapText="1"/>
    </xf>
    <xf numFmtId="0" fontId="5" fillId="0" borderId="69" xfId="0" applyFont="1" applyBorder="1" applyAlignment="1">
      <alignment wrapText="1"/>
    </xf>
    <xf numFmtId="0" fontId="5" fillId="0" borderId="6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0" xfId="0" applyAlignment="1">
      <alignment wrapText="1"/>
    </xf>
    <xf numFmtId="0" fontId="51" fillId="0" borderId="41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48" xfId="0" applyFont="1" applyBorder="1" applyAlignment="1">
      <alignment horizontal="center" vertical="center" wrapText="1"/>
    </xf>
    <xf numFmtId="0" fontId="51" fillId="0" borderId="41" xfId="0" applyFont="1" applyBorder="1" applyAlignment="1">
      <alignment vertical="top" wrapText="1"/>
    </xf>
    <xf numFmtId="0" fontId="51" fillId="0" borderId="43" xfId="0" applyFont="1" applyBorder="1" applyAlignment="1">
      <alignment vertical="top" wrapText="1"/>
    </xf>
    <xf numFmtId="0" fontId="51" fillId="0" borderId="49" xfId="0" applyFont="1" applyBorder="1" applyAlignment="1">
      <alignment vertical="top" wrapText="1"/>
    </xf>
    <xf numFmtId="0" fontId="51" fillId="0" borderId="48" xfId="0" applyFont="1" applyBorder="1" applyAlignment="1">
      <alignment vertical="top" wrapText="1"/>
    </xf>
    <xf numFmtId="0" fontId="51" fillId="0" borderId="0" xfId="0" applyFont="1" applyAlignment="1">
      <alignment horizontal="center" wrapText="1"/>
    </xf>
    <xf numFmtId="0" fontId="51" fillId="0" borderId="41" xfId="0" applyFont="1" applyBorder="1" applyAlignment="1">
      <alignment wrapText="1"/>
    </xf>
    <xf numFmtId="0" fontId="51" fillId="0" borderId="43" xfId="0" applyFont="1" applyBorder="1" applyAlignment="1">
      <alignment wrapText="1"/>
    </xf>
    <xf numFmtId="0" fontId="51" fillId="0" borderId="70" xfId="0" applyFont="1" applyBorder="1" applyAlignment="1">
      <alignment horizontal="center" vertical="center" wrapText="1"/>
    </xf>
    <xf numFmtId="0" fontId="51" fillId="0" borderId="61" xfId="0" applyFont="1" applyBorder="1" applyAlignment="1">
      <alignment horizontal="center" vertical="center" wrapText="1"/>
    </xf>
    <xf numFmtId="0" fontId="51" fillId="0" borderId="71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5" fillId="0" borderId="47" xfId="0" applyFont="1" applyBorder="1" applyAlignment="1">
      <alignment wrapText="1"/>
    </xf>
    <xf numFmtId="0" fontId="55" fillId="0" borderId="42" xfId="0" applyFont="1" applyBorder="1" applyAlignment="1">
      <alignment wrapText="1"/>
    </xf>
    <xf numFmtId="0" fontId="51" fillId="0" borderId="26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55" fillId="0" borderId="26" xfId="0" applyFont="1" applyBorder="1" applyAlignment="1">
      <alignment wrapText="1"/>
    </xf>
    <xf numFmtId="0" fontId="51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1" fillId="0" borderId="0" xfId="0" applyFont="1" applyBorder="1" applyAlignment="1">
      <alignment horizontal="center" wrapText="1"/>
    </xf>
    <xf numFmtId="0" fontId="51" fillId="0" borderId="72" xfId="0" applyFont="1" applyBorder="1" applyAlignment="1">
      <alignment horizontal="center" vertical="center" wrapText="1"/>
    </xf>
    <xf numFmtId="0" fontId="51" fillId="0" borderId="73" xfId="0" applyFont="1" applyBorder="1" applyAlignment="1">
      <alignment horizontal="center" vertical="center" wrapText="1"/>
    </xf>
    <xf numFmtId="0" fontId="51" fillId="0" borderId="74" xfId="0" applyFont="1" applyBorder="1" applyAlignment="1">
      <alignment horizontal="center" vertical="center" wrapText="1"/>
    </xf>
    <xf numFmtId="0" fontId="51" fillId="0" borderId="75" xfId="0" applyFont="1" applyBorder="1" applyAlignment="1">
      <alignment horizontal="center" vertical="center" wrapText="1"/>
    </xf>
    <xf numFmtId="0" fontId="51" fillId="0" borderId="76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D228"/>
  <sheetViews>
    <sheetView tabSelected="1" zoomScalePageLayoutView="0" workbookViewId="0" topLeftCell="B1">
      <selection activeCell="AD139" sqref="AD139"/>
    </sheetView>
  </sheetViews>
  <sheetFormatPr defaultColWidth="9.140625" defaultRowHeight="15"/>
  <cols>
    <col min="1" max="1" width="3.28125" style="0" hidden="1" customWidth="1"/>
    <col min="2" max="2" width="0.2890625" style="0" customWidth="1"/>
    <col min="3" max="3" width="3.28125" style="0" customWidth="1"/>
    <col min="4" max="4" width="1.28515625" style="0" customWidth="1"/>
    <col min="5" max="7" width="3.7109375" style="0" customWidth="1"/>
    <col min="8" max="8" width="4.57421875" style="0" customWidth="1"/>
    <col min="9" max="9" width="3.7109375" style="0" customWidth="1"/>
    <col min="10" max="10" width="5.57421875" style="0" customWidth="1"/>
    <col min="11" max="11" width="3.00390625" style="0" customWidth="1"/>
    <col min="12" max="12" width="5.28125" style="0" customWidth="1"/>
    <col min="13" max="13" width="4.57421875" style="0" customWidth="1"/>
    <col min="14" max="14" width="15.57421875" style="0" customWidth="1"/>
    <col min="15" max="15" width="3.28125" style="0" customWidth="1"/>
    <col min="16" max="16" width="2.421875" style="0" customWidth="1"/>
    <col min="17" max="17" width="1.28515625" style="0" customWidth="1"/>
    <col min="18" max="18" width="3.140625" style="0" customWidth="1"/>
    <col min="19" max="19" width="2.00390625" style="0" customWidth="1"/>
    <col min="20" max="20" width="4.140625" style="0" customWidth="1"/>
    <col min="21" max="21" width="8.7109375" style="0" customWidth="1"/>
    <col min="22" max="22" width="3.00390625" style="0" customWidth="1"/>
    <col min="23" max="23" width="4.57421875" style="0" customWidth="1"/>
    <col min="24" max="24" width="3.7109375" style="0" customWidth="1"/>
    <col min="25" max="25" width="6.8515625" style="0" customWidth="1"/>
    <col min="26" max="26" width="3.7109375" style="0" customWidth="1"/>
    <col min="28" max="28" width="0" style="0" hidden="1" customWidth="1"/>
  </cols>
  <sheetData>
    <row r="2" ht="15.75" thickBot="1"/>
    <row r="3" spans="3:25" ht="15"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/>
    </row>
    <row r="4" spans="3:25" s="82" customFormat="1" ht="19.5" customHeight="1">
      <c r="C4" s="81"/>
      <c r="D4" s="158" t="s">
        <v>130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7"/>
    </row>
    <row r="5" spans="3:25" s="82" customFormat="1" ht="19.5" customHeight="1">
      <c r="C5" s="81"/>
      <c r="D5" s="158" t="s">
        <v>131</v>
      </c>
      <c r="E5" s="158"/>
      <c r="F5" s="158"/>
      <c r="G5" s="158"/>
      <c r="H5" s="158"/>
      <c r="I5" s="158"/>
      <c r="J5" s="158"/>
      <c r="K5" s="158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7"/>
    </row>
    <row r="6" spans="3:25" s="82" customFormat="1" ht="19.5" customHeight="1">
      <c r="C6" s="81"/>
      <c r="D6" s="158" t="s">
        <v>132</v>
      </c>
      <c r="E6" s="160"/>
      <c r="F6" s="160"/>
      <c r="G6" s="160"/>
      <c r="H6" s="160"/>
      <c r="I6" s="160"/>
      <c r="J6" s="160"/>
      <c r="K6" s="160"/>
      <c r="L6" s="160"/>
      <c r="M6" s="160"/>
      <c r="N6" s="83"/>
      <c r="O6" s="83"/>
      <c r="P6" s="83"/>
      <c r="Q6" s="83"/>
      <c r="R6" s="83"/>
      <c r="S6" s="83"/>
      <c r="T6" s="83"/>
      <c r="U6" s="83"/>
      <c r="V6" s="83"/>
      <c r="W6" s="83"/>
      <c r="X6" s="84"/>
      <c r="Y6" s="85"/>
    </row>
    <row r="7" spans="3:25" ht="18.75">
      <c r="C7" s="4"/>
      <c r="D7" s="52"/>
      <c r="E7" s="52"/>
      <c r="F7" s="52"/>
      <c r="G7" s="52"/>
      <c r="H7" s="52"/>
      <c r="I7" s="52"/>
      <c r="J7" s="52"/>
      <c r="K7" s="55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3"/>
      <c r="Y7" s="54"/>
    </row>
    <row r="8" spans="3:25" ht="18.75">
      <c r="C8" s="4"/>
      <c r="D8" s="52"/>
      <c r="E8" s="52"/>
      <c r="F8" s="52"/>
      <c r="G8" s="52"/>
      <c r="H8" s="52"/>
      <c r="I8" s="52"/>
      <c r="J8" s="52"/>
      <c r="K8" s="55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3"/>
      <c r="Y8" s="54"/>
    </row>
    <row r="9" spans="3:25" ht="18.75">
      <c r="C9" s="4"/>
      <c r="D9" s="52"/>
      <c r="E9" s="52"/>
      <c r="F9" s="52"/>
      <c r="G9" s="52"/>
      <c r="H9" s="52"/>
      <c r="I9" s="52"/>
      <c r="J9" s="52"/>
      <c r="K9" s="55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3"/>
      <c r="Y9" s="54"/>
    </row>
    <row r="10" spans="3:25" ht="18.75">
      <c r="C10" s="4"/>
      <c r="D10" s="52"/>
      <c r="E10" s="52"/>
      <c r="F10" s="52"/>
      <c r="G10" s="52"/>
      <c r="H10" s="52"/>
      <c r="I10" s="52"/>
      <c r="J10" s="52"/>
      <c r="K10" s="55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3"/>
      <c r="Y10" s="54"/>
    </row>
    <row r="11" spans="3:25" ht="18.75">
      <c r="C11" s="4"/>
      <c r="D11" s="52"/>
      <c r="E11" s="52"/>
      <c r="F11" s="52"/>
      <c r="G11" s="52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</row>
    <row r="12" spans="3:25" s="82" customFormat="1" ht="19.5" customHeight="1">
      <c r="C12" s="81"/>
      <c r="D12" s="86"/>
      <c r="E12" s="158" t="s">
        <v>159</v>
      </c>
      <c r="F12" s="160"/>
      <c r="G12" s="160"/>
      <c r="H12" s="160"/>
      <c r="I12" s="160"/>
      <c r="J12" s="160"/>
      <c r="K12" s="160"/>
      <c r="L12" s="160"/>
      <c r="M12" s="160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5"/>
    </row>
    <row r="13" spans="3:25" s="82" customFormat="1" ht="19.5" customHeight="1">
      <c r="C13" s="81"/>
      <c r="D13" s="87"/>
      <c r="E13" s="158" t="s">
        <v>158</v>
      </c>
      <c r="F13" s="160"/>
      <c r="G13" s="160"/>
      <c r="H13" s="160"/>
      <c r="I13" s="160"/>
      <c r="J13" s="160"/>
      <c r="K13" s="160"/>
      <c r="L13" s="160"/>
      <c r="M13" s="160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5"/>
    </row>
    <row r="14" spans="3:25" ht="18.75">
      <c r="C14" s="4"/>
      <c r="D14" s="52"/>
      <c r="E14" s="52"/>
      <c r="F14" s="52"/>
      <c r="G14" s="52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4"/>
    </row>
    <row r="15" spans="3:25" ht="18.75">
      <c r="C15" s="4"/>
      <c r="D15" s="52"/>
      <c r="E15" s="52"/>
      <c r="F15" s="52"/>
      <c r="G15" s="52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 t="s">
        <v>105</v>
      </c>
      <c r="X15" s="53"/>
      <c r="Y15" s="54"/>
    </row>
    <row r="16" spans="3:25" s="82" customFormat="1" ht="21.75" customHeight="1">
      <c r="C16" s="81"/>
      <c r="D16" s="86"/>
      <c r="E16" s="158" t="s">
        <v>0</v>
      </c>
      <c r="F16" s="158"/>
      <c r="G16" s="158"/>
      <c r="H16" s="158"/>
      <c r="I16" s="158"/>
      <c r="J16" s="158"/>
      <c r="K16" s="158"/>
      <c r="L16" s="159" t="s">
        <v>126</v>
      </c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85"/>
    </row>
    <row r="17" spans="3:25" s="82" customFormat="1" ht="21.75" customHeight="1">
      <c r="C17" s="81"/>
      <c r="D17" s="84"/>
      <c r="E17" s="84"/>
      <c r="F17" s="84"/>
      <c r="G17" s="84"/>
      <c r="H17" s="84"/>
      <c r="I17" s="84"/>
      <c r="J17" s="84"/>
      <c r="K17" s="84"/>
      <c r="L17" s="159" t="s">
        <v>133</v>
      </c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85"/>
    </row>
    <row r="18" spans="3:25" ht="18.75">
      <c r="C18" s="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4"/>
    </row>
    <row r="19" spans="3:25" ht="15"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/>
    </row>
    <row r="20" spans="3:25" ht="15" customHeight="1">
      <c r="C20" s="4"/>
      <c r="D20" s="50"/>
      <c r="E20" s="228" t="s">
        <v>127</v>
      </c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6"/>
    </row>
    <row r="21" spans="3:25" ht="14.25" customHeight="1">
      <c r="C21" s="4"/>
      <c r="D21" s="51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6"/>
    </row>
    <row r="22" spans="3:25" ht="15" customHeight="1">
      <c r="C22" s="4"/>
      <c r="D22" s="51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6"/>
    </row>
    <row r="23" spans="3:25" s="82" customFormat="1" ht="24.75" customHeight="1">
      <c r="C23" s="81"/>
      <c r="D23" s="161" t="s">
        <v>160</v>
      </c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3"/>
    </row>
    <row r="24" spans="3:25" s="82" customFormat="1" ht="24.75" customHeight="1">
      <c r="C24" s="81"/>
      <c r="D24" s="164" t="s">
        <v>161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6"/>
    </row>
    <row r="25" spans="3:25" ht="15"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6"/>
    </row>
    <row r="26" spans="3:25" s="82" customFormat="1" ht="30" customHeight="1">
      <c r="C26" s="81"/>
      <c r="D26" s="88"/>
      <c r="E26" s="88"/>
      <c r="F26" s="88"/>
      <c r="G26" s="88"/>
      <c r="H26" s="88"/>
      <c r="I26" s="88"/>
      <c r="J26" s="88"/>
      <c r="K26" s="88"/>
      <c r="L26" s="88"/>
      <c r="M26" s="169" t="s">
        <v>205</v>
      </c>
      <c r="N26" s="162"/>
      <c r="O26" s="162"/>
      <c r="P26" s="162"/>
      <c r="Q26" s="88"/>
      <c r="R26" s="88"/>
      <c r="S26" s="88"/>
      <c r="T26" s="88"/>
      <c r="U26" s="88"/>
      <c r="V26" s="88"/>
      <c r="W26" s="88"/>
      <c r="X26" s="88"/>
      <c r="Y26" s="89"/>
    </row>
    <row r="27" spans="3:25" ht="15">
      <c r="C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6"/>
    </row>
    <row r="28" spans="3:25" ht="15"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"/>
    </row>
    <row r="29" spans="3:25" ht="15" customHeight="1">
      <c r="C29" s="4"/>
      <c r="D29" s="5"/>
      <c r="E29" s="5"/>
      <c r="F29" s="5"/>
      <c r="G29" s="5"/>
      <c r="H29" s="5"/>
      <c r="I29" s="5"/>
      <c r="J29" s="49"/>
      <c r="K29" s="49" t="s">
        <v>19</v>
      </c>
      <c r="L29" s="49"/>
      <c r="M29" s="49"/>
      <c r="N29" s="49"/>
      <c r="O29" s="49"/>
      <c r="P29" s="49"/>
      <c r="Q29" s="49"/>
      <c r="R29" s="5"/>
      <c r="S29" s="5"/>
      <c r="T29" s="5"/>
      <c r="U29" s="5"/>
      <c r="V29" s="5"/>
      <c r="W29" s="5"/>
      <c r="X29" s="5"/>
      <c r="Y29" s="6"/>
    </row>
    <row r="30" spans="3:25" ht="15"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6"/>
    </row>
    <row r="31" spans="3:25" ht="15"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6"/>
    </row>
    <row r="32" spans="3:25" ht="15"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6"/>
    </row>
    <row r="33" spans="3:25" s="82" customFormat="1" ht="19.5" customHeight="1">
      <c r="C33" s="81"/>
      <c r="D33" s="88"/>
      <c r="E33" s="90"/>
      <c r="F33" s="158" t="s">
        <v>198</v>
      </c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86"/>
      <c r="V33" s="158" t="s">
        <v>3</v>
      </c>
      <c r="W33" s="160"/>
      <c r="X33" s="160"/>
      <c r="Y33" s="91"/>
    </row>
    <row r="34" spans="3:25" s="82" customFormat="1" ht="19.5" customHeight="1">
      <c r="C34" s="81"/>
      <c r="D34" s="88"/>
      <c r="E34" s="90"/>
      <c r="F34" s="158" t="s">
        <v>199</v>
      </c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86"/>
      <c r="V34" s="158" t="s">
        <v>2</v>
      </c>
      <c r="W34" s="160"/>
      <c r="X34" s="160"/>
      <c r="Y34" s="91"/>
    </row>
    <row r="35" spans="3:30" s="82" customFormat="1" ht="19.5" customHeight="1">
      <c r="C35" s="81"/>
      <c r="D35" s="88"/>
      <c r="E35" s="90"/>
      <c r="F35" s="158" t="s">
        <v>200</v>
      </c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86"/>
      <c r="V35" s="158" t="s">
        <v>4</v>
      </c>
      <c r="W35" s="160"/>
      <c r="X35" s="160"/>
      <c r="Y35" s="91"/>
      <c r="AC35" s="160"/>
      <c r="AD35" s="160"/>
    </row>
    <row r="36" spans="3:25" s="82" customFormat="1" ht="19.5" customHeight="1">
      <c r="C36" s="81"/>
      <c r="D36" s="88"/>
      <c r="E36" s="92"/>
      <c r="F36" s="158" t="s">
        <v>201</v>
      </c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86"/>
      <c r="V36" s="158" t="s">
        <v>4</v>
      </c>
      <c r="W36" s="160"/>
      <c r="X36" s="160"/>
      <c r="Y36" s="91"/>
    </row>
    <row r="37" spans="3:25" ht="18.75">
      <c r="C37" s="4"/>
      <c r="D37" s="5"/>
      <c r="E37" s="1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16"/>
    </row>
    <row r="38" spans="3:25" ht="18.75">
      <c r="C38" s="4"/>
      <c r="D38" s="5"/>
      <c r="E38" s="11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16"/>
    </row>
    <row r="39" spans="3:30" ht="18.75">
      <c r="C39" s="4"/>
      <c r="D39" s="5"/>
      <c r="E39" s="11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16"/>
      <c r="AD39" t="s">
        <v>203</v>
      </c>
    </row>
    <row r="40" spans="3:25" s="82" customFormat="1" ht="19.5" customHeight="1">
      <c r="C40" s="81"/>
      <c r="D40" s="88"/>
      <c r="E40" s="92"/>
      <c r="F40" s="158" t="s">
        <v>202</v>
      </c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 t="s">
        <v>206</v>
      </c>
      <c r="T40" s="158"/>
      <c r="U40" s="158"/>
      <c r="V40" s="160"/>
      <c r="W40" s="160"/>
      <c r="X40" s="160"/>
      <c r="Y40" s="167"/>
    </row>
    <row r="41" spans="3:25" s="82" customFormat="1" ht="19.5" customHeight="1">
      <c r="C41" s="81"/>
      <c r="D41" s="88"/>
      <c r="E41" s="90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93"/>
      <c r="R41" s="86"/>
      <c r="S41" s="158" t="s">
        <v>207</v>
      </c>
      <c r="T41" s="160"/>
      <c r="U41" s="160"/>
      <c r="V41" s="160"/>
      <c r="W41" s="160"/>
      <c r="X41" s="160"/>
      <c r="Y41" s="167"/>
    </row>
    <row r="42" spans="3:25" ht="18.75">
      <c r="C42" s="4"/>
      <c r="D42" s="5"/>
      <c r="E42" s="11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16"/>
    </row>
    <row r="43" spans="3:25" s="82" customFormat="1" ht="19.5" customHeight="1">
      <c r="C43" s="81"/>
      <c r="D43" s="88"/>
      <c r="E43" s="90"/>
      <c r="F43" s="158" t="s">
        <v>1</v>
      </c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9" t="s">
        <v>208</v>
      </c>
      <c r="T43" s="160"/>
      <c r="U43" s="160"/>
      <c r="V43" s="310"/>
      <c r="W43" s="94"/>
      <c r="X43" s="94"/>
      <c r="Y43" s="91"/>
    </row>
    <row r="44" spans="3:25" s="82" customFormat="1" ht="19.5" customHeight="1">
      <c r="C44" s="81"/>
      <c r="D44" s="88"/>
      <c r="E44" s="90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6"/>
      <c r="T44" s="97"/>
      <c r="U44" s="97"/>
      <c r="V44" s="98"/>
      <c r="W44" s="94"/>
      <c r="X44" s="94"/>
      <c r="Y44" s="91"/>
    </row>
    <row r="45" spans="3:25" ht="15.75" thickBot="1">
      <c r="C45" s="7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9"/>
    </row>
    <row r="46" spans="3:25" ht="1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5"/>
      <c r="T46" s="5"/>
      <c r="U46" s="5"/>
      <c r="V46" s="5"/>
      <c r="W46" s="2"/>
      <c r="X46" s="2"/>
      <c r="Y46" s="2"/>
    </row>
    <row r="47" spans="3:25" ht="16.5" customHeight="1">
      <c r="C47" s="260" t="s">
        <v>134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18"/>
      <c r="T47" s="18"/>
      <c r="U47" s="18"/>
      <c r="V47" s="18"/>
      <c r="W47" s="300" t="s">
        <v>5</v>
      </c>
      <c r="X47" s="300"/>
      <c r="Y47" s="300"/>
    </row>
    <row r="48" spans="3:25" ht="16.5" customHeight="1" thickBot="1">
      <c r="C48" s="18"/>
      <c r="D48" s="18"/>
      <c r="E48" s="295" t="s">
        <v>209</v>
      </c>
      <c r="F48" s="180"/>
      <c r="G48" s="180"/>
      <c r="H48" s="180"/>
      <c r="I48" s="180"/>
      <c r="J48" s="180"/>
      <c r="K48" s="180"/>
      <c r="L48" s="180"/>
      <c r="M48" s="180"/>
      <c r="N48" s="180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3:25" ht="16.5" customHeight="1">
      <c r="C49" s="311"/>
      <c r="D49" s="264"/>
      <c r="E49" s="262"/>
      <c r="F49" s="263"/>
      <c r="G49" s="263"/>
      <c r="H49" s="263"/>
      <c r="I49" s="263"/>
      <c r="J49" s="263"/>
      <c r="K49" s="263"/>
      <c r="L49" s="263"/>
      <c r="M49" s="263"/>
      <c r="N49" s="264"/>
      <c r="O49" s="262"/>
      <c r="P49" s="263"/>
      <c r="Q49" s="263"/>
      <c r="R49" s="187" t="s">
        <v>9</v>
      </c>
      <c r="S49" s="188"/>
      <c r="T49" s="188"/>
      <c r="U49" s="189"/>
      <c r="V49" s="190" t="s">
        <v>9</v>
      </c>
      <c r="W49" s="188"/>
      <c r="X49" s="188"/>
      <c r="Y49" s="189"/>
    </row>
    <row r="50" spans="3:25" ht="16.5" customHeight="1" thickBot="1">
      <c r="C50" s="273" t="s">
        <v>7</v>
      </c>
      <c r="D50" s="181"/>
      <c r="E50" s="182" t="s">
        <v>147</v>
      </c>
      <c r="F50" s="183"/>
      <c r="G50" s="183"/>
      <c r="H50" s="183"/>
      <c r="I50" s="183"/>
      <c r="J50" s="183"/>
      <c r="K50" s="183"/>
      <c r="L50" s="183"/>
      <c r="M50" s="183"/>
      <c r="N50" s="184"/>
      <c r="O50" s="185" t="s">
        <v>8</v>
      </c>
      <c r="P50" s="186"/>
      <c r="Q50" s="186"/>
      <c r="R50" s="191" t="s">
        <v>10</v>
      </c>
      <c r="S50" s="183"/>
      <c r="T50" s="183"/>
      <c r="U50" s="192"/>
      <c r="V50" s="193" t="s">
        <v>11</v>
      </c>
      <c r="W50" s="183"/>
      <c r="X50" s="183"/>
      <c r="Y50" s="192"/>
    </row>
    <row r="51" spans="3:25" ht="9.75" customHeight="1">
      <c r="C51" s="29"/>
      <c r="D51" s="30"/>
      <c r="E51" s="31"/>
      <c r="F51" s="32"/>
      <c r="G51" s="32"/>
      <c r="H51" s="32"/>
      <c r="I51" s="32"/>
      <c r="J51" s="32"/>
      <c r="K51" s="32"/>
      <c r="L51" s="32"/>
      <c r="M51" s="32"/>
      <c r="N51" s="30"/>
      <c r="O51" s="262"/>
      <c r="P51" s="269"/>
      <c r="Q51" s="269"/>
      <c r="R51" s="271">
        <f>R53++R56+R57+R58+R67+R75+R76+R77</f>
        <v>497390046</v>
      </c>
      <c r="S51" s="269"/>
      <c r="T51" s="269"/>
      <c r="U51" s="272"/>
      <c r="V51" s="271">
        <f>V53++V56+V57+V58+V67+V75+V76+V77</f>
        <v>554109285</v>
      </c>
      <c r="W51" s="269"/>
      <c r="X51" s="269"/>
      <c r="Y51" s="272"/>
    </row>
    <row r="52" spans="3:25" ht="15.75" customHeight="1" thickBot="1">
      <c r="C52" s="39" t="s">
        <v>21</v>
      </c>
      <c r="D52" s="41"/>
      <c r="E52" s="42"/>
      <c r="F52" s="179" t="s">
        <v>20</v>
      </c>
      <c r="G52" s="180"/>
      <c r="H52" s="180"/>
      <c r="I52" s="180"/>
      <c r="J52" s="180"/>
      <c r="K52" s="180"/>
      <c r="L52" s="180"/>
      <c r="M52" s="180"/>
      <c r="N52" s="181"/>
      <c r="O52" s="270"/>
      <c r="P52" s="179"/>
      <c r="Q52" s="179"/>
      <c r="R52" s="273"/>
      <c r="S52" s="179"/>
      <c r="T52" s="179"/>
      <c r="U52" s="274"/>
      <c r="V52" s="273"/>
      <c r="W52" s="179"/>
      <c r="X52" s="179"/>
      <c r="Y52" s="274"/>
    </row>
    <row r="53" spans="3:25" ht="16.5" customHeight="1">
      <c r="C53" s="33"/>
      <c r="D53" s="24"/>
      <c r="E53" s="176" t="s">
        <v>22</v>
      </c>
      <c r="F53" s="177"/>
      <c r="G53" s="177"/>
      <c r="H53" s="177"/>
      <c r="I53" s="177"/>
      <c r="J53" s="177"/>
      <c r="K53" s="177"/>
      <c r="L53" s="177"/>
      <c r="M53" s="177"/>
      <c r="N53" s="178"/>
      <c r="O53" s="280"/>
      <c r="P53" s="276"/>
      <c r="Q53" s="276"/>
      <c r="R53" s="275">
        <f>R54+R55</f>
        <v>65376257</v>
      </c>
      <c r="S53" s="276"/>
      <c r="T53" s="276"/>
      <c r="U53" s="277"/>
      <c r="V53" s="275">
        <f>V54+V55</f>
        <v>49427018</v>
      </c>
      <c r="W53" s="276"/>
      <c r="X53" s="276"/>
      <c r="Y53" s="277"/>
    </row>
    <row r="54" spans="3:25" ht="16.5" customHeight="1">
      <c r="C54" s="35"/>
      <c r="D54" s="26"/>
      <c r="E54" s="168" t="s">
        <v>24</v>
      </c>
      <c r="F54" s="156"/>
      <c r="G54" s="156"/>
      <c r="H54" s="156"/>
      <c r="I54" s="156"/>
      <c r="J54" s="156"/>
      <c r="K54" s="156"/>
      <c r="L54" s="156"/>
      <c r="M54" s="156"/>
      <c r="N54" s="157"/>
      <c r="O54" s="244">
        <v>5121</v>
      </c>
      <c r="P54" s="245"/>
      <c r="Q54" s="245"/>
      <c r="R54" s="196">
        <v>65339501</v>
      </c>
      <c r="S54" s="218"/>
      <c r="T54" s="218"/>
      <c r="U54" s="219"/>
      <c r="V54" s="196">
        <v>49399225</v>
      </c>
      <c r="W54" s="218"/>
      <c r="X54" s="218"/>
      <c r="Y54" s="219"/>
    </row>
    <row r="55" spans="3:25" ht="16.5" customHeight="1">
      <c r="C55" s="35"/>
      <c r="D55" s="26"/>
      <c r="E55" s="168" t="s">
        <v>148</v>
      </c>
      <c r="F55" s="156"/>
      <c r="G55" s="156"/>
      <c r="H55" s="156"/>
      <c r="I55" s="156"/>
      <c r="J55" s="156"/>
      <c r="K55" s="156"/>
      <c r="L55" s="156"/>
      <c r="M55" s="156"/>
      <c r="N55" s="157"/>
      <c r="O55" s="244">
        <v>5311</v>
      </c>
      <c r="P55" s="245"/>
      <c r="Q55" s="245"/>
      <c r="R55" s="196">
        <v>36756</v>
      </c>
      <c r="S55" s="218"/>
      <c r="T55" s="218"/>
      <c r="U55" s="219"/>
      <c r="V55" s="196">
        <v>27793</v>
      </c>
      <c r="W55" s="218"/>
      <c r="X55" s="218"/>
      <c r="Y55" s="219"/>
    </row>
    <row r="56" spans="3:25" ht="16.5" customHeight="1">
      <c r="C56" s="35"/>
      <c r="D56" s="26"/>
      <c r="E56" s="168" t="s">
        <v>124</v>
      </c>
      <c r="F56" s="156"/>
      <c r="G56" s="156"/>
      <c r="H56" s="156"/>
      <c r="I56" s="156"/>
      <c r="J56" s="156"/>
      <c r="K56" s="156"/>
      <c r="L56" s="156"/>
      <c r="M56" s="156"/>
      <c r="N56" s="157"/>
      <c r="O56" s="244">
        <v>532</v>
      </c>
      <c r="P56" s="245"/>
      <c r="Q56" s="245"/>
      <c r="R56" s="200">
        <v>4264345</v>
      </c>
      <c r="S56" s="278"/>
      <c r="T56" s="278"/>
      <c r="U56" s="279"/>
      <c r="V56" s="200">
        <v>4990399</v>
      </c>
      <c r="W56" s="278"/>
      <c r="X56" s="278"/>
      <c r="Y56" s="279"/>
    </row>
    <row r="57" spans="3:25" ht="16.5" customHeight="1">
      <c r="C57" s="35"/>
      <c r="D57" s="26"/>
      <c r="E57" s="168" t="s">
        <v>189</v>
      </c>
      <c r="F57" s="156"/>
      <c r="G57" s="156"/>
      <c r="H57" s="156"/>
      <c r="I57" s="156"/>
      <c r="J57" s="156"/>
      <c r="K57" s="156"/>
      <c r="L57" s="156"/>
      <c r="M57" s="156"/>
      <c r="N57" s="157"/>
      <c r="O57" s="244"/>
      <c r="P57" s="245"/>
      <c r="Q57" s="245"/>
      <c r="R57" s="196">
        <v>0</v>
      </c>
      <c r="S57" s="218"/>
      <c r="T57" s="218"/>
      <c r="U57" s="219"/>
      <c r="V57" s="196">
        <v>0</v>
      </c>
      <c r="W57" s="218"/>
      <c r="X57" s="218"/>
      <c r="Y57" s="219"/>
    </row>
    <row r="58" spans="3:25" ht="16.5" customHeight="1">
      <c r="C58" s="35"/>
      <c r="D58" s="26"/>
      <c r="E58" s="168" t="s">
        <v>190</v>
      </c>
      <c r="F58" s="156"/>
      <c r="G58" s="156"/>
      <c r="H58" s="156"/>
      <c r="I58" s="156"/>
      <c r="J58" s="156"/>
      <c r="K58" s="156"/>
      <c r="L58" s="156"/>
      <c r="M58" s="156"/>
      <c r="N58" s="157"/>
      <c r="O58" s="244"/>
      <c r="P58" s="245"/>
      <c r="Q58" s="245"/>
      <c r="R58" s="200">
        <f>R59+R60+R61+R62+R63+R64+R65+R66</f>
        <v>151699450</v>
      </c>
      <c r="S58" s="201"/>
      <c r="T58" s="201"/>
      <c r="U58" s="202"/>
      <c r="V58" s="200">
        <f>V59+V60+V61+V62+V63+V64+V65+V66</f>
        <v>144195954</v>
      </c>
      <c r="W58" s="201"/>
      <c r="X58" s="201"/>
      <c r="Y58" s="202"/>
    </row>
    <row r="59" spans="3:25" ht="16.5" customHeight="1">
      <c r="C59" s="35"/>
      <c r="D59" s="26"/>
      <c r="E59" s="25"/>
      <c r="F59" s="155" t="s">
        <v>23</v>
      </c>
      <c r="G59" s="156"/>
      <c r="H59" s="156"/>
      <c r="I59" s="156"/>
      <c r="J59" s="156"/>
      <c r="K59" s="156"/>
      <c r="L59" s="156"/>
      <c r="M59" s="156"/>
      <c r="N59" s="157"/>
      <c r="O59" s="244">
        <v>411</v>
      </c>
      <c r="P59" s="245"/>
      <c r="Q59" s="245"/>
      <c r="R59" s="196">
        <v>19760899</v>
      </c>
      <c r="S59" s="218"/>
      <c r="T59" s="218"/>
      <c r="U59" s="219"/>
      <c r="V59" s="196">
        <v>20496368</v>
      </c>
      <c r="W59" s="218"/>
      <c r="X59" s="218"/>
      <c r="Y59" s="219"/>
    </row>
    <row r="60" spans="3:25" ht="16.5" customHeight="1">
      <c r="C60" s="35"/>
      <c r="D60" s="26"/>
      <c r="E60" s="25"/>
      <c r="F60" s="155" t="s">
        <v>25</v>
      </c>
      <c r="G60" s="156"/>
      <c r="H60" s="156"/>
      <c r="I60" s="156"/>
      <c r="J60" s="156"/>
      <c r="K60" s="156"/>
      <c r="L60" s="156"/>
      <c r="M60" s="156"/>
      <c r="N60" s="157"/>
      <c r="O60" s="255">
        <v>427.431</v>
      </c>
      <c r="P60" s="256"/>
      <c r="Q60" s="256"/>
      <c r="R60" s="196">
        <v>1227511</v>
      </c>
      <c r="S60" s="218"/>
      <c r="T60" s="218"/>
      <c r="U60" s="219"/>
      <c r="V60" s="196">
        <v>2240737</v>
      </c>
      <c r="W60" s="218"/>
      <c r="X60" s="218"/>
      <c r="Y60" s="219"/>
    </row>
    <row r="61" spans="3:25" ht="16.5" customHeight="1">
      <c r="C61" s="35"/>
      <c r="D61" s="26"/>
      <c r="E61" s="25"/>
      <c r="F61" s="155" t="s">
        <v>29</v>
      </c>
      <c r="G61" s="156"/>
      <c r="H61" s="156"/>
      <c r="I61" s="156"/>
      <c r="J61" s="156"/>
      <c r="K61" s="156"/>
      <c r="L61" s="156"/>
      <c r="M61" s="156"/>
      <c r="N61" s="157"/>
      <c r="O61" s="244">
        <v>444</v>
      </c>
      <c r="P61" s="245"/>
      <c r="Q61" s="245"/>
      <c r="R61" s="196"/>
      <c r="S61" s="218"/>
      <c r="T61" s="218"/>
      <c r="U61" s="219"/>
      <c r="V61" s="196"/>
      <c r="W61" s="218"/>
      <c r="X61" s="218"/>
      <c r="Y61" s="219"/>
    </row>
    <row r="62" spans="3:25" ht="16.5" customHeight="1">
      <c r="C62" s="35"/>
      <c r="D62" s="26"/>
      <c r="E62" s="25"/>
      <c r="F62" s="155" t="s">
        <v>26</v>
      </c>
      <c r="G62" s="156"/>
      <c r="H62" s="156"/>
      <c r="I62" s="156"/>
      <c r="J62" s="156"/>
      <c r="K62" s="156"/>
      <c r="L62" s="156"/>
      <c r="M62" s="156"/>
      <c r="N62" s="157"/>
      <c r="O62" s="244">
        <v>445</v>
      </c>
      <c r="P62" s="245"/>
      <c r="Q62" s="245"/>
      <c r="R62" s="196">
        <v>43219925</v>
      </c>
      <c r="S62" s="218"/>
      <c r="T62" s="218"/>
      <c r="U62" s="219"/>
      <c r="V62" s="196">
        <v>21077213</v>
      </c>
      <c r="W62" s="218"/>
      <c r="X62" s="218"/>
      <c r="Y62" s="219"/>
    </row>
    <row r="63" spans="3:25" ht="16.5" customHeight="1">
      <c r="C63" s="35"/>
      <c r="D63" s="26"/>
      <c r="E63" s="25"/>
      <c r="F63" s="155" t="s">
        <v>146</v>
      </c>
      <c r="G63" s="156"/>
      <c r="H63" s="156"/>
      <c r="I63" s="156"/>
      <c r="J63" s="156"/>
      <c r="K63" s="156"/>
      <c r="L63" s="156"/>
      <c r="M63" s="156"/>
      <c r="N63" s="157"/>
      <c r="O63" s="244">
        <v>441</v>
      </c>
      <c r="P63" s="245"/>
      <c r="Q63" s="245"/>
      <c r="R63" s="196">
        <v>0</v>
      </c>
      <c r="S63" s="218"/>
      <c r="T63" s="218"/>
      <c r="U63" s="219"/>
      <c r="V63" s="196">
        <v>40799460</v>
      </c>
      <c r="W63" s="218"/>
      <c r="X63" s="218"/>
      <c r="Y63" s="219"/>
    </row>
    <row r="64" spans="3:25" ht="16.5" customHeight="1">
      <c r="C64" s="35"/>
      <c r="D64" s="26"/>
      <c r="E64" s="25"/>
      <c r="F64" s="155" t="s">
        <v>136</v>
      </c>
      <c r="G64" s="156"/>
      <c r="H64" s="156"/>
      <c r="I64" s="156"/>
      <c r="J64" s="156"/>
      <c r="K64" s="156"/>
      <c r="L64" s="156"/>
      <c r="M64" s="156"/>
      <c r="N64" s="157"/>
      <c r="O64" s="244">
        <v>416</v>
      </c>
      <c r="P64" s="245"/>
      <c r="Q64" s="245"/>
      <c r="R64" s="196">
        <v>735794683</v>
      </c>
      <c r="S64" s="218"/>
      <c r="T64" s="218"/>
      <c r="U64" s="219"/>
      <c r="V64" s="196">
        <v>735794683</v>
      </c>
      <c r="W64" s="218"/>
      <c r="X64" s="218"/>
      <c r="Y64" s="219"/>
    </row>
    <row r="65" spans="3:25" ht="16.5" customHeight="1">
      <c r="C65" s="35"/>
      <c r="D65" s="26"/>
      <c r="E65" s="25"/>
      <c r="F65" s="155" t="s">
        <v>187</v>
      </c>
      <c r="G65" s="156"/>
      <c r="H65" s="156"/>
      <c r="I65" s="156"/>
      <c r="J65" s="156"/>
      <c r="K65" s="156"/>
      <c r="L65" s="156"/>
      <c r="M65" s="156"/>
      <c r="N65" s="157"/>
      <c r="O65" s="244">
        <v>496</v>
      </c>
      <c r="P65" s="245"/>
      <c r="Q65" s="245"/>
      <c r="R65" s="196">
        <v>-735794683</v>
      </c>
      <c r="S65" s="218"/>
      <c r="T65" s="218"/>
      <c r="U65" s="219"/>
      <c r="V65" s="196">
        <v>-735794683</v>
      </c>
      <c r="W65" s="218"/>
      <c r="X65" s="218"/>
      <c r="Y65" s="219"/>
    </row>
    <row r="66" spans="3:25" ht="16.5" customHeight="1">
      <c r="C66" s="35"/>
      <c r="D66" s="26"/>
      <c r="E66" s="25"/>
      <c r="F66" s="155" t="s">
        <v>188</v>
      </c>
      <c r="G66" s="156"/>
      <c r="H66" s="156"/>
      <c r="I66" s="156"/>
      <c r="J66" s="156"/>
      <c r="K66" s="156"/>
      <c r="L66" s="156"/>
      <c r="M66" s="156"/>
      <c r="N66" s="157"/>
      <c r="O66" s="244">
        <v>467</v>
      </c>
      <c r="P66" s="245"/>
      <c r="Q66" s="245"/>
      <c r="R66" s="196">
        <v>87491115</v>
      </c>
      <c r="S66" s="156"/>
      <c r="T66" s="156"/>
      <c r="U66" s="197"/>
      <c r="V66" s="196">
        <v>59582176</v>
      </c>
      <c r="W66" s="156"/>
      <c r="X66" s="156"/>
      <c r="Y66" s="197"/>
    </row>
    <row r="67" spans="3:25" ht="16.5" customHeight="1">
      <c r="C67" s="35"/>
      <c r="D67" s="26"/>
      <c r="E67" s="168" t="s">
        <v>30</v>
      </c>
      <c r="F67" s="156"/>
      <c r="G67" s="156"/>
      <c r="H67" s="156"/>
      <c r="I67" s="156"/>
      <c r="J67" s="156"/>
      <c r="K67" s="156"/>
      <c r="L67" s="156"/>
      <c r="M67" s="156"/>
      <c r="N67" s="157"/>
      <c r="O67" s="244"/>
      <c r="P67" s="245"/>
      <c r="Q67" s="245"/>
      <c r="R67" s="200">
        <f>R68+R69+R70+R71+R72++R73+R74</f>
        <v>274881373</v>
      </c>
      <c r="S67" s="201"/>
      <c r="T67" s="201"/>
      <c r="U67" s="202"/>
      <c r="V67" s="200">
        <f>V68+V69+V70+V71+V72++V73+V74</f>
        <v>353777781</v>
      </c>
      <c r="W67" s="201"/>
      <c r="X67" s="201"/>
      <c r="Y67" s="202"/>
    </row>
    <row r="68" spans="3:25" ht="16.5" customHeight="1">
      <c r="C68" s="35"/>
      <c r="D68" s="26"/>
      <c r="E68" s="25"/>
      <c r="F68" s="155" t="s">
        <v>31</v>
      </c>
      <c r="G68" s="156"/>
      <c r="H68" s="156"/>
      <c r="I68" s="156"/>
      <c r="J68" s="156"/>
      <c r="K68" s="156"/>
      <c r="L68" s="156"/>
      <c r="M68" s="156"/>
      <c r="N68" s="157"/>
      <c r="O68" s="265" t="s">
        <v>214</v>
      </c>
      <c r="P68" s="266"/>
      <c r="Q68" s="266"/>
      <c r="R68" s="196">
        <v>217981338</v>
      </c>
      <c r="S68" s="218"/>
      <c r="T68" s="218"/>
      <c r="U68" s="219"/>
      <c r="V68" s="196">
        <v>297453480</v>
      </c>
      <c r="W68" s="218"/>
      <c r="X68" s="218"/>
      <c r="Y68" s="219"/>
    </row>
    <row r="69" spans="3:25" ht="16.5" customHeight="1">
      <c r="C69" s="35"/>
      <c r="D69" s="15"/>
      <c r="E69" s="25"/>
      <c r="F69" s="155" t="s">
        <v>32</v>
      </c>
      <c r="G69" s="156"/>
      <c r="H69" s="156"/>
      <c r="I69" s="156"/>
      <c r="J69" s="156"/>
      <c r="K69" s="156"/>
      <c r="L69" s="156"/>
      <c r="M69" s="156"/>
      <c r="N69" s="157"/>
      <c r="O69" s="267" t="s">
        <v>215</v>
      </c>
      <c r="P69" s="268"/>
      <c r="Q69" s="268"/>
      <c r="R69" s="196">
        <v>8453427</v>
      </c>
      <c r="S69" s="218"/>
      <c r="T69" s="218"/>
      <c r="U69" s="219"/>
      <c r="V69" s="196">
        <v>8058734</v>
      </c>
      <c r="W69" s="218"/>
      <c r="X69" s="218"/>
      <c r="Y69" s="219"/>
    </row>
    <row r="70" spans="3:28" ht="16.5" customHeight="1">
      <c r="C70" s="35"/>
      <c r="D70" s="15"/>
      <c r="E70" s="23"/>
      <c r="F70" s="155" t="s">
        <v>85</v>
      </c>
      <c r="G70" s="156"/>
      <c r="H70" s="156"/>
      <c r="I70" s="156"/>
      <c r="J70" s="156"/>
      <c r="K70" s="156"/>
      <c r="L70" s="156"/>
      <c r="M70" s="156"/>
      <c r="N70" s="157"/>
      <c r="O70" s="244">
        <v>342</v>
      </c>
      <c r="P70" s="245"/>
      <c r="Q70" s="245"/>
      <c r="R70" s="196">
        <v>7799103</v>
      </c>
      <c r="S70" s="218"/>
      <c r="T70" s="218"/>
      <c r="U70" s="219"/>
      <c r="V70" s="196">
        <v>7359174</v>
      </c>
      <c r="W70" s="218"/>
      <c r="X70" s="218"/>
      <c r="Y70" s="219"/>
      <c r="AB70" t="e">
        <f>#REF!</f>
        <v>#REF!</v>
      </c>
    </row>
    <row r="71" spans="3:25" ht="16.5" customHeight="1">
      <c r="C71" s="35"/>
      <c r="D71" s="15"/>
      <c r="E71" s="25"/>
      <c r="F71" s="155" t="s">
        <v>33</v>
      </c>
      <c r="G71" s="156"/>
      <c r="H71" s="156"/>
      <c r="I71" s="156"/>
      <c r="J71" s="156"/>
      <c r="K71" s="156"/>
      <c r="L71" s="156"/>
      <c r="M71" s="156"/>
      <c r="N71" s="157"/>
      <c r="O71" s="244">
        <v>347</v>
      </c>
      <c r="P71" s="245"/>
      <c r="Q71" s="245"/>
      <c r="R71" s="196">
        <v>40647505</v>
      </c>
      <c r="S71" s="218"/>
      <c r="T71" s="218"/>
      <c r="U71" s="219"/>
      <c r="V71" s="196">
        <v>40906393</v>
      </c>
      <c r="W71" s="218"/>
      <c r="X71" s="218"/>
      <c r="Y71" s="219"/>
    </row>
    <row r="72" spans="3:25" ht="16.5" customHeight="1">
      <c r="C72" s="35"/>
      <c r="D72" s="15"/>
      <c r="E72" s="23"/>
      <c r="F72" s="155" t="s">
        <v>34</v>
      </c>
      <c r="G72" s="156"/>
      <c r="H72" s="156"/>
      <c r="I72" s="156"/>
      <c r="J72" s="156"/>
      <c r="K72" s="156"/>
      <c r="L72" s="156"/>
      <c r="M72" s="156"/>
      <c r="N72" s="157"/>
      <c r="O72" s="244"/>
      <c r="P72" s="245"/>
      <c r="Q72" s="245"/>
      <c r="R72" s="196"/>
      <c r="S72" s="218"/>
      <c r="T72" s="218"/>
      <c r="U72" s="219"/>
      <c r="V72" s="196"/>
      <c r="W72" s="218"/>
      <c r="X72" s="218"/>
      <c r="Y72" s="219"/>
    </row>
    <row r="73" spans="3:25" ht="16.5" customHeight="1">
      <c r="C73" s="35"/>
      <c r="D73" s="26"/>
      <c r="E73" s="25"/>
      <c r="F73" s="155" t="s">
        <v>35</v>
      </c>
      <c r="G73" s="156"/>
      <c r="H73" s="156"/>
      <c r="I73" s="156"/>
      <c r="J73" s="156"/>
      <c r="K73" s="156"/>
      <c r="L73" s="156"/>
      <c r="M73" s="156"/>
      <c r="N73" s="157"/>
      <c r="O73" s="244"/>
      <c r="P73" s="245"/>
      <c r="Q73" s="245"/>
      <c r="R73" s="196"/>
      <c r="S73" s="218"/>
      <c r="T73" s="218"/>
      <c r="U73" s="219"/>
      <c r="V73" s="196"/>
      <c r="W73" s="218"/>
      <c r="X73" s="218"/>
      <c r="Y73" s="219"/>
    </row>
    <row r="74" spans="3:25" ht="16.5" customHeight="1">
      <c r="C74" s="35"/>
      <c r="D74" s="26"/>
      <c r="E74" s="25"/>
      <c r="F74" s="155" t="s">
        <v>28</v>
      </c>
      <c r="G74" s="156"/>
      <c r="H74" s="156"/>
      <c r="I74" s="156"/>
      <c r="J74" s="156"/>
      <c r="K74" s="156"/>
      <c r="L74" s="156"/>
      <c r="M74" s="156"/>
      <c r="N74" s="157"/>
      <c r="O74" s="244"/>
      <c r="P74" s="245"/>
      <c r="Q74" s="245"/>
      <c r="R74" s="196"/>
      <c r="S74" s="218"/>
      <c r="T74" s="218"/>
      <c r="U74" s="219"/>
      <c r="V74" s="196"/>
      <c r="W74" s="218"/>
      <c r="X74" s="218"/>
      <c r="Y74" s="219"/>
    </row>
    <row r="75" spans="3:25" ht="16.5" customHeight="1">
      <c r="C75" s="35"/>
      <c r="D75" s="26"/>
      <c r="E75" s="168" t="s">
        <v>48</v>
      </c>
      <c r="F75" s="156"/>
      <c r="G75" s="156"/>
      <c r="H75" s="156"/>
      <c r="I75" s="156"/>
      <c r="J75" s="156"/>
      <c r="K75" s="156"/>
      <c r="L75" s="156"/>
      <c r="M75" s="156"/>
      <c r="N75" s="157"/>
      <c r="O75" s="244"/>
      <c r="P75" s="245"/>
      <c r="Q75" s="245"/>
      <c r="R75" s="196">
        <v>0</v>
      </c>
      <c r="S75" s="218"/>
      <c r="T75" s="218"/>
      <c r="U75" s="219"/>
      <c r="V75" s="196">
        <v>0</v>
      </c>
      <c r="W75" s="218"/>
      <c r="X75" s="218"/>
      <c r="Y75" s="219"/>
    </row>
    <row r="76" spans="3:25" ht="16.5" customHeight="1">
      <c r="C76" s="35"/>
      <c r="D76" s="26"/>
      <c r="E76" s="168" t="s">
        <v>49</v>
      </c>
      <c r="F76" s="156"/>
      <c r="G76" s="156"/>
      <c r="H76" s="156"/>
      <c r="I76" s="156"/>
      <c r="J76" s="156"/>
      <c r="K76" s="156"/>
      <c r="L76" s="156"/>
      <c r="M76" s="156"/>
      <c r="N76" s="157"/>
      <c r="O76" s="244"/>
      <c r="P76" s="245"/>
      <c r="Q76" s="245"/>
      <c r="R76" s="196">
        <v>0</v>
      </c>
      <c r="S76" s="218"/>
      <c r="T76" s="218"/>
      <c r="U76" s="219"/>
      <c r="V76" s="196">
        <v>0</v>
      </c>
      <c r="W76" s="218"/>
      <c r="X76" s="218"/>
      <c r="Y76" s="219"/>
    </row>
    <row r="77" spans="3:25" ht="16.5" customHeight="1">
      <c r="C77" s="35"/>
      <c r="D77" s="26"/>
      <c r="E77" s="168" t="s">
        <v>50</v>
      </c>
      <c r="F77" s="156"/>
      <c r="G77" s="156"/>
      <c r="H77" s="156"/>
      <c r="I77" s="156"/>
      <c r="J77" s="156"/>
      <c r="K77" s="156"/>
      <c r="L77" s="156"/>
      <c r="M77" s="156"/>
      <c r="N77" s="157"/>
      <c r="O77" s="244">
        <v>481</v>
      </c>
      <c r="P77" s="245"/>
      <c r="Q77" s="245"/>
      <c r="R77" s="200">
        <v>1168621</v>
      </c>
      <c r="S77" s="201"/>
      <c r="T77" s="201"/>
      <c r="U77" s="202"/>
      <c r="V77" s="200">
        <v>1718133</v>
      </c>
      <c r="W77" s="201"/>
      <c r="X77" s="201"/>
      <c r="Y77" s="202"/>
    </row>
    <row r="78" spans="3:25" ht="16.5" customHeight="1" thickBot="1">
      <c r="C78" s="35"/>
      <c r="D78" s="26"/>
      <c r="E78" s="20"/>
      <c r="F78" s="170" t="s">
        <v>51</v>
      </c>
      <c r="G78" s="171"/>
      <c r="H78" s="171"/>
      <c r="I78" s="171"/>
      <c r="J78" s="171"/>
      <c r="K78" s="171"/>
      <c r="L78" s="171"/>
      <c r="M78" s="171"/>
      <c r="N78" s="172"/>
      <c r="O78" s="246"/>
      <c r="P78" s="247"/>
      <c r="Q78" s="247"/>
      <c r="R78" s="196">
        <v>0</v>
      </c>
      <c r="S78" s="218"/>
      <c r="T78" s="218"/>
      <c r="U78" s="219"/>
      <c r="V78" s="196">
        <v>0</v>
      </c>
      <c r="W78" s="218"/>
      <c r="X78" s="218"/>
      <c r="Y78" s="219"/>
    </row>
    <row r="79" spans="3:25" ht="21.75" customHeight="1" thickBot="1">
      <c r="C79" s="35" t="s">
        <v>36</v>
      </c>
      <c r="D79" s="15"/>
      <c r="E79" s="173" t="s">
        <v>37</v>
      </c>
      <c r="F79" s="174"/>
      <c r="G79" s="174"/>
      <c r="H79" s="174"/>
      <c r="I79" s="174"/>
      <c r="J79" s="174"/>
      <c r="K79" s="174"/>
      <c r="L79" s="174"/>
      <c r="M79" s="174"/>
      <c r="N79" s="175"/>
      <c r="O79" s="248"/>
      <c r="P79" s="249"/>
      <c r="Q79" s="249"/>
      <c r="R79" s="225">
        <f>R80+R81+R87+R88+R89+R90</f>
        <v>68073812444</v>
      </c>
      <c r="S79" s="226"/>
      <c r="T79" s="226"/>
      <c r="U79" s="227"/>
      <c r="V79" s="225">
        <f>V80+V81+V87+V88+V89+V90</f>
        <v>68970012120</v>
      </c>
      <c r="W79" s="226"/>
      <c r="X79" s="226"/>
      <c r="Y79" s="227"/>
    </row>
    <row r="80" spans="3:25" ht="16.5" customHeight="1">
      <c r="C80" s="35"/>
      <c r="D80" s="26"/>
      <c r="E80" s="176" t="s">
        <v>38</v>
      </c>
      <c r="F80" s="177"/>
      <c r="G80" s="177"/>
      <c r="H80" s="177"/>
      <c r="I80" s="177"/>
      <c r="J80" s="177"/>
      <c r="K80" s="177"/>
      <c r="L80" s="177"/>
      <c r="M80" s="177"/>
      <c r="N80" s="178"/>
      <c r="O80" s="250"/>
      <c r="P80" s="251"/>
      <c r="Q80" s="251"/>
      <c r="R80" s="209">
        <v>0</v>
      </c>
      <c r="S80" s="210"/>
      <c r="T80" s="210"/>
      <c r="U80" s="211"/>
      <c r="V80" s="209">
        <v>0</v>
      </c>
      <c r="W80" s="210"/>
      <c r="X80" s="210"/>
      <c r="Y80" s="211"/>
    </row>
    <row r="81" spans="3:25" ht="16.5" customHeight="1">
      <c r="C81" s="35"/>
      <c r="D81" s="26"/>
      <c r="E81" s="168" t="s">
        <v>39</v>
      </c>
      <c r="F81" s="156"/>
      <c r="G81" s="156"/>
      <c r="H81" s="156"/>
      <c r="I81" s="156"/>
      <c r="J81" s="156"/>
      <c r="K81" s="156"/>
      <c r="L81" s="156"/>
      <c r="M81" s="156"/>
      <c r="N81" s="157"/>
      <c r="O81" s="244"/>
      <c r="P81" s="245"/>
      <c r="Q81" s="245"/>
      <c r="R81" s="200">
        <f>R82+R83+R84+R85+R86</f>
        <v>68073812444</v>
      </c>
      <c r="S81" s="201"/>
      <c r="T81" s="201"/>
      <c r="U81" s="202"/>
      <c r="V81" s="200">
        <f>V82+V83+V84+V85+V86</f>
        <v>68970012120</v>
      </c>
      <c r="W81" s="201"/>
      <c r="X81" s="201"/>
      <c r="Y81" s="202"/>
    </row>
    <row r="82" spans="3:25" ht="16.5" customHeight="1">
      <c r="C82" s="35"/>
      <c r="D82" s="26"/>
      <c r="E82" s="25"/>
      <c r="F82" s="155" t="s">
        <v>40</v>
      </c>
      <c r="G82" s="156"/>
      <c r="H82" s="156"/>
      <c r="I82" s="156"/>
      <c r="J82" s="156"/>
      <c r="K82" s="156"/>
      <c r="L82" s="156"/>
      <c r="M82" s="156"/>
      <c r="N82" s="157"/>
      <c r="O82" s="244"/>
      <c r="P82" s="245"/>
      <c r="Q82" s="245"/>
      <c r="R82" s="196"/>
      <c r="S82" s="218"/>
      <c r="T82" s="218"/>
      <c r="U82" s="219"/>
      <c r="V82" s="196"/>
      <c r="W82" s="218"/>
      <c r="X82" s="218"/>
      <c r="Y82" s="219"/>
    </row>
    <row r="83" spans="3:25" ht="16.5" customHeight="1">
      <c r="C83" s="35"/>
      <c r="D83" s="26"/>
      <c r="E83" s="25"/>
      <c r="F83" s="155" t="s">
        <v>41</v>
      </c>
      <c r="G83" s="156"/>
      <c r="H83" s="156"/>
      <c r="I83" s="156"/>
      <c r="J83" s="156"/>
      <c r="K83" s="156"/>
      <c r="L83" s="156"/>
      <c r="M83" s="156"/>
      <c r="N83" s="157"/>
      <c r="O83" s="244">
        <v>212</v>
      </c>
      <c r="P83" s="245"/>
      <c r="Q83" s="245"/>
      <c r="R83" s="196">
        <v>66010085855</v>
      </c>
      <c r="S83" s="218"/>
      <c r="T83" s="218"/>
      <c r="U83" s="219"/>
      <c r="V83" s="196">
        <v>66784166436</v>
      </c>
      <c r="W83" s="218"/>
      <c r="X83" s="218"/>
      <c r="Y83" s="219"/>
    </row>
    <row r="84" spans="3:25" ht="16.5" customHeight="1">
      <c r="C84" s="35"/>
      <c r="D84" s="26"/>
      <c r="E84" s="25"/>
      <c r="F84" s="155" t="s">
        <v>42</v>
      </c>
      <c r="G84" s="156"/>
      <c r="H84" s="156"/>
      <c r="I84" s="156"/>
      <c r="J84" s="156"/>
      <c r="K84" s="156"/>
      <c r="L84" s="156"/>
      <c r="M84" s="156"/>
      <c r="N84" s="157"/>
      <c r="O84" s="244">
        <v>213</v>
      </c>
      <c r="P84" s="245"/>
      <c r="Q84" s="245"/>
      <c r="R84" s="196">
        <v>463080060</v>
      </c>
      <c r="S84" s="218"/>
      <c r="T84" s="218"/>
      <c r="U84" s="219"/>
      <c r="V84" s="196">
        <v>481661457</v>
      </c>
      <c r="W84" s="218"/>
      <c r="X84" s="218"/>
      <c r="Y84" s="219"/>
    </row>
    <row r="85" spans="3:25" ht="16.5" customHeight="1">
      <c r="C85" s="35"/>
      <c r="D85" s="26"/>
      <c r="E85" s="25"/>
      <c r="F85" s="155" t="s">
        <v>43</v>
      </c>
      <c r="G85" s="156"/>
      <c r="H85" s="156"/>
      <c r="I85" s="156"/>
      <c r="J85" s="156"/>
      <c r="K85" s="156"/>
      <c r="L85" s="156"/>
      <c r="M85" s="156"/>
      <c r="N85" s="157"/>
      <c r="O85" s="255">
        <v>215.218</v>
      </c>
      <c r="P85" s="256"/>
      <c r="Q85" s="256"/>
      <c r="R85" s="196">
        <v>1600646529</v>
      </c>
      <c r="S85" s="218"/>
      <c r="T85" s="218"/>
      <c r="U85" s="219"/>
      <c r="V85" s="196">
        <v>1704184227</v>
      </c>
      <c r="W85" s="218"/>
      <c r="X85" s="218"/>
      <c r="Y85" s="219"/>
    </row>
    <row r="86" spans="3:25" ht="16.5" customHeight="1">
      <c r="C86" s="35"/>
      <c r="D86" s="26"/>
      <c r="E86" s="25"/>
      <c r="F86" s="155" t="s">
        <v>135</v>
      </c>
      <c r="G86" s="156"/>
      <c r="H86" s="156"/>
      <c r="I86" s="156"/>
      <c r="J86" s="156"/>
      <c r="K86" s="156"/>
      <c r="L86" s="156"/>
      <c r="M86" s="156"/>
      <c r="N86" s="157"/>
      <c r="O86" s="252">
        <v>232</v>
      </c>
      <c r="P86" s="253"/>
      <c r="Q86" s="253"/>
      <c r="R86" s="196">
        <v>0</v>
      </c>
      <c r="S86" s="223"/>
      <c r="T86" s="223"/>
      <c r="U86" s="224"/>
      <c r="V86" s="196">
        <v>0</v>
      </c>
      <c r="W86" s="223"/>
      <c r="X86" s="223"/>
      <c r="Y86" s="224"/>
    </row>
    <row r="87" spans="3:25" ht="16.5" customHeight="1">
      <c r="C87" s="35"/>
      <c r="D87" s="26"/>
      <c r="E87" s="168" t="s">
        <v>44</v>
      </c>
      <c r="F87" s="156"/>
      <c r="G87" s="156"/>
      <c r="H87" s="156"/>
      <c r="I87" s="156"/>
      <c r="J87" s="156"/>
      <c r="K87" s="156"/>
      <c r="L87" s="156"/>
      <c r="M87" s="156"/>
      <c r="N87" s="157"/>
      <c r="O87" s="244"/>
      <c r="P87" s="245"/>
      <c r="Q87" s="245"/>
      <c r="R87" s="196">
        <v>0</v>
      </c>
      <c r="S87" s="218"/>
      <c r="T87" s="218"/>
      <c r="U87" s="219"/>
      <c r="V87" s="196">
        <v>0</v>
      </c>
      <c r="W87" s="218"/>
      <c r="X87" s="218"/>
      <c r="Y87" s="219"/>
    </row>
    <row r="88" spans="3:25" ht="16.5" customHeight="1">
      <c r="C88" s="35"/>
      <c r="D88" s="26"/>
      <c r="E88" s="168" t="s">
        <v>45</v>
      </c>
      <c r="F88" s="156"/>
      <c r="G88" s="156"/>
      <c r="H88" s="156"/>
      <c r="I88" s="156"/>
      <c r="J88" s="156"/>
      <c r="K88" s="156"/>
      <c r="L88" s="156"/>
      <c r="M88" s="156"/>
      <c r="N88" s="157"/>
      <c r="O88" s="244"/>
      <c r="P88" s="245"/>
      <c r="Q88" s="245"/>
      <c r="R88" s="196">
        <v>0</v>
      </c>
      <c r="S88" s="218"/>
      <c r="T88" s="218"/>
      <c r="U88" s="219"/>
      <c r="V88" s="196">
        <v>0</v>
      </c>
      <c r="W88" s="218"/>
      <c r="X88" s="218"/>
      <c r="Y88" s="219"/>
    </row>
    <row r="89" spans="3:25" ht="16.5" customHeight="1">
      <c r="C89" s="35"/>
      <c r="D89" s="26"/>
      <c r="E89" s="168" t="s">
        <v>47</v>
      </c>
      <c r="F89" s="156"/>
      <c r="G89" s="156"/>
      <c r="H89" s="156"/>
      <c r="I89" s="156"/>
      <c r="J89" s="156"/>
      <c r="K89" s="156"/>
      <c r="L89" s="156"/>
      <c r="M89" s="156"/>
      <c r="N89" s="157"/>
      <c r="O89" s="244"/>
      <c r="P89" s="245"/>
      <c r="Q89" s="245"/>
      <c r="R89" s="196">
        <v>0</v>
      </c>
      <c r="S89" s="218"/>
      <c r="T89" s="218"/>
      <c r="U89" s="219"/>
      <c r="V89" s="196">
        <v>0</v>
      </c>
      <c r="W89" s="218"/>
      <c r="X89" s="218"/>
      <c r="Y89" s="219"/>
    </row>
    <row r="90" spans="3:25" ht="16.5" customHeight="1" thickBot="1">
      <c r="C90" s="35"/>
      <c r="D90" s="26"/>
      <c r="E90" s="286" t="s">
        <v>46</v>
      </c>
      <c r="F90" s="171"/>
      <c r="G90" s="171"/>
      <c r="H90" s="171"/>
      <c r="I90" s="171"/>
      <c r="J90" s="171"/>
      <c r="K90" s="171"/>
      <c r="L90" s="171"/>
      <c r="M90" s="171"/>
      <c r="N90" s="172"/>
      <c r="O90" s="246"/>
      <c r="P90" s="247"/>
      <c r="Q90" s="247"/>
      <c r="R90" s="230">
        <v>0</v>
      </c>
      <c r="S90" s="231"/>
      <c r="T90" s="231"/>
      <c r="U90" s="232"/>
      <c r="V90" s="230">
        <v>0</v>
      </c>
      <c r="W90" s="231"/>
      <c r="X90" s="231"/>
      <c r="Y90" s="232"/>
    </row>
    <row r="91" spans="3:25" ht="18.75" customHeight="1" thickBot="1">
      <c r="C91" s="35"/>
      <c r="D91" s="15"/>
      <c r="E91" s="173" t="s">
        <v>52</v>
      </c>
      <c r="F91" s="305"/>
      <c r="G91" s="305"/>
      <c r="H91" s="305"/>
      <c r="I91" s="305"/>
      <c r="J91" s="305"/>
      <c r="K91" s="305"/>
      <c r="L91" s="305"/>
      <c r="M91" s="305"/>
      <c r="N91" s="306"/>
      <c r="O91" s="248"/>
      <c r="P91" s="249"/>
      <c r="Q91" s="249"/>
      <c r="R91" s="225">
        <f>R51+R79</f>
        <v>68571202490</v>
      </c>
      <c r="S91" s="226"/>
      <c r="T91" s="226"/>
      <c r="U91" s="227"/>
      <c r="V91" s="225">
        <f>V51+V79</f>
        <v>69524121405</v>
      </c>
      <c r="W91" s="226"/>
      <c r="X91" s="226"/>
      <c r="Y91" s="227"/>
    </row>
    <row r="92" spans="3:25" ht="18.75" customHeight="1" thickBot="1">
      <c r="C92" s="281"/>
      <c r="D92" s="282"/>
      <c r="E92" s="173" t="s">
        <v>194</v>
      </c>
      <c r="F92" s="174"/>
      <c r="G92" s="174"/>
      <c r="H92" s="174"/>
      <c r="I92" s="174"/>
      <c r="J92" s="174"/>
      <c r="K92" s="174"/>
      <c r="L92" s="174"/>
      <c r="M92" s="174"/>
      <c r="N92" s="175"/>
      <c r="O92" s="248"/>
      <c r="P92" s="249"/>
      <c r="Q92" s="249"/>
      <c r="R92" s="225">
        <f>R93+R94+R95</f>
        <v>942665965</v>
      </c>
      <c r="S92" s="284"/>
      <c r="T92" s="284"/>
      <c r="U92" s="285"/>
      <c r="V92" s="225">
        <f>V93+V94+V95</f>
        <v>978385147</v>
      </c>
      <c r="W92" s="284"/>
      <c r="X92" s="284"/>
      <c r="Y92" s="285"/>
    </row>
    <row r="93" spans="3:25" ht="15.75" customHeight="1">
      <c r="C93" s="315"/>
      <c r="D93" s="300"/>
      <c r="E93" s="283" t="s">
        <v>191</v>
      </c>
      <c r="F93" s="289"/>
      <c r="G93" s="289"/>
      <c r="H93" s="289"/>
      <c r="I93" s="289"/>
      <c r="J93" s="289"/>
      <c r="K93" s="289"/>
      <c r="L93" s="289"/>
      <c r="M93" s="289"/>
      <c r="N93" s="314"/>
      <c r="O93" s="250">
        <v>801</v>
      </c>
      <c r="P93" s="251"/>
      <c r="Q93" s="251"/>
      <c r="R93" s="209">
        <v>238538678</v>
      </c>
      <c r="S93" s="297"/>
      <c r="T93" s="297"/>
      <c r="U93" s="298"/>
      <c r="V93" s="209">
        <v>264240927</v>
      </c>
      <c r="W93" s="297"/>
      <c r="X93" s="297"/>
      <c r="Y93" s="298"/>
    </row>
    <row r="94" spans="3:25" ht="16.5" customHeight="1">
      <c r="C94" s="315"/>
      <c r="D94" s="300"/>
      <c r="E94" s="299" t="s">
        <v>192</v>
      </c>
      <c r="F94" s="156"/>
      <c r="G94" s="156"/>
      <c r="H94" s="156"/>
      <c r="I94" s="156"/>
      <c r="J94" s="156"/>
      <c r="K94" s="156"/>
      <c r="L94" s="156"/>
      <c r="M94" s="156"/>
      <c r="N94" s="157"/>
      <c r="O94" s="252" t="s">
        <v>137</v>
      </c>
      <c r="P94" s="253"/>
      <c r="Q94" s="254"/>
      <c r="R94" s="196">
        <v>6209784</v>
      </c>
      <c r="S94" s="156"/>
      <c r="T94" s="156"/>
      <c r="U94" s="197"/>
      <c r="V94" s="196">
        <v>9250081</v>
      </c>
      <c r="W94" s="156"/>
      <c r="X94" s="156"/>
      <c r="Y94" s="197"/>
    </row>
    <row r="95" spans="3:25" ht="15" customHeight="1" thickBot="1">
      <c r="C95" s="273"/>
      <c r="D95" s="179"/>
      <c r="E95" s="299" t="s">
        <v>192</v>
      </c>
      <c r="F95" s="156"/>
      <c r="G95" s="156"/>
      <c r="H95" s="156"/>
      <c r="I95" s="156"/>
      <c r="J95" s="156"/>
      <c r="K95" s="156"/>
      <c r="L95" s="156"/>
      <c r="M95" s="156"/>
      <c r="N95" s="157"/>
      <c r="O95" s="312">
        <v>812</v>
      </c>
      <c r="P95" s="313"/>
      <c r="Q95" s="313"/>
      <c r="R95" s="294">
        <v>697917503</v>
      </c>
      <c r="S95" s="301"/>
      <c r="T95" s="301"/>
      <c r="U95" s="302"/>
      <c r="V95" s="294">
        <v>704894139</v>
      </c>
      <c r="W95" s="301"/>
      <c r="X95" s="301"/>
      <c r="Y95" s="302"/>
    </row>
    <row r="96" spans="3:25" ht="15" customHeight="1">
      <c r="C96" s="77"/>
      <c r="D96" s="77"/>
      <c r="E96" s="77"/>
      <c r="F96" s="76"/>
      <c r="G96" s="76"/>
      <c r="H96" s="76"/>
      <c r="I96" s="76"/>
      <c r="J96" s="76"/>
      <c r="K96" s="76"/>
      <c r="L96" s="76"/>
      <c r="M96" s="76"/>
      <c r="N96" s="76"/>
      <c r="O96" s="79"/>
      <c r="P96" s="79"/>
      <c r="Q96" s="79"/>
      <c r="R96" s="80"/>
      <c r="S96" s="78"/>
      <c r="T96" s="78"/>
      <c r="U96" s="78"/>
      <c r="V96" s="80"/>
      <c r="W96" s="78"/>
      <c r="X96" s="78"/>
      <c r="Y96" s="78"/>
    </row>
    <row r="97" spans="3:25" ht="15.75">
      <c r="C97" s="260" t="s">
        <v>134</v>
      </c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S97" s="18"/>
      <c r="T97" s="18"/>
      <c r="U97" s="18"/>
      <c r="V97" s="18"/>
      <c r="W97" s="300" t="s">
        <v>5</v>
      </c>
      <c r="X97" s="300"/>
      <c r="Y97" s="300"/>
    </row>
    <row r="98" spans="3:25" ht="16.5" thickBot="1">
      <c r="C98" s="18"/>
      <c r="D98" s="18"/>
      <c r="E98" s="295" t="s">
        <v>209</v>
      </c>
      <c r="F98" s="180"/>
      <c r="G98" s="180"/>
      <c r="H98" s="180"/>
      <c r="I98" s="180"/>
      <c r="J98" s="180"/>
      <c r="K98" s="180"/>
      <c r="L98" s="180"/>
      <c r="M98" s="180"/>
      <c r="N98" s="180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3:25" ht="13.5" customHeight="1">
      <c r="C99" s="311"/>
      <c r="D99" s="264"/>
      <c r="E99" s="262"/>
      <c r="F99" s="263"/>
      <c r="G99" s="263"/>
      <c r="H99" s="263"/>
      <c r="I99" s="263"/>
      <c r="J99" s="263"/>
      <c r="K99" s="263"/>
      <c r="L99" s="263"/>
      <c r="M99" s="263"/>
      <c r="N99" s="264"/>
      <c r="O99" s="262"/>
      <c r="P99" s="263"/>
      <c r="Q99" s="263"/>
      <c r="R99" s="187" t="s">
        <v>9</v>
      </c>
      <c r="S99" s="188"/>
      <c r="T99" s="188"/>
      <c r="U99" s="189"/>
      <c r="V99" s="190" t="s">
        <v>9</v>
      </c>
      <c r="W99" s="188"/>
      <c r="X99" s="188"/>
      <c r="Y99" s="189"/>
    </row>
    <row r="100" spans="3:25" ht="16.5" thickBot="1">
      <c r="C100" s="33" t="s">
        <v>7</v>
      </c>
      <c r="D100" s="24"/>
      <c r="E100" s="38"/>
      <c r="F100" s="13"/>
      <c r="G100" s="296" t="s">
        <v>6</v>
      </c>
      <c r="H100" s="296"/>
      <c r="I100" s="296"/>
      <c r="J100" s="296"/>
      <c r="K100" s="296"/>
      <c r="L100" s="296"/>
      <c r="M100" s="296"/>
      <c r="N100" s="27"/>
      <c r="O100" s="185" t="s">
        <v>8</v>
      </c>
      <c r="P100" s="186"/>
      <c r="Q100" s="186"/>
      <c r="R100" s="191" t="s">
        <v>10</v>
      </c>
      <c r="S100" s="183"/>
      <c r="T100" s="183"/>
      <c r="U100" s="192"/>
      <c r="V100" s="193" t="s">
        <v>11</v>
      </c>
      <c r="W100" s="183"/>
      <c r="X100" s="183"/>
      <c r="Y100" s="192"/>
    </row>
    <row r="101" spans="3:25" ht="9.75" customHeight="1">
      <c r="C101" s="34"/>
      <c r="D101" s="22"/>
      <c r="E101" s="29"/>
      <c r="F101" s="32"/>
      <c r="G101" s="32"/>
      <c r="H101" s="32"/>
      <c r="I101" s="32"/>
      <c r="J101" s="32"/>
      <c r="K101" s="32"/>
      <c r="L101" s="32"/>
      <c r="M101" s="32"/>
      <c r="N101" s="30"/>
      <c r="O101" s="262"/>
      <c r="P101" s="269"/>
      <c r="Q101" s="269"/>
      <c r="R101" s="235">
        <f>R103+R104+R107+R118+R119</f>
        <v>933022831</v>
      </c>
      <c r="S101" s="236"/>
      <c r="T101" s="236"/>
      <c r="U101" s="237"/>
      <c r="V101" s="235">
        <f>V103+V104+V107+V118+V119</f>
        <v>1064902477</v>
      </c>
      <c r="W101" s="236"/>
      <c r="X101" s="236"/>
      <c r="Y101" s="237"/>
    </row>
    <row r="102" spans="3:25" ht="12.75" customHeight="1" thickBot="1">
      <c r="C102" s="33" t="s">
        <v>21</v>
      </c>
      <c r="D102" s="14"/>
      <c r="E102" s="39"/>
      <c r="F102" s="296" t="s">
        <v>149</v>
      </c>
      <c r="G102" s="296"/>
      <c r="H102" s="296"/>
      <c r="I102" s="296"/>
      <c r="J102" s="296"/>
      <c r="K102" s="296"/>
      <c r="L102" s="296"/>
      <c r="M102" s="296"/>
      <c r="N102" s="41"/>
      <c r="O102" s="270"/>
      <c r="P102" s="179"/>
      <c r="Q102" s="179"/>
      <c r="R102" s="238"/>
      <c r="S102" s="239"/>
      <c r="T102" s="239"/>
      <c r="U102" s="240"/>
      <c r="V102" s="238"/>
      <c r="W102" s="239"/>
      <c r="X102" s="239"/>
      <c r="Y102" s="240"/>
    </row>
    <row r="103" spans="3:25" ht="17.25" customHeight="1">
      <c r="C103" s="35"/>
      <c r="D103" s="26"/>
      <c r="E103" s="176" t="s">
        <v>55</v>
      </c>
      <c r="F103" s="177"/>
      <c r="G103" s="177"/>
      <c r="H103" s="177"/>
      <c r="I103" s="177"/>
      <c r="J103" s="177"/>
      <c r="K103" s="177"/>
      <c r="L103" s="177"/>
      <c r="M103" s="177"/>
      <c r="N103" s="178"/>
      <c r="O103" s="250"/>
      <c r="P103" s="251"/>
      <c r="Q103" s="251"/>
      <c r="R103" s="209">
        <v>0</v>
      </c>
      <c r="S103" s="210"/>
      <c r="T103" s="210"/>
      <c r="U103" s="211"/>
      <c r="V103" s="209">
        <v>0</v>
      </c>
      <c r="W103" s="210"/>
      <c r="X103" s="210"/>
      <c r="Y103" s="211"/>
    </row>
    <row r="104" spans="3:25" ht="17.25" customHeight="1">
      <c r="C104" s="35"/>
      <c r="D104" s="26"/>
      <c r="E104" s="168" t="s">
        <v>56</v>
      </c>
      <c r="F104" s="156"/>
      <c r="G104" s="156"/>
      <c r="H104" s="156"/>
      <c r="I104" s="156"/>
      <c r="J104" s="156"/>
      <c r="K104" s="156"/>
      <c r="L104" s="156"/>
      <c r="M104" s="156"/>
      <c r="N104" s="157"/>
      <c r="O104" s="244"/>
      <c r="P104" s="245"/>
      <c r="Q104" s="245"/>
      <c r="R104" s="200">
        <f>R105+R106</f>
        <v>0</v>
      </c>
      <c r="S104" s="201"/>
      <c r="T104" s="201"/>
      <c r="U104" s="202"/>
      <c r="V104" s="200">
        <f>V105+V106</f>
        <v>0</v>
      </c>
      <c r="W104" s="201"/>
      <c r="X104" s="201"/>
      <c r="Y104" s="202"/>
    </row>
    <row r="105" spans="3:25" ht="17.25" customHeight="1">
      <c r="C105" s="35"/>
      <c r="D105" s="26"/>
      <c r="E105" s="25"/>
      <c r="F105" s="155" t="s">
        <v>53</v>
      </c>
      <c r="G105" s="156"/>
      <c r="H105" s="156"/>
      <c r="I105" s="156"/>
      <c r="J105" s="156"/>
      <c r="K105" s="156"/>
      <c r="L105" s="156"/>
      <c r="M105" s="156"/>
      <c r="N105" s="157"/>
      <c r="O105" s="244"/>
      <c r="P105" s="245"/>
      <c r="Q105" s="245"/>
      <c r="R105" s="196"/>
      <c r="S105" s="218"/>
      <c r="T105" s="218"/>
      <c r="U105" s="219"/>
      <c r="V105" s="196"/>
      <c r="W105" s="218"/>
      <c r="X105" s="218"/>
      <c r="Y105" s="219"/>
    </row>
    <row r="106" spans="3:25" ht="17.25" customHeight="1">
      <c r="C106" s="35"/>
      <c r="D106" s="26"/>
      <c r="E106" s="25"/>
      <c r="F106" s="155" t="s">
        <v>54</v>
      </c>
      <c r="G106" s="156"/>
      <c r="H106" s="156"/>
      <c r="I106" s="156"/>
      <c r="J106" s="156"/>
      <c r="K106" s="156"/>
      <c r="L106" s="156"/>
      <c r="M106" s="156"/>
      <c r="N106" s="157"/>
      <c r="O106" s="259"/>
      <c r="P106" s="245"/>
      <c r="Q106" s="245"/>
      <c r="R106" s="196"/>
      <c r="S106" s="218"/>
      <c r="T106" s="218"/>
      <c r="U106" s="219"/>
      <c r="V106" s="196"/>
      <c r="W106" s="218"/>
      <c r="X106" s="218"/>
      <c r="Y106" s="219"/>
    </row>
    <row r="107" spans="3:25" ht="17.25" customHeight="1">
      <c r="C107" s="35"/>
      <c r="D107" s="26"/>
      <c r="E107" s="168" t="s">
        <v>57</v>
      </c>
      <c r="F107" s="156"/>
      <c r="G107" s="156"/>
      <c r="H107" s="156"/>
      <c r="I107" s="156"/>
      <c r="J107" s="156"/>
      <c r="K107" s="156"/>
      <c r="L107" s="156"/>
      <c r="M107" s="156"/>
      <c r="N107" s="157"/>
      <c r="O107" s="244"/>
      <c r="P107" s="245"/>
      <c r="Q107" s="245"/>
      <c r="R107" s="200">
        <f>R108+R109+R110+R111+R112+R113+R114+R115+R116+R117</f>
        <v>226302811</v>
      </c>
      <c r="S107" s="201"/>
      <c r="T107" s="201"/>
      <c r="U107" s="202"/>
      <c r="V107" s="200">
        <f>V108+V109+V110+V111+V112+V113+V114+V115+V116+V117</f>
        <v>224108849</v>
      </c>
      <c r="W107" s="201"/>
      <c r="X107" s="201"/>
      <c r="Y107" s="202"/>
    </row>
    <row r="108" spans="3:25" ht="17.25" customHeight="1">
      <c r="C108" s="35"/>
      <c r="D108" s="26"/>
      <c r="E108" s="25"/>
      <c r="F108" s="155" t="s">
        <v>216</v>
      </c>
      <c r="G108" s="156"/>
      <c r="H108" s="156"/>
      <c r="I108" s="156"/>
      <c r="J108" s="156"/>
      <c r="K108" s="156"/>
      <c r="L108" s="156"/>
      <c r="M108" s="156"/>
      <c r="N108" s="157"/>
      <c r="O108" s="244"/>
      <c r="P108" s="245"/>
      <c r="Q108" s="245"/>
      <c r="R108" s="196">
        <v>120806092</v>
      </c>
      <c r="S108" s="218"/>
      <c r="T108" s="218"/>
      <c r="U108" s="219"/>
      <c r="V108" s="196">
        <v>147897438</v>
      </c>
      <c r="W108" s="218"/>
      <c r="X108" s="218"/>
      <c r="Y108" s="219"/>
    </row>
    <row r="109" spans="3:25" ht="17.25" customHeight="1">
      <c r="C109" s="35"/>
      <c r="D109" s="26"/>
      <c r="E109" s="25"/>
      <c r="F109" s="155" t="s">
        <v>58</v>
      </c>
      <c r="G109" s="156"/>
      <c r="H109" s="156"/>
      <c r="I109" s="156"/>
      <c r="J109" s="156"/>
      <c r="K109" s="156"/>
      <c r="L109" s="156"/>
      <c r="M109" s="156"/>
      <c r="N109" s="157"/>
      <c r="O109" s="244">
        <v>421</v>
      </c>
      <c r="P109" s="245"/>
      <c r="Q109" s="245"/>
      <c r="R109" s="196">
        <v>35964195</v>
      </c>
      <c r="S109" s="218"/>
      <c r="T109" s="218"/>
      <c r="U109" s="219"/>
      <c r="V109" s="196">
        <v>35288079</v>
      </c>
      <c r="W109" s="218"/>
      <c r="X109" s="218"/>
      <c r="Y109" s="219"/>
    </row>
    <row r="110" spans="3:25" ht="17.25" customHeight="1">
      <c r="C110" s="35"/>
      <c r="D110" s="26"/>
      <c r="E110" s="25"/>
      <c r="F110" s="155" t="s">
        <v>193</v>
      </c>
      <c r="G110" s="156"/>
      <c r="H110" s="156"/>
      <c r="I110" s="156"/>
      <c r="J110" s="156"/>
      <c r="K110" s="156"/>
      <c r="L110" s="156"/>
      <c r="M110" s="156"/>
      <c r="N110" s="157"/>
      <c r="O110" s="244">
        <v>431</v>
      </c>
      <c r="P110" s="245"/>
      <c r="Q110" s="245"/>
      <c r="R110" s="196">
        <v>11288523</v>
      </c>
      <c r="S110" s="218"/>
      <c r="T110" s="218"/>
      <c r="U110" s="219"/>
      <c r="V110" s="196">
        <v>11104321</v>
      </c>
      <c r="W110" s="218"/>
      <c r="X110" s="218"/>
      <c r="Y110" s="219"/>
    </row>
    <row r="111" spans="3:25" ht="17.25" customHeight="1">
      <c r="C111" s="35"/>
      <c r="D111" s="26"/>
      <c r="E111" s="25"/>
      <c r="F111" s="155" t="s">
        <v>59</v>
      </c>
      <c r="G111" s="156"/>
      <c r="H111" s="156"/>
      <c r="I111" s="156"/>
      <c r="J111" s="156"/>
      <c r="K111" s="156"/>
      <c r="L111" s="156"/>
      <c r="M111" s="156"/>
      <c r="N111" s="157"/>
      <c r="O111" s="244">
        <v>442</v>
      </c>
      <c r="P111" s="245"/>
      <c r="Q111" s="245"/>
      <c r="R111" s="196">
        <v>2625284</v>
      </c>
      <c r="S111" s="218"/>
      <c r="T111" s="218"/>
      <c r="U111" s="219"/>
      <c r="V111" s="196">
        <v>2393326</v>
      </c>
      <c r="W111" s="218"/>
      <c r="X111" s="218"/>
      <c r="Y111" s="219"/>
    </row>
    <row r="112" spans="3:25" ht="17.25" customHeight="1">
      <c r="C112" s="35"/>
      <c r="D112" s="26"/>
      <c r="E112" s="25"/>
      <c r="F112" s="155" t="s">
        <v>60</v>
      </c>
      <c r="G112" s="156"/>
      <c r="H112" s="156"/>
      <c r="I112" s="156"/>
      <c r="J112" s="156"/>
      <c r="K112" s="156"/>
      <c r="L112" s="156"/>
      <c r="M112" s="156"/>
      <c r="N112" s="157"/>
      <c r="O112" s="244"/>
      <c r="P112" s="245"/>
      <c r="Q112" s="245"/>
      <c r="R112" s="196"/>
      <c r="S112" s="218"/>
      <c r="T112" s="218"/>
      <c r="U112" s="219"/>
      <c r="V112" s="196"/>
      <c r="W112" s="218"/>
      <c r="X112" s="218"/>
      <c r="Y112" s="219"/>
    </row>
    <row r="113" spans="3:25" ht="17.25" customHeight="1">
      <c r="C113" s="35"/>
      <c r="D113" s="26"/>
      <c r="E113" s="25"/>
      <c r="F113" s="155" t="s">
        <v>61</v>
      </c>
      <c r="G113" s="156"/>
      <c r="H113" s="156"/>
      <c r="I113" s="156"/>
      <c r="J113" s="156"/>
      <c r="K113" s="156"/>
      <c r="L113" s="156"/>
      <c r="M113" s="156"/>
      <c r="N113" s="157"/>
      <c r="O113" s="244"/>
      <c r="P113" s="245"/>
      <c r="Q113" s="245"/>
      <c r="R113" s="196"/>
      <c r="S113" s="218"/>
      <c r="T113" s="218"/>
      <c r="U113" s="219"/>
      <c r="V113" s="196"/>
      <c r="W113" s="218"/>
      <c r="X113" s="218"/>
      <c r="Y113" s="219"/>
    </row>
    <row r="114" spans="3:25" ht="17.25" customHeight="1">
      <c r="C114" s="35"/>
      <c r="D114" s="26"/>
      <c r="E114" s="25"/>
      <c r="F114" s="155" t="s">
        <v>62</v>
      </c>
      <c r="G114" s="156"/>
      <c r="H114" s="156"/>
      <c r="I114" s="156"/>
      <c r="J114" s="156"/>
      <c r="K114" s="156"/>
      <c r="L114" s="156"/>
      <c r="M114" s="156"/>
      <c r="N114" s="157"/>
      <c r="O114" s="244">
        <v>447</v>
      </c>
      <c r="P114" s="245"/>
      <c r="Q114" s="245"/>
      <c r="R114" s="196">
        <v>18412117</v>
      </c>
      <c r="S114" s="218"/>
      <c r="T114" s="218"/>
      <c r="U114" s="219"/>
      <c r="V114" s="196">
        <v>7200</v>
      </c>
      <c r="W114" s="218"/>
      <c r="X114" s="218"/>
      <c r="Y114" s="219"/>
    </row>
    <row r="115" spans="3:25" ht="17.25" customHeight="1">
      <c r="C115" s="35"/>
      <c r="D115" s="26"/>
      <c r="E115" s="25"/>
      <c r="F115" s="155" t="s">
        <v>27</v>
      </c>
      <c r="G115" s="156"/>
      <c r="H115" s="156"/>
      <c r="I115" s="156"/>
      <c r="J115" s="156"/>
      <c r="K115" s="156"/>
      <c r="L115" s="156"/>
      <c r="M115" s="156"/>
      <c r="N115" s="157"/>
      <c r="O115" s="244"/>
      <c r="P115" s="245"/>
      <c r="Q115" s="245"/>
      <c r="R115" s="196"/>
      <c r="S115" s="218"/>
      <c r="T115" s="218"/>
      <c r="U115" s="219"/>
      <c r="V115" s="196"/>
      <c r="W115" s="218"/>
      <c r="X115" s="218"/>
      <c r="Y115" s="219"/>
    </row>
    <row r="116" spans="3:25" ht="17.25" customHeight="1">
      <c r="C116" s="35"/>
      <c r="D116" s="26"/>
      <c r="E116" s="25"/>
      <c r="F116" s="155" t="s">
        <v>63</v>
      </c>
      <c r="G116" s="156"/>
      <c r="H116" s="156"/>
      <c r="I116" s="156"/>
      <c r="J116" s="156"/>
      <c r="K116" s="156"/>
      <c r="L116" s="156"/>
      <c r="M116" s="156"/>
      <c r="N116" s="157"/>
      <c r="O116" s="244"/>
      <c r="P116" s="245"/>
      <c r="Q116" s="245"/>
      <c r="R116" s="196"/>
      <c r="S116" s="218"/>
      <c r="T116" s="218"/>
      <c r="U116" s="219"/>
      <c r="V116" s="196"/>
      <c r="W116" s="218"/>
      <c r="X116" s="218"/>
      <c r="Y116" s="219"/>
    </row>
    <row r="117" spans="3:25" ht="17.25" customHeight="1">
      <c r="C117" s="35"/>
      <c r="D117" s="15"/>
      <c r="E117" s="25"/>
      <c r="F117" s="155" t="s">
        <v>217</v>
      </c>
      <c r="G117" s="156"/>
      <c r="H117" s="156"/>
      <c r="I117" s="156"/>
      <c r="J117" s="156"/>
      <c r="K117" s="156"/>
      <c r="L117" s="156"/>
      <c r="M117" s="156"/>
      <c r="N117" s="157"/>
      <c r="O117" s="257"/>
      <c r="P117" s="258"/>
      <c r="Q117" s="258"/>
      <c r="R117" s="196">
        <v>37206600</v>
      </c>
      <c r="S117" s="218"/>
      <c r="T117" s="218"/>
      <c r="U117" s="219"/>
      <c r="V117" s="196">
        <v>27418485</v>
      </c>
      <c r="W117" s="218"/>
      <c r="X117" s="218"/>
      <c r="Y117" s="219"/>
    </row>
    <row r="118" spans="3:25" ht="17.25" customHeight="1">
      <c r="C118" s="35"/>
      <c r="D118" s="15"/>
      <c r="E118" s="168" t="s">
        <v>204</v>
      </c>
      <c r="F118" s="156"/>
      <c r="G118" s="156"/>
      <c r="H118" s="156"/>
      <c r="I118" s="156"/>
      <c r="J118" s="156"/>
      <c r="K118" s="156"/>
      <c r="L118" s="156"/>
      <c r="M118" s="156"/>
      <c r="N118" s="157"/>
      <c r="O118" s="244"/>
      <c r="P118" s="245"/>
      <c r="Q118" s="245"/>
      <c r="R118" s="200">
        <v>706720020</v>
      </c>
      <c r="S118" s="201"/>
      <c r="T118" s="201"/>
      <c r="U118" s="202"/>
      <c r="V118" s="200">
        <v>840793628</v>
      </c>
      <c r="W118" s="201"/>
      <c r="X118" s="201"/>
      <c r="Y118" s="202"/>
    </row>
    <row r="119" spans="3:25" ht="17.25" customHeight="1" thickBot="1">
      <c r="C119" s="35"/>
      <c r="D119" s="15"/>
      <c r="E119" s="286" t="s">
        <v>64</v>
      </c>
      <c r="F119" s="171"/>
      <c r="G119" s="171"/>
      <c r="H119" s="171"/>
      <c r="I119" s="171"/>
      <c r="J119" s="171"/>
      <c r="K119" s="171"/>
      <c r="L119" s="171"/>
      <c r="M119" s="171"/>
      <c r="N119" s="172"/>
      <c r="O119" s="246">
        <v>477</v>
      </c>
      <c r="P119" s="247"/>
      <c r="Q119" s="247"/>
      <c r="R119" s="220">
        <v>0</v>
      </c>
      <c r="S119" s="221"/>
      <c r="T119" s="221"/>
      <c r="U119" s="222"/>
      <c r="V119" s="220">
        <v>0</v>
      </c>
      <c r="W119" s="221"/>
      <c r="X119" s="221"/>
      <c r="Y119" s="222"/>
    </row>
    <row r="120" spans="3:25" ht="17.25" customHeight="1" thickBot="1">
      <c r="C120" s="35" t="s">
        <v>36</v>
      </c>
      <c r="D120" s="15"/>
      <c r="E120" s="173" t="s">
        <v>65</v>
      </c>
      <c r="F120" s="174"/>
      <c r="G120" s="174"/>
      <c r="H120" s="174"/>
      <c r="I120" s="174"/>
      <c r="J120" s="174"/>
      <c r="K120" s="174"/>
      <c r="L120" s="174"/>
      <c r="M120" s="174"/>
      <c r="N120" s="175"/>
      <c r="O120" s="248"/>
      <c r="P120" s="249"/>
      <c r="Q120" s="249"/>
      <c r="R120" s="225">
        <f>R121+R124+R125+R126</f>
        <v>1690790972</v>
      </c>
      <c r="S120" s="226"/>
      <c r="T120" s="226"/>
      <c r="U120" s="227"/>
      <c r="V120" s="225">
        <f>V121+V124+V125+V126</f>
        <v>1610040303</v>
      </c>
      <c r="W120" s="226"/>
      <c r="X120" s="226"/>
      <c r="Y120" s="227"/>
    </row>
    <row r="121" spans="3:25" ht="17.25" customHeight="1">
      <c r="C121" s="35"/>
      <c r="D121" s="26"/>
      <c r="E121" s="176" t="s">
        <v>66</v>
      </c>
      <c r="F121" s="177"/>
      <c r="G121" s="177"/>
      <c r="H121" s="177"/>
      <c r="I121" s="177"/>
      <c r="J121" s="177"/>
      <c r="K121" s="177"/>
      <c r="L121" s="177"/>
      <c r="M121" s="177"/>
      <c r="N121" s="178"/>
      <c r="O121" s="250"/>
      <c r="P121" s="251"/>
      <c r="Q121" s="251"/>
      <c r="R121" s="209"/>
      <c r="S121" s="210"/>
      <c r="T121" s="210"/>
      <c r="U121" s="211"/>
      <c r="V121" s="209"/>
      <c r="W121" s="210"/>
      <c r="X121" s="210"/>
      <c r="Y121" s="211"/>
    </row>
    <row r="122" spans="3:25" ht="17.25" customHeight="1">
      <c r="C122" s="35"/>
      <c r="D122" s="26"/>
      <c r="E122" s="25"/>
      <c r="F122" s="155" t="s">
        <v>67</v>
      </c>
      <c r="G122" s="156"/>
      <c r="H122" s="156"/>
      <c r="I122" s="156"/>
      <c r="J122" s="156"/>
      <c r="K122" s="156"/>
      <c r="L122" s="156"/>
      <c r="M122" s="156"/>
      <c r="N122" s="157"/>
      <c r="O122" s="244"/>
      <c r="P122" s="245"/>
      <c r="Q122" s="245"/>
      <c r="R122" s="196"/>
      <c r="S122" s="218"/>
      <c r="T122" s="218"/>
      <c r="U122" s="219"/>
      <c r="V122" s="196"/>
      <c r="W122" s="218"/>
      <c r="X122" s="218"/>
      <c r="Y122" s="219"/>
    </row>
    <row r="123" spans="3:25" ht="17.25" customHeight="1">
      <c r="C123" s="35"/>
      <c r="D123" s="26"/>
      <c r="E123" s="25"/>
      <c r="F123" s="155" t="s">
        <v>68</v>
      </c>
      <c r="G123" s="156"/>
      <c r="H123" s="156"/>
      <c r="I123" s="156"/>
      <c r="J123" s="156"/>
      <c r="K123" s="156"/>
      <c r="L123" s="156"/>
      <c r="M123" s="156"/>
      <c r="N123" s="157"/>
      <c r="O123" s="244"/>
      <c r="P123" s="245"/>
      <c r="Q123" s="245"/>
      <c r="R123" s="196"/>
      <c r="S123" s="218"/>
      <c r="T123" s="218"/>
      <c r="U123" s="219"/>
      <c r="V123" s="196"/>
      <c r="W123" s="218"/>
      <c r="X123" s="218"/>
      <c r="Y123" s="219"/>
    </row>
    <row r="124" spans="3:25" ht="17.25" customHeight="1">
      <c r="C124" s="35"/>
      <c r="D124" s="26"/>
      <c r="E124" s="168" t="s">
        <v>71</v>
      </c>
      <c r="F124" s="156"/>
      <c r="G124" s="156"/>
      <c r="H124" s="156"/>
      <c r="I124" s="156"/>
      <c r="J124" s="156"/>
      <c r="K124" s="156"/>
      <c r="L124" s="156"/>
      <c r="M124" s="156"/>
      <c r="N124" s="157"/>
      <c r="O124" s="252" t="s">
        <v>144</v>
      </c>
      <c r="P124" s="253"/>
      <c r="Q124" s="254"/>
      <c r="R124" s="196">
        <v>759200000</v>
      </c>
      <c r="S124" s="218"/>
      <c r="T124" s="218"/>
      <c r="U124" s="219"/>
      <c r="V124" s="196">
        <v>699413000</v>
      </c>
      <c r="W124" s="218"/>
      <c r="X124" s="218"/>
      <c r="Y124" s="219"/>
    </row>
    <row r="125" spans="3:25" ht="20.25" customHeight="1">
      <c r="C125" s="35"/>
      <c r="D125" s="26"/>
      <c r="E125" s="168" t="s">
        <v>69</v>
      </c>
      <c r="F125" s="156"/>
      <c r="G125" s="156"/>
      <c r="H125" s="156"/>
      <c r="I125" s="156"/>
      <c r="J125" s="156"/>
      <c r="K125" s="156"/>
      <c r="L125" s="156"/>
      <c r="M125" s="156"/>
      <c r="N125" s="157"/>
      <c r="O125" s="244">
        <v>161</v>
      </c>
      <c r="P125" s="245"/>
      <c r="Q125" s="245"/>
      <c r="R125" s="196">
        <v>694340972</v>
      </c>
      <c r="S125" s="218"/>
      <c r="T125" s="218"/>
      <c r="U125" s="219"/>
      <c r="V125" s="196">
        <v>673377303</v>
      </c>
      <c r="W125" s="218"/>
      <c r="X125" s="218"/>
      <c r="Y125" s="219"/>
    </row>
    <row r="126" spans="3:25" ht="17.25" customHeight="1">
      <c r="C126" s="35"/>
      <c r="D126" s="26"/>
      <c r="E126" s="168" t="s">
        <v>70</v>
      </c>
      <c r="F126" s="156"/>
      <c r="G126" s="156"/>
      <c r="H126" s="156"/>
      <c r="I126" s="156"/>
      <c r="J126" s="156"/>
      <c r="K126" s="156"/>
      <c r="L126" s="156"/>
      <c r="M126" s="156"/>
      <c r="N126" s="157"/>
      <c r="O126" s="246">
        <v>151</v>
      </c>
      <c r="P126" s="247"/>
      <c r="Q126" s="247"/>
      <c r="R126" s="230">
        <v>237250000</v>
      </c>
      <c r="S126" s="231"/>
      <c r="T126" s="231"/>
      <c r="U126" s="232"/>
      <c r="V126" s="230">
        <v>237250000</v>
      </c>
      <c r="W126" s="231"/>
      <c r="X126" s="231"/>
      <c r="Y126" s="232"/>
    </row>
    <row r="127" spans="3:25" ht="19.5" customHeight="1" thickBot="1">
      <c r="C127" s="35"/>
      <c r="D127" s="15"/>
      <c r="E127" s="286" t="s">
        <v>72</v>
      </c>
      <c r="F127" s="171"/>
      <c r="G127" s="171"/>
      <c r="H127" s="171"/>
      <c r="I127" s="171"/>
      <c r="J127" s="171"/>
      <c r="K127" s="171"/>
      <c r="L127" s="171"/>
      <c r="M127" s="171"/>
      <c r="N127" s="172"/>
      <c r="O127" s="246"/>
      <c r="P127" s="247"/>
      <c r="Q127" s="247"/>
      <c r="R127" s="230"/>
      <c r="S127" s="231"/>
      <c r="T127" s="231"/>
      <c r="U127" s="232"/>
      <c r="V127" s="230"/>
      <c r="W127" s="231"/>
      <c r="X127" s="231"/>
      <c r="Y127" s="232"/>
    </row>
    <row r="128" spans="3:25" ht="17.25" customHeight="1" thickBot="1">
      <c r="C128" s="35" t="s">
        <v>73</v>
      </c>
      <c r="D128" s="15"/>
      <c r="E128" s="173" t="s">
        <v>74</v>
      </c>
      <c r="F128" s="174"/>
      <c r="G128" s="174"/>
      <c r="H128" s="174"/>
      <c r="I128" s="174"/>
      <c r="J128" s="174"/>
      <c r="K128" s="174"/>
      <c r="L128" s="174"/>
      <c r="M128" s="174"/>
      <c r="N128" s="175"/>
      <c r="O128" s="248"/>
      <c r="P128" s="249"/>
      <c r="Q128" s="249"/>
      <c r="R128" s="225">
        <f>R129+R130+R131+R132+R133+R134+R135+R136+R137+R138+R139</f>
        <v>65947388687</v>
      </c>
      <c r="S128" s="226"/>
      <c r="T128" s="226"/>
      <c r="U128" s="227"/>
      <c r="V128" s="225">
        <f>V129+V130+V131+V132+V133+V134+V135+V136+V137+V138+V139</f>
        <v>66849178625</v>
      </c>
      <c r="W128" s="226"/>
      <c r="X128" s="226"/>
      <c r="Y128" s="227"/>
    </row>
    <row r="129" spans="3:25" ht="17.25" customHeight="1">
      <c r="C129" s="35"/>
      <c r="D129" s="26"/>
      <c r="E129" s="176" t="s">
        <v>75</v>
      </c>
      <c r="F129" s="177"/>
      <c r="G129" s="177"/>
      <c r="H129" s="177"/>
      <c r="I129" s="177"/>
      <c r="J129" s="177"/>
      <c r="K129" s="177"/>
      <c r="L129" s="177"/>
      <c r="M129" s="177"/>
      <c r="N129" s="178"/>
      <c r="O129" s="250"/>
      <c r="P129" s="251"/>
      <c r="Q129" s="251"/>
      <c r="R129" s="209"/>
      <c r="S129" s="210"/>
      <c r="T129" s="210"/>
      <c r="U129" s="211"/>
      <c r="V129" s="209"/>
      <c r="W129" s="210"/>
      <c r="X129" s="210"/>
      <c r="Y129" s="211"/>
    </row>
    <row r="130" spans="3:25" ht="17.25" customHeight="1">
      <c r="C130" s="35"/>
      <c r="D130" s="26"/>
      <c r="E130" s="168" t="s">
        <v>76</v>
      </c>
      <c r="F130" s="156"/>
      <c r="G130" s="156"/>
      <c r="H130" s="156"/>
      <c r="I130" s="156"/>
      <c r="J130" s="156"/>
      <c r="K130" s="156"/>
      <c r="L130" s="156"/>
      <c r="M130" s="156"/>
      <c r="N130" s="157"/>
      <c r="O130" s="244"/>
      <c r="P130" s="245"/>
      <c r="Q130" s="245"/>
      <c r="R130" s="196"/>
      <c r="S130" s="218"/>
      <c r="T130" s="218"/>
      <c r="U130" s="219"/>
      <c r="V130" s="196"/>
      <c r="W130" s="218"/>
      <c r="X130" s="218"/>
      <c r="Y130" s="219"/>
    </row>
    <row r="131" spans="3:25" ht="17.25" customHeight="1">
      <c r="C131" s="35"/>
      <c r="D131" s="26"/>
      <c r="E131" s="168" t="s">
        <v>77</v>
      </c>
      <c r="F131" s="156"/>
      <c r="G131" s="156"/>
      <c r="H131" s="156"/>
      <c r="I131" s="156"/>
      <c r="J131" s="156"/>
      <c r="K131" s="156"/>
      <c r="L131" s="156"/>
      <c r="M131" s="156"/>
      <c r="N131" s="157"/>
      <c r="O131" s="244">
        <v>101</v>
      </c>
      <c r="P131" s="245"/>
      <c r="Q131" s="245"/>
      <c r="R131" s="196">
        <v>9101628000</v>
      </c>
      <c r="S131" s="218"/>
      <c r="T131" s="218"/>
      <c r="U131" s="219"/>
      <c r="V131" s="196">
        <v>9101628000</v>
      </c>
      <c r="W131" s="218"/>
      <c r="X131" s="218"/>
      <c r="Y131" s="219"/>
    </row>
    <row r="132" spans="3:25" ht="17.25" customHeight="1">
      <c r="C132" s="35"/>
      <c r="D132" s="26"/>
      <c r="E132" s="168" t="s">
        <v>78</v>
      </c>
      <c r="F132" s="156"/>
      <c r="G132" s="156"/>
      <c r="H132" s="156"/>
      <c r="I132" s="156"/>
      <c r="J132" s="156"/>
      <c r="K132" s="156"/>
      <c r="L132" s="156"/>
      <c r="M132" s="156"/>
      <c r="N132" s="157"/>
      <c r="O132" s="244"/>
      <c r="P132" s="245"/>
      <c r="Q132" s="245"/>
      <c r="R132" s="196"/>
      <c r="S132" s="218"/>
      <c r="T132" s="218"/>
      <c r="U132" s="219"/>
      <c r="V132" s="196"/>
      <c r="W132" s="218"/>
      <c r="X132" s="218"/>
      <c r="Y132" s="219"/>
    </row>
    <row r="133" spans="3:25" ht="17.25" customHeight="1">
      <c r="C133" s="35"/>
      <c r="D133" s="26"/>
      <c r="E133" s="168" t="s">
        <v>79</v>
      </c>
      <c r="F133" s="156"/>
      <c r="G133" s="156"/>
      <c r="H133" s="156"/>
      <c r="I133" s="156"/>
      <c r="J133" s="156"/>
      <c r="K133" s="156"/>
      <c r="L133" s="156"/>
      <c r="M133" s="156"/>
      <c r="N133" s="157"/>
      <c r="O133" s="244"/>
      <c r="P133" s="245"/>
      <c r="Q133" s="245"/>
      <c r="R133" s="196"/>
      <c r="S133" s="218"/>
      <c r="T133" s="218"/>
      <c r="U133" s="219"/>
      <c r="V133" s="196"/>
      <c r="W133" s="218"/>
      <c r="X133" s="218"/>
      <c r="Y133" s="219"/>
    </row>
    <row r="134" spans="3:25" ht="17.25" customHeight="1">
      <c r="C134" s="35"/>
      <c r="D134" s="26"/>
      <c r="E134" s="168" t="s">
        <v>80</v>
      </c>
      <c r="F134" s="156"/>
      <c r="G134" s="156"/>
      <c r="H134" s="156"/>
      <c r="I134" s="156"/>
      <c r="J134" s="156"/>
      <c r="K134" s="156"/>
      <c r="L134" s="156"/>
      <c r="M134" s="156"/>
      <c r="N134" s="157"/>
      <c r="O134" s="244"/>
      <c r="P134" s="245"/>
      <c r="Q134" s="245"/>
      <c r="R134" s="196"/>
      <c r="S134" s="218"/>
      <c r="T134" s="218"/>
      <c r="U134" s="219"/>
      <c r="V134" s="196"/>
      <c r="W134" s="218"/>
      <c r="X134" s="218"/>
      <c r="Y134" s="219"/>
    </row>
    <row r="135" spans="3:25" ht="17.25" customHeight="1">
      <c r="C135" s="35"/>
      <c r="D135" s="26"/>
      <c r="E135" s="168" t="s">
        <v>81</v>
      </c>
      <c r="F135" s="156"/>
      <c r="G135" s="156"/>
      <c r="H135" s="156"/>
      <c r="I135" s="156"/>
      <c r="J135" s="156"/>
      <c r="K135" s="156"/>
      <c r="L135" s="156"/>
      <c r="M135" s="156"/>
      <c r="N135" s="157"/>
      <c r="O135" s="244">
        <v>105</v>
      </c>
      <c r="P135" s="245"/>
      <c r="Q135" s="245"/>
      <c r="R135" s="196">
        <v>0</v>
      </c>
      <c r="S135" s="218"/>
      <c r="T135" s="218"/>
      <c r="U135" s="219"/>
      <c r="V135" s="196">
        <v>0</v>
      </c>
      <c r="W135" s="218"/>
      <c r="X135" s="218"/>
      <c r="Y135" s="219"/>
    </row>
    <row r="136" spans="3:25" ht="17.25" customHeight="1">
      <c r="C136" s="35"/>
      <c r="D136" s="26"/>
      <c r="E136" s="168" t="s">
        <v>467</v>
      </c>
      <c r="F136" s="156"/>
      <c r="G136" s="156"/>
      <c r="H136" s="156"/>
      <c r="I136" s="156"/>
      <c r="J136" s="156"/>
      <c r="K136" s="156"/>
      <c r="L136" s="156"/>
      <c r="M136" s="156"/>
      <c r="N136" s="157"/>
      <c r="O136" s="244">
        <v>106</v>
      </c>
      <c r="P136" s="245"/>
      <c r="Q136" s="245"/>
      <c r="R136" s="196">
        <v>59264522765</v>
      </c>
      <c r="S136" s="218"/>
      <c r="T136" s="218"/>
      <c r="U136" s="219"/>
      <c r="V136" s="196">
        <v>59873115269</v>
      </c>
      <c r="W136" s="218"/>
      <c r="X136" s="218"/>
      <c r="Y136" s="219"/>
    </row>
    <row r="137" spans="3:25" ht="17.25" customHeight="1">
      <c r="C137" s="35"/>
      <c r="D137" s="26"/>
      <c r="E137" s="168" t="s">
        <v>82</v>
      </c>
      <c r="F137" s="156"/>
      <c r="G137" s="156"/>
      <c r="H137" s="156"/>
      <c r="I137" s="156"/>
      <c r="J137" s="156"/>
      <c r="K137" s="156"/>
      <c r="L137" s="156"/>
      <c r="M137" s="156"/>
      <c r="N137" s="157"/>
      <c r="O137" s="244"/>
      <c r="P137" s="245"/>
      <c r="Q137" s="245"/>
      <c r="R137" s="196"/>
      <c r="S137" s="218"/>
      <c r="T137" s="218"/>
      <c r="U137" s="219"/>
      <c r="V137" s="196"/>
      <c r="W137" s="218"/>
      <c r="X137" s="218"/>
      <c r="Y137" s="219"/>
    </row>
    <row r="138" spans="3:25" ht="17.25" customHeight="1">
      <c r="C138" s="35"/>
      <c r="D138" s="26"/>
      <c r="E138" s="168" t="s">
        <v>128</v>
      </c>
      <c r="F138" s="156"/>
      <c r="G138" s="156"/>
      <c r="H138" s="156"/>
      <c r="I138" s="156"/>
      <c r="J138" s="156"/>
      <c r="K138" s="156"/>
      <c r="L138" s="156"/>
      <c r="M138" s="156"/>
      <c r="N138" s="157"/>
      <c r="O138" s="244">
        <v>121</v>
      </c>
      <c r="P138" s="245"/>
      <c r="Q138" s="245"/>
      <c r="R138" s="196">
        <v>-2125564644</v>
      </c>
      <c r="S138" s="156"/>
      <c r="T138" s="156"/>
      <c r="U138" s="197"/>
      <c r="V138" s="196">
        <v>-1880502301</v>
      </c>
      <c r="W138" s="156"/>
      <c r="X138" s="156"/>
      <c r="Y138" s="197"/>
    </row>
    <row r="139" spans="3:25" ht="17.25" customHeight="1" thickBot="1">
      <c r="C139" s="35"/>
      <c r="D139" s="26"/>
      <c r="E139" s="286" t="s">
        <v>83</v>
      </c>
      <c r="F139" s="171"/>
      <c r="G139" s="171"/>
      <c r="H139" s="171"/>
      <c r="I139" s="171"/>
      <c r="J139" s="171"/>
      <c r="K139" s="171"/>
      <c r="L139" s="171"/>
      <c r="M139" s="171"/>
      <c r="N139" s="172"/>
      <c r="O139" s="246">
        <v>121</v>
      </c>
      <c r="P139" s="247"/>
      <c r="Q139" s="247"/>
      <c r="R139" s="230">
        <v>-293197434</v>
      </c>
      <c r="S139" s="231"/>
      <c r="T139" s="231"/>
      <c r="U139" s="232"/>
      <c r="V139" s="230">
        <v>-245062343</v>
      </c>
      <c r="W139" s="231"/>
      <c r="X139" s="231"/>
      <c r="Y139" s="232"/>
    </row>
    <row r="140" spans="3:25" ht="10.5" customHeight="1">
      <c r="C140" s="281"/>
      <c r="D140" s="282"/>
      <c r="E140" s="311" t="s">
        <v>84</v>
      </c>
      <c r="F140" s="269"/>
      <c r="G140" s="269"/>
      <c r="H140" s="269"/>
      <c r="I140" s="269"/>
      <c r="J140" s="269"/>
      <c r="K140" s="269"/>
      <c r="L140" s="269"/>
      <c r="M140" s="269"/>
      <c r="N140" s="323"/>
      <c r="O140" s="319"/>
      <c r="P140" s="320"/>
      <c r="Q140" s="320"/>
      <c r="R140" s="235">
        <f>R101+R120+R128</f>
        <v>68571202490</v>
      </c>
      <c r="S140" s="236"/>
      <c r="T140" s="236"/>
      <c r="U140" s="237"/>
      <c r="V140" s="235">
        <f>V101+V120+V128</f>
        <v>69524121405</v>
      </c>
      <c r="W140" s="236"/>
      <c r="X140" s="236"/>
      <c r="Y140" s="237"/>
    </row>
    <row r="141" spans="3:25" ht="8.25" customHeight="1" thickBot="1">
      <c r="C141" s="283"/>
      <c r="D141" s="276"/>
      <c r="E141" s="273"/>
      <c r="F141" s="179"/>
      <c r="G141" s="179"/>
      <c r="H141" s="179"/>
      <c r="I141" s="179"/>
      <c r="J141" s="179"/>
      <c r="K141" s="179"/>
      <c r="L141" s="179"/>
      <c r="M141" s="179"/>
      <c r="N141" s="324"/>
      <c r="O141" s="321"/>
      <c r="P141" s="322"/>
      <c r="Q141" s="322"/>
      <c r="R141" s="238"/>
      <c r="S141" s="239"/>
      <c r="T141" s="239"/>
      <c r="U141" s="240"/>
      <c r="V141" s="238"/>
      <c r="W141" s="239"/>
      <c r="X141" s="239"/>
      <c r="Y141" s="240"/>
    </row>
    <row r="142" spans="3:25" ht="17.25" customHeight="1" thickBot="1">
      <c r="C142" s="59"/>
      <c r="D142" s="28"/>
      <c r="E142" s="286" t="s">
        <v>195</v>
      </c>
      <c r="F142" s="171"/>
      <c r="G142" s="171"/>
      <c r="H142" s="171"/>
      <c r="I142" s="171"/>
      <c r="J142" s="171"/>
      <c r="K142" s="171"/>
      <c r="L142" s="171"/>
      <c r="M142" s="171"/>
      <c r="N142" s="172"/>
      <c r="O142" s="248"/>
      <c r="P142" s="249"/>
      <c r="Q142" s="249"/>
      <c r="R142" s="225">
        <f>R143+R144+R145</f>
        <v>942665965</v>
      </c>
      <c r="S142" s="226"/>
      <c r="T142" s="226"/>
      <c r="U142" s="227"/>
      <c r="V142" s="225">
        <f>V143+V144+V145</f>
        <v>978385147</v>
      </c>
      <c r="W142" s="226"/>
      <c r="X142" s="226"/>
      <c r="Y142" s="227"/>
    </row>
    <row r="143" spans="3:25" ht="17.25" customHeight="1">
      <c r="C143" s="59"/>
      <c r="D143" s="28"/>
      <c r="E143" s="280" t="s">
        <v>191</v>
      </c>
      <c r="F143" s="289"/>
      <c r="G143" s="289"/>
      <c r="H143" s="289"/>
      <c r="I143" s="289"/>
      <c r="J143" s="289"/>
      <c r="K143" s="289"/>
      <c r="L143" s="289"/>
      <c r="M143" s="289"/>
      <c r="N143" s="314"/>
      <c r="O143" s="250">
        <v>809</v>
      </c>
      <c r="P143" s="251"/>
      <c r="Q143" s="251"/>
      <c r="R143" s="209">
        <v>238538678</v>
      </c>
      <c r="S143" s="289"/>
      <c r="T143" s="289"/>
      <c r="U143" s="290"/>
      <c r="V143" s="209">
        <v>264240927</v>
      </c>
      <c r="W143" s="289"/>
      <c r="X143" s="289"/>
      <c r="Y143" s="290"/>
    </row>
    <row r="144" spans="3:25" ht="15.75" customHeight="1">
      <c r="C144" s="59"/>
      <c r="D144" s="28"/>
      <c r="E144" s="303" t="s">
        <v>192</v>
      </c>
      <c r="F144" s="304"/>
      <c r="G144" s="304"/>
      <c r="H144" s="304"/>
      <c r="I144" s="304"/>
      <c r="J144" s="304"/>
      <c r="K144" s="304"/>
      <c r="L144" s="304"/>
      <c r="M144" s="304"/>
      <c r="N144" s="318"/>
      <c r="O144" s="244">
        <v>809.1</v>
      </c>
      <c r="P144" s="245"/>
      <c r="Q144" s="245"/>
      <c r="R144" s="196">
        <v>6209784</v>
      </c>
      <c r="S144" s="218"/>
      <c r="T144" s="218"/>
      <c r="U144" s="219"/>
      <c r="V144" s="196">
        <v>9250081</v>
      </c>
      <c r="W144" s="218"/>
      <c r="X144" s="218"/>
      <c r="Y144" s="219"/>
    </row>
    <row r="145" spans="3:25" ht="17.25" customHeight="1">
      <c r="C145" s="60"/>
      <c r="D145" s="58"/>
      <c r="E145" s="168" t="s">
        <v>192</v>
      </c>
      <c r="F145" s="156"/>
      <c r="G145" s="156"/>
      <c r="H145" s="156"/>
      <c r="I145" s="156"/>
      <c r="J145" s="156"/>
      <c r="K145" s="156"/>
      <c r="L145" s="156"/>
      <c r="M145" s="156"/>
      <c r="N145" s="157"/>
      <c r="O145" s="244">
        <v>819</v>
      </c>
      <c r="P145" s="245"/>
      <c r="Q145" s="245"/>
      <c r="R145" s="196">
        <v>697917503</v>
      </c>
      <c r="S145" s="156"/>
      <c r="T145" s="156"/>
      <c r="U145" s="197"/>
      <c r="V145" s="196">
        <v>704894139</v>
      </c>
      <c r="W145" s="156"/>
      <c r="X145" s="156"/>
      <c r="Y145" s="197"/>
    </row>
    <row r="146" spans="3:25" ht="11.25" customHeight="1" thickBot="1">
      <c r="C146" s="36"/>
      <c r="D146" s="37"/>
      <c r="E146" s="291" t="s">
        <v>122</v>
      </c>
      <c r="F146" s="292"/>
      <c r="G146" s="292"/>
      <c r="H146" s="292"/>
      <c r="I146" s="292"/>
      <c r="J146" s="292"/>
      <c r="K146" s="292"/>
      <c r="L146" s="292"/>
      <c r="M146" s="292"/>
      <c r="N146" s="293"/>
      <c r="O146" s="287"/>
      <c r="P146" s="288"/>
      <c r="Q146" s="288"/>
      <c r="R146" s="294">
        <f>R91-R140</f>
        <v>0</v>
      </c>
      <c r="S146" s="241"/>
      <c r="T146" s="241"/>
      <c r="U146" s="242"/>
      <c r="V146" s="241">
        <f>V91-V140</f>
        <v>0</v>
      </c>
      <c r="W146" s="241"/>
      <c r="X146" s="241"/>
      <c r="Y146" s="242"/>
    </row>
    <row r="147" spans="3:25" ht="19.5" customHeight="1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3:25" ht="19.5" customHeight="1">
      <c r="C148" s="317" t="s">
        <v>134</v>
      </c>
      <c r="D148" s="329"/>
      <c r="E148" s="329"/>
      <c r="F148" s="329"/>
      <c r="G148" s="329"/>
      <c r="H148" s="329"/>
      <c r="I148" s="329"/>
      <c r="J148" s="329"/>
      <c r="K148" s="329"/>
      <c r="L148" s="329"/>
      <c r="M148" s="329"/>
      <c r="N148" s="329"/>
      <c r="O148" s="18"/>
      <c r="P148" s="18"/>
      <c r="Q148" s="18"/>
      <c r="R148" s="18"/>
      <c r="S148" s="18"/>
      <c r="T148" s="18"/>
      <c r="U148" s="18"/>
      <c r="V148" s="243" t="s">
        <v>18</v>
      </c>
      <c r="W148" s="243"/>
      <c r="X148" s="243"/>
      <c r="Y148" s="18"/>
    </row>
    <row r="149" spans="3:25" ht="23.25" customHeight="1">
      <c r="C149" s="309" t="s">
        <v>210</v>
      </c>
      <c r="D149" s="309"/>
      <c r="E149" s="309"/>
      <c r="F149" s="309"/>
      <c r="G149" s="309"/>
      <c r="H149" s="309"/>
      <c r="I149" s="309"/>
      <c r="J149" s="309"/>
      <c r="K149" s="309"/>
      <c r="L149" s="309"/>
      <c r="M149" s="309"/>
      <c r="N149" s="309"/>
      <c r="O149" s="19"/>
      <c r="P149" s="19"/>
      <c r="Q149" s="19"/>
      <c r="R149" s="19"/>
      <c r="S149" s="19"/>
      <c r="T149" s="18"/>
      <c r="U149" s="18"/>
      <c r="V149" s="18"/>
      <c r="W149" s="18"/>
      <c r="X149" s="18"/>
      <c r="Y149" s="18"/>
    </row>
    <row r="150" spans="3:25" ht="19.5" customHeight="1">
      <c r="C150" s="243" t="s">
        <v>150</v>
      </c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3"/>
      <c r="Q150" s="243"/>
      <c r="R150" s="243"/>
      <c r="S150" s="243"/>
      <c r="T150" s="243"/>
      <c r="U150" s="243"/>
      <c r="V150" s="18"/>
      <c r="W150" s="18"/>
      <c r="X150" s="18"/>
      <c r="Y150" s="18"/>
    </row>
    <row r="151" spans="3:25" ht="13.5" customHeight="1" thickBot="1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3:26" ht="19.5" customHeight="1">
      <c r="C152" s="327"/>
      <c r="D152" s="264"/>
      <c r="E152" s="328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187" t="s">
        <v>14</v>
      </c>
      <c r="U152" s="188"/>
      <c r="V152" s="189"/>
      <c r="W152" s="190" t="s">
        <v>16</v>
      </c>
      <c r="X152" s="188"/>
      <c r="Y152" s="189"/>
      <c r="Z152" s="10"/>
    </row>
    <row r="153" spans="3:26" ht="19.5" customHeight="1" thickBot="1">
      <c r="C153" s="45" t="s">
        <v>12</v>
      </c>
      <c r="D153" s="46"/>
      <c r="E153" s="47"/>
      <c r="F153" s="48"/>
      <c r="G153" s="295" t="s">
        <v>13</v>
      </c>
      <c r="H153" s="295"/>
      <c r="I153" s="295"/>
      <c r="J153" s="295"/>
      <c r="K153" s="295"/>
      <c r="L153" s="295"/>
      <c r="M153" s="295"/>
      <c r="N153" s="295"/>
      <c r="O153" s="48"/>
      <c r="P153" s="48"/>
      <c r="Q153" s="48"/>
      <c r="R153" s="48"/>
      <c r="S153" s="48"/>
      <c r="T153" s="191" t="s">
        <v>15</v>
      </c>
      <c r="U153" s="183"/>
      <c r="V153" s="192"/>
      <c r="W153" s="193" t="s">
        <v>17</v>
      </c>
      <c r="X153" s="183"/>
      <c r="Y153" s="192"/>
      <c r="Z153" s="10"/>
    </row>
    <row r="154" spans="3:25" ht="20.25" customHeight="1">
      <c r="C154" s="33">
        <v>1</v>
      </c>
      <c r="D154" s="24"/>
      <c r="E154" s="176" t="s">
        <v>223</v>
      </c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209">
        <v>420607561</v>
      </c>
      <c r="U154" s="210"/>
      <c r="V154" s="211"/>
      <c r="W154" s="209">
        <v>327947258</v>
      </c>
      <c r="X154" s="210"/>
      <c r="Y154" s="211"/>
    </row>
    <row r="155" spans="3:25" ht="19.5" customHeight="1">
      <c r="C155" s="35">
        <v>2</v>
      </c>
      <c r="D155" s="26"/>
      <c r="E155" s="168" t="s">
        <v>224</v>
      </c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96">
        <v>118209970</v>
      </c>
      <c r="U155" s="218"/>
      <c r="V155" s="219"/>
      <c r="W155" s="196">
        <v>59794888</v>
      </c>
      <c r="X155" s="218"/>
      <c r="Y155" s="219"/>
    </row>
    <row r="156" spans="3:25" ht="21" customHeight="1" thickBot="1">
      <c r="C156" s="35">
        <v>3</v>
      </c>
      <c r="D156" s="26"/>
      <c r="E156" s="286" t="s">
        <v>86</v>
      </c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230">
        <v>0</v>
      </c>
      <c r="U156" s="231"/>
      <c r="V156" s="232"/>
      <c r="W156" s="230">
        <v>0</v>
      </c>
      <c r="X156" s="231"/>
      <c r="Y156" s="232"/>
    </row>
    <row r="157" spans="3:25" ht="19.5" customHeight="1" thickBot="1">
      <c r="C157" s="35"/>
      <c r="D157" s="15"/>
      <c r="E157" s="173" t="s">
        <v>119</v>
      </c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225">
        <f>SUM(T154:T156)</f>
        <v>538817531</v>
      </c>
      <c r="U157" s="284"/>
      <c r="V157" s="285"/>
      <c r="W157" s="225">
        <f>SUM(W154:W156)</f>
        <v>387742146</v>
      </c>
      <c r="X157" s="284"/>
      <c r="Y157" s="285"/>
    </row>
    <row r="158" spans="3:25" ht="19.5" customHeight="1">
      <c r="C158" s="35">
        <v>4</v>
      </c>
      <c r="D158" s="26"/>
      <c r="E158" s="176" t="s">
        <v>222</v>
      </c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209">
        <v>335554769</v>
      </c>
      <c r="U158" s="210"/>
      <c r="V158" s="211"/>
      <c r="W158" s="209">
        <v>264461966</v>
      </c>
      <c r="X158" s="210"/>
      <c r="Y158" s="211"/>
    </row>
    <row r="159" spans="3:25" ht="18.75" customHeight="1">
      <c r="C159" s="35">
        <v>5</v>
      </c>
      <c r="D159" s="26"/>
      <c r="E159" s="168" t="s">
        <v>87</v>
      </c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96">
        <f>T160+T161</f>
        <v>535795711</v>
      </c>
      <c r="U159" s="218"/>
      <c r="V159" s="219"/>
      <c r="W159" s="196">
        <f>W160+W161</f>
        <v>582526924</v>
      </c>
      <c r="X159" s="218"/>
      <c r="Y159" s="219"/>
    </row>
    <row r="160" spans="3:25" ht="19.5" customHeight="1">
      <c r="C160" s="35"/>
      <c r="D160" s="26"/>
      <c r="E160" s="168" t="s">
        <v>218</v>
      </c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96">
        <v>459301499</v>
      </c>
      <c r="U160" s="218"/>
      <c r="V160" s="219"/>
      <c r="W160" s="196">
        <v>492535151</v>
      </c>
      <c r="X160" s="218"/>
      <c r="Y160" s="219"/>
    </row>
    <row r="161" spans="3:25" ht="18.75" customHeight="1">
      <c r="C161" s="35"/>
      <c r="D161" s="26"/>
      <c r="E161" s="168" t="s">
        <v>123</v>
      </c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96">
        <v>76494212</v>
      </c>
      <c r="U161" s="218"/>
      <c r="V161" s="219"/>
      <c r="W161" s="196">
        <v>89991773</v>
      </c>
      <c r="X161" s="218"/>
      <c r="Y161" s="219"/>
    </row>
    <row r="162" spans="3:25" ht="20.25" customHeight="1">
      <c r="C162" s="35">
        <v>6</v>
      </c>
      <c r="D162" s="26"/>
      <c r="E162" s="168" t="s">
        <v>219</v>
      </c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96">
        <v>873294789</v>
      </c>
      <c r="U162" s="218"/>
      <c r="V162" s="219"/>
      <c r="W162" s="196">
        <v>1178759340</v>
      </c>
      <c r="X162" s="218"/>
      <c r="Y162" s="219"/>
    </row>
    <row r="163" spans="3:25" ht="20.25" customHeight="1">
      <c r="C163" s="35">
        <v>7</v>
      </c>
      <c r="D163" s="26"/>
      <c r="E163" s="303" t="s">
        <v>143</v>
      </c>
      <c r="F163" s="304"/>
      <c r="G163" s="304"/>
      <c r="H163" s="304"/>
      <c r="I163" s="304"/>
      <c r="J163" s="304"/>
      <c r="K163" s="304"/>
      <c r="L163" s="304"/>
      <c r="M163" s="304"/>
      <c r="N163" s="304"/>
      <c r="O163" s="304"/>
      <c r="P163" s="304"/>
      <c r="Q163" s="304"/>
      <c r="R163" s="304"/>
      <c r="S163" s="304"/>
      <c r="T163" s="196">
        <v>227285842</v>
      </c>
      <c r="U163" s="218"/>
      <c r="V163" s="219"/>
      <c r="W163" s="196">
        <v>316983566</v>
      </c>
      <c r="X163" s="218"/>
      <c r="Y163" s="219"/>
    </row>
    <row r="164" spans="3:25" ht="20.25" customHeight="1">
      <c r="C164" s="35"/>
      <c r="D164" s="26"/>
      <c r="E164" s="198" t="s">
        <v>221</v>
      </c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6"/>
      <c r="U164" s="156"/>
      <c r="V164" s="197"/>
      <c r="W164" s="196"/>
      <c r="X164" s="156"/>
      <c r="Y164" s="197"/>
    </row>
    <row r="165" spans="3:25" ht="18" customHeight="1">
      <c r="C165" s="57">
        <v>7.1</v>
      </c>
      <c r="D165" s="26"/>
      <c r="E165" s="168" t="s">
        <v>129</v>
      </c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96">
        <v>2460334</v>
      </c>
      <c r="U165" s="223"/>
      <c r="V165" s="224"/>
      <c r="W165" s="196">
        <v>1546481</v>
      </c>
      <c r="X165" s="223"/>
      <c r="Y165" s="224"/>
    </row>
    <row r="166" spans="3:25" ht="18.75" customHeight="1" thickBot="1">
      <c r="C166" s="35"/>
      <c r="D166" s="26"/>
      <c r="E166" s="303" t="s">
        <v>227</v>
      </c>
      <c r="F166" s="304"/>
      <c r="G166" s="304"/>
      <c r="H166" s="304"/>
      <c r="I166" s="304"/>
      <c r="J166" s="304"/>
      <c r="K166" s="304"/>
      <c r="L166" s="304"/>
      <c r="M166" s="304"/>
      <c r="N166" s="304"/>
      <c r="O166" s="304"/>
      <c r="P166" s="304"/>
      <c r="Q166" s="304"/>
      <c r="R166" s="304"/>
      <c r="S166" s="304"/>
      <c r="T166" s="230">
        <v>0</v>
      </c>
      <c r="U166" s="233"/>
      <c r="V166" s="234"/>
      <c r="W166" s="230">
        <v>0</v>
      </c>
      <c r="X166" s="233"/>
      <c r="Y166" s="234"/>
    </row>
    <row r="167" spans="3:25" ht="19.5" customHeight="1" thickBot="1">
      <c r="C167" s="35">
        <v>8</v>
      </c>
      <c r="D167" s="15"/>
      <c r="E167" s="307" t="s">
        <v>94</v>
      </c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225">
        <f>T158+T159+T162+T163+T165+T166</f>
        <v>1974391445</v>
      </c>
      <c r="U167" s="226"/>
      <c r="V167" s="227"/>
      <c r="W167" s="225">
        <f>W158+W159+W162+W163+W165+W166</f>
        <v>2344278277</v>
      </c>
      <c r="X167" s="226"/>
      <c r="Y167" s="227"/>
    </row>
    <row r="168" spans="3:25" ht="20.25" customHeight="1">
      <c r="C168" s="35">
        <v>9</v>
      </c>
      <c r="D168" s="26"/>
      <c r="E168" s="176" t="s">
        <v>88</v>
      </c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212">
        <f>T157-T167</f>
        <v>-1435573914</v>
      </c>
      <c r="U168" s="213"/>
      <c r="V168" s="214"/>
      <c r="W168" s="212">
        <f>W157-W167</f>
        <v>-1956536131</v>
      </c>
      <c r="X168" s="213"/>
      <c r="Y168" s="214"/>
    </row>
    <row r="169" spans="3:25" ht="20.25" customHeight="1">
      <c r="C169" s="35">
        <v>10</v>
      </c>
      <c r="D169" s="26"/>
      <c r="E169" s="168" t="s">
        <v>142</v>
      </c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96"/>
      <c r="U169" s="218"/>
      <c r="V169" s="219"/>
      <c r="W169" s="196"/>
      <c r="X169" s="218"/>
      <c r="Y169" s="219"/>
    </row>
    <row r="170" spans="3:25" ht="20.25" customHeight="1">
      <c r="C170" s="35">
        <v>11</v>
      </c>
      <c r="D170" s="26"/>
      <c r="E170" s="168" t="s">
        <v>89</v>
      </c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96"/>
      <c r="U170" s="218"/>
      <c r="V170" s="219"/>
      <c r="W170" s="196"/>
      <c r="X170" s="218"/>
      <c r="Y170" s="219"/>
    </row>
    <row r="171" spans="3:25" ht="20.25" customHeight="1">
      <c r="C171" s="35">
        <v>12</v>
      </c>
      <c r="D171" s="26"/>
      <c r="E171" s="168" t="s">
        <v>90</v>
      </c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200"/>
      <c r="U171" s="201"/>
      <c r="V171" s="202"/>
      <c r="W171" s="200"/>
      <c r="X171" s="201"/>
      <c r="Y171" s="202"/>
    </row>
    <row r="172" spans="3:25" ht="21.75" customHeight="1">
      <c r="C172" s="35"/>
      <c r="D172" s="26"/>
      <c r="E172" s="168" t="s">
        <v>220</v>
      </c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97"/>
      <c r="T172" s="196">
        <v>142170642</v>
      </c>
      <c r="U172" s="218"/>
      <c r="V172" s="219"/>
      <c r="W172" s="196">
        <v>165186340</v>
      </c>
      <c r="X172" s="218"/>
      <c r="Y172" s="219"/>
    </row>
    <row r="173" spans="3:25" ht="21" customHeight="1">
      <c r="C173" s="35"/>
      <c r="D173" s="26"/>
      <c r="E173" s="168" t="s">
        <v>138</v>
      </c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96">
        <v>-2439313</v>
      </c>
      <c r="U173" s="218"/>
      <c r="V173" s="219"/>
      <c r="W173" s="196">
        <v>-3423889</v>
      </c>
      <c r="X173" s="218"/>
      <c r="Y173" s="219"/>
    </row>
    <row r="174" spans="3:25" ht="20.25" customHeight="1">
      <c r="C174" s="35"/>
      <c r="D174" s="26"/>
      <c r="E174" s="168" t="s">
        <v>139</v>
      </c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96">
        <v>-83754221</v>
      </c>
      <c r="U174" s="218"/>
      <c r="V174" s="219"/>
      <c r="W174" s="196">
        <v>-122377809</v>
      </c>
      <c r="X174" s="218"/>
      <c r="Y174" s="219"/>
    </row>
    <row r="175" spans="3:25" ht="20.25" customHeight="1">
      <c r="C175" s="34"/>
      <c r="D175" s="21"/>
      <c r="E175" s="168" t="s">
        <v>140</v>
      </c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230">
        <v>43807668</v>
      </c>
      <c r="U175" s="231"/>
      <c r="V175" s="232"/>
      <c r="W175" s="230">
        <v>324720144</v>
      </c>
      <c r="X175" s="231"/>
      <c r="Y175" s="232"/>
    </row>
    <row r="176" spans="3:25" ht="19.5" customHeight="1">
      <c r="C176" s="35"/>
      <c r="D176" s="26"/>
      <c r="E176" s="168" t="s">
        <v>225</v>
      </c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96">
        <v>433999200</v>
      </c>
      <c r="U176" s="223"/>
      <c r="V176" s="224"/>
      <c r="W176" s="196">
        <v>484000000</v>
      </c>
      <c r="X176" s="223"/>
      <c r="Y176" s="224"/>
    </row>
    <row r="177" spans="3:25" ht="19.5" customHeight="1" thickBot="1">
      <c r="C177" s="33"/>
      <c r="D177" s="14"/>
      <c r="E177" s="316" t="s">
        <v>226</v>
      </c>
      <c r="F177" s="261"/>
      <c r="G177" s="261"/>
      <c r="H177" s="261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261"/>
      <c r="T177" s="215">
        <v>608592504</v>
      </c>
      <c r="U177" s="216"/>
      <c r="V177" s="217"/>
      <c r="W177" s="215">
        <v>863369002</v>
      </c>
      <c r="X177" s="216"/>
      <c r="Y177" s="217"/>
    </row>
    <row r="178" spans="3:25" ht="20.25" customHeight="1" thickBot="1">
      <c r="C178" s="35">
        <v>13</v>
      </c>
      <c r="D178" s="15"/>
      <c r="E178" s="307" t="s">
        <v>93</v>
      </c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225">
        <f>T172+T173+T174+T175+T176+T177</f>
        <v>1142376480</v>
      </c>
      <c r="U178" s="226"/>
      <c r="V178" s="227"/>
      <c r="W178" s="225">
        <f>W172+W173+W174+W175+W176+W177</f>
        <v>1711473788</v>
      </c>
      <c r="X178" s="226"/>
      <c r="Y178" s="227"/>
    </row>
    <row r="179" spans="3:25" ht="21" customHeight="1">
      <c r="C179" s="35">
        <v>14</v>
      </c>
      <c r="D179" s="26"/>
      <c r="E179" s="176" t="s">
        <v>95</v>
      </c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212">
        <f>T168+T178</f>
        <v>-293197434</v>
      </c>
      <c r="U179" s="213"/>
      <c r="V179" s="214"/>
      <c r="W179" s="212">
        <f>W168+W178</f>
        <v>-245062343</v>
      </c>
      <c r="X179" s="213"/>
      <c r="Y179" s="214"/>
    </row>
    <row r="180" spans="3:25" ht="18.75" customHeight="1">
      <c r="C180" s="35">
        <v>15</v>
      </c>
      <c r="D180" s="26"/>
      <c r="E180" s="168" t="s">
        <v>125</v>
      </c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96"/>
      <c r="U180" s="218"/>
      <c r="V180" s="219"/>
      <c r="W180" s="196"/>
      <c r="X180" s="218"/>
      <c r="Y180" s="219"/>
    </row>
    <row r="181" spans="3:25" ht="21" customHeight="1">
      <c r="C181" s="35">
        <v>16</v>
      </c>
      <c r="D181" s="26"/>
      <c r="E181" s="168" t="s">
        <v>91</v>
      </c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200">
        <f>T179-T180</f>
        <v>-293197434</v>
      </c>
      <c r="U181" s="201"/>
      <c r="V181" s="202"/>
      <c r="W181" s="200">
        <f>W179-W180</f>
        <v>-245062343</v>
      </c>
      <c r="X181" s="201"/>
      <c r="Y181" s="202"/>
    </row>
    <row r="182" spans="3:25" ht="21" customHeight="1" thickBot="1">
      <c r="C182" s="43">
        <v>17</v>
      </c>
      <c r="D182" s="44"/>
      <c r="E182" s="286" t="s">
        <v>92</v>
      </c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294"/>
      <c r="U182" s="241"/>
      <c r="V182" s="242"/>
      <c r="W182" s="241"/>
      <c r="X182" s="241"/>
      <c r="Y182" s="242"/>
    </row>
    <row r="183" spans="3:25" ht="15.7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32"/>
    </row>
    <row r="184" spans="3:25" ht="15.7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3:25" ht="15.7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3:25" ht="15.7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3:25" ht="15.7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3:25" ht="15.7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3:25" ht="15.7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3:25" ht="15.7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3:25" ht="15.7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3:25" ht="15.75">
      <c r="C192" s="18"/>
      <c r="D192" s="317" t="s">
        <v>211</v>
      </c>
      <c r="E192" s="317"/>
      <c r="F192" s="317"/>
      <c r="G192" s="317"/>
      <c r="H192" s="317"/>
      <c r="I192" s="317"/>
      <c r="J192" s="317"/>
      <c r="K192" s="317"/>
      <c r="L192" s="317"/>
      <c r="M192" s="317"/>
      <c r="N192" s="317"/>
      <c r="O192" s="317"/>
      <c r="P192" s="317"/>
      <c r="Q192" s="317"/>
      <c r="R192" s="317"/>
      <c r="S192" s="317"/>
      <c r="T192" s="317"/>
      <c r="U192" s="17"/>
      <c r="V192" s="17"/>
      <c r="W192" s="243" t="s">
        <v>18</v>
      </c>
      <c r="X192" s="243"/>
      <c r="Y192" s="243"/>
    </row>
    <row r="193" spans="3:25" ht="16.5" thickBot="1">
      <c r="C193" s="18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8"/>
    </row>
    <row r="194" spans="3:25" ht="15.75" customHeight="1">
      <c r="C194" s="311"/>
      <c r="D194" s="264"/>
      <c r="E194" s="262"/>
      <c r="F194" s="263"/>
      <c r="G194" s="263"/>
      <c r="H194" s="263"/>
      <c r="I194" s="263"/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187" t="s">
        <v>14</v>
      </c>
      <c r="U194" s="188"/>
      <c r="V194" s="189"/>
      <c r="W194" s="190" t="s">
        <v>16</v>
      </c>
      <c r="X194" s="188"/>
      <c r="Y194" s="189"/>
    </row>
    <row r="195" spans="3:25" ht="20.25" customHeight="1" thickBot="1">
      <c r="C195" s="39" t="s">
        <v>12</v>
      </c>
      <c r="D195" s="41"/>
      <c r="E195" s="42"/>
      <c r="F195" s="179" t="s">
        <v>120</v>
      </c>
      <c r="G195" s="179"/>
      <c r="H195" s="179"/>
      <c r="I195" s="179"/>
      <c r="J195" s="179"/>
      <c r="K195" s="179"/>
      <c r="L195" s="179"/>
      <c r="M195" s="179"/>
      <c r="N195" s="179"/>
      <c r="O195" s="179"/>
      <c r="P195" s="179"/>
      <c r="Q195" s="179"/>
      <c r="R195" s="179"/>
      <c r="S195" s="40"/>
      <c r="T195" s="191" t="s">
        <v>15</v>
      </c>
      <c r="U195" s="183"/>
      <c r="V195" s="192"/>
      <c r="W195" s="193" t="s">
        <v>17</v>
      </c>
      <c r="X195" s="183"/>
      <c r="Y195" s="192"/>
    </row>
    <row r="196" spans="3:25" ht="22.5" customHeight="1" thickBot="1">
      <c r="C196" s="33"/>
      <c r="D196" s="14"/>
      <c r="E196" s="307" t="s">
        <v>106</v>
      </c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225">
        <f>T197+T198+T199+T200+T201+T202+T203</f>
        <v>26429682</v>
      </c>
      <c r="U196" s="226"/>
      <c r="V196" s="227"/>
      <c r="W196" s="225">
        <f>W197+W198+W199+W200+W201+W202+W203</f>
        <v>95097552</v>
      </c>
      <c r="X196" s="226"/>
      <c r="Y196" s="227"/>
    </row>
    <row r="197" spans="3:25" ht="25.5" customHeight="1">
      <c r="C197" s="35"/>
      <c r="D197" s="26"/>
      <c r="E197" s="23"/>
      <c r="F197" s="308" t="s">
        <v>107</v>
      </c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209">
        <v>431546468</v>
      </c>
      <c r="U197" s="210"/>
      <c r="V197" s="211"/>
      <c r="W197" s="209">
        <v>455252327</v>
      </c>
      <c r="X197" s="210"/>
      <c r="Y197" s="211"/>
    </row>
    <row r="198" spans="3:25" ht="25.5" customHeight="1">
      <c r="C198" s="35"/>
      <c r="D198" s="26"/>
      <c r="E198" s="25"/>
      <c r="F198" s="155" t="s">
        <v>108</v>
      </c>
      <c r="G198" s="156"/>
      <c r="H198" s="156"/>
      <c r="I198" s="156"/>
      <c r="J198" s="156"/>
      <c r="K198" s="156"/>
      <c r="L198" s="156"/>
      <c r="M198" s="156"/>
      <c r="N198" s="156"/>
      <c r="O198" s="156"/>
      <c r="P198" s="156"/>
      <c r="Q198" s="156"/>
      <c r="R198" s="156"/>
      <c r="S198" s="156"/>
      <c r="T198" s="196">
        <v>-983529818</v>
      </c>
      <c r="U198" s="218"/>
      <c r="V198" s="219"/>
      <c r="W198" s="196">
        <v>-840422540</v>
      </c>
      <c r="X198" s="218"/>
      <c r="Y198" s="219"/>
    </row>
    <row r="199" spans="3:25" ht="25.5" customHeight="1">
      <c r="C199" s="35"/>
      <c r="D199" s="26"/>
      <c r="E199" s="25"/>
      <c r="F199" s="155" t="s">
        <v>109</v>
      </c>
      <c r="G199" s="156"/>
      <c r="H199" s="156"/>
      <c r="I199" s="156"/>
      <c r="J199" s="156"/>
      <c r="K199" s="156"/>
      <c r="L199" s="156"/>
      <c r="M199" s="156"/>
      <c r="N199" s="156"/>
      <c r="O199" s="156"/>
      <c r="P199" s="156"/>
      <c r="Q199" s="156"/>
      <c r="R199" s="156"/>
      <c r="S199" s="156"/>
      <c r="T199" s="196">
        <v>144576627</v>
      </c>
      <c r="U199" s="218"/>
      <c r="V199" s="219"/>
      <c r="W199" s="196"/>
      <c r="X199" s="218"/>
      <c r="Y199" s="219"/>
    </row>
    <row r="200" spans="3:25" ht="21.75" customHeight="1">
      <c r="C200" s="35"/>
      <c r="D200" s="26"/>
      <c r="E200" s="25"/>
      <c r="F200" s="155" t="s">
        <v>96</v>
      </c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96">
        <v>-162795</v>
      </c>
      <c r="U200" s="218"/>
      <c r="V200" s="219"/>
      <c r="W200" s="196">
        <v>-3732235</v>
      </c>
      <c r="X200" s="218"/>
      <c r="Y200" s="219"/>
    </row>
    <row r="201" spans="3:25" ht="21" customHeight="1">
      <c r="C201" s="35"/>
      <c r="D201" s="26"/>
      <c r="E201" s="25"/>
      <c r="F201" s="155" t="s">
        <v>97</v>
      </c>
      <c r="G201" s="156"/>
      <c r="H201" s="156"/>
      <c r="I201" s="156"/>
      <c r="J201" s="156"/>
      <c r="K201" s="156"/>
      <c r="L201" s="156"/>
      <c r="M201" s="156"/>
      <c r="N201" s="156"/>
      <c r="O201" s="156"/>
      <c r="P201" s="156"/>
      <c r="Q201" s="156"/>
      <c r="R201" s="156"/>
      <c r="S201" s="156"/>
      <c r="T201" s="196"/>
      <c r="U201" s="218"/>
      <c r="V201" s="219"/>
      <c r="W201" s="196"/>
      <c r="X201" s="218"/>
      <c r="Y201" s="219"/>
    </row>
    <row r="202" spans="3:25" ht="21" customHeight="1">
      <c r="C202" s="35"/>
      <c r="D202" s="26"/>
      <c r="E202" s="20"/>
      <c r="F202" s="155" t="s">
        <v>141</v>
      </c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96">
        <v>433999200</v>
      </c>
      <c r="U202" s="156"/>
      <c r="V202" s="197"/>
      <c r="W202" s="196">
        <v>484000000</v>
      </c>
      <c r="X202" s="156"/>
      <c r="Y202" s="197"/>
    </row>
    <row r="203" spans="3:25" ht="25.5" customHeight="1" thickBot="1">
      <c r="C203" s="35"/>
      <c r="D203" s="26"/>
      <c r="E203" s="20"/>
      <c r="F203" s="170" t="s">
        <v>110</v>
      </c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230"/>
      <c r="U203" s="231"/>
      <c r="V203" s="232"/>
      <c r="W203" s="230"/>
      <c r="X203" s="231"/>
      <c r="Y203" s="232"/>
    </row>
    <row r="204" spans="3:25" ht="21.75" customHeight="1" thickBot="1">
      <c r="C204" s="35"/>
      <c r="D204" s="15"/>
      <c r="E204" s="307" t="s">
        <v>98</v>
      </c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225">
        <f>T205+T206+T207+T208+T209+T210</f>
        <v>-10083231</v>
      </c>
      <c r="U204" s="226"/>
      <c r="V204" s="227"/>
      <c r="W204" s="225">
        <f>W205+W206+W207+W208+W209+W210</f>
        <v>-90624195</v>
      </c>
      <c r="X204" s="226"/>
      <c r="Y204" s="227"/>
    </row>
    <row r="205" spans="3:25" ht="22.5" customHeight="1">
      <c r="C205" s="35"/>
      <c r="D205" s="26"/>
      <c r="E205" s="23"/>
      <c r="F205" s="308" t="s">
        <v>118</v>
      </c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209">
        <v>0</v>
      </c>
      <c r="U205" s="210"/>
      <c r="V205" s="211"/>
      <c r="W205" s="209">
        <v>0</v>
      </c>
      <c r="X205" s="210"/>
      <c r="Y205" s="211"/>
    </row>
    <row r="206" spans="3:25" ht="25.5" customHeight="1">
      <c r="C206" s="35"/>
      <c r="D206" s="26"/>
      <c r="E206" s="25"/>
      <c r="F206" s="155" t="s">
        <v>111</v>
      </c>
      <c r="G206" s="156"/>
      <c r="H206" s="156"/>
      <c r="I206" s="156"/>
      <c r="J206" s="156"/>
      <c r="K206" s="156"/>
      <c r="L206" s="156"/>
      <c r="M206" s="156"/>
      <c r="N206" s="156"/>
      <c r="O206" s="156"/>
      <c r="P206" s="156"/>
      <c r="Q206" s="156"/>
      <c r="R206" s="156"/>
      <c r="S206" s="156"/>
      <c r="T206" s="196">
        <v>-244545</v>
      </c>
      <c r="U206" s="218"/>
      <c r="V206" s="219"/>
      <c r="W206" s="196">
        <v>-4719620</v>
      </c>
      <c r="X206" s="218"/>
      <c r="Y206" s="219"/>
    </row>
    <row r="207" spans="3:25" ht="21.75" customHeight="1">
      <c r="C207" s="35"/>
      <c r="D207" s="26"/>
      <c r="E207" s="25"/>
      <c r="F207" s="155" t="s">
        <v>196</v>
      </c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96">
        <v>0</v>
      </c>
      <c r="U207" s="218"/>
      <c r="V207" s="219"/>
      <c r="W207" s="196">
        <v>0</v>
      </c>
      <c r="X207" s="218"/>
      <c r="Y207" s="219"/>
    </row>
    <row r="208" spans="3:25" ht="22.5" customHeight="1">
      <c r="C208" s="35"/>
      <c r="D208" s="26"/>
      <c r="E208" s="25"/>
      <c r="F208" s="155" t="s">
        <v>112</v>
      </c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96">
        <v>733108</v>
      </c>
      <c r="U208" s="218"/>
      <c r="V208" s="219"/>
      <c r="W208" s="196">
        <v>308346</v>
      </c>
      <c r="X208" s="218"/>
      <c r="Y208" s="219"/>
    </row>
    <row r="209" spans="3:25" ht="22.5" customHeight="1">
      <c r="C209" s="35"/>
      <c r="D209" s="26"/>
      <c r="E209" s="25"/>
      <c r="F209" s="155" t="s">
        <v>113</v>
      </c>
      <c r="G209" s="156"/>
      <c r="H209" s="156"/>
      <c r="I209" s="156"/>
      <c r="J209" s="156"/>
      <c r="K209" s="156"/>
      <c r="L209" s="156"/>
      <c r="M209" s="156"/>
      <c r="N209" s="156"/>
      <c r="O209" s="156"/>
      <c r="P209" s="156"/>
      <c r="Q209" s="156"/>
      <c r="R209" s="156"/>
      <c r="S209" s="156"/>
      <c r="T209" s="196"/>
      <c r="U209" s="218"/>
      <c r="V209" s="219"/>
      <c r="W209" s="196"/>
      <c r="X209" s="218"/>
      <c r="Y209" s="219"/>
    </row>
    <row r="210" spans="3:25" ht="22.5" customHeight="1">
      <c r="C210" s="35"/>
      <c r="D210" s="26"/>
      <c r="E210" s="168" t="s">
        <v>121</v>
      </c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96">
        <v>-10571794</v>
      </c>
      <c r="U210" s="223"/>
      <c r="V210" s="224"/>
      <c r="W210" s="196">
        <v>-86212921</v>
      </c>
      <c r="X210" s="223"/>
      <c r="Y210" s="224"/>
    </row>
    <row r="211" spans="3:25" ht="23.25" customHeight="1" thickBot="1">
      <c r="C211" s="35"/>
      <c r="D211" s="26"/>
      <c r="E211" s="20"/>
      <c r="F211" s="170" t="s">
        <v>99</v>
      </c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220"/>
      <c r="U211" s="221"/>
      <c r="V211" s="222"/>
      <c r="W211" s="220"/>
      <c r="X211" s="221"/>
      <c r="Y211" s="222"/>
    </row>
    <row r="212" spans="3:25" ht="24.75" customHeight="1" thickBot="1">
      <c r="C212" s="35"/>
      <c r="D212" s="15"/>
      <c r="E212" s="307" t="s">
        <v>100</v>
      </c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225">
        <f>T213+T214+T215+T216+T217</f>
        <v>-397212</v>
      </c>
      <c r="U212" s="226"/>
      <c r="V212" s="227"/>
      <c r="W212" s="225">
        <f>W213+W214+W215+W216+W217</f>
        <v>199818</v>
      </c>
      <c r="X212" s="226"/>
      <c r="Y212" s="227"/>
    </row>
    <row r="213" spans="3:25" ht="23.25" customHeight="1">
      <c r="C213" s="35"/>
      <c r="D213" s="26"/>
      <c r="E213" s="23"/>
      <c r="F213" s="308" t="s">
        <v>114</v>
      </c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209">
        <v>0</v>
      </c>
      <c r="U213" s="210"/>
      <c r="V213" s="211"/>
      <c r="W213" s="209">
        <v>0</v>
      </c>
      <c r="X213" s="210"/>
      <c r="Y213" s="211"/>
    </row>
    <row r="214" spans="3:25" ht="23.25" customHeight="1">
      <c r="C214" s="35"/>
      <c r="D214" s="26"/>
      <c r="E214" s="25"/>
      <c r="F214" s="155" t="s">
        <v>116</v>
      </c>
      <c r="G214" s="156"/>
      <c r="H214" s="156"/>
      <c r="I214" s="156"/>
      <c r="J214" s="156"/>
      <c r="K214" s="156"/>
      <c r="L214" s="156"/>
      <c r="M214" s="156"/>
      <c r="N214" s="156"/>
      <c r="O214" s="156"/>
      <c r="P214" s="156"/>
      <c r="Q214" s="156"/>
      <c r="R214" s="156"/>
      <c r="S214" s="156"/>
      <c r="T214" s="209">
        <v>0</v>
      </c>
      <c r="U214" s="210"/>
      <c r="V214" s="211"/>
      <c r="W214" s="209">
        <v>0</v>
      </c>
      <c r="X214" s="210"/>
      <c r="Y214" s="211"/>
    </row>
    <row r="215" spans="3:25" ht="25.5" customHeight="1">
      <c r="C215" s="35"/>
      <c r="D215" s="26"/>
      <c r="E215" s="25"/>
      <c r="F215" s="155" t="s">
        <v>117</v>
      </c>
      <c r="G215" s="156"/>
      <c r="H215" s="156"/>
      <c r="I215" s="156"/>
      <c r="J215" s="156"/>
      <c r="K215" s="156"/>
      <c r="L215" s="156"/>
      <c r="M215" s="156"/>
      <c r="N215" s="156"/>
      <c r="O215" s="156"/>
      <c r="P215" s="156"/>
      <c r="Q215" s="156"/>
      <c r="R215" s="156"/>
      <c r="S215" s="156"/>
      <c r="T215" s="209">
        <v>0</v>
      </c>
      <c r="U215" s="210"/>
      <c r="V215" s="211"/>
      <c r="W215" s="209">
        <v>0</v>
      </c>
      <c r="X215" s="210"/>
      <c r="Y215" s="211"/>
    </row>
    <row r="216" spans="3:25" ht="25.5" customHeight="1">
      <c r="C216" s="35"/>
      <c r="D216" s="26"/>
      <c r="E216" s="25"/>
      <c r="F216" s="155" t="s">
        <v>101</v>
      </c>
      <c r="G216" s="156"/>
      <c r="H216" s="156"/>
      <c r="I216" s="156"/>
      <c r="J216" s="156"/>
      <c r="K216" s="156"/>
      <c r="L216" s="156"/>
      <c r="M216" s="156"/>
      <c r="N216" s="156"/>
      <c r="O216" s="156"/>
      <c r="P216" s="156"/>
      <c r="Q216" s="156"/>
      <c r="R216" s="156"/>
      <c r="S216" s="156"/>
      <c r="T216" s="209">
        <v>0</v>
      </c>
      <c r="U216" s="210"/>
      <c r="V216" s="211"/>
      <c r="W216" s="209">
        <v>0</v>
      </c>
      <c r="X216" s="210"/>
      <c r="Y216" s="211"/>
    </row>
    <row r="217" spans="3:25" ht="21" customHeight="1">
      <c r="C217" s="35"/>
      <c r="D217" s="26"/>
      <c r="E217" s="25"/>
      <c r="F217" s="155" t="s">
        <v>115</v>
      </c>
      <c r="G217" s="156"/>
      <c r="H217" s="156"/>
      <c r="I217" s="156"/>
      <c r="J217" s="156"/>
      <c r="K217" s="156"/>
      <c r="L217" s="156"/>
      <c r="M217" s="156"/>
      <c r="N217" s="156"/>
      <c r="O217" s="156"/>
      <c r="P217" s="156"/>
      <c r="Q217" s="156"/>
      <c r="R217" s="156"/>
      <c r="S217" s="156"/>
      <c r="T217" s="209">
        <v>-397212</v>
      </c>
      <c r="U217" s="210"/>
      <c r="V217" s="211"/>
      <c r="W217" s="209">
        <v>199818</v>
      </c>
      <c r="X217" s="210"/>
      <c r="Y217" s="211"/>
    </row>
    <row r="218" spans="3:25" ht="25.5" customHeight="1" thickBot="1">
      <c r="C218" s="35"/>
      <c r="D218" s="26"/>
      <c r="E218" s="325" t="s">
        <v>102</v>
      </c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212">
        <f>T220-T219</f>
        <v>15949239</v>
      </c>
      <c r="U218" s="213"/>
      <c r="V218" s="214"/>
      <c r="W218" s="212">
        <f>W220-W219</f>
        <v>4673175</v>
      </c>
      <c r="X218" s="213"/>
      <c r="Y218" s="214"/>
    </row>
    <row r="219" spans="3:25" ht="27" customHeight="1" thickBot="1">
      <c r="C219" s="35"/>
      <c r="D219" s="15"/>
      <c r="E219" s="307" t="s">
        <v>103</v>
      </c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225">
        <v>49427018</v>
      </c>
      <c r="U219" s="226"/>
      <c r="V219" s="227"/>
      <c r="W219" s="225">
        <v>44753843</v>
      </c>
      <c r="X219" s="226"/>
      <c r="Y219" s="227"/>
    </row>
    <row r="220" spans="3:25" ht="26.25" customHeight="1" thickBot="1">
      <c r="C220" s="43"/>
      <c r="D220" s="44"/>
      <c r="E220" s="326" t="s">
        <v>104</v>
      </c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225">
        <f>T196+T204+T212+T219</f>
        <v>65376257</v>
      </c>
      <c r="U220" s="226"/>
      <c r="V220" s="227"/>
      <c r="W220" s="225">
        <f>W196+W204+W212+W219</f>
        <v>49427018</v>
      </c>
      <c r="X220" s="226"/>
      <c r="Y220" s="227"/>
    </row>
    <row r="221" spans="3:25" ht="15.7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3:25" ht="18.75">
      <c r="C222" s="18"/>
      <c r="D222" s="18"/>
      <c r="E222" s="203" t="s">
        <v>156</v>
      </c>
      <c r="F222" s="204"/>
      <c r="G222" s="204"/>
      <c r="H222" s="204"/>
      <c r="I222" s="204"/>
      <c r="J222" s="204"/>
      <c r="K222" s="204"/>
      <c r="L222" s="204"/>
      <c r="M222" s="204"/>
      <c r="N222" s="194" t="s">
        <v>155</v>
      </c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</row>
    <row r="223" spans="3:25" ht="27.75" customHeight="1">
      <c r="C223" s="18"/>
      <c r="D223" s="18"/>
      <c r="E223" s="205" t="s">
        <v>153</v>
      </c>
      <c r="F223" s="206"/>
      <c r="G223" s="206"/>
      <c r="H223" s="206"/>
      <c r="I223" s="206"/>
      <c r="J223" s="206"/>
      <c r="K223" s="206"/>
      <c r="L223" s="206"/>
      <c r="M223" s="206"/>
      <c r="N223" s="207" t="s">
        <v>152</v>
      </c>
      <c r="O223" s="208"/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</row>
    <row r="224" spans="3:25" ht="16.5">
      <c r="C224" s="18"/>
      <c r="D224" s="18"/>
      <c r="E224" s="194" t="s">
        <v>157</v>
      </c>
      <c r="F224" s="195"/>
      <c r="G224" s="195"/>
      <c r="H224" s="195"/>
      <c r="I224" s="195"/>
      <c r="J224" s="195"/>
      <c r="K224" s="195"/>
      <c r="L224" s="195"/>
      <c r="M224" s="195"/>
      <c r="N224" s="194" t="s">
        <v>145</v>
      </c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</row>
    <row r="225" spans="3:25" ht="16.5" customHeight="1">
      <c r="C225" s="18"/>
      <c r="D225" s="18"/>
      <c r="E225" s="203" t="s">
        <v>151</v>
      </c>
      <c r="F225" s="204"/>
      <c r="G225" s="204"/>
      <c r="H225" s="204"/>
      <c r="I225" s="204"/>
      <c r="J225" s="204"/>
      <c r="K225" s="204"/>
      <c r="L225" s="204"/>
      <c r="M225" s="204"/>
      <c r="N225" s="194" t="s">
        <v>154</v>
      </c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</row>
    <row r="226" spans="3:25" ht="15.7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3:25" ht="15.7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3:25" ht="1.5" customHeight="1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</sheetData>
  <sheetProtection/>
  <mergeCells count="596">
    <mergeCell ref="C152:D152"/>
    <mergeCell ref="E152:S152"/>
    <mergeCell ref="E138:N138"/>
    <mergeCell ref="E139:N139"/>
    <mergeCell ref="C148:N148"/>
    <mergeCell ref="E124:N124"/>
    <mergeCell ref="E135:N135"/>
    <mergeCell ref="E143:N143"/>
    <mergeCell ref="E137:N137"/>
    <mergeCell ref="E125:N125"/>
    <mergeCell ref="F216:S216"/>
    <mergeCell ref="F217:S217"/>
    <mergeCell ref="E218:S218"/>
    <mergeCell ref="E219:S219"/>
    <mergeCell ref="E220:S220"/>
    <mergeCell ref="F207:S207"/>
    <mergeCell ref="F208:S208"/>
    <mergeCell ref="F209:S209"/>
    <mergeCell ref="E210:S210"/>
    <mergeCell ref="F214:S214"/>
    <mergeCell ref="E132:N132"/>
    <mergeCell ref="E133:N133"/>
    <mergeCell ref="E134:N134"/>
    <mergeCell ref="E156:S156"/>
    <mergeCell ref="E144:N144"/>
    <mergeCell ref="E136:N136"/>
    <mergeCell ref="O140:Q141"/>
    <mergeCell ref="O144:Q144"/>
    <mergeCell ref="E140:N141"/>
    <mergeCell ref="O145:Q145"/>
    <mergeCell ref="W195:Y195"/>
    <mergeCell ref="F195:R195"/>
    <mergeCell ref="C194:D194"/>
    <mergeCell ref="F215:S215"/>
    <mergeCell ref="E194:S194"/>
    <mergeCell ref="F211:S211"/>
    <mergeCell ref="E212:S212"/>
    <mergeCell ref="F213:S213"/>
    <mergeCell ref="F201:S201"/>
    <mergeCell ref="F202:S202"/>
    <mergeCell ref="W194:Y194"/>
    <mergeCell ref="E169:S169"/>
    <mergeCell ref="T176:V176"/>
    <mergeCell ref="W192:Y192"/>
    <mergeCell ref="W182:Y182"/>
    <mergeCell ref="W176:Y176"/>
    <mergeCell ref="E180:S180"/>
    <mergeCell ref="E181:S181"/>
    <mergeCell ref="E172:S172"/>
    <mergeCell ref="E178:S178"/>
    <mergeCell ref="F205:S205"/>
    <mergeCell ref="E177:S177"/>
    <mergeCell ref="E173:S173"/>
    <mergeCell ref="D192:T192"/>
    <mergeCell ref="T194:V194"/>
    <mergeCell ref="T195:V195"/>
    <mergeCell ref="F203:S203"/>
    <mergeCell ref="E204:S204"/>
    <mergeCell ref="T197:V197"/>
    <mergeCell ref="T199:V199"/>
    <mergeCell ref="T159:V159"/>
    <mergeCell ref="G153:N153"/>
    <mergeCell ref="T168:V168"/>
    <mergeCell ref="E160:S160"/>
    <mergeCell ref="T165:V165"/>
    <mergeCell ref="T157:V157"/>
    <mergeCell ref="T167:V167"/>
    <mergeCell ref="E157:S157"/>
    <mergeCell ref="T158:V158"/>
    <mergeCell ref="E167:S167"/>
    <mergeCell ref="E120:N120"/>
    <mergeCell ref="E121:N121"/>
    <mergeCell ref="E155:S155"/>
    <mergeCell ref="E119:N119"/>
    <mergeCell ref="E127:N127"/>
    <mergeCell ref="E128:N128"/>
    <mergeCell ref="E129:N129"/>
    <mergeCell ref="E130:N130"/>
    <mergeCell ref="E131:N131"/>
    <mergeCell ref="E126:N126"/>
    <mergeCell ref="R95:U95"/>
    <mergeCell ref="F122:N122"/>
    <mergeCell ref="F123:N123"/>
    <mergeCell ref="F110:N110"/>
    <mergeCell ref="F111:N111"/>
    <mergeCell ref="F112:N112"/>
    <mergeCell ref="F113:N113"/>
    <mergeCell ref="F114:N114"/>
    <mergeCell ref="F115:N115"/>
    <mergeCell ref="F116:N116"/>
    <mergeCell ref="E118:N118"/>
    <mergeCell ref="F106:N106"/>
    <mergeCell ref="E107:N107"/>
    <mergeCell ref="F108:N108"/>
    <mergeCell ref="F109:N109"/>
    <mergeCell ref="F117:N117"/>
    <mergeCell ref="C92:D95"/>
    <mergeCell ref="E92:N92"/>
    <mergeCell ref="E103:N103"/>
    <mergeCell ref="O93:Q93"/>
    <mergeCell ref="C50:D50"/>
    <mergeCell ref="C99:D99"/>
    <mergeCell ref="E88:N88"/>
    <mergeCell ref="O57:Q57"/>
    <mergeCell ref="O58:Q58"/>
    <mergeCell ref="O59:Q59"/>
    <mergeCell ref="V88:Y88"/>
    <mergeCell ref="O95:Q95"/>
    <mergeCell ref="O92:Q92"/>
    <mergeCell ref="E89:N89"/>
    <mergeCell ref="E90:N90"/>
    <mergeCell ref="V89:Y89"/>
    <mergeCell ref="V90:Y90"/>
    <mergeCell ref="E93:N93"/>
    <mergeCell ref="R88:U88"/>
    <mergeCell ref="O88:Q88"/>
    <mergeCell ref="E48:N48"/>
    <mergeCell ref="O49:Q49"/>
    <mergeCell ref="E49:N49"/>
    <mergeCell ref="V87:Y87"/>
    <mergeCell ref="R87:U87"/>
    <mergeCell ref="C47:R47"/>
    <mergeCell ref="R86:U86"/>
    <mergeCell ref="E87:N87"/>
    <mergeCell ref="C49:D49"/>
    <mergeCell ref="V74:Y74"/>
    <mergeCell ref="R66:U66"/>
    <mergeCell ref="R71:U71"/>
    <mergeCell ref="R70:U70"/>
    <mergeCell ref="V58:Y58"/>
    <mergeCell ref="R63:U63"/>
    <mergeCell ref="V67:Y67"/>
    <mergeCell ref="V68:Y68"/>
    <mergeCell ref="V69:Y69"/>
    <mergeCell ref="V70:Y70"/>
    <mergeCell ref="V66:Y66"/>
    <mergeCell ref="R62:U62"/>
    <mergeCell ref="AC35:AD35"/>
    <mergeCell ref="F40:R40"/>
    <mergeCell ref="S40:Y40"/>
    <mergeCell ref="S41:Y41"/>
    <mergeCell ref="F43:R43"/>
    <mergeCell ref="S43:V43"/>
    <mergeCell ref="V51:Y52"/>
    <mergeCell ref="W47:Y47"/>
    <mergeCell ref="V59:Y59"/>
    <mergeCell ref="F33:T33"/>
    <mergeCell ref="F34:T34"/>
    <mergeCell ref="F35:T35"/>
    <mergeCell ref="F36:T36"/>
    <mergeCell ref="V33:X33"/>
    <mergeCell ref="V34:X34"/>
    <mergeCell ref="V35:X35"/>
    <mergeCell ref="V36:X36"/>
    <mergeCell ref="R103:U103"/>
    <mergeCell ref="O109:Q109"/>
    <mergeCell ref="O110:Q110"/>
    <mergeCell ref="R104:U104"/>
    <mergeCell ref="R105:U105"/>
    <mergeCell ref="C149:N149"/>
    <mergeCell ref="O143:Q143"/>
    <mergeCell ref="R143:U143"/>
    <mergeCell ref="O120:Q120"/>
    <mergeCell ref="F105:N105"/>
    <mergeCell ref="F198:S198"/>
    <mergeCell ref="F199:S199"/>
    <mergeCell ref="E171:S171"/>
    <mergeCell ref="T182:V182"/>
    <mergeCell ref="T173:V173"/>
    <mergeCell ref="T180:V180"/>
    <mergeCell ref="T179:V179"/>
    <mergeCell ref="E182:S182"/>
    <mergeCell ref="T178:V178"/>
    <mergeCell ref="E179:S179"/>
    <mergeCell ref="F200:S200"/>
    <mergeCell ref="T200:V200"/>
    <mergeCell ref="T198:V198"/>
    <mergeCell ref="E196:S196"/>
    <mergeCell ref="F197:S197"/>
    <mergeCell ref="T205:V205"/>
    <mergeCell ref="T201:V201"/>
    <mergeCell ref="T203:V203"/>
    <mergeCell ref="T204:V204"/>
    <mergeCell ref="T196:V196"/>
    <mergeCell ref="F206:S206"/>
    <mergeCell ref="T210:V210"/>
    <mergeCell ref="K5:Y5"/>
    <mergeCell ref="E175:S175"/>
    <mergeCell ref="E158:S158"/>
    <mergeCell ref="E154:S154"/>
    <mergeCell ref="E162:S162"/>
    <mergeCell ref="E163:S163"/>
    <mergeCell ref="V94:Y94"/>
    <mergeCell ref="O94:Q94"/>
    <mergeCell ref="T177:V177"/>
    <mergeCell ref="T170:V170"/>
    <mergeCell ref="T171:V171"/>
    <mergeCell ref="T172:V172"/>
    <mergeCell ref="E170:S170"/>
    <mergeCell ref="T169:V169"/>
    <mergeCell ref="E174:S174"/>
    <mergeCell ref="E176:S176"/>
    <mergeCell ref="T174:V174"/>
    <mergeCell ref="E168:S168"/>
    <mergeCell ref="E166:S166"/>
    <mergeCell ref="V93:Y93"/>
    <mergeCell ref="E91:N91"/>
    <mergeCell ref="O91:Q91"/>
    <mergeCell ref="V91:Y91"/>
    <mergeCell ref="R92:U92"/>
    <mergeCell ref="E159:S159"/>
    <mergeCell ref="T166:V166"/>
    <mergeCell ref="E104:N104"/>
    <mergeCell ref="O89:Q89"/>
    <mergeCell ref="O101:Q102"/>
    <mergeCell ref="R101:U102"/>
    <mergeCell ref="V99:Y99"/>
    <mergeCell ref="V101:Y102"/>
    <mergeCell ref="V100:Y100"/>
    <mergeCell ref="O100:Q100"/>
    <mergeCell ref="W97:Y97"/>
    <mergeCell ref="V92:Y92"/>
    <mergeCell ref="V95:Y95"/>
    <mergeCell ref="E98:N98"/>
    <mergeCell ref="F102:M102"/>
    <mergeCell ref="G100:M100"/>
    <mergeCell ref="R99:U99"/>
    <mergeCell ref="R90:U90"/>
    <mergeCell ref="R91:U91"/>
    <mergeCell ref="R93:U93"/>
    <mergeCell ref="E95:N95"/>
    <mergeCell ref="E94:N94"/>
    <mergeCell ref="R94:U94"/>
    <mergeCell ref="E161:S161"/>
    <mergeCell ref="O146:Q146"/>
    <mergeCell ref="V143:Y143"/>
    <mergeCell ref="T175:V175"/>
    <mergeCell ref="E146:N146"/>
    <mergeCell ref="V144:Y144"/>
    <mergeCell ref="T161:V161"/>
    <mergeCell ref="E145:N145"/>
    <mergeCell ref="R146:U146"/>
    <mergeCell ref="T160:V160"/>
    <mergeCell ref="T156:V156"/>
    <mergeCell ref="W157:Y157"/>
    <mergeCell ref="C150:U150"/>
    <mergeCell ref="V142:Y142"/>
    <mergeCell ref="R145:U145"/>
    <mergeCell ref="V145:Y145"/>
    <mergeCell ref="O142:Q142"/>
    <mergeCell ref="E142:N142"/>
    <mergeCell ref="W156:Y156"/>
    <mergeCell ref="W154:Y154"/>
    <mergeCell ref="W155:Y155"/>
    <mergeCell ref="R89:U89"/>
    <mergeCell ref="R144:U144"/>
    <mergeCell ref="R64:U64"/>
    <mergeCell ref="R65:U65"/>
    <mergeCell ref="R67:U67"/>
    <mergeCell ref="R68:U68"/>
    <mergeCell ref="R74:U74"/>
    <mergeCell ref="R106:U106"/>
    <mergeCell ref="R140:U141"/>
    <mergeCell ref="R85:U85"/>
    <mergeCell ref="R80:U80"/>
    <mergeCell ref="R81:U81"/>
    <mergeCell ref="V64:Y64"/>
    <mergeCell ref="V65:Y65"/>
    <mergeCell ref="R77:U77"/>
    <mergeCell ref="R78:U78"/>
    <mergeCell ref="R79:U79"/>
    <mergeCell ref="R73:U73"/>
    <mergeCell ref="R72:U72"/>
    <mergeCell ref="C140:D141"/>
    <mergeCell ref="R82:U82"/>
    <mergeCell ref="R83:U83"/>
    <mergeCell ref="R75:U75"/>
    <mergeCell ref="R76:U76"/>
    <mergeCell ref="E165:S165"/>
    <mergeCell ref="T154:V154"/>
    <mergeCell ref="T155:V155"/>
    <mergeCell ref="R142:U142"/>
    <mergeCell ref="O90:Q90"/>
    <mergeCell ref="O111:Q111"/>
    <mergeCell ref="O113:Q113"/>
    <mergeCell ref="O114:Q114"/>
    <mergeCell ref="O112:Q112"/>
    <mergeCell ref="O119:Q119"/>
    <mergeCell ref="V80:Y80"/>
    <mergeCell ref="V82:Y82"/>
    <mergeCell ref="V84:Y84"/>
    <mergeCell ref="V85:Y85"/>
    <mergeCell ref="V86:Y86"/>
    <mergeCell ref="V78:Y78"/>
    <mergeCell ref="R84:U84"/>
    <mergeCell ref="V60:Y60"/>
    <mergeCell ref="V61:Y61"/>
    <mergeCell ref="V62:Y62"/>
    <mergeCell ref="V63:Y63"/>
    <mergeCell ref="R69:U69"/>
    <mergeCell ref="V79:Y79"/>
    <mergeCell ref="V83:Y83"/>
    <mergeCell ref="V81:Y81"/>
    <mergeCell ref="V57:Y57"/>
    <mergeCell ref="V75:Y75"/>
    <mergeCell ref="V76:Y76"/>
    <mergeCell ref="V77:Y77"/>
    <mergeCell ref="V71:Y71"/>
    <mergeCell ref="V72:Y72"/>
    <mergeCell ref="V73:Y73"/>
    <mergeCell ref="R54:U54"/>
    <mergeCell ref="R56:U56"/>
    <mergeCell ref="O53:Q53"/>
    <mergeCell ref="O54:Q54"/>
    <mergeCell ref="V54:Y54"/>
    <mergeCell ref="V55:Y55"/>
    <mergeCell ref="O55:Q55"/>
    <mergeCell ref="O56:Q56"/>
    <mergeCell ref="V53:Y53"/>
    <mergeCell ref="V56:Y56"/>
    <mergeCell ref="R59:U59"/>
    <mergeCell ref="R60:U60"/>
    <mergeCell ref="R61:U61"/>
    <mergeCell ref="O62:Q62"/>
    <mergeCell ref="O51:Q52"/>
    <mergeCell ref="R51:U52"/>
    <mergeCell ref="R55:U55"/>
    <mergeCell ref="R57:U57"/>
    <mergeCell ref="R58:U58"/>
    <mergeCell ref="R53:U53"/>
    <mergeCell ref="O63:Q63"/>
    <mergeCell ref="O60:Q60"/>
    <mergeCell ref="O61:Q61"/>
    <mergeCell ref="O64:Q64"/>
    <mergeCell ref="O65:Q65"/>
    <mergeCell ref="O67:Q67"/>
    <mergeCell ref="O66:Q66"/>
    <mergeCell ref="O76:Q76"/>
    <mergeCell ref="O68:Q68"/>
    <mergeCell ref="O69:Q69"/>
    <mergeCell ref="O70:Q70"/>
    <mergeCell ref="O71:Q71"/>
    <mergeCell ref="O78:Q78"/>
    <mergeCell ref="O72:Q72"/>
    <mergeCell ref="O73:Q73"/>
    <mergeCell ref="O74:Q74"/>
    <mergeCell ref="O75:Q75"/>
    <mergeCell ref="O83:Q83"/>
    <mergeCell ref="O77:Q77"/>
    <mergeCell ref="O79:Q79"/>
    <mergeCell ref="O80:Q80"/>
    <mergeCell ref="O81:Q81"/>
    <mergeCell ref="O82:Q82"/>
    <mergeCell ref="O103:Q103"/>
    <mergeCell ref="O105:Q105"/>
    <mergeCell ref="O86:Q86"/>
    <mergeCell ref="O106:Q106"/>
    <mergeCell ref="O107:Q107"/>
    <mergeCell ref="O104:Q104"/>
    <mergeCell ref="C97:R97"/>
    <mergeCell ref="E99:N99"/>
    <mergeCell ref="O99:Q99"/>
    <mergeCell ref="R100:U100"/>
    <mergeCell ref="O84:Q84"/>
    <mergeCell ref="O85:Q85"/>
    <mergeCell ref="O87:Q87"/>
    <mergeCell ref="O108:Q108"/>
    <mergeCell ref="O121:Q121"/>
    <mergeCell ref="O122:Q122"/>
    <mergeCell ref="O115:Q115"/>
    <mergeCell ref="O116:Q116"/>
    <mergeCell ref="O117:Q117"/>
    <mergeCell ref="O118:Q118"/>
    <mergeCell ref="O138:Q138"/>
    <mergeCell ref="O127:Q127"/>
    <mergeCell ref="O128:Q128"/>
    <mergeCell ref="O129:Q129"/>
    <mergeCell ref="O130:Q130"/>
    <mergeCell ref="O123:Q123"/>
    <mergeCell ref="O124:Q124"/>
    <mergeCell ref="O125:Q125"/>
    <mergeCell ref="O126:Q126"/>
    <mergeCell ref="V109:Y109"/>
    <mergeCell ref="V110:Y110"/>
    <mergeCell ref="O135:Q135"/>
    <mergeCell ref="O136:Q136"/>
    <mergeCell ref="O137:Q137"/>
    <mergeCell ref="O139:Q139"/>
    <mergeCell ref="O131:Q131"/>
    <mergeCell ref="O132:Q132"/>
    <mergeCell ref="O133:Q133"/>
    <mergeCell ref="O134:Q134"/>
    <mergeCell ref="V103:Y103"/>
    <mergeCell ref="V104:Y104"/>
    <mergeCell ref="V105:Y105"/>
    <mergeCell ref="V106:Y106"/>
    <mergeCell ref="V107:Y107"/>
    <mergeCell ref="V108:Y108"/>
    <mergeCell ref="R112:U112"/>
    <mergeCell ref="R113:U113"/>
    <mergeCell ref="R114:U114"/>
    <mergeCell ref="R107:U107"/>
    <mergeCell ref="R108:U108"/>
    <mergeCell ref="R109:U109"/>
    <mergeCell ref="R110:U110"/>
    <mergeCell ref="R111:U111"/>
    <mergeCell ref="R119:U119"/>
    <mergeCell ref="R120:U120"/>
    <mergeCell ref="R121:U121"/>
    <mergeCell ref="R122:U122"/>
    <mergeCell ref="R115:U115"/>
    <mergeCell ref="R116:U116"/>
    <mergeCell ref="R117:U117"/>
    <mergeCell ref="R118:U118"/>
    <mergeCell ref="R130:U130"/>
    <mergeCell ref="R137:U137"/>
    <mergeCell ref="R139:U139"/>
    <mergeCell ref="R131:U131"/>
    <mergeCell ref="R132:U132"/>
    <mergeCell ref="R133:U133"/>
    <mergeCell ref="R134:U134"/>
    <mergeCell ref="R135:U135"/>
    <mergeCell ref="R136:U136"/>
    <mergeCell ref="R127:U127"/>
    <mergeCell ref="R128:U128"/>
    <mergeCell ref="R123:U123"/>
    <mergeCell ref="R124:U124"/>
    <mergeCell ref="R125:U125"/>
    <mergeCell ref="R126:U126"/>
    <mergeCell ref="V115:Y115"/>
    <mergeCell ref="V116:Y116"/>
    <mergeCell ref="V117:Y117"/>
    <mergeCell ref="V118:Y118"/>
    <mergeCell ref="V111:Y111"/>
    <mergeCell ref="V112:Y112"/>
    <mergeCell ref="V113:Y113"/>
    <mergeCell ref="V114:Y114"/>
    <mergeCell ref="V123:Y123"/>
    <mergeCell ref="V124:Y124"/>
    <mergeCell ref="V125:Y125"/>
    <mergeCell ref="V126:Y126"/>
    <mergeCell ref="V119:Y119"/>
    <mergeCell ref="V120:Y120"/>
    <mergeCell ref="V121:Y121"/>
    <mergeCell ref="V122:Y122"/>
    <mergeCell ref="W163:Y163"/>
    <mergeCell ref="W160:Y160"/>
    <mergeCell ref="W161:Y161"/>
    <mergeCell ref="T162:V162"/>
    <mergeCell ref="T163:V163"/>
    <mergeCell ref="V127:Y127"/>
    <mergeCell ref="V128:Y128"/>
    <mergeCell ref="V129:Y129"/>
    <mergeCell ref="V130:Y130"/>
    <mergeCell ref="R129:U129"/>
    <mergeCell ref="W162:Y162"/>
    <mergeCell ref="V131:Y131"/>
    <mergeCell ref="V132:Y132"/>
    <mergeCell ref="V133:Y133"/>
    <mergeCell ref="V134:Y134"/>
    <mergeCell ref="T153:V153"/>
    <mergeCell ref="W153:Y153"/>
    <mergeCell ref="R138:U138"/>
    <mergeCell ref="V138:Y138"/>
    <mergeCell ref="W158:Y158"/>
    <mergeCell ref="V135:Y135"/>
    <mergeCell ref="V136:Y136"/>
    <mergeCell ref="V137:Y137"/>
    <mergeCell ref="V139:Y139"/>
    <mergeCell ref="W159:Y159"/>
    <mergeCell ref="T152:V152"/>
    <mergeCell ref="W152:Y152"/>
    <mergeCell ref="V140:Y141"/>
    <mergeCell ref="V146:Y146"/>
    <mergeCell ref="V148:X148"/>
    <mergeCell ref="T181:V181"/>
    <mergeCell ref="W173:Y173"/>
    <mergeCell ref="W174:Y174"/>
    <mergeCell ref="W175:Y175"/>
    <mergeCell ref="W178:Y178"/>
    <mergeCell ref="W165:Y165"/>
    <mergeCell ref="W179:Y179"/>
    <mergeCell ref="W180:Y180"/>
    <mergeCell ref="W166:Y166"/>
    <mergeCell ref="W167:Y167"/>
    <mergeCell ref="W215:Y215"/>
    <mergeCell ref="W216:Y216"/>
    <mergeCell ref="W196:Y196"/>
    <mergeCell ref="W201:Y201"/>
    <mergeCell ref="W203:Y203"/>
    <mergeCell ref="W204:Y204"/>
    <mergeCell ref="W205:Y205"/>
    <mergeCell ref="W200:Y200"/>
    <mergeCell ref="W202:Y202"/>
    <mergeCell ref="W214:Y214"/>
    <mergeCell ref="T220:V220"/>
    <mergeCell ref="T218:V218"/>
    <mergeCell ref="T219:V219"/>
    <mergeCell ref="W217:Y217"/>
    <mergeCell ref="W218:Y218"/>
    <mergeCell ref="T216:V216"/>
    <mergeCell ref="T217:V217"/>
    <mergeCell ref="W219:Y219"/>
    <mergeCell ref="W220:Y220"/>
    <mergeCell ref="T212:V212"/>
    <mergeCell ref="E20:X22"/>
    <mergeCell ref="T213:V213"/>
    <mergeCell ref="T214:V214"/>
    <mergeCell ref="T208:V208"/>
    <mergeCell ref="T207:V207"/>
    <mergeCell ref="W198:Y198"/>
    <mergeCell ref="W199:Y199"/>
    <mergeCell ref="W212:Y212"/>
    <mergeCell ref="W213:Y213"/>
    <mergeCell ref="W211:Y211"/>
    <mergeCell ref="T206:V206"/>
    <mergeCell ref="W206:Y206"/>
    <mergeCell ref="W207:Y207"/>
    <mergeCell ref="W208:Y208"/>
    <mergeCell ref="W209:Y209"/>
    <mergeCell ref="T209:V209"/>
    <mergeCell ref="T211:V211"/>
    <mergeCell ref="W210:Y210"/>
    <mergeCell ref="W168:Y168"/>
    <mergeCell ref="W177:Y177"/>
    <mergeCell ref="W169:Y169"/>
    <mergeCell ref="W170:Y170"/>
    <mergeCell ref="W171:Y171"/>
    <mergeCell ref="W172:Y172"/>
    <mergeCell ref="W181:Y181"/>
    <mergeCell ref="E222:M222"/>
    <mergeCell ref="E224:M224"/>
    <mergeCell ref="N224:Y224"/>
    <mergeCell ref="N225:Y225"/>
    <mergeCell ref="E225:M225"/>
    <mergeCell ref="E223:M223"/>
    <mergeCell ref="N223:Y223"/>
    <mergeCell ref="W197:Y197"/>
    <mergeCell ref="T215:V215"/>
    <mergeCell ref="O50:Q50"/>
    <mergeCell ref="R49:U49"/>
    <mergeCell ref="V49:Y49"/>
    <mergeCell ref="R50:U50"/>
    <mergeCell ref="V50:Y50"/>
    <mergeCell ref="N222:Y222"/>
    <mergeCell ref="T164:V164"/>
    <mergeCell ref="W164:Y164"/>
    <mergeCell ref="E164:S164"/>
    <mergeCell ref="T202:V202"/>
    <mergeCell ref="E53:N53"/>
    <mergeCell ref="F52:N52"/>
    <mergeCell ref="E54:N54"/>
    <mergeCell ref="E55:N55"/>
    <mergeCell ref="E56:N56"/>
    <mergeCell ref="E50:N50"/>
    <mergeCell ref="E57:N57"/>
    <mergeCell ref="E58:N58"/>
    <mergeCell ref="F59:N59"/>
    <mergeCell ref="F60:N60"/>
    <mergeCell ref="F61:N61"/>
    <mergeCell ref="F62:N62"/>
    <mergeCell ref="F63:N63"/>
    <mergeCell ref="F64:N64"/>
    <mergeCell ref="F65:N65"/>
    <mergeCell ref="F66:N66"/>
    <mergeCell ref="E67:N67"/>
    <mergeCell ref="F68:N68"/>
    <mergeCell ref="F78:N78"/>
    <mergeCell ref="E79:N79"/>
    <mergeCell ref="E80:N80"/>
    <mergeCell ref="F69:N69"/>
    <mergeCell ref="F70:N70"/>
    <mergeCell ref="F71:N71"/>
    <mergeCell ref="F72:N72"/>
    <mergeCell ref="F73:N73"/>
    <mergeCell ref="F74:N74"/>
    <mergeCell ref="D4:Y4"/>
    <mergeCell ref="D5:J5"/>
    <mergeCell ref="D6:M6"/>
    <mergeCell ref="E12:M12"/>
    <mergeCell ref="E13:M13"/>
    <mergeCell ref="E81:N81"/>
    <mergeCell ref="M26:P26"/>
    <mergeCell ref="E75:N75"/>
    <mergeCell ref="E76:N76"/>
    <mergeCell ref="E77:N77"/>
    <mergeCell ref="F83:N83"/>
    <mergeCell ref="F84:N84"/>
    <mergeCell ref="F85:N85"/>
    <mergeCell ref="F86:N86"/>
    <mergeCell ref="F82:N82"/>
    <mergeCell ref="E16:K16"/>
    <mergeCell ref="L16:X16"/>
    <mergeCell ref="L17:X17"/>
    <mergeCell ref="D23:Y23"/>
    <mergeCell ref="D24:Y24"/>
  </mergeCells>
  <printOptions/>
  <pageMargins left="0.15748031496062992" right="0.15748031496062992" top="0.2755905511811024" bottom="0.2362204724409449" header="0.2362204724409449" footer="0.1574803149606299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.421875" style="0" customWidth="1"/>
    <col min="2" max="2" width="3.7109375" style="0" customWidth="1"/>
    <col min="3" max="3" width="56.140625" style="0" customWidth="1"/>
    <col min="4" max="4" width="12.8515625" style="0" customWidth="1"/>
    <col min="5" max="5" width="11.28125" style="0" customWidth="1"/>
    <col min="6" max="6" width="12.00390625" style="0" customWidth="1"/>
    <col min="7" max="7" width="10.00390625" style="0" customWidth="1"/>
  </cols>
  <sheetData>
    <row r="2" ht="15.75">
      <c r="F2" s="18" t="s">
        <v>162</v>
      </c>
    </row>
    <row r="3" spans="2:7" ht="15.75">
      <c r="B3" s="61"/>
      <c r="C3" s="243" t="s">
        <v>184</v>
      </c>
      <c r="D3" s="243"/>
      <c r="E3" s="243"/>
      <c r="F3" s="243"/>
      <c r="G3" s="243"/>
    </row>
    <row r="4" spans="2:7" ht="15.75">
      <c r="B4" s="61"/>
      <c r="C4" s="18" t="s">
        <v>391</v>
      </c>
      <c r="D4" s="18"/>
      <c r="E4" s="18"/>
      <c r="F4" s="18"/>
      <c r="G4" s="18"/>
    </row>
    <row r="5" spans="2:7" ht="18.75">
      <c r="B5" s="61"/>
      <c r="C5" s="203" t="s">
        <v>228</v>
      </c>
      <c r="D5" s="203"/>
      <c r="E5" s="203"/>
      <c r="F5" s="203"/>
      <c r="G5" s="18"/>
    </row>
    <row r="6" spans="2:7" ht="16.5" thickBot="1">
      <c r="B6" s="61"/>
      <c r="C6" s="18"/>
      <c r="D6" s="18"/>
      <c r="E6" s="18"/>
      <c r="F6" s="18" t="s">
        <v>229</v>
      </c>
      <c r="G6" s="18"/>
    </row>
    <row r="7" spans="2:7" ht="15.75">
      <c r="B7" s="341" t="s">
        <v>230</v>
      </c>
      <c r="C7" s="342"/>
      <c r="D7" s="342"/>
      <c r="E7" s="342"/>
      <c r="F7" s="342"/>
      <c r="G7" s="343"/>
    </row>
    <row r="8" spans="2:7" ht="15">
      <c r="B8" s="344"/>
      <c r="C8" s="330" t="s">
        <v>231</v>
      </c>
      <c r="D8" s="330" t="s">
        <v>232</v>
      </c>
      <c r="E8" s="330" t="s">
        <v>233</v>
      </c>
      <c r="F8" s="330" t="s">
        <v>234</v>
      </c>
      <c r="G8" s="332" t="s">
        <v>235</v>
      </c>
    </row>
    <row r="9" spans="2:7" ht="23.25" customHeight="1">
      <c r="B9" s="345"/>
      <c r="C9" s="331"/>
      <c r="D9" s="331"/>
      <c r="E9" s="331"/>
      <c r="F9" s="331"/>
      <c r="G9" s="333"/>
    </row>
    <row r="10" spans="2:7" ht="15.75">
      <c r="B10" s="102">
        <v>1</v>
      </c>
      <c r="C10" s="100" t="s">
        <v>236</v>
      </c>
      <c r="D10" s="100">
        <v>70</v>
      </c>
      <c r="E10" s="100">
        <v>11100</v>
      </c>
      <c r="F10" s="101">
        <f>F11+F12</f>
        <v>522275</v>
      </c>
      <c r="G10" s="103">
        <f>G11+G12</f>
        <v>351941</v>
      </c>
    </row>
    <row r="11" spans="2:7" ht="15.75">
      <c r="B11" s="63" t="s">
        <v>237</v>
      </c>
      <c r="C11" s="62" t="s">
        <v>238</v>
      </c>
      <c r="D11" s="62" t="s">
        <v>239</v>
      </c>
      <c r="E11" s="62">
        <v>11101</v>
      </c>
      <c r="F11" s="151">
        <v>101667</v>
      </c>
      <c r="G11" s="152">
        <v>23994</v>
      </c>
    </row>
    <row r="12" spans="2:7" ht="15.75">
      <c r="B12" s="63" t="s">
        <v>240</v>
      </c>
      <c r="C12" s="62" t="s">
        <v>241</v>
      </c>
      <c r="D12" s="62">
        <v>704</v>
      </c>
      <c r="E12" s="62">
        <v>11102</v>
      </c>
      <c r="F12" s="151">
        <v>420608</v>
      </c>
      <c r="G12" s="152">
        <v>327947</v>
      </c>
    </row>
    <row r="13" spans="2:7" ht="15.75">
      <c r="B13" s="63" t="s">
        <v>242</v>
      </c>
      <c r="C13" s="62" t="s">
        <v>243</v>
      </c>
      <c r="D13" s="62">
        <v>705</v>
      </c>
      <c r="E13" s="62">
        <v>11103</v>
      </c>
      <c r="F13" s="151"/>
      <c r="G13" s="152"/>
    </row>
    <row r="14" spans="2:7" ht="15.75">
      <c r="B14" s="102">
        <v>2</v>
      </c>
      <c r="C14" s="100" t="s">
        <v>244</v>
      </c>
      <c r="D14" s="100">
        <v>708</v>
      </c>
      <c r="E14" s="100">
        <v>11104</v>
      </c>
      <c r="F14" s="153">
        <f>F15+F16+F17</f>
        <v>16772</v>
      </c>
      <c r="G14" s="154">
        <f>G15+G16+G17</f>
        <v>16085</v>
      </c>
    </row>
    <row r="15" spans="2:7" ht="15.75">
      <c r="B15" s="63" t="s">
        <v>237</v>
      </c>
      <c r="C15" s="62" t="s">
        <v>245</v>
      </c>
      <c r="D15" s="62">
        <v>7081</v>
      </c>
      <c r="E15" s="62">
        <v>111041</v>
      </c>
      <c r="F15" s="151">
        <v>15985</v>
      </c>
      <c r="G15" s="152">
        <v>15777</v>
      </c>
    </row>
    <row r="16" spans="2:7" ht="15.75">
      <c r="B16" s="63" t="s">
        <v>240</v>
      </c>
      <c r="C16" s="62" t="s">
        <v>246</v>
      </c>
      <c r="D16" s="62">
        <v>7082</v>
      </c>
      <c r="E16" s="62">
        <v>111042</v>
      </c>
      <c r="F16" s="151"/>
      <c r="G16" s="152">
        <v>308</v>
      </c>
    </row>
    <row r="17" spans="2:7" ht="15.75">
      <c r="B17" s="63" t="s">
        <v>242</v>
      </c>
      <c r="C17" s="62" t="s">
        <v>247</v>
      </c>
      <c r="D17" s="62">
        <v>7083</v>
      </c>
      <c r="E17" s="62">
        <v>111043</v>
      </c>
      <c r="F17" s="151">
        <v>787</v>
      </c>
      <c r="G17" s="152"/>
    </row>
    <row r="18" spans="2:7" ht="15.75">
      <c r="B18" s="102">
        <v>3</v>
      </c>
      <c r="C18" s="339" t="s">
        <v>248</v>
      </c>
      <c r="D18" s="334">
        <v>71</v>
      </c>
      <c r="E18" s="334">
        <v>11201</v>
      </c>
      <c r="F18" s="334"/>
      <c r="G18" s="336"/>
    </row>
    <row r="19" spans="2:7" ht="15.75">
      <c r="B19" s="102"/>
      <c r="C19" s="340"/>
      <c r="D19" s="335"/>
      <c r="E19" s="335"/>
      <c r="F19" s="335"/>
      <c r="G19" s="337"/>
    </row>
    <row r="20" spans="2:7" ht="15.75">
      <c r="B20" s="63"/>
      <c r="C20" s="62" t="s">
        <v>249</v>
      </c>
      <c r="D20" s="62"/>
      <c r="E20" s="62">
        <v>112011</v>
      </c>
      <c r="F20" s="62"/>
      <c r="G20" s="64"/>
    </row>
    <row r="21" spans="2:7" ht="15.75">
      <c r="B21" s="63"/>
      <c r="C21" s="62" t="s">
        <v>250</v>
      </c>
      <c r="D21" s="62"/>
      <c r="E21" s="62">
        <v>112012</v>
      </c>
      <c r="F21" s="62"/>
      <c r="G21" s="64"/>
    </row>
    <row r="22" spans="2:7" ht="15.75">
      <c r="B22" s="102">
        <v>4</v>
      </c>
      <c r="C22" s="100" t="s">
        <v>251</v>
      </c>
      <c r="D22" s="100">
        <v>72</v>
      </c>
      <c r="E22" s="100">
        <v>11300</v>
      </c>
      <c r="F22" s="100"/>
      <c r="G22" s="104"/>
    </row>
    <row r="23" spans="2:7" ht="15.75">
      <c r="B23" s="63"/>
      <c r="C23" s="62"/>
      <c r="D23" s="62"/>
      <c r="E23" s="62"/>
      <c r="F23" s="62"/>
      <c r="G23" s="64"/>
    </row>
    <row r="24" spans="2:7" ht="15.75">
      <c r="B24" s="63"/>
      <c r="C24" s="62" t="s">
        <v>252</v>
      </c>
      <c r="D24" s="62"/>
      <c r="E24" s="62">
        <v>11301</v>
      </c>
      <c r="F24" s="62"/>
      <c r="G24" s="64"/>
    </row>
    <row r="25" spans="2:7" ht="15.75">
      <c r="B25" s="102">
        <v>5</v>
      </c>
      <c r="C25" s="100" t="s">
        <v>253</v>
      </c>
      <c r="D25" s="100">
        <v>73</v>
      </c>
      <c r="E25" s="100">
        <v>11400</v>
      </c>
      <c r="F25" s="153">
        <v>433999</v>
      </c>
      <c r="G25" s="154">
        <v>484000</v>
      </c>
    </row>
    <row r="26" spans="2:7" ht="15.75">
      <c r="B26" s="102">
        <v>6</v>
      </c>
      <c r="C26" s="100" t="s">
        <v>254</v>
      </c>
      <c r="D26" s="100">
        <v>75</v>
      </c>
      <c r="E26" s="100">
        <v>11500</v>
      </c>
      <c r="F26" s="100"/>
      <c r="G26" s="104"/>
    </row>
    <row r="27" spans="2:7" ht="16.5" thickBot="1">
      <c r="B27" s="102">
        <v>7</v>
      </c>
      <c r="C27" s="105" t="s">
        <v>255</v>
      </c>
      <c r="D27" s="105">
        <v>77</v>
      </c>
      <c r="E27" s="105">
        <v>11600</v>
      </c>
      <c r="F27" s="105"/>
      <c r="G27" s="106"/>
    </row>
    <row r="28" spans="2:7" ht="16.5" thickBot="1">
      <c r="B28" s="43" t="s">
        <v>256</v>
      </c>
      <c r="C28" s="70" t="s">
        <v>257</v>
      </c>
      <c r="D28" s="71"/>
      <c r="E28" s="71">
        <v>11800</v>
      </c>
      <c r="F28" s="107">
        <f>F10+F14-F18+F22+F25+F26+F27</f>
        <v>973046</v>
      </c>
      <c r="G28" s="108">
        <f>G10+G14-G18+G22+G25+G26+G27</f>
        <v>852026</v>
      </c>
    </row>
    <row r="29" spans="2:7" ht="15.75">
      <c r="B29" s="61"/>
      <c r="C29" s="61"/>
      <c r="D29" s="61"/>
      <c r="E29" s="61"/>
      <c r="F29" s="61"/>
      <c r="G29" s="61"/>
    </row>
    <row r="30" spans="3:4" ht="15.75">
      <c r="C30" s="338" t="s">
        <v>171</v>
      </c>
      <c r="D30" s="338"/>
    </row>
    <row r="31" spans="3:4" ht="15.75">
      <c r="C31" s="338" t="s">
        <v>185</v>
      </c>
      <c r="D31" s="338"/>
    </row>
  </sheetData>
  <sheetProtection/>
  <mergeCells count="16">
    <mergeCell ref="C3:G3"/>
    <mergeCell ref="C30:D30"/>
    <mergeCell ref="C31:D31"/>
    <mergeCell ref="C18:C19"/>
    <mergeCell ref="C5:F5"/>
    <mergeCell ref="B7:G7"/>
    <mergeCell ref="C8:C9"/>
    <mergeCell ref="B8:B9"/>
    <mergeCell ref="D8:D9"/>
    <mergeCell ref="E8:E9"/>
    <mergeCell ref="F8:F9"/>
    <mergeCell ref="G8:G9"/>
    <mergeCell ref="D18:D19"/>
    <mergeCell ref="E18:E19"/>
    <mergeCell ref="F18:F19"/>
    <mergeCell ref="G18:G19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0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1.28515625" style="0" customWidth="1"/>
    <col min="2" max="2" width="4.00390625" style="0" customWidth="1"/>
    <col min="3" max="3" width="55.7109375" style="0" customWidth="1"/>
    <col min="4" max="4" width="12.421875" style="0" customWidth="1"/>
    <col min="5" max="5" width="11.28125" style="0" customWidth="1"/>
    <col min="6" max="7" width="13.00390625" style="0" customWidth="1"/>
  </cols>
  <sheetData>
    <row r="2" spans="2:7" ht="15.75">
      <c r="B2" s="61"/>
      <c r="C2" s="243" t="s">
        <v>184</v>
      </c>
      <c r="D2" s="243"/>
      <c r="E2" s="243"/>
      <c r="F2" s="243"/>
      <c r="G2" s="243"/>
    </row>
    <row r="3" spans="2:7" ht="16.5">
      <c r="B3" s="61"/>
      <c r="C3" s="243" t="s">
        <v>392</v>
      </c>
      <c r="D3" s="243"/>
      <c r="E3" s="243"/>
      <c r="F3" s="243"/>
      <c r="G3" s="18" t="s">
        <v>466</v>
      </c>
    </row>
    <row r="4" spans="2:7" ht="16.5" thickBot="1">
      <c r="B4" s="61"/>
      <c r="C4" s="18"/>
      <c r="D4" s="18"/>
      <c r="E4" s="18"/>
      <c r="F4" s="18" t="s">
        <v>229</v>
      </c>
      <c r="G4" s="18"/>
    </row>
    <row r="5" spans="2:7" ht="15.75">
      <c r="B5" s="341" t="s">
        <v>230</v>
      </c>
      <c r="C5" s="342"/>
      <c r="D5" s="342"/>
      <c r="E5" s="342"/>
      <c r="F5" s="342"/>
      <c r="G5" s="343"/>
    </row>
    <row r="6" spans="2:7" ht="15">
      <c r="B6" s="346"/>
      <c r="C6" s="330" t="s">
        <v>388</v>
      </c>
      <c r="D6" s="330" t="s">
        <v>232</v>
      </c>
      <c r="E6" s="330" t="s">
        <v>233</v>
      </c>
      <c r="F6" s="330" t="s">
        <v>234</v>
      </c>
      <c r="G6" s="332" t="s">
        <v>235</v>
      </c>
    </row>
    <row r="7" spans="2:7" ht="15">
      <c r="B7" s="347"/>
      <c r="C7" s="331"/>
      <c r="D7" s="331"/>
      <c r="E7" s="331"/>
      <c r="F7" s="331"/>
      <c r="G7" s="333"/>
    </row>
    <row r="8" spans="2:7" ht="15.75">
      <c r="B8" s="102">
        <v>1</v>
      </c>
      <c r="C8" s="100" t="s">
        <v>258</v>
      </c>
      <c r="D8" s="100">
        <v>60</v>
      </c>
      <c r="E8" s="100">
        <v>12100</v>
      </c>
      <c r="F8" s="101">
        <v>319110</v>
      </c>
      <c r="G8" s="103">
        <v>260191</v>
      </c>
    </row>
    <row r="9" spans="2:7" ht="15.75">
      <c r="B9" s="63" t="s">
        <v>237</v>
      </c>
      <c r="C9" s="62" t="s">
        <v>259</v>
      </c>
      <c r="D9" s="62" t="s">
        <v>260</v>
      </c>
      <c r="E9" s="62">
        <v>12101</v>
      </c>
      <c r="F9" s="99">
        <v>111566</v>
      </c>
      <c r="G9" s="75">
        <v>111318</v>
      </c>
    </row>
    <row r="10" spans="2:7" ht="15.75">
      <c r="B10" s="63" t="s">
        <v>240</v>
      </c>
      <c r="C10" s="62" t="s">
        <v>261</v>
      </c>
      <c r="D10" s="62"/>
      <c r="E10" s="62">
        <v>12102</v>
      </c>
      <c r="F10" s="62"/>
      <c r="G10" s="64"/>
    </row>
    <row r="11" spans="2:7" ht="15.75">
      <c r="B11" s="63" t="s">
        <v>242</v>
      </c>
      <c r="C11" s="62" t="s">
        <v>262</v>
      </c>
      <c r="D11" s="62" t="s">
        <v>263</v>
      </c>
      <c r="E11" s="62">
        <v>12103</v>
      </c>
      <c r="F11" s="62">
        <v>200417</v>
      </c>
      <c r="G11" s="64">
        <v>145776</v>
      </c>
    </row>
    <row r="12" spans="2:7" ht="15.75">
      <c r="B12" s="63" t="s">
        <v>264</v>
      </c>
      <c r="C12" s="62" t="s">
        <v>265</v>
      </c>
      <c r="D12" s="62"/>
      <c r="E12" s="62">
        <v>12104</v>
      </c>
      <c r="F12" s="62"/>
      <c r="G12" s="64"/>
    </row>
    <row r="13" spans="2:7" ht="15.75">
      <c r="B13" s="63" t="s">
        <v>266</v>
      </c>
      <c r="C13" s="62" t="s">
        <v>267</v>
      </c>
      <c r="D13" s="62" t="s">
        <v>268</v>
      </c>
      <c r="E13" s="62">
        <v>12105</v>
      </c>
      <c r="F13" s="62">
        <v>7127</v>
      </c>
      <c r="G13" s="75">
        <v>3097</v>
      </c>
    </row>
    <row r="14" spans="2:7" ht="15.75">
      <c r="B14" s="102">
        <v>2</v>
      </c>
      <c r="C14" s="100" t="s">
        <v>269</v>
      </c>
      <c r="D14" s="100">
        <v>64</v>
      </c>
      <c r="E14" s="100">
        <v>12200</v>
      </c>
      <c r="F14" s="101">
        <v>535795</v>
      </c>
      <c r="G14" s="103">
        <v>582527</v>
      </c>
    </row>
    <row r="15" spans="2:7" ht="15.75">
      <c r="B15" s="63" t="s">
        <v>237</v>
      </c>
      <c r="C15" s="62" t="s">
        <v>270</v>
      </c>
      <c r="D15" s="62">
        <v>641</v>
      </c>
      <c r="E15" s="62">
        <v>12201</v>
      </c>
      <c r="F15" s="99">
        <v>459301</v>
      </c>
      <c r="G15" s="75">
        <v>492535</v>
      </c>
    </row>
    <row r="16" spans="2:7" ht="15.75">
      <c r="B16" s="63" t="s">
        <v>240</v>
      </c>
      <c r="C16" s="62" t="s">
        <v>271</v>
      </c>
      <c r="D16" s="62">
        <v>644</v>
      </c>
      <c r="E16" s="62">
        <v>12202</v>
      </c>
      <c r="F16" s="62">
        <v>76494</v>
      </c>
      <c r="G16" s="64">
        <v>89992</v>
      </c>
    </row>
    <row r="17" spans="2:7" ht="15.75">
      <c r="B17" s="102">
        <v>3</v>
      </c>
      <c r="C17" s="100" t="s">
        <v>272</v>
      </c>
      <c r="D17" s="100">
        <v>68</v>
      </c>
      <c r="E17" s="100">
        <v>12300</v>
      </c>
      <c r="F17" s="100">
        <v>873295</v>
      </c>
      <c r="G17" s="104">
        <v>1178759</v>
      </c>
    </row>
    <row r="18" spans="2:7" ht="15.75">
      <c r="B18" s="102">
        <v>4</v>
      </c>
      <c r="C18" s="100" t="s">
        <v>389</v>
      </c>
      <c r="D18" s="100">
        <v>61</v>
      </c>
      <c r="E18" s="100">
        <v>12400</v>
      </c>
      <c r="F18" s="100">
        <v>133087</v>
      </c>
      <c r="G18" s="103">
        <v>94990</v>
      </c>
    </row>
    <row r="19" spans="2:7" ht="15.75">
      <c r="B19" s="63" t="s">
        <v>237</v>
      </c>
      <c r="C19" s="62" t="s">
        <v>273</v>
      </c>
      <c r="D19" s="62"/>
      <c r="E19" s="62">
        <v>12401</v>
      </c>
      <c r="F19" s="62"/>
      <c r="G19" s="64"/>
    </row>
    <row r="20" spans="2:7" ht="15.75">
      <c r="B20" s="63" t="s">
        <v>240</v>
      </c>
      <c r="C20" s="62" t="s">
        <v>274</v>
      </c>
      <c r="D20" s="62">
        <v>611</v>
      </c>
      <c r="E20" s="62">
        <v>12402</v>
      </c>
      <c r="F20" s="62">
        <v>929</v>
      </c>
      <c r="G20" s="64">
        <v>1227</v>
      </c>
    </row>
    <row r="21" spans="2:7" ht="15.75">
      <c r="B21" s="63" t="s">
        <v>242</v>
      </c>
      <c r="C21" s="62" t="s">
        <v>275</v>
      </c>
      <c r="D21" s="62">
        <v>613</v>
      </c>
      <c r="E21" s="62">
        <v>12403</v>
      </c>
      <c r="F21" s="62">
        <v>2906</v>
      </c>
      <c r="G21" s="64">
        <v>8970</v>
      </c>
    </row>
    <row r="22" spans="2:7" ht="15.75">
      <c r="B22" s="63" t="s">
        <v>264</v>
      </c>
      <c r="C22" s="62" t="s">
        <v>276</v>
      </c>
      <c r="D22" s="62">
        <v>615</v>
      </c>
      <c r="E22" s="62">
        <v>12404</v>
      </c>
      <c r="F22" s="62">
        <v>1170</v>
      </c>
      <c r="G22" s="64">
        <v>1983</v>
      </c>
    </row>
    <row r="23" spans="2:7" ht="15.75">
      <c r="B23" s="63" t="s">
        <v>266</v>
      </c>
      <c r="C23" s="62" t="s">
        <v>277</v>
      </c>
      <c r="D23" s="62">
        <v>616</v>
      </c>
      <c r="E23" s="62">
        <v>12405</v>
      </c>
      <c r="F23" s="62">
        <v>70</v>
      </c>
      <c r="G23" s="64"/>
    </row>
    <row r="24" spans="2:7" ht="15.75">
      <c r="B24" s="63" t="s">
        <v>278</v>
      </c>
      <c r="C24" s="62" t="s">
        <v>279</v>
      </c>
      <c r="D24" s="62">
        <v>617</v>
      </c>
      <c r="E24" s="62">
        <v>12406</v>
      </c>
      <c r="F24" s="62"/>
      <c r="G24" s="64"/>
    </row>
    <row r="25" spans="2:7" ht="15.75">
      <c r="B25" s="63" t="s">
        <v>280</v>
      </c>
      <c r="C25" s="62" t="s">
        <v>281</v>
      </c>
      <c r="D25" s="62">
        <v>618</v>
      </c>
      <c r="E25" s="62">
        <v>12407</v>
      </c>
      <c r="F25" s="62">
        <v>53408</v>
      </c>
      <c r="G25" s="64">
        <v>56347</v>
      </c>
    </row>
    <row r="26" spans="2:7" ht="15.75">
      <c r="B26" s="63" t="s">
        <v>282</v>
      </c>
      <c r="C26" s="62" t="s">
        <v>283</v>
      </c>
      <c r="D26" s="62">
        <v>623</v>
      </c>
      <c r="E26" s="62">
        <v>12408</v>
      </c>
      <c r="F26" s="62"/>
      <c r="G26" s="64"/>
    </row>
    <row r="27" spans="2:7" ht="15.75">
      <c r="B27" s="63" t="s">
        <v>284</v>
      </c>
      <c r="C27" s="62" t="s">
        <v>285</v>
      </c>
      <c r="D27" s="62">
        <v>624</v>
      </c>
      <c r="E27" s="62">
        <v>12409</v>
      </c>
      <c r="F27" s="62">
        <v>111</v>
      </c>
      <c r="G27" s="64">
        <v>175</v>
      </c>
    </row>
    <row r="28" spans="2:7" ht="15.75">
      <c r="B28" s="63" t="s">
        <v>286</v>
      </c>
      <c r="C28" s="62" t="s">
        <v>287</v>
      </c>
      <c r="D28" s="62">
        <v>625</v>
      </c>
      <c r="E28" s="62">
        <v>12410</v>
      </c>
      <c r="F28" s="62">
        <v>16289</v>
      </c>
      <c r="G28" s="64">
        <v>20439</v>
      </c>
    </row>
    <row r="29" spans="2:7" ht="15.75">
      <c r="B29" s="63" t="s">
        <v>288</v>
      </c>
      <c r="C29" s="62" t="s">
        <v>289</v>
      </c>
      <c r="D29" s="62">
        <v>626</v>
      </c>
      <c r="E29" s="62">
        <v>12411</v>
      </c>
      <c r="F29" s="62">
        <v>3578</v>
      </c>
      <c r="G29" s="64">
        <v>5317</v>
      </c>
    </row>
    <row r="30" spans="2:7" ht="15.75">
      <c r="B30" s="63" t="s">
        <v>290</v>
      </c>
      <c r="C30" s="62" t="s">
        <v>291</v>
      </c>
      <c r="D30" s="62">
        <v>627</v>
      </c>
      <c r="E30" s="62">
        <v>12412</v>
      </c>
      <c r="F30" s="62">
        <v>54377</v>
      </c>
      <c r="G30" s="64">
        <v>40005</v>
      </c>
    </row>
    <row r="31" spans="2:7" ht="15.75">
      <c r="B31" s="63"/>
      <c r="C31" s="62" t="s">
        <v>292</v>
      </c>
      <c r="D31" s="62">
        <v>6271</v>
      </c>
      <c r="E31" s="62">
        <v>124121</v>
      </c>
      <c r="F31" s="62"/>
      <c r="G31" s="64"/>
    </row>
    <row r="32" spans="2:7" ht="15.75">
      <c r="B32" s="63"/>
      <c r="C32" s="62" t="s">
        <v>293</v>
      </c>
      <c r="D32" s="62">
        <v>6272</v>
      </c>
      <c r="E32" s="62">
        <v>124122</v>
      </c>
      <c r="F32" s="62">
        <v>54377</v>
      </c>
      <c r="G32" s="64"/>
    </row>
    <row r="33" spans="2:7" ht="15.75">
      <c r="B33" s="63" t="s">
        <v>294</v>
      </c>
      <c r="C33" s="62" t="s">
        <v>295</v>
      </c>
      <c r="D33" s="62">
        <v>628</v>
      </c>
      <c r="E33" s="62">
        <v>12413</v>
      </c>
      <c r="F33" s="62">
        <v>249</v>
      </c>
      <c r="G33" s="64">
        <v>532</v>
      </c>
    </row>
    <row r="34" spans="2:7" ht="15.75">
      <c r="B34" s="63" t="s">
        <v>296</v>
      </c>
      <c r="C34" s="62" t="s">
        <v>297</v>
      </c>
      <c r="D34" s="62">
        <v>658</v>
      </c>
      <c r="E34" s="62">
        <v>12414</v>
      </c>
      <c r="F34" s="62"/>
      <c r="G34" s="64"/>
    </row>
    <row r="35" spans="2:7" ht="15.75">
      <c r="B35" s="102">
        <v>5</v>
      </c>
      <c r="C35" s="100" t="s">
        <v>298</v>
      </c>
      <c r="D35" s="100">
        <v>63</v>
      </c>
      <c r="E35" s="100">
        <v>12500</v>
      </c>
      <c r="F35" s="100">
        <v>11622</v>
      </c>
      <c r="G35" s="103">
        <v>4558</v>
      </c>
    </row>
    <row r="36" spans="2:7" ht="15.75">
      <c r="B36" s="63" t="s">
        <v>237</v>
      </c>
      <c r="C36" s="62" t="s">
        <v>299</v>
      </c>
      <c r="D36" s="62">
        <v>632</v>
      </c>
      <c r="E36" s="62">
        <v>12501</v>
      </c>
      <c r="F36" s="62"/>
      <c r="G36" s="64"/>
    </row>
    <row r="37" spans="2:7" ht="15.75">
      <c r="B37" s="63" t="s">
        <v>240</v>
      </c>
      <c r="C37" s="62" t="s">
        <v>300</v>
      </c>
      <c r="D37" s="62">
        <v>633</v>
      </c>
      <c r="E37" s="62">
        <v>12502</v>
      </c>
      <c r="F37" s="62"/>
      <c r="G37" s="64">
        <v>483</v>
      </c>
    </row>
    <row r="38" spans="2:7" ht="15.75">
      <c r="B38" s="63" t="s">
        <v>242</v>
      </c>
      <c r="C38" s="62" t="s">
        <v>301</v>
      </c>
      <c r="D38" s="62">
        <v>634</v>
      </c>
      <c r="E38" s="62">
        <v>12503</v>
      </c>
      <c r="F38" s="62">
        <v>1</v>
      </c>
      <c r="G38" s="64"/>
    </row>
    <row r="39" spans="2:7" ht="16.5" thickBot="1">
      <c r="B39" s="73" t="s">
        <v>264</v>
      </c>
      <c r="C39" s="66" t="s">
        <v>302</v>
      </c>
      <c r="D39" s="66" t="s">
        <v>303</v>
      </c>
      <c r="E39" s="66">
        <v>12504</v>
      </c>
      <c r="F39" s="66">
        <v>11621</v>
      </c>
      <c r="G39" s="112">
        <v>4075</v>
      </c>
    </row>
    <row r="40" spans="2:7" ht="16.5" thickBot="1">
      <c r="B40" s="70" t="s">
        <v>304</v>
      </c>
      <c r="C40" s="71" t="s">
        <v>305</v>
      </c>
      <c r="D40" s="71"/>
      <c r="E40" s="71">
        <v>12600</v>
      </c>
      <c r="F40" s="107">
        <v>1872909</v>
      </c>
      <c r="G40" s="108">
        <v>2121025</v>
      </c>
    </row>
    <row r="41" spans="2:7" ht="15.75">
      <c r="B41" s="113"/>
      <c r="C41" s="114" t="s">
        <v>306</v>
      </c>
      <c r="D41" s="114"/>
      <c r="E41" s="114"/>
      <c r="F41" s="114" t="s">
        <v>307</v>
      </c>
      <c r="G41" s="115" t="s">
        <v>308</v>
      </c>
    </row>
    <row r="42" spans="2:7" ht="15.75">
      <c r="B42" s="102">
        <v>1</v>
      </c>
      <c r="C42" s="100" t="s">
        <v>309</v>
      </c>
      <c r="D42" s="100"/>
      <c r="E42" s="100">
        <v>14000</v>
      </c>
      <c r="F42" s="100">
        <v>1681</v>
      </c>
      <c r="G42" s="104">
        <v>1882</v>
      </c>
    </row>
    <row r="43" spans="2:7" ht="15.75">
      <c r="B43" s="102">
        <v>2</v>
      </c>
      <c r="C43" s="100" t="s">
        <v>310</v>
      </c>
      <c r="D43" s="100"/>
      <c r="E43" s="100">
        <v>15000</v>
      </c>
      <c r="F43" s="100">
        <v>7.388</v>
      </c>
      <c r="G43" s="104">
        <v>61.279</v>
      </c>
    </row>
    <row r="44" spans="2:7" ht="15.75">
      <c r="B44" s="63" t="s">
        <v>237</v>
      </c>
      <c r="C44" s="62" t="s">
        <v>311</v>
      </c>
      <c r="D44" s="62"/>
      <c r="E44" s="62">
        <v>15001</v>
      </c>
      <c r="F44" s="62"/>
      <c r="G44" s="64"/>
    </row>
    <row r="45" spans="2:7" ht="15.75">
      <c r="B45" s="63"/>
      <c r="C45" s="62" t="s">
        <v>312</v>
      </c>
      <c r="D45" s="62"/>
      <c r="E45" s="62">
        <v>150011</v>
      </c>
      <c r="F45" s="62"/>
      <c r="G45" s="64"/>
    </row>
    <row r="46" spans="2:7" ht="15.75">
      <c r="B46" s="63" t="s">
        <v>240</v>
      </c>
      <c r="C46" s="62" t="s">
        <v>313</v>
      </c>
      <c r="D46" s="62"/>
      <c r="E46" s="62">
        <v>15002</v>
      </c>
      <c r="F46" s="62"/>
      <c r="G46" s="64"/>
    </row>
    <row r="47" spans="2:7" ht="16.5" thickBot="1">
      <c r="B47" s="109"/>
      <c r="C47" s="110" t="s">
        <v>314</v>
      </c>
      <c r="D47" s="110"/>
      <c r="E47" s="110">
        <v>150021</v>
      </c>
      <c r="F47" s="110"/>
      <c r="G47" s="111"/>
    </row>
    <row r="49" spans="3:4" ht="15.75">
      <c r="C49" s="338" t="s">
        <v>171</v>
      </c>
      <c r="D49" s="338"/>
    </row>
    <row r="50" spans="3:4" ht="15.75">
      <c r="C50" s="338" t="s">
        <v>185</v>
      </c>
      <c r="D50" s="338"/>
    </row>
  </sheetData>
  <sheetProtection/>
  <mergeCells count="11">
    <mergeCell ref="D6:D7"/>
    <mergeCell ref="E6:E7"/>
    <mergeCell ref="F6:F7"/>
    <mergeCell ref="G6:G7"/>
    <mergeCell ref="C2:G2"/>
    <mergeCell ref="C49:D49"/>
    <mergeCell ref="C50:D50"/>
    <mergeCell ref="C3:F3"/>
    <mergeCell ref="B5:G5"/>
    <mergeCell ref="B6:B7"/>
    <mergeCell ref="C6:C7"/>
  </mergeCells>
  <printOptions/>
  <pageMargins left="0.15748031496062992" right="0.15748031496062992" top="0.2755905511811024" bottom="0.4330708661417323" header="0.2362204724409449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59"/>
  <sheetViews>
    <sheetView zoomScalePageLayoutView="0" workbookViewId="0" topLeftCell="A1">
      <selection activeCell="K51" sqref="K51"/>
    </sheetView>
  </sheetViews>
  <sheetFormatPr defaultColWidth="9.140625" defaultRowHeight="15"/>
  <cols>
    <col min="1" max="1" width="1.421875" style="0" customWidth="1"/>
    <col min="2" max="2" width="3.421875" style="0" customWidth="1"/>
    <col min="3" max="3" width="11.00390625" style="0" customWidth="1"/>
    <col min="4" max="4" width="45.00390625" style="0" customWidth="1"/>
    <col min="5" max="5" width="25.421875" style="0" customWidth="1"/>
  </cols>
  <sheetData>
    <row r="2" spans="2:6" ht="15.75">
      <c r="B2" s="243" t="s">
        <v>184</v>
      </c>
      <c r="C2" s="243"/>
      <c r="D2" s="243"/>
      <c r="E2" s="243"/>
      <c r="F2" s="243"/>
    </row>
    <row r="3" spans="2:5" ht="15.75">
      <c r="B3" s="18" t="s">
        <v>391</v>
      </c>
      <c r="E3" s="18" t="s">
        <v>315</v>
      </c>
    </row>
    <row r="4" spans="4:5" ht="18.75">
      <c r="D4" s="203" t="s">
        <v>316</v>
      </c>
      <c r="E4" s="203"/>
    </row>
    <row r="5" ht="15.75" thickBot="1">
      <c r="E5" t="s">
        <v>229</v>
      </c>
    </row>
    <row r="6" spans="2:5" ht="15.75">
      <c r="B6" s="116"/>
      <c r="C6" s="117"/>
      <c r="D6" s="117" t="s">
        <v>317</v>
      </c>
      <c r="E6" s="118" t="s">
        <v>318</v>
      </c>
    </row>
    <row r="7" spans="2:5" ht="15.75">
      <c r="B7" s="63"/>
      <c r="C7" s="62"/>
      <c r="D7" s="62"/>
      <c r="E7" s="64"/>
    </row>
    <row r="8" spans="2:5" ht="15.75">
      <c r="B8" s="63">
        <v>1</v>
      </c>
      <c r="C8" s="100" t="s">
        <v>319</v>
      </c>
      <c r="D8" s="62" t="s">
        <v>320</v>
      </c>
      <c r="E8" s="64"/>
    </row>
    <row r="9" spans="2:5" ht="15.75">
      <c r="B9" s="63">
        <v>2</v>
      </c>
      <c r="C9" s="100" t="s">
        <v>319</v>
      </c>
      <c r="D9" s="62" t="s">
        <v>321</v>
      </c>
      <c r="E9" s="64"/>
    </row>
    <row r="10" spans="2:5" ht="15.75">
      <c r="B10" s="63">
        <v>3</v>
      </c>
      <c r="C10" s="100" t="s">
        <v>319</v>
      </c>
      <c r="D10" s="62" t="s">
        <v>322</v>
      </c>
      <c r="E10" s="64"/>
    </row>
    <row r="11" spans="2:5" ht="15.75">
      <c r="B11" s="63">
        <v>4</v>
      </c>
      <c r="C11" s="100" t="s">
        <v>319</v>
      </c>
      <c r="D11" s="62" t="s">
        <v>323</v>
      </c>
      <c r="E11" s="64"/>
    </row>
    <row r="12" spans="2:5" ht="15.75">
      <c r="B12" s="63">
        <v>5</v>
      </c>
      <c r="C12" s="100" t="s">
        <v>319</v>
      </c>
      <c r="D12" s="62" t="s">
        <v>324</v>
      </c>
      <c r="E12" s="64"/>
    </row>
    <row r="13" spans="2:5" ht="15.75">
      <c r="B13" s="63">
        <v>6</v>
      </c>
      <c r="C13" s="100" t="s">
        <v>319</v>
      </c>
      <c r="D13" s="62" t="s">
        <v>325</v>
      </c>
      <c r="E13" s="64"/>
    </row>
    <row r="14" spans="2:5" ht="15.75">
      <c r="B14" s="63">
        <v>7</v>
      </c>
      <c r="C14" s="100" t="s">
        <v>319</v>
      </c>
      <c r="D14" s="62" t="s">
        <v>326</v>
      </c>
      <c r="E14" s="64"/>
    </row>
    <row r="15" spans="2:5" ht="15.75">
      <c r="B15" s="63">
        <v>8</v>
      </c>
      <c r="C15" s="100" t="s">
        <v>319</v>
      </c>
      <c r="D15" s="62" t="s">
        <v>327</v>
      </c>
      <c r="E15" s="64"/>
    </row>
    <row r="16" spans="2:5" ht="15.75">
      <c r="B16" s="102" t="s">
        <v>328</v>
      </c>
      <c r="C16" s="100"/>
      <c r="D16" s="100" t="s">
        <v>329</v>
      </c>
      <c r="E16" s="104"/>
    </row>
    <row r="17" spans="2:5" ht="15.75">
      <c r="B17" s="63">
        <v>9</v>
      </c>
      <c r="C17" s="100" t="s">
        <v>330</v>
      </c>
      <c r="D17" s="62" t="s">
        <v>331</v>
      </c>
      <c r="E17" s="64"/>
    </row>
    <row r="18" spans="2:5" ht="15.75">
      <c r="B18" s="63">
        <v>10</v>
      </c>
      <c r="C18" s="100" t="s">
        <v>330</v>
      </c>
      <c r="D18" s="62" t="s">
        <v>332</v>
      </c>
      <c r="E18" s="64"/>
    </row>
    <row r="19" spans="2:5" ht="15.75">
      <c r="B19" s="63">
        <v>11</v>
      </c>
      <c r="C19" s="100" t="s">
        <v>330</v>
      </c>
      <c r="D19" s="62" t="s">
        <v>333</v>
      </c>
      <c r="E19" s="64"/>
    </row>
    <row r="20" spans="2:5" ht="15.75">
      <c r="B20" s="102" t="s">
        <v>304</v>
      </c>
      <c r="C20" s="100"/>
      <c r="D20" s="100" t="s">
        <v>334</v>
      </c>
      <c r="E20" s="104"/>
    </row>
    <row r="21" spans="2:5" ht="15.75">
      <c r="B21" s="63">
        <v>12</v>
      </c>
      <c r="C21" s="100" t="s">
        <v>335</v>
      </c>
      <c r="D21" s="62" t="s">
        <v>336</v>
      </c>
      <c r="E21" s="64"/>
    </row>
    <row r="22" spans="2:5" ht="15.75">
      <c r="B22" s="63">
        <v>13</v>
      </c>
      <c r="C22" s="100" t="s">
        <v>335</v>
      </c>
      <c r="D22" s="62" t="s">
        <v>337</v>
      </c>
      <c r="E22" s="64"/>
    </row>
    <row r="23" spans="2:5" ht="15.75">
      <c r="B23" s="63">
        <v>14</v>
      </c>
      <c r="C23" s="100" t="s">
        <v>335</v>
      </c>
      <c r="D23" s="62" t="s">
        <v>338</v>
      </c>
      <c r="E23" s="64"/>
    </row>
    <row r="24" spans="2:5" ht="15.75">
      <c r="B24" s="63">
        <v>15</v>
      </c>
      <c r="C24" s="100" t="s">
        <v>335</v>
      </c>
      <c r="D24" s="62" t="s">
        <v>339</v>
      </c>
      <c r="E24" s="64"/>
    </row>
    <row r="25" spans="2:5" ht="15.75">
      <c r="B25" s="63">
        <v>16</v>
      </c>
      <c r="C25" s="100" t="s">
        <v>335</v>
      </c>
      <c r="D25" s="62" t="s">
        <v>340</v>
      </c>
      <c r="E25" s="64"/>
    </row>
    <row r="26" spans="2:5" ht="15.75">
      <c r="B26" s="63">
        <v>17</v>
      </c>
      <c r="C26" s="100" t="s">
        <v>335</v>
      </c>
      <c r="D26" s="62" t="s">
        <v>341</v>
      </c>
      <c r="E26" s="64"/>
    </row>
    <row r="27" spans="2:5" ht="15.75">
      <c r="B27" s="63">
        <v>18</v>
      </c>
      <c r="C27" s="100" t="s">
        <v>335</v>
      </c>
      <c r="D27" s="62" t="s">
        <v>342</v>
      </c>
      <c r="E27" s="64"/>
    </row>
    <row r="28" spans="2:5" ht="15.75">
      <c r="B28" s="63">
        <v>19</v>
      </c>
      <c r="C28" s="100" t="s">
        <v>335</v>
      </c>
      <c r="D28" s="62" t="s">
        <v>343</v>
      </c>
      <c r="E28" s="64"/>
    </row>
    <row r="29" spans="2:5" ht="15.75">
      <c r="B29" s="102" t="s">
        <v>344</v>
      </c>
      <c r="C29" s="100"/>
      <c r="D29" s="100" t="s">
        <v>345</v>
      </c>
      <c r="E29" s="103">
        <v>420608</v>
      </c>
    </row>
    <row r="30" spans="2:5" ht="15.75">
      <c r="B30" s="63">
        <v>20</v>
      </c>
      <c r="C30" s="100" t="s">
        <v>346</v>
      </c>
      <c r="D30" s="62" t="s">
        <v>347</v>
      </c>
      <c r="E30" s="75">
        <v>394630</v>
      </c>
    </row>
    <row r="31" spans="2:5" ht="15.75">
      <c r="B31" s="63">
        <v>21</v>
      </c>
      <c r="C31" s="100" t="s">
        <v>346</v>
      </c>
      <c r="D31" s="62" t="s">
        <v>348</v>
      </c>
      <c r="E31" s="64"/>
    </row>
    <row r="32" spans="2:5" ht="15.75">
      <c r="B32" s="63">
        <v>22</v>
      </c>
      <c r="C32" s="100" t="s">
        <v>346</v>
      </c>
      <c r="D32" s="62" t="s">
        <v>349</v>
      </c>
      <c r="E32" s="75">
        <v>25978</v>
      </c>
    </row>
    <row r="33" spans="2:5" ht="15.75">
      <c r="B33" s="63">
        <v>23</v>
      </c>
      <c r="C33" s="100" t="s">
        <v>346</v>
      </c>
      <c r="D33" s="62" t="s">
        <v>350</v>
      </c>
      <c r="E33" s="64"/>
    </row>
    <row r="34" spans="2:5" ht="15.75">
      <c r="B34" s="102" t="s">
        <v>351</v>
      </c>
      <c r="C34" s="100"/>
      <c r="D34" s="100" t="s">
        <v>352</v>
      </c>
      <c r="E34" s="104"/>
    </row>
    <row r="35" spans="2:5" ht="15.75">
      <c r="B35" s="63">
        <v>24</v>
      </c>
      <c r="C35" s="100" t="s">
        <v>353</v>
      </c>
      <c r="D35" s="62" t="s">
        <v>354</v>
      </c>
      <c r="E35" s="64"/>
    </row>
    <row r="36" spans="2:5" ht="15.75">
      <c r="B36" s="63">
        <v>25</v>
      </c>
      <c r="C36" s="100" t="s">
        <v>353</v>
      </c>
      <c r="D36" s="62" t="s">
        <v>355</v>
      </c>
      <c r="E36" s="64"/>
    </row>
    <row r="37" spans="2:5" ht="15.75">
      <c r="B37" s="63">
        <v>26</v>
      </c>
      <c r="C37" s="100" t="s">
        <v>353</v>
      </c>
      <c r="D37" s="62" t="s">
        <v>356</v>
      </c>
      <c r="E37" s="64"/>
    </row>
    <row r="38" spans="2:5" ht="15.75">
      <c r="B38" s="63">
        <v>27</v>
      </c>
      <c r="C38" s="100" t="s">
        <v>353</v>
      </c>
      <c r="D38" s="62" t="s">
        <v>357</v>
      </c>
      <c r="E38" s="64"/>
    </row>
    <row r="39" spans="2:5" ht="15.75">
      <c r="B39" s="63">
        <v>28</v>
      </c>
      <c r="C39" s="100" t="s">
        <v>353</v>
      </c>
      <c r="D39" s="62" t="s">
        <v>358</v>
      </c>
      <c r="E39" s="64"/>
    </row>
    <row r="40" spans="2:5" ht="15.75">
      <c r="B40" s="63">
        <v>29</v>
      </c>
      <c r="C40" s="100" t="s">
        <v>353</v>
      </c>
      <c r="D40" s="62" t="s">
        <v>359</v>
      </c>
      <c r="E40" s="64"/>
    </row>
    <row r="41" spans="2:5" ht="15.75">
      <c r="B41" s="63">
        <v>30</v>
      </c>
      <c r="C41" s="100" t="s">
        <v>353</v>
      </c>
      <c r="D41" s="62" t="s">
        <v>360</v>
      </c>
      <c r="E41" s="64"/>
    </row>
    <row r="42" spans="2:5" ht="15.75">
      <c r="B42" s="63">
        <v>31</v>
      </c>
      <c r="C42" s="100" t="s">
        <v>353</v>
      </c>
      <c r="D42" s="62" t="s">
        <v>361</v>
      </c>
      <c r="E42" s="64"/>
    </row>
    <row r="43" spans="2:5" ht="15.75">
      <c r="B43" s="63">
        <v>32</v>
      </c>
      <c r="C43" s="100" t="s">
        <v>353</v>
      </c>
      <c r="D43" s="62" t="s">
        <v>362</v>
      </c>
      <c r="E43" s="64"/>
    </row>
    <row r="44" spans="2:5" ht="15.75">
      <c r="B44" s="63">
        <v>33</v>
      </c>
      <c r="C44" s="100" t="s">
        <v>353</v>
      </c>
      <c r="D44" s="62" t="s">
        <v>363</v>
      </c>
      <c r="E44" s="64"/>
    </row>
    <row r="45" spans="2:5" ht="15.75">
      <c r="B45" s="63">
        <v>34</v>
      </c>
      <c r="C45" s="100" t="s">
        <v>353</v>
      </c>
      <c r="D45" s="62" t="s">
        <v>364</v>
      </c>
      <c r="E45" s="64"/>
    </row>
    <row r="46" spans="2:5" ht="15.75">
      <c r="B46" s="102" t="s">
        <v>365</v>
      </c>
      <c r="C46" s="100"/>
      <c r="D46" s="100" t="s">
        <v>352</v>
      </c>
      <c r="E46" s="104"/>
    </row>
    <row r="47" spans="2:5" ht="16.5" thickBot="1">
      <c r="B47" s="119"/>
      <c r="C47" s="120"/>
      <c r="D47" s="120" t="s">
        <v>366</v>
      </c>
      <c r="E47" s="121">
        <v>420608</v>
      </c>
    </row>
    <row r="48" spans="2:5" ht="15.75">
      <c r="B48" s="61"/>
      <c r="C48" s="61"/>
      <c r="D48" s="61"/>
      <c r="E48" s="61"/>
    </row>
    <row r="49" spans="2:5" ht="15.75">
      <c r="B49" s="61"/>
      <c r="C49" s="168" t="s">
        <v>367</v>
      </c>
      <c r="D49" s="348"/>
      <c r="E49" s="122" t="s">
        <v>368</v>
      </c>
    </row>
    <row r="50" spans="2:5" ht="15.75">
      <c r="B50" s="61"/>
      <c r="C50" s="349"/>
      <c r="D50" s="350"/>
      <c r="E50" s="62"/>
    </row>
    <row r="51" spans="2:5" ht="15.75">
      <c r="B51" s="61"/>
      <c r="C51" s="349" t="s">
        <v>369</v>
      </c>
      <c r="D51" s="350"/>
      <c r="E51" s="62">
        <v>1049</v>
      </c>
    </row>
    <row r="52" spans="2:5" ht="15.75">
      <c r="B52" s="61"/>
      <c r="C52" s="349" t="s">
        <v>370</v>
      </c>
      <c r="D52" s="350"/>
      <c r="E52" s="62">
        <v>452</v>
      </c>
    </row>
    <row r="53" spans="2:5" ht="15.75">
      <c r="B53" s="61"/>
      <c r="C53" s="349" t="s">
        <v>371</v>
      </c>
      <c r="D53" s="350"/>
      <c r="E53" s="62">
        <v>168</v>
      </c>
    </row>
    <row r="54" spans="2:5" ht="15.75">
      <c r="B54" s="61"/>
      <c r="C54" s="349" t="s">
        <v>372</v>
      </c>
      <c r="D54" s="350"/>
      <c r="E54" s="62">
        <v>5</v>
      </c>
    </row>
    <row r="55" spans="2:5" ht="15.75">
      <c r="B55" s="61"/>
      <c r="C55" s="349" t="s">
        <v>373</v>
      </c>
      <c r="D55" s="350"/>
      <c r="E55" s="62">
        <v>7</v>
      </c>
    </row>
    <row r="56" spans="2:5" ht="15.75">
      <c r="B56" s="61"/>
      <c r="C56" s="351" t="s">
        <v>374</v>
      </c>
      <c r="D56" s="352"/>
      <c r="E56" s="100">
        <f>SUM(E51:E55)</f>
        <v>1681</v>
      </c>
    </row>
    <row r="58" spans="4:5" ht="15.75">
      <c r="D58" s="338" t="s">
        <v>171</v>
      </c>
      <c r="E58" s="338"/>
    </row>
    <row r="59" spans="4:5" ht="15.75">
      <c r="D59" s="338" t="s">
        <v>185</v>
      </c>
      <c r="E59" s="338"/>
    </row>
  </sheetData>
  <sheetProtection/>
  <mergeCells count="12">
    <mergeCell ref="C56:D56"/>
    <mergeCell ref="C50:D50"/>
    <mergeCell ref="D4:E4"/>
    <mergeCell ref="B2:F2"/>
    <mergeCell ref="D58:E58"/>
    <mergeCell ref="D59:E59"/>
    <mergeCell ref="C49:D49"/>
    <mergeCell ref="C51:D51"/>
    <mergeCell ref="C52:D52"/>
    <mergeCell ref="C53:D53"/>
    <mergeCell ref="C54:D54"/>
    <mergeCell ref="C55:D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2"/>
  <sheetViews>
    <sheetView zoomScalePageLayoutView="0" workbookViewId="0" topLeftCell="B6">
      <selection activeCell="J16" sqref="J16"/>
    </sheetView>
  </sheetViews>
  <sheetFormatPr defaultColWidth="9.140625" defaultRowHeight="15"/>
  <cols>
    <col min="1" max="1" width="0.71875" style="0" hidden="1" customWidth="1"/>
    <col min="2" max="2" width="4.140625" style="0" customWidth="1"/>
    <col min="3" max="3" width="29.28125" style="0" customWidth="1"/>
    <col min="4" max="4" width="13.00390625" style="0" customWidth="1"/>
    <col min="5" max="5" width="16.7109375" style="0" customWidth="1"/>
    <col min="6" max="6" width="12.28125" style="0" customWidth="1"/>
    <col min="7" max="7" width="24.00390625" style="0" customWidth="1"/>
  </cols>
  <sheetData>
    <row r="2" spans="2:7" ht="15.75">
      <c r="B2" s="61"/>
      <c r="C2" s="61"/>
      <c r="D2" s="61"/>
      <c r="E2" s="61"/>
      <c r="F2" s="61"/>
      <c r="G2" s="18" t="s">
        <v>172</v>
      </c>
    </row>
    <row r="3" spans="2:7" ht="15.75">
      <c r="B3" s="243" t="s">
        <v>184</v>
      </c>
      <c r="C3" s="243"/>
      <c r="D3" s="243"/>
      <c r="E3" s="243"/>
      <c r="F3" s="243"/>
      <c r="G3" s="61"/>
    </row>
    <row r="4" spans="2:7" ht="15.75">
      <c r="B4" s="18" t="s">
        <v>391</v>
      </c>
      <c r="C4" s="61"/>
      <c r="D4" s="61"/>
      <c r="E4" s="61"/>
      <c r="F4" s="61"/>
      <c r="G4" s="61"/>
    </row>
    <row r="5" spans="2:7" ht="18.75">
      <c r="B5" s="61"/>
      <c r="C5" s="353" t="s">
        <v>390</v>
      </c>
      <c r="D5" s="353"/>
      <c r="E5" s="353"/>
      <c r="F5" s="353"/>
      <c r="G5" s="353"/>
    </row>
    <row r="6" spans="2:7" ht="16.5" thickBot="1">
      <c r="B6" s="61"/>
      <c r="C6" s="61"/>
      <c r="D6" s="61"/>
      <c r="E6" s="61"/>
      <c r="F6" s="354" t="s">
        <v>212</v>
      </c>
      <c r="G6" s="354"/>
    </row>
    <row r="7" spans="2:7" ht="15.75">
      <c r="B7" s="123" t="s">
        <v>375</v>
      </c>
      <c r="C7" s="124" t="s">
        <v>163</v>
      </c>
      <c r="D7" s="124" t="s">
        <v>164</v>
      </c>
      <c r="E7" s="124" t="s">
        <v>165</v>
      </c>
      <c r="F7" s="124" t="s">
        <v>166</v>
      </c>
      <c r="G7" s="125" t="s">
        <v>376</v>
      </c>
    </row>
    <row r="8" spans="2:7" ht="15.75">
      <c r="B8" s="63">
        <v>1</v>
      </c>
      <c r="C8" s="62" t="s">
        <v>167</v>
      </c>
      <c r="D8" s="62"/>
      <c r="E8" s="62">
        <v>0</v>
      </c>
      <c r="F8" s="62">
        <v>0</v>
      </c>
      <c r="G8" s="152">
        <v>217981338</v>
      </c>
    </row>
    <row r="9" spans="2:7" ht="15.75">
      <c r="B9" s="63">
        <v>2</v>
      </c>
      <c r="C9" s="62" t="s">
        <v>377</v>
      </c>
      <c r="D9" s="62"/>
      <c r="E9" s="62">
        <v>0</v>
      </c>
      <c r="F9" s="62">
        <v>0</v>
      </c>
      <c r="G9" s="152">
        <v>8453427</v>
      </c>
    </row>
    <row r="10" spans="2:7" ht="15.75">
      <c r="B10" s="63">
        <v>3</v>
      </c>
      <c r="C10" s="62" t="s">
        <v>168</v>
      </c>
      <c r="D10" s="62"/>
      <c r="E10" s="62">
        <v>0</v>
      </c>
      <c r="F10" s="62">
        <v>0</v>
      </c>
      <c r="G10" s="152">
        <v>40647505</v>
      </c>
    </row>
    <row r="11" spans="2:7" ht="15.75">
      <c r="B11" s="63">
        <v>4</v>
      </c>
      <c r="C11" s="62" t="s">
        <v>169</v>
      </c>
      <c r="D11" s="62"/>
      <c r="E11" s="62">
        <v>0</v>
      </c>
      <c r="F11" s="62">
        <v>0</v>
      </c>
      <c r="G11" s="152">
        <v>7799103</v>
      </c>
    </row>
    <row r="12" spans="2:7" ht="15.75">
      <c r="B12" s="63">
        <v>5</v>
      </c>
      <c r="C12" s="62" t="s">
        <v>378</v>
      </c>
      <c r="D12" s="62"/>
      <c r="E12" s="99"/>
      <c r="F12" s="62"/>
      <c r="G12" s="75"/>
    </row>
    <row r="13" spans="2:7" ht="15.75">
      <c r="B13" s="63">
        <v>6</v>
      </c>
      <c r="C13" s="62"/>
      <c r="D13" s="62"/>
      <c r="E13" s="62"/>
      <c r="F13" s="62"/>
      <c r="G13" s="64"/>
    </row>
    <row r="14" spans="2:7" ht="15.75">
      <c r="B14" s="63">
        <v>7</v>
      </c>
      <c r="C14" s="62"/>
      <c r="D14" s="62"/>
      <c r="E14" s="62"/>
      <c r="F14" s="62"/>
      <c r="G14" s="64"/>
    </row>
    <row r="15" spans="2:7" ht="15.75">
      <c r="B15" s="63">
        <v>8</v>
      </c>
      <c r="C15" s="62"/>
      <c r="D15" s="62"/>
      <c r="E15" s="62"/>
      <c r="F15" s="62"/>
      <c r="G15" s="64"/>
    </row>
    <row r="16" spans="2:7" ht="15.75">
      <c r="B16" s="63">
        <v>9</v>
      </c>
      <c r="C16" s="62"/>
      <c r="D16" s="62"/>
      <c r="E16" s="62"/>
      <c r="F16" s="62"/>
      <c r="G16" s="64"/>
    </row>
    <row r="17" spans="2:7" ht="16.5" thickBot="1">
      <c r="B17" s="63">
        <v>10</v>
      </c>
      <c r="C17" s="62"/>
      <c r="D17" s="62"/>
      <c r="E17" s="62"/>
      <c r="F17" s="62"/>
      <c r="G17" s="64"/>
    </row>
    <row r="18" spans="2:7" ht="16.5" thickBot="1">
      <c r="B18" s="65"/>
      <c r="C18" s="69" t="s">
        <v>170</v>
      </c>
      <c r="D18" s="71"/>
      <c r="E18" s="71"/>
      <c r="F18" s="71"/>
      <c r="G18" s="108">
        <f>SUM(G8:G17)</f>
        <v>274881373</v>
      </c>
    </row>
    <row r="19" spans="2:7" ht="15.75">
      <c r="B19" s="61"/>
      <c r="C19" s="61"/>
      <c r="D19" s="61"/>
      <c r="E19" s="61"/>
      <c r="F19" s="61"/>
      <c r="G19" s="61"/>
    </row>
    <row r="21" spans="6:7" ht="15.75">
      <c r="F21" s="338" t="s">
        <v>171</v>
      </c>
      <c r="G21" s="338"/>
    </row>
    <row r="22" spans="6:7" ht="15.75">
      <c r="F22" s="338" t="s">
        <v>185</v>
      </c>
      <c r="G22" s="338"/>
    </row>
  </sheetData>
  <sheetProtection/>
  <mergeCells count="5">
    <mergeCell ref="C5:G5"/>
    <mergeCell ref="F6:G6"/>
    <mergeCell ref="B3:F3"/>
    <mergeCell ref="F21:G21"/>
    <mergeCell ref="F22:G22"/>
  </mergeCells>
  <printOptions/>
  <pageMargins left="0.24" right="0.17" top="0.47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1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0.5625" style="0" customWidth="1"/>
    <col min="2" max="2" width="3.8515625" style="0" customWidth="1"/>
    <col min="3" max="3" width="25.140625" style="0" customWidth="1"/>
    <col min="4" max="4" width="11.7109375" style="0" customWidth="1"/>
    <col min="5" max="5" width="11.00390625" style="0" customWidth="1"/>
    <col min="6" max="6" width="10.8515625" style="0" customWidth="1"/>
    <col min="7" max="7" width="11.57421875" style="0" customWidth="1"/>
    <col min="8" max="8" width="11.28125" style="0" customWidth="1"/>
    <col min="9" max="9" width="10.28125" style="0" customWidth="1"/>
    <col min="10" max="10" width="10.57421875" style="0" customWidth="1"/>
    <col min="11" max="11" width="11.7109375" style="0" customWidth="1"/>
    <col min="12" max="12" width="11.8515625" style="0" customWidth="1"/>
    <col min="13" max="13" width="7.7109375" style="0" customWidth="1"/>
    <col min="14" max="14" width="10.140625" style="0" customWidth="1"/>
    <col min="15" max="15" width="12.00390625" style="0" customWidth="1"/>
  </cols>
  <sheetData>
    <row r="2" ht="15.75">
      <c r="N2" s="18" t="s">
        <v>180</v>
      </c>
    </row>
    <row r="3" spans="2:6" ht="15.75">
      <c r="B3" s="243" t="s">
        <v>184</v>
      </c>
      <c r="C3" s="243"/>
      <c r="D3" s="243"/>
      <c r="E3" s="243"/>
      <c r="F3" s="243"/>
    </row>
    <row r="4" spans="2:14" ht="18.75">
      <c r="B4" s="18"/>
      <c r="C4" s="18" t="s">
        <v>391</v>
      </c>
      <c r="D4" s="353" t="s">
        <v>213</v>
      </c>
      <c r="E4" s="353"/>
      <c r="F4" s="353"/>
      <c r="G4" s="353"/>
      <c r="H4" s="353"/>
      <c r="I4" s="353"/>
      <c r="J4" s="353"/>
      <c r="K4" s="353"/>
      <c r="L4" s="353"/>
      <c r="M4" s="353"/>
      <c r="N4" s="353"/>
    </row>
    <row r="5" spans="14:15" ht="16.5" thickBot="1">
      <c r="N5" s="300" t="s">
        <v>186</v>
      </c>
      <c r="O5" s="300"/>
    </row>
    <row r="6" spans="2:15" ht="15">
      <c r="B6" s="358" t="s">
        <v>375</v>
      </c>
      <c r="C6" s="360" t="s">
        <v>379</v>
      </c>
      <c r="D6" s="365" t="s">
        <v>380</v>
      </c>
      <c r="E6" s="366"/>
      <c r="F6" s="366"/>
      <c r="G6" s="367"/>
      <c r="H6" s="365" t="s">
        <v>381</v>
      </c>
      <c r="I6" s="366"/>
      <c r="J6" s="366"/>
      <c r="K6" s="367"/>
      <c r="L6" s="366" t="s">
        <v>382</v>
      </c>
      <c r="M6" s="366"/>
      <c r="N6" s="366"/>
      <c r="O6" s="367"/>
    </row>
    <row r="7" spans="2:15" ht="15">
      <c r="B7" s="359"/>
      <c r="C7" s="361"/>
      <c r="D7" s="368"/>
      <c r="E7" s="369"/>
      <c r="F7" s="369"/>
      <c r="G7" s="370"/>
      <c r="H7" s="368"/>
      <c r="I7" s="369"/>
      <c r="J7" s="369"/>
      <c r="K7" s="370"/>
      <c r="L7" s="369"/>
      <c r="M7" s="369"/>
      <c r="N7" s="369"/>
      <c r="O7" s="370"/>
    </row>
    <row r="8" spans="2:15" ht="15" customHeight="1">
      <c r="B8" s="359"/>
      <c r="C8" s="361"/>
      <c r="D8" s="344" t="s">
        <v>383</v>
      </c>
      <c r="E8" s="330" t="s">
        <v>173</v>
      </c>
      <c r="F8" s="330" t="s">
        <v>174</v>
      </c>
      <c r="G8" s="332" t="s">
        <v>384</v>
      </c>
      <c r="H8" s="344" t="s">
        <v>383</v>
      </c>
      <c r="I8" s="330" t="s">
        <v>173</v>
      </c>
      <c r="J8" s="330" t="s">
        <v>174</v>
      </c>
      <c r="K8" s="332" t="s">
        <v>384</v>
      </c>
      <c r="L8" s="363" t="s">
        <v>383</v>
      </c>
      <c r="M8" s="330" t="s">
        <v>173</v>
      </c>
      <c r="N8" s="330" t="s">
        <v>174</v>
      </c>
      <c r="O8" s="332" t="s">
        <v>384</v>
      </c>
    </row>
    <row r="9" spans="2:15" ht="26.25" customHeight="1" thickBot="1">
      <c r="B9" s="356"/>
      <c r="C9" s="362"/>
      <c r="D9" s="356"/>
      <c r="E9" s="357"/>
      <c r="F9" s="357"/>
      <c r="G9" s="355"/>
      <c r="H9" s="356"/>
      <c r="I9" s="357"/>
      <c r="J9" s="357"/>
      <c r="K9" s="355"/>
      <c r="L9" s="364"/>
      <c r="M9" s="357"/>
      <c r="N9" s="357"/>
      <c r="O9" s="355"/>
    </row>
    <row r="10" spans="2:15" ht="15.75">
      <c r="B10" s="67">
        <v>1</v>
      </c>
      <c r="C10" s="147" t="s">
        <v>175</v>
      </c>
      <c r="D10" s="140">
        <v>91226185</v>
      </c>
      <c r="E10" s="126">
        <v>17712</v>
      </c>
      <c r="F10" s="126">
        <v>13453</v>
      </c>
      <c r="G10" s="141">
        <f>D10+E10-F10</f>
        <v>91230444</v>
      </c>
      <c r="H10" s="140">
        <v>24442019</v>
      </c>
      <c r="I10" s="127">
        <v>778340</v>
      </c>
      <c r="J10" s="126">
        <v>0</v>
      </c>
      <c r="K10" s="141">
        <f>H10+I10-J10</f>
        <v>25220359</v>
      </c>
      <c r="L10" s="136">
        <v>66784166</v>
      </c>
      <c r="M10" s="127">
        <v>0</v>
      </c>
      <c r="N10" s="127">
        <v>774081</v>
      </c>
      <c r="O10" s="128">
        <f>L10+M10-N10</f>
        <v>66010085</v>
      </c>
    </row>
    <row r="11" spans="2:15" ht="15.75">
      <c r="B11" s="63">
        <v>2</v>
      </c>
      <c r="C11" s="148" t="s">
        <v>176</v>
      </c>
      <c r="D11" s="143">
        <v>947076</v>
      </c>
      <c r="E11" s="129">
        <v>14099</v>
      </c>
      <c r="F11" s="129">
        <v>2489</v>
      </c>
      <c r="G11" s="141">
        <f>D11+E11-F11</f>
        <v>958686</v>
      </c>
      <c r="H11" s="142">
        <v>465413</v>
      </c>
      <c r="I11" s="130">
        <v>30192</v>
      </c>
      <c r="J11" s="129">
        <v>0</v>
      </c>
      <c r="K11" s="141">
        <f>H11+I11-J11</f>
        <v>495605</v>
      </c>
      <c r="L11" s="136">
        <v>481663</v>
      </c>
      <c r="M11" s="129">
        <v>0</v>
      </c>
      <c r="N11" s="130">
        <v>18582</v>
      </c>
      <c r="O11" s="128">
        <f>L11+M11-N11</f>
        <v>463081</v>
      </c>
    </row>
    <row r="12" spans="2:15" ht="15.75">
      <c r="B12" s="63">
        <v>3</v>
      </c>
      <c r="C12" s="148" t="s">
        <v>177</v>
      </c>
      <c r="D12" s="143">
        <v>5663431</v>
      </c>
      <c r="E12" s="129">
        <v>2322360</v>
      </c>
      <c r="F12" s="129">
        <v>2810686</v>
      </c>
      <c r="G12" s="141">
        <f>D12+E12-F12</f>
        <v>5175105</v>
      </c>
      <c r="H12" s="143">
        <v>3983267</v>
      </c>
      <c r="I12" s="130">
        <v>1931138</v>
      </c>
      <c r="J12" s="130">
        <v>2316805</v>
      </c>
      <c r="K12" s="141">
        <f>H12+I12-J12</f>
        <v>3597600</v>
      </c>
      <c r="L12" s="136">
        <v>1680164</v>
      </c>
      <c r="M12" s="129">
        <v>0</v>
      </c>
      <c r="N12" s="130">
        <v>102659</v>
      </c>
      <c r="O12" s="128">
        <f>L12+M12-N12</f>
        <v>1577505</v>
      </c>
    </row>
    <row r="13" spans="2:15" ht="15.75">
      <c r="B13" s="63">
        <v>4</v>
      </c>
      <c r="C13" s="148" t="s">
        <v>178</v>
      </c>
      <c r="D13" s="143">
        <v>40113</v>
      </c>
      <c r="E13" s="129">
        <v>6904</v>
      </c>
      <c r="F13" s="129">
        <v>5814</v>
      </c>
      <c r="G13" s="141">
        <f>D13+E13-F13</f>
        <v>41203</v>
      </c>
      <c r="H13" s="143">
        <v>16094</v>
      </c>
      <c r="I13" s="130">
        <v>4898</v>
      </c>
      <c r="J13" s="130">
        <v>2930</v>
      </c>
      <c r="K13" s="141">
        <f>H13+I13-J13</f>
        <v>18062</v>
      </c>
      <c r="L13" s="136">
        <v>24019</v>
      </c>
      <c r="M13" s="130">
        <v>0</v>
      </c>
      <c r="N13" s="130">
        <v>878</v>
      </c>
      <c r="O13" s="131">
        <f>L13+M13-N13</f>
        <v>23141</v>
      </c>
    </row>
    <row r="14" spans="2:15" ht="15.75">
      <c r="B14" s="63">
        <v>5</v>
      </c>
      <c r="C14" s="148"/>
      <c r="D14" s="144"/>
      <c r="E14" s="130"/>
      <c r="F14" s="130"/>
      <c r="G14" s="131"/>
      <c r="H14" s="144"/>
      <c r="I14" s="130"/>
      <c r="J14" s="130"/>
      <c r="K14" s="131"/>
      <c r="L14" s="137"/>
      <c r="M14" s="130"/>
      <c r="N14" s="130"/>
      <c r="O14" s="131"/>
    </row>
    <row r="15" spans="2:15" ht="15.75">
      <c r="B15" s="63"/>
      <c r="C15" s="148"/>
      <c r="D15" s="144"/>
      <c r="E15" s="130"/>
      <c r="F15" s="130"/>
      <c r="G15" s="131"/>
      <c r="H15" s="144" t="s">
        <v>393</v>
      </c>
      <c r="I15" s="130"/>
      <c r="J15" s="130"/>
      <c r="K15" s="131"/>
      <c r="L15" s="137"/>
      <c r="M15" s="130"/>
      <c r="N15" s="130"/>
      <c r="O15" s="131"/>
    </row>
    <row r="16" spans="2:15" ht="15.75">
      <c r="B16" s="63"/>
      <c r="C16" s="148"/>
      <c r="D16" s="144"/>
      <c r="E16" s="130"/>
      <c r="F16" s="130"/>
      <c r="G16" s="131"/>
      <c r="H16" s="144"/>
      <c r="I16" s="130"/>
      <c r="J16" s="130"/>
      <c r="K16" s="131"/>
      <c r="L16" s="137"/>
      <c r="M16" s="130"/>
      <c r="N16" s="130"/>
      <c r="O16" s="131"/>
    </row>
    <row r="17" spans="2:15" ht="16.5" thickBot="1">
      <c r="B17" s="63"/>
      <c r="C17" s="149"/>
      <c r="D17" s="145"/>
      <c r="E17" s="132"/>
      <c r="F17" s="132"/>
      <c r="G17" s="133"/>
      <c r="H17" s="145"/>
      <c r="I17" s="132"/>
      <c r="J17" s="132"/>
      <c r="K17" s="133"/>
      <c r="L17" s="138"/>
      <c r="M17" s="132"/>
      <c r="N17" s="132"/>
      <c r="O17" s="133"/>
    </row>
    <row r="18" spans="2:15" ht="16.5" thickBot="1">
      <c r="B18" s="65"/>
      <c r="C18" s="150" t="s">
        <v>197</v>
      </c>
      <c r="D18" s="146">
        <f>SUM(D10:D17)</f>
        <v>97876805</v>
      </c>
      <c r="E18" s="134">
        <f aca="true" t="shared" si="0" ref="E18:O18">SUM(E10:E17)</f>
        <v>2361075</v>
      </c>
      <c r="F18" s="134">
        <f t="shared" si="0"/>
        <v>2832442</v>
      </c>
      <c r="G18" s="135">
        <f t="shared" si="0"/>
        <v>97405438</v>
      </c>
      <c r="H18" s="146">
        <f t="shared" si="0"/>
        <v>28906793</v>
      </c>
      <c r="I18" s="134">
        <f t="shared" si="0"/>
        <v>2744568</v>
      </c>
      <c r="J18" s="134">
        <f t="shared" si="0"/>
        <v>2319735</v>
      </c>
      <c r="K18" s="135">
        <f t="shared" si="0"/>
        <v>29331626</v>
      </c>
      <c r="L18" s="139">
        <f t="shared" si="0"/>
        <v>68970012</v>
      </c>
      <c r="M18" s="134">
        <f t="shared" si="0"/>
        <v>0</v>
      </c>
      <c r="N18" s="134">
        <f t="shared" si="0"/>
        <v>896200</v>
      </c>
      <c r="O18" s="135">
        <f t="shared" si="0"/>
        <v>68073812</v>
      </c>
    </row>
    <row r="20" spans="11:13" ht="15.75">
      <c r="K20" s="338" t="s">
        <v>171</v>
      </c>
      <c r="L20" s="338"/>
      <c r="M20" s="329"/>
    </row>
    <row r="21" spans="11:13" ht="15.75">
      <c r="K21" s="338" t="s">
        <v>185</v>
      </c>
      <c r="L21" s="338"/>
      <c r="M21" s="329"/>
    </row>
  </sheetData>
  <sheetProtection/>
  <mergeCells count="22">
    <mergeCell ref="D6:G7"/>
    <mergeCell ref="D8:D9"/>
    <mergeCell ref="H6:K7"/>
    <mergeCell ref="L6:O7"/>
    <mergeCell ref="K21:M21"/>
    <mergeCell ref="N5:O5"/>
    <mergeCell ref="I8:I9"/>
    <mergeCell ref="J8:J9"/>
    <mergeCell ref="K8:K9"/>
    <mergeCell ref="L8:L9"/>
    <mergeCell ref="K20:M20"/>
    <mergeCell ref="O8:O9"/>
    <mergeCell ref="D4:N4"/>
    <mergeCell ref="B3:F3"/>
    <mergeCell ref="G8:G9"/>
    <mergeCell ref="H8:H9"/>
    <mergeCell ref="M8:M9"/>
    <mergeCell ref="N8:N9"/>
    <mergeCell ref="B6:B9"/>
    <mergeCell ref="C6:C9"/>
    <mergeCell ref="E8:E9"/>
    <mergeCell ref="F8:F9"/>
  </mergeCells>
  <printOptions/>
  <pageMargins left="0.15748031496062992" right="0.15748031496062992" top="0.4330708661417323" bottom="0.7480314960629921" header="0.2362204724409449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F56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0.71875" style="0" customWidth="1"/>
    <col min="2" max="2" width="3.7109375" style="0" customWidth="1"/>
    <col min="3" max="3" width="29.7109375" style="0" customWidth="1"/>
    <col min="4" max="4" width="11.00390625" style="0" customWidth="1"/>
    <col min="5" max="5" width="17.7109375" style="0" customWidth="1"/>
    <col min="6" max="6" width="16.57421875" style="0" customWidth="1"/>
  </cols>
  <sheetData>
    <row r="2" spans="2:6" ht="15.75">
      <c r="B2" s="61"/>
      <c r="C2" s="61"/>
      <c r="D2" s="61"/>
      <c r="E2" s="61"/>
      <c r="F2" s="18" t="s">
        <v>385</v>
      </c>
    </row>
    <row r="3" spans="2:6" ht="15.75">
      <c r="B3" s="243" t="s">
        <v>184</v>
      </c>
      <c r="C3" s="243"/>
      <c r="D3" s="243"/>
      <c r="E3" s="243"/>
      <c r="F3" s="243"/>
    </row>
    <row r="4" spans="2:6" ht="15.75">
      <c r="B4" s="18" t="s">
        <v>391</v>
      </c>
      <c r="C4" s="61"/>
      <c r="D4" s="61"/>
      <c r="E4" s="61"/>
      <c r="F4" s="61"/>
    </row>
    <row r="5" spans="2:6" ht="18.75">
      <c r="B5" s="353" t="s">
        <v>386</v>
      </c>
      <c r="C5" s="353"/>
      <c r="D5" s="353"/>
      <c r="E5" s="353"/>
      <c r="F5" s="353"/>
    </row>
    <row r="6" spans="2:6" ht="16.5" thickBot="1">
      <c r="B6" s="61"/>
      <c r="C6" s="61"/>
      <c r="D6" s="61"/>
      <c r="E6" s="61"/>
      <c r="F6" s="61"/>
    </row>
    <row r="7" spans="2:6" ht="16.5" thickBot="1">
      <c r="B7" s="70" t="s">
        <v>375</v>
      </c>
      <c r="C7" s="71" t="s">
        <v>181</v>
      </c>
      <c r="D7" s="71" t="s">
        <v>182</v>
      </c>
      <c r="E7" s="71" t="s">
        <v>183</v>
      </c>
      <c r="F7" s="72" t="s">
        <v>387</v>
      </c>
    </row>
    <row r="8" spans="2:6" ht="15.75">
      <c r="B8" s="67">
        <v>1</v>
      </c>
      <c r="C8" s="68" t="s">
        <v>394</v>
      </c>
      <c r="D8" s="68"/>
      <c r="E8" s="68" t="s">
        <v>395</v>
      </c>
      <c r="F8" s="74">
        <v>431803</v>
      </c>
    </row>
    <row r="9" spans="2:6" ht="15.75">
      <c r="B9" s="63">
        <f>B8+1</f>
        <v>2</v>
      </c>
      <c r="C9" s="62" t="s">
        <v>396</v>
      </c>
      <c r="D9" s="62"/>
      <c r="E9" s="62" t="s">
        <v>397</v>
      </c>
      <c r="F9" s="75">
        <v>742024</v>
      </c>
    </row>
    <row r="10" spans="2:6" ht="15.75">
      <c r="B10" s="63">
        <f aca="true" t="shared" si="0" ref="B10:B52">B9+1</f>
        <v>3</v>
      </c>
      <c r="C10" s="62" t="s">
        <v>398</v>
      </c>
      <c r="D10" s="62"/>
      <c r="E10" s="62" t="s">
        <v>399</v>
      </c>
      <c r="F10" s="75">
        <v>272386</v>
      </c>
    </row>
    <row r="11" spans="2:6" ht="15.75">
      <c r="B11" s="63">
        <f t="shared" si="0"/>
        <v>4</v>
      </c>
      <c r="C11" s="62" t="s">
        <v>400</v>
      </c>
      <c r="D11" s="62"/>
      <c r="E11" s="62" t="s">
        <v>401</v>
      </c>
      <c r="F11" s="75">
        <v>3084110</v>
      </c>
    </row>
    <row r="12" spans="2:6" ht="15.75">
      <c r="B12" s="63">
        <f t="shared" si="0"/>
        <v>5</v>
      </c>
      <c r="C12" s="62" t="s">
        <v>402</v>
      </c>
      <c r="D12" s="62"/>
      <c r="E12" s="62" t="s">
        <v>403</v>
      </c>
      <c r="F12" s="75">
        <v>225639</v>
      </c>
    </row>
    <row r="13" spans="2:6" ht="15.75">
      <c r="B13" s="63">
        <f t="shared" si="0"/>
        <v>6</v>
      </c>
      <c r="C13" s="62" t="s">
        <v>404</v>
      </c>
      <c r="D13" s="62"/>
      <c r="E13" s="62" t="s">
        <v>405</v>
      </c>
      <c r="F13" s="75">
        <v>4332132</v>
      </c>
    </row>
    <row r="14" spans="2:6" ht="15.75">
      <c r="B14" s="63">
        <f t="shared" si="0"/>
        <v>7</v>
      </c>
      <c r="C14" s="62" t="s">
        <v>404</v>
      </c>
      <c r="D14" s="62"/>
      <c r="E14" s="62" t="s">
        <v>406</v>
      </c>
      <c r="F14" s="75">
        <v>4332132</v>
      </c>
    </row>
    <row r="15" spans="2:6" ht="15.75">
      <c r="B15" s="63">
        <f t="shared" si="0"/>
        <v>8</v>
      </c>
      <c r="C15" s="62" t="s">
        <v>407</v>
      </c>
      <c r="D15" s="62"/>
      <c r="E15" s="62" t="s">
        <v>408</v>
      </c>
      <c r="F15" s="75">
        <v>2533128</v>
      </c>
    </row>
    <row r="16" spans="2:6" ht="15.75">
      <c r="B16" s="63">
        <f t="shared" si="0"/>
        <v>9</v>
      </c>
      <c r="C16" s="62" t="s">
        <v>409</v>
      </c>
      <c r="D16" s="62"/>
      <c r="E16" s="62" t="s">
        <v>409</v>
      </c>
      <c r="F16" s="75">
        <v>20398562</v>
      </c>
    </row>
    <row r="17" spans="2:6" ht="15.75">
      <c r="B17" s="63">
        <f t="shared" si="0"/>
        <v>10</v>
      </c>
      <c r="C17" s="62" t="s">
        <v>410</v>
      </c>
      <c r="D17" s="62"/>
      <c r="E17" s="62" t="s">
        <v>410</v>
      </c>
      <c r="F17" s="75">
        <v>23155124</v>
      </c>
    </row>
    <row r="18" spans="2:6" ht="15.75">
      <c r="B18" s="63">
        <f t="shared" si="0"/>
        <v>11</v>
      </c>
      <c r="C18" s="62" t="s">
        <v>411</v>
      </c>
      <c r="D18" s="62"/>
      <c r="E18" s="62" t="s">
        <v>412</v>
      </c>
      <c r="F18" s="75">
        <v>112474518</v>
      </c>
    </row>
    <row r="19" spans="2:6" ht="15.75">
      <c r="B19" s="63">
        <f t="shared" si="0"/>
        <v>12</v>
      </c>
      <c r="C19" s="62" t="s">
        <v>413</v>
      </c>
      <c r="D19" s="62"/>
      <c r="E19" s="62" t="s">
        <v>414</v>
      </c>
      <c r="F19" s="75">
        <v>1103643</v>
      </c>
    </row>
    <row r="20" spans="2:6" ht="15.75">
      <c r="B20" s="63">
        <f t="shared" si="0"/>
        <v>13</v>
      </c>
      <c r="C20" s="62" t="s">
        <v>415</v>
      </c>
      <c r="D20" s="62"/>
      <c r="E20" s="62" t="s">
        <v>416</v>
      </c>
      <c r="F20" s="75">
        <v>1103643</v>
      </c>
    </row>
    <row r="21" spans="2:6" ht="15.75">
      <c r="B21" s="63">
        <f t="shared" si="0"/>
        <v>14</v>
      </c>
      <c r="C21" s="62" t="s">
        <v>415</v>
      </c>
      <c r="D21" s="62"/>
      <c r="E21" s="62" t="s">
        <v>417</v>
      </c>
      <c r="F21" s="75">
        <v>1103643</v>
      </c>
    </row>
    <row r="22" spans="2:6" ht="15.75">
      <c r="B22" s="63">
        <f t="shared" si="0"/>
        <v>15</v>
      </c>
      <c r="C22" s="62" t="s">
        <v>415</v>
      </c>
      <c r="D22" s="62"/>
      <c r="E22" s="62" t="s">
        <v>418</v>
      </c>
      <c r="F22" s="75">
        <v>1103643</v>
      </c>
    </row>
    <row r="23" spans="2:6" ht="15.75">
      <c r="B23" s="63">
        <f t="shared" si="0"/>
        <v>16</v>
      </c>
      <c r="C23" s="62" t="s">
        <v>415</v>
      </c>
      <c r="D23" s="62"/>
      <c r="E23" s="62" t="s">
        <v>419</v>
      </c>
      <c r="F23" s="75">
        <v>1063752</v>
      </c>
    </row>
    <row r="24" spans="2:6" ht="15.75">
      <c r="B24" s="63">
        <f t="shared" si="0"/>
        <v>17</v>
      </c>
      <c r="C24" s="62" t="s">
        <v>420</v>
      </c>
      <c r="D24" s="62"/>
      <c r="E24" s="62" t="s">
        <v>421</v>
      </c>
      <c r="F24" s="75">
        <v>1063752</v>
      </c>
    </row>
    <row r="25" spans="2:6" ht="15.75">
      <c r="B25" s="63">
        <f t="shared" si="0"/>
        <v>18</v>
      </c>
      <c r="C25" s="62" t="s">
        <v>415</v>
      </c>
      <c r="D25" s="62"/>
      <c r="E25" s="62" t="s">
        <v>422</v>
      </c>
      <c r="F25" s="75">
        <v>1063752</v>
      </c>
    </row>
    <row r="26" spans="2:6" ht="15.75">
      <c r="B26" s="63">
        <f t="shared" si="0"/>
        <v>19</v>
      </c>
      <c r="C26" s="62" t="s">
        <v>415</v>
      </c>
      <c r="D26" s="62"/>
      <c r="E26" s="62" t="s">
        <v>423</v>
      </c>
      <c r="F26" s="75">
        <v>1063752</v>
      </c>
    </row>
    <row r="27" spans="2:6" ht="15.75">
      <c r="B27" s="63">
        <f t="shared" si="0"/>
        <v>20</v>
      </c>
      <c r="C27" s="62" t="s">
        <v>415</v>
      </c>
      <c r="D27" s="62"/>
      <c r="E27" s="62" t="s">
        <v>424</v>
      </c>
      <c r="F27" s="75">
        <v>1063752</v>
      </c>
    </row>
    <row r="28" spans="2:6" ht="15.75">
      <c r="B28" s="63">
        <f t="shared" si="0"/>
        <v>21</v>
      </c>
      <c r="C28" s="62" t="s">
        <v>425</v>
      </c>
      <c r="D28" s="62"/>
      <c r="E28" s="62" t="s">
        <v>425</v>
      </c>
      <c r="F28" s="75">
        <v>3723133</v>
      </c>
    </row>
    <row r="29" spans="2:6" ht="15.75">
      <c r="B29" s="63">
        <f t="shared" si="0"/>
        <v>22</v>
      </c>
      <c r="C29" s="62" t="s">
        <v>426</v>
      </c>
      <c r="D29" s="62"/>
      <c r="E29" s="62" t="s">
        <v>426</v>
      </c>
      <c r="F29" s="75">
        <v>8583752</v>
      </c>
    </row>
    <row r="30" spans="2:6" ht="15.75">
      <c r="B30" s="63">
        <f t="shared" si="0"/>
        <v>23</v>
      </c>
      <c r="C30" s="62" t="s">
        <v>427</v>
      </c>
      <c r="D30" s="62"/>
      <c r="E30" s="62" t="s">
        <v>428</v>
      </c>
      <c r="F30" s="75">
        <v>15647529</v>
      </c>
    </row>
    <row r="31" spans="2:6" ht="15.75">
      <c r="B31" s="63">
        <f t="shared" si="0"/>
        <v>24</v>
      </c>
      <c r="C31" s="62" t="s">
        <v>429</v>
      </c>
      <c r="D31" s="62"/>
      <c r="E31" s="62" t="s">
        <v>430</v>
      </c>
      <c r="F31" s="75">
        <v>4210527</v>
      </c>
    </row>
    <row r="32" spans="2:6" ht="15.75">
      <c r="B32" s="63">
        <f t="shared" si="0"/>
        <v>25</v>
      </c>
      <c r="C32" s="62" t="s">
        <v>431</v>
      </c>
      <c r="D32" s="62"/>
      <c r="E32" s="62" t="s">
        <v>432</v>
      </c>
      <c r="F32" s="75">
        <v>2824631</v>
      </c>
    </row>
    <row r="33" spans="2:6" ht="15.75">
      <c r="B33" s="63">
        <f t="shared" si="0"/>
        <v>26</v>
      </c>
      <c r="C33" s="62" t="s">
        <v>433</v>
      </c>
      <c r="D33" s="62"/>
      <c r="E33" s="62" t="s">
        <v>434</v>
      </c>
      <c r="F33" s="75">
        <v>1100000</v>
      </c>
    </row>
    <row r="34" spans="2:6" ht="15.75">
      <c r="B34" s="63">
        <f t="shared" si="0"/>
        <v>27</v>
      </c>
      <c r="C34" s="62" t="s">
        <v>433</v>
      </c>
      <c r="D34" s="62"/>
      <c r="E34" s="62" t="s">
        <v>435</v>
      </c>
      <c r="F34" s="75">
        <v>1100000</v>
      </c>
    </row>
    <row r="35" spans="2:6" ht="15.75">
      <c r="B35" s="63">
        <f t="shared" si="0"/>
        <v>28</v>
      </c>
      <c r="C35" s="62" t="s">
        <v>436</v>
      </c>
      <c r="D35" s="62"/>
      <c r="E35" s="62" t="s">
        <v>437</v>
      </c>
      <c r="F35" s="75">
        <v>1100000</v>
      </c>
    </row>
    <row r="36" spans="2:6" ht="15.75">
      <c r="B36" s="63">
        <f t="shared" si="0"/>
        <v>29</v>
      </c>
      <c r="C36" s="62" t="s">
        <v>438</v>
      </c>
      <c r="D36" s="62"/>
      <c r="E36" s="62" t="s">
        <v>439</v>
      </c>
      <c r="F36" s="75">
        <v>1785619</v>
      </c>
    </row>
    <row r="37" spans="2:6" ht="15.75">
      <c r="B37" s="63">
        <f t="shared" si="0"/>
        <v>30</v>
      </c>
      <c r="C37" s="62" t="s">
        <v>440</v>
      </c>
      <c r="D37" s="62"/>
      <c r="E37" s="62" t="s">
        <v>441</v>
      </c>
      <c r="F37" s="75">
        <v>4400000</v>
      </c>
    </row>
    <row r="38" spans="2:6" ht="15.75">
      <c r="B38" s="63">
        <f t="shared" si="0"/>
        <v>31</v>
      </c>
      <c r="C38" s="62" t="s">
        <v>442</v>
      </c>
      <c r="D38" s="62"/>
      <c r="E38" s="62" t="s">
        <v>443</v>
      </c>
      <c r="F38" s="75">
        <v>1900000</v>
      </c>
    </row>
    <row r="39" spans="2:6" ht="15.75">
      <c r="B39" s="63">
        <f t="shared" si="0"/>
        <v>32</v>
      </c>
      <c r="C39" s="62" t="s">
        <v>442</v>
      </c>
      <c r="D39" s="62"/>
      <c r="E39" s="62" t="s">
        <v>444</v>
      </c>
      <c r="F39" s="75">
        <v>1900000</v>
      </c>
    </row>
    <row r="40" spans="2:6" ht="15.75">
      <c r="B40" s="63">
        <f t="shared" si="0"/>
        <v>33</v>
      </c>
      <c r="C40" s="62" t="s">
        <v>442</v>
      </c>
      <c r="D40" s="62"/>
      <c r="E40" s="62" t="s">
        <v>445</v>
      </c>
      <c r="F40" s="75">
        <v>1900000</v>
      </c>
    </row>
    <row r="41" spans="2:6" ht="15.75">
      <c r="B41" s="63">
        <f t="shared" si="0"/>
        <v>34</v>
      </c>
      <c r="C41" s="62" t="s">
        <v>446</v>
      </c>
      <c r="D41" s="62"/>
      <c r="E41" s="62" t="s">
        <v>447</v>
      </c>
      <c r="F41" s="75">
        <v>257204</v>
      </c>
    </row>
    <row r="42" spans="2:6" ht="15.75">
      <c r="B42" s="63">
        <f t="shared" si="0"/>
        <v>35</v>
      </c>
      <c r="C42" s="62" t="s">
        <v>448</v>
      </c>
      <c r="D42" s="62"/>
      <c r="E42" s="62" t="s">
        <v>449</v>
      </c>
      <c r="F42" s="75">
        <v>1727250</v>
      </c>
    </row>
    <row r="43" spans="2:6" ht="15.75">
      <c r="B43" s="63">
        <f t="shared" si="0"/>
        <v>36</v>
      </c>
      <c r="C43" s="62" t="s">
        <v>448</v>
      </c>
      <c r="D43" s="62"/>
      <c r="E43" s="62" t="s">
        <v>450</v>
      </c>
      <c r="F43" s="75">
        <v>1695000</v>
      </c>
    </row>
    <row r="44" spans="2:6" ht="15.75">
      <c r="B44" s="63">
        <f t="shared" si="0"/>
        <v>37</v>
      </c>
      <c r="C44" s="62" t="s">
        <v>394</v>
      </c>
      <c r="D44" s="62"/>
      <c r="E44" s="62" t="s">
        <v>451</v>
      </c>
      <c r="F44" s="75">
        <v>357704</v>
      </c>
    </row>
    <row r="45" spans="2:6" ht="15.75">
      <c r="B45" s="63">
        <f t="shared" si="0"/>
        <v>38</v>
      </c>
      <c r="C45" s="62" t="s">
        <v>452</v>
      </c>
      <c r="D45" s="62" t="s">
        <v>453</v>
      </c>
      <c r="E45" s="62" t="s">
        <v>454</v>
      </c>
      <c r="F45" s="75">
        <v>2395000</v>
      </c>
    </row>
    <row r="46" spans="2:6" ht="15.75">
      <c r="B46" s="63">
        <f t="shared" si="0"/>
        <v>39</v>
      </c>
      <c r="C46" s="62" t="s">
        <v>452</v>
      </c>
      <c r="D46" s="62"/>
      <c r="E46" s="62" t="s">
        <v>455</v>
      </c>
      <c r="F46" s="75">
        <v>2075000</v>
      </c>
    </row>
    <row r="47" spans="2:6" ht="15.75">
      <c r="B47" s="63">
        <f t="shared" si="0"/>
        <v>40</v>
      </c>
      <c r="C47" s="62" t="s">
        <v>452</v>
      </c>
      <c r="D47" s="62"/>
      <c r="E47" s="62" t="s">
        <v>456</v>
      </c>
      <c r="F47" s="75">
        <v>931800</v>
      </c>
    </row>
    <row r="48" spans="2:6" ht="15.75">
      <c r="B48" s="63">
        <f t="shared" si="0"/>
        <v>41</v>
      </c>
      <c r="C48" s="62" t="s">
        <v>438</v>
      </c>
      <c r="D48" s="62"/>
      <c r="E48" s="62" t="s">
        <v>457</v>
      </c>
      <c r="F48" s="75">
        <v>1794500</v>
      </c>
    </row>
    <row r="49" spans="2:6" ht="15.75">
      <c r="B49" s="63">
        <f t="shared" si="0"/>
        <v>42</v>
      </c>
      <c r="C49" s="62" t="s">
        <v>452</v>
      </c>
      <c r="D49" s="62"/>
      <c r="E49" s="62" t="s">
        <v>458</v>
      </c>
      <c r="F49" s="75">
        <v>424495</v>
      </c>
    </row>
    <row r="50" spans="2:6" ht="15.75">
      <c r="B50" s="63">
        <f t="shared" si="0"/>
        <v>43</v>
      </c>
      <c r="C50" s="62" t="s">
        <v>452</v>
      </c>
      <c r="D50" s="62"/>
      <c r="E50" s="62" t="s">
        <v>459</v>
      </c>
      <c r="F50" s="75">
        <v>1440000</v>
      </c>
    </row>
    <row r="51" spans="2:6" ht="15.75">
      <c r="B51" s="63">
        <f t="shared" si="0"/>
        <v>44</v>
      </c>
      <c r="C51" s="62" t="s">
        <v>460</v>
      </c>
      <c r="D51" s="62" t="s">
        <v>461</v>
      </c>
      <c r="E51" s="62" t="s">
        <v>462</v>
      </c>
      <c r="F51" s="75">
        <v>1247667</v>
      </c>
    </row>
    <row r="52" spans="2:6" ht="16.5" thickBot="1">
      <c r="B52" s="63">
        <f t="shared" si="0"/>
        <v>45</v>
      </c>
      <c r="C52" s="66" t="s">
        <v>463</v>
      </c>
      <c r="D52" s="66" t="s">
        <v>464</v>
      </c>
      <c r="E52" s="66" t="s">
        <v>465</v>
      </c>
      <c r="F52" s="112">
        <v>5669439</v>
      </c>
    </row>
    <row r="53" spans="2:6" ht="16.5" thickBot="1">
      <c r="B53" s="65"/>
      <c r="C53" s="69" t="s">
        <v>179</v>
      </c>
      <c r="D53" s="71"/>
      <c r="E53" s="71"/>
      <c r="F53" s="108">
        <f>SUM(F8:F52)</f>
        <v>251905140</v>
      </c>
    </row>
    <row r="54" spans="2:6" ht="15.75">
      <c r="B54" s="61"/>
      <c r="C54" s="61"/>
      <c r="D54" s="61"/>
      <c r="E54" s="61"/>
      <c r="F54" s="61"/>
    </row>
    <row r="55" spans="5:6" ht="15.75">
      <c r="E55" s="338" t="s">
        <v>171</v>
      </c>
      <c r="F55" s="338"/>
    </row>
    <row r="56" spans="5:6" ht="15.75">
      <c r="E56" s="338" t="s">
        <v>185</v>
      </c>
      <c r="F56" s="338"/>
    </row>
  </sheetData>
  <sheetProtection/>
  <mergeCells count="4">
    <mergeCell ref="B5:F5"/>
    <mergeCell ref="B3:F3"/>
    <mergeCell ref="E55:F55"/>
    <mergeCell ref="E56:F56"/>
  </mergeCells>
  <printOptions/>
  <pageMargins left="0.7" right="0.7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</dc:creator>
  <cp:keywords/>
  <dc:description/>
  <cp:lastModifiedBy>AVDI HALLULLI</cp:lastModifiedBy>
  <cp:lastPrinted>2011-06-16T09:23:31Z</cp:lastPrinted>
  <dcterms:created xsi:type="dcterms:W3CDTF">2009-02-03T08:04:26Z</dcterms:created>
  <dcterms:modified xsi:type="dcterms:W3CDTF">2011-06-17T12:26:34Z</dcterms:modified>
  <cp:category/>
  <cp:version/>
  <cp:contentType/>
  <cp:contentStatus/>
</cp:coreProperties>
</file>