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5"/>
  </bookViews>
  <sheets>
    <sheet name="KOPERTINA" sheetId="1" r:id="rId1"/>
    <sheet name="AKTIVE-PASIVE" sheetId="2" r:id="rId2"/>
    <sheet name="TE ARDHURA" sheetId="3" r:id="rId3"/>
    <sheet name="FLUKSI" sheetId="4" r:id="rId4"/>
    <sheet name="KAPITALI" sheetId="5" r:id="rId5"/>
    <sheet name="AKT.AFATGJ." sheetId="6" r:id="rId6"/>
  </sheets>
  <definedNames/>
  <calcPr fullCalcOnLoad="1"/>
</workbook>
</file>

<file path=xl/sharedStrings.xml><?xml version="1.0" encoding="utf-8"?>
<sst xmlns="http://schemas.openxmlformats.org/spreadsheetml/2006/main" count="340" uniqueCount="259">
  <si>
    <t>R.</t>
  </si>
  <si>
    <t>I</t>
  </si>
  <si>
    <t>II</t>
  </si>
  <si>
    <t>III</t>
  </si>
  <si>
    <t>VITI</t>
  </si>
  <si>
    <t>Pozicioni më 31 dhjetor 2012</t>
  </si>
  <si>
    <t>Pozicioni më 31 dhjetor 2013</t>
  </si>
  <si>
    <t>MM te paguara ndaj furnitoreve, punonjesve e tjera</t>
  </si>
  <si>
    <t>Te ardhura nga huamarrjet afatgjata dhe ortake</t>
  </si>
  <si>
    <t>Kompjuterike</t>
  </si>
  <si>
    <t>Pozicioni më 31 dhjetor 2014</t>
  </si>
  <si>
    <t>Tranferime nga ndarja e fitimit v.kalum</t>
  </si>
  <si>
    <t>Materiale dhe lende te para</t>
  </si>
  <si>
    <t>Shenime</t>
  </si>
  <si>
    <t>Viti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</si>
  <si>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</si>
  <si>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</si>
  <si>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</si>
  <si>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</si>
  <si>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</si>
  <si>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</si>
  <si>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</si>
  <si>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</si>
  <si>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</si>
  <si>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</si>
  <si>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</si>
  <si>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Llogari/Kërkesa të tjera të arkëtueshme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</si>
  <si>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</si>
  <si>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</si>
  <si>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</si>
  <si>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</si>
  <si>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</si>
  <si>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</si>
  <si>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</si>
  <si>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</si>
  <si>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</si>
  <si>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</si>
  <si>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</si>
  <si>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</si>
  <si>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</si>
  <si>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</si>
  <si>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</si>
  <si>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</si>
  <si>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</si>
  <si>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</si>
  <si>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</si>
  <si>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AKTIVET AFATGJATA</t>
  </si>
  <si>
    <t>1.</t>
  </si>
  <si>
    <t>Investimet financiare afatgjata</t>
  </si>
  <si>
    <t>TOTALI I AKTIVEVE AFATSHKURTRA (I)</t>
  </si>
  <si>
    <r>
      <t>T</t>
    </r>
    <r>
      <rPr>
        <b/>
        <i/>
        <sz val="11"/>
        <color indexed="18"/>
        <rFont val="Times New Roman"/>
        <family val="1"/>
      </rPr>
      <t>OTALI I DETYRIMEVE ( I,II,III)</t>
    </r>
  </si>
  <si>
    <t>Pjesëmarrje   të   tjera   në   njësi   të   kontrolluara</t>
  </si>
  <si>
    <t>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</si>
  <si>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</si>
  <si>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</si>
  <si>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</si>
  <si>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</si>
  <si>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</si>
  <si>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</si>
  <si>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>Toka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</si>
  <si>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</si>
  <si>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</si>
  <si>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</si>
  <si>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</si>
  <si>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</si>
  <si>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</si>
  <si>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</si>
  <si>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</si>
  <si>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</si>
  <si>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</si>
  <si>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</si>
  <si>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</si>
  <si>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</si>
  <si>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</si>
  <si>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DETYRIMET DHE KAPITALI</t>
  </si>
  <si>
    <t>Huamarrjet</t>
  </si>
  <si>
    <t>Kthimet/ripagesat e huave afatgjata</t>
  </si>
  <si>
    <t>Detyrime tatimore</t>
  </si>
  <si>
    <t>Bonot e konvertueshme</t>
  </si>
  <si>
    <t>Totali 1</t>
  </si>
  <si>
    <t>KAPITALI</t>
  </si>
  <si>
    <t>Kapitali aksionar</t>
  </si>
  <si>
    <t>Primi i aksionit</t>
  </si>
  <si>
    <t>TOTALI I KAPITALIT (III)</t>
  </si>
  <si>
    <t>DETYRIMET AFAT SHKURTA</t>
  </si>
  <si>
    <t>Derivativet</t>
  </si>
  <si>
    <t>Shoqeria " M.LEZHA"</t>
  </si>
  <si>
    <t>NIPTI: J 76504013 C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</si>
  <si>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</si>
  <si>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</si>
  <si>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</si>
  <si>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</si>
  <si>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</si>
  <si>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</si>
  <si>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</si>
  <si>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</si>
  <si>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</si>
  <si>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</si>
  <si>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</si>
  <si>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</si>
  <si>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</si>
  <si>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</si>
  <si>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( Myfit  Lezha )</t>
  </si>
  <si>
    <t>Huate dhe obligacionet afatshkurta</t>
  </si>
  <si>
    <t>Bono te konvertueshme</t>
  </si>
  <si>
    <t>Huate dhe parapagimet</t>
  </si>
  <si>
    <t>Te pagueshme ndaj punetoreve</t>
  </si>
  <si>
    <t>Te pagueshme ndaj furnitoreve</t>
  </si>
  <si>
    <t>Grantet dhe te ardhurat e shtyra</t>
  </si>
  <si>
    <t>Provigjione afatshkurta</t>
  </si>
  <si>
    <t>TOTALI I DETYRIMEVE AFATSHKURTA (I)</t>
  </si>
  <si>
    <t>DETYRIME AFAT GJATA</t>
  </si>
  <si>
    <t>Huate afatgjata</t>
  </si>
  <si>
    <t>Hua,bono dhe detyrime nga qiraja financiare</t>
  </si>
  <si>
    <t>Huamarrje te tjera afatgjata</t>
  </si>
  <si>
    <t>Provigjione afatgjata</t>
  </si>
  <si>
    <t>TOTALI I DETYRIMEVE AFATGJATA (II)</t>
  </si>
  <si>
    <t>Aksionet e pakices(perd.vetem ne pas.fin.kons.)</t>
  </si>
  <si>
    <t>Kapitali qe i perket aksionareve te shoqerise meme(perdoret vetem ne PF te konsoliduara)</t>
  </si>
  <si>
    <t>Njesite ose aksionet e thesarit ( negative )</t>
  </si>
  <si>
    <t>Rezervat statusore</t>
  </si>
  <si>
    <t>Rezervat ligjore</t>
  </si>
  <si>
    <t>Rezervat e tjera</t>
  </si>
  <si>
    <t>Fitime te pashperndara</t>
  </si>
  <si>
    <t>Pershkrimi i Elementeve</t>
  </si>
  <si>
    <t>Referencat</t>
  </si>
  <si>
    <t>Nr.llogarive</t>
  </si>
  <si>
    <t xml:space="preserve"> V i t i</t>
  </si>
  <si>
    <t>V i t i</t>
  </si>
  <si>
    <t>Shitjet neto</t>
  </si>
  <si>
    <t>Te ardhura te tjera nga veprimtarite e shfrytzimit</t>
  </si>
  <si>
    <t xml:space="preserve">Ndryshimet ne inventarin e produkteve te </t>
  </si>
  <si>
    <t>Ortake</t>
  </si>
  <si>
    <t>te gatshme dhe te prodhimit ne proces</t>
  </si>
  <si>
    <t xml:space="preserve">Materialet e konsumuara </t>
  </si>
  <si>
    <t>601-608</t>
  </si>
  <si>
    <t>Kosto e punes</t>
  </si>
  <si>
    <t>Pagat e personelit</t>
  </si>
  <si>
    <t>Shpenzimet per sigurimet shoqrore e shendetsore</t>
  </si>
  <si>
    <t>Amortizimet dhe  zhvlersimet</t>
  </si>
  <si>
    <t>Shpenzime te tjera</t>
  </si>
  <si>
    <t>TOTALI I SHPENZIMEVE ( shuma 4-7 )</t>
  </si>
  <si>
    <t xml:space="preserve">Fitimi ose humbja nga veprimtaria kryesore </t>
  </si>
  <si>
    <t>Te ardhura dhe shpenzime financiare nga njesite</t>
  </si>
  <si>
    <t>e kontrolluara</t>
  </si>
  <si>
    <t>Te ardhura dhe shpenzime financiare nga</t>
  </si>
  <si>
    <t>pjesmarrjet</t>
  </si>
  <si>
    <t>Te ardhura dhe shpenzime financiare</t>
  </si>
  <si>
    <t xml:space="preserve">Te ardhura dhe shpenzime financiare nga </t>
  </si>
  <si>
    <t>investime te tjera financiare afatgjata</t>
  </si>
  <si>
    <t>Te ardhura dhe shpenzimet nga interesat</t>
  </si>
  <si>
    <t>Fitimet dhe humbjet nga kursi i kembimit</t>
  </si>
  <si>
    <t>Te ardhura dhe shpenzime te tjera financiare</t>
  </si>
  <si>
    <t>Totali i te ardhurave dhe shpenzimeve financiare</t>
  </si>
  <si>
    <t>( 12.1+12.2+12.3+12.4 )</t>
  </si>
  <si>
    <t>Fitimi ose humbja para tatimit (9 + 13 )</t>
  </si>
  <si>
    <t>Shpenzimet e tatimit mbi fitimin</t>
  </si>
  <si>
    <t>Elementet e pasqyrave te konsoliduara</t>
  </si>
  <si>
    <t>METODA DIREKTE</t>
  </si>
  <si>
    <t>Fluksi monetar nga veprimtarite e shfrytzimit</t>
  </si>
  <si>
    <t>Mjetet monetare (MM) te arketuara nga klientet</t>
  </si>
  <si>
    <t>Interesa te paguara</t>
  </si>
  <si>
    <t xml:space="preserve">Tatim mbi fitimin i paguar </t>
  </si>
  <si>
    <t>MM neto nga veprimtarite e shfrytzimit</t>
  </si>
  <si>
    <t>Fluksi monetar nga veprimtarite investuese</t>
  </si>
  <si>
    <t xml:space="preserve">Blerja e njesise se kontrolluar X minus parate e </t>
  </si>
  <si>
    <t>arketuara</t>
  </si>
  <si>
    <t>Blerja e aktiveve afatgjata materiale</t>
  </si>
  <si>
    <t>Te ardhura nga shitja e paisjeve</t>
  </si>
  <si>
    <t>Interesa te arketuara</t>
  </si>
  <si>
    <t>Devidendet e arketuar</t>
  </si>
  <si>
    <t>MM neto te perdorura ne veprimtarite investuese</t>
  </si>
  <si>
    <t>Fluksi monetar nga aktivitetet financiare</t>
  </si>
  <si>
    <t>Te ardhura nga emetimi i kapitalit aksionar</t>
  </si>
  <si>
    <t>Pagesat e detyrimeve te qirase financiare</t>
  </si>
  <si>
    <t>Devidende te paguar</t>
  </si>
  <si>
    <t>MM neto e perdorur ne veprimtarite financiare</t>
  </si>
  <si>
    <t>Rritja ose renja neto e mjeteve monetare</t>
  </si>
  <si>
    <t>MM ne fillim te periudhes kontabel</t>
  </si>
  <si>
    <t>MM ne fund te periudhes kontabel</t>
  </si>
  <si>
    <t>Kapitali</t>
  </si>
  <si>
    <t>Primi</t>
  </si>
  <si>
    <t>Rezerva</t>
  </si>
  <si>
    <t>Fitimi i</t>
  </si>
  <si>
    <t>Totali</t>
  </si>
  <si>
    <t>aksionar</t>
  </si>
  <si>
    <t>aksionit</t>
  </si>
  <si>
    <t>e</t>
  </si>
  <si>
    <t>Pozicioni i rregulluar</t>
  </si>
  <si>
    <t>Efektet e ndryshimit të kurseve të</t>
  </si>
  <si>
    <t>këmbimit gjatë konsolidimit</t>
  </si>
  <si>
    <t>shpenzimeve</t>
  </si>
  <si>
    <t>Fitimi neto i vitit financiar</t>
  </si>
  <si>
    <t>Dividendët e paguar</t>
  </si>
  <si>
    <t>Emetim i kapitalit aksionar</t>
  </si>
  <si>
    <t>Fitimi neto për periudhën kontabël</t>
  </si>
  <si>
    <t>Aksione të thesarit të riblera</t>
  </si>
  <si>
    <t xml:space="preserve">Aksionet </t>
  </si>
  <si>
    <t>Thesarit</t>
  </si>
  <si>
    <t>Statusore</t>
  </si>
  <si>
    <t>e ligjore</t>
  </si>
  <si>
    <t>Konvertim</t>
  </si>
  <si>
    <t>monedha</t>
  </si>
  <si>
    <t>Pashper-</t>
  </si>
  <si>
    <t>ndare</t>
  </si>
  <si>
    <t>Zotrimet</t>
  </si>
  <si>
    <t>aksionereve</t>
  </si>
  <si>
    <t>pakices</t>
  </si>
  <si>
    <t xml:space="preserve">                 Kapitali aksionar që i përket aksionerëve të shoqërisë mëmë</t>
  </si>
  <si>
    <t>Efekti  i  ndryshimeve  në  politikat kontabel</t>
  </si>
  <si>
    <t>Totali i të ardhurave apo i shpenzimeve,qe nuk</t>
  </si>
  <si>
    <t>jane njohur ne pasqyren e te ardhurave  dhe  te</t>
  </si>
  <si>
    <t>Transferime ne rezerven e detyrush.statusore</t>
  </si>
  <si>
    <t>Totali i të ardhurave apo shpenzimeve,qe nuk</t>
  </si>
  <si>
    <t>31/12/2014</t>
  </si>
  <si>
    <t>jane njohur ne pasqyren e te ardh.dhe shpenz.</t>
  </si>
  <si>
    <t>A K T I V E T</t>
  </si>
  <si>
    <t>Fitimi (humbja) e vitit financiar</t>
  </si>
  <si>
    <t>TOTALI I AKTIVEVE ( I+ II )</t>
  </si>
  <si>
    <t>Viti 2014</t>
  </si>
  <si>
    <t>01.01.2014</t>
  </si>
  <si>
    <t>31.12.2014</t>
  </si>
  <si>
    <t>Aktivet Afatgjata Materiale  me vlere fillestare,VITI   2014</t>
  </si>
  <si>
    <t>Amortizimi A.A.Materiale, VITI   2014</t>
  </si>
  <si>
    <t>Vlera Kontabel Neto e A.A.Materiale ,  VITI 2014</t>
  </si>
  <si>
    <t xml:space="preserve">MM te ardhura nga veprimtarite </t>
  </si>
  <si>
    <t>Fitimi neto i vitit financiar ( 14-15 )</t>
  </si>
  <si>
    <t>TOTALI I DETYRIMEVE (I,II)</t>
  </si>
  <si>
    <t>Emertimi dhe forma ligjore</t>
  </si>
  <si>
    <t>NIPT-i</t>
  </si>
  <si>
    <t>J 76504013 C</t>
  </si>
  <si>
    <t>Adresa e selise</t>
  </si>
  <si>
    <t>Data e krijimit</t>
  </si>
  <si>
    <t>18.03.1996</t>
  </si>
  <si>
    <t>Nr. i rregjistrit tregtar</t>
  </si>
  <si>
    <t>Veprimtaria kryesore</t>
  </si>
  <si>
    <t>PRODHIME DRURI</t>
  </si>
  <si>
    <t>PRONARI</t>
  </si>
  <si>
    <t>PASQYRAT FINANCIARE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</si>
  <si>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</si>
  <si>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</si>
  <si>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</si>
  <si>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Individuale</t>
  </si>
  <si>
    <t>Pasqyrat financiare jane te kosoliduara</t>
  </si>
  <si>
    <t>Pasqyrat financiare jane te shprehura ne</t>
  </si>
  <si>
    <t>ne Leke</t>
  </si>
  <si>
    <t>Pasqyrat financiare jane te rrumbullakosura ne</t>
  </si>
  <si>
    <t>leke</t>
  </si>
  <si>
    <t>Periudha kontabel e pasayrave financiare</t>
  </si>
  <si>
    <t>Nga</t>
  </si>
  <si>
    <t>Deri</t>
  </si>
  <si>
    <t>Data e mbylljes se Pasqyrave finaciare</t>
  </si>
  <si>
    <t>"M.LEZHA" Sh.p.k</t>
  </si>
  <si>
    <t>MYFIT    LEZHA</t>
  </si>
  <si>
    <t>61-66</t>
  </si>
  <si>
    <t>NR</t>
  </si>
  <si>
    <t>E M E R T I M I</t>
  </si>
  <si>
    <t>15.01.2015</t>
  </si>
  <si>
    <t>Zona Industriale, SHKODER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</si>
</sst>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0.0"/>
    <numFmt numFmtId="173" formatCode="_-* #,##0.00_L_e_k_-;\-* #,##0.00_L_e_k_-;_-* &quot;-&quot;??_L_e_k_-;_-@_-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8.5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5.5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7.5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b/>
      <sz val="8"/>
      <color indexed="1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b/>
      <sz val="28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2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3" fontId="1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Border="1" applyAlignment="1">
      <alignment/>
    </xf>
    <xf numFmtId="0" fontId="1" fillId="32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0" fontId="9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13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11" fillId="0" borderId="20" xfId="0" applyFont="1" applyBorder="1" applyAlignment="1">
      <alignment horizontal="right" wrapText="1"/>
    </xf>
    <xf numFmtId="0" fontId="12" fillId="0" borderId="12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4" fillId="0" borderId="1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5" fillId="0" borderId="20" xfId="0" applyFont="1" applyBorder="1" applyAlignment="1">
      <alignment horizontal="right" wrapText="1"/>
    </xf>
    <xf numFmtId="0" fontId="15" fillId="0" borderId="2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22" fillId="0" borderId="20" xfId="0" applyFont="1" applyBorder="1" applyAlignment="1">
      <alignment horizontal="right" wrapText="1"/>
    </xf>
    <xf numFmtId="0" fontId="15" fillId="0" borderId="13" xfId="0" applyFont="1" applyBorder="1" applyAlignment="1">
      <alignment wrapText="1"/>
    </xf>
    <xf numFmtId="0" fontId="17" fillId="0" borderId="20" xfId="0" applyFont="1" applyBorder="1" applyAlignment="1">
      <alignment horizontal="right" wrapText="1"/>
    </xf>
    <xf numFmtId="0" fontId="17" fillId="0" borderId="20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7" fillId="0" borderId="13" xfId="0" applyFont="1" applyBorder="1" applyAlignment="1">
      <alignment horizontal="right" wrapText="1"/>
    </xf>
    <xf numFmtId="0" fontId="17" fillId="0" borderId="12" xfId="0" applyFont="1" applyBorder="1" applyAlignment="1">
      <alignment wrapText="1"/>
    </xf>
    <xf numFmtId="0" fontId="17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3" fontId="6" fillId="0" borderId="1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32" borderId="16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9" xfId="0" applyFont="1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18" xfId="0" applyBorder="1" applyAlignment="1">
      <alignment horizontal="left" indent="5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0" fillId="0" borderId="0" xfId="0" applyNumberFormat="1" applyAlignment="1">
      <alignment/>
    </xf>
    <xf numFmtId="0" fontId="31" fillId="0" borderId="20" xfId="0" applyFont="1" applyBorder="1" applyAlignment="1">
      <alignment horizontal="right" wrapText="1"/>
    </xf>
    <xf numFmtId="0" fontId="32" fillId="0" borderId="14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1" fillId="0" borderId="14" xfId="0" applyFont="1" applyBorder="1" applyAlignment="1">
      <alignment horizontal="right" wrapText="1"/>
    </xf>
    <xf numFmtId="0" fontId="33" fillId="0" borderId="20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1" fillId="0" borderId="13" xfId="0" applyFont="1" applyBorder="1" applyAlignment="1">
      <alignment horizontal="right" wrapText="1"/>
    </xf>
    <xf numFmtId="0" fontId="34" fillId="0" borderId="14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6" fillId="0" borderId="20" xfId="0" applyFont="1" applyBorder="1" applyAlignment="1">
      <alignment horizontal="right" wrapText="1"/>
    </xf>
    <xf numFmtId="0" fontId="36" fillId="0" borderId="14" xfId="0" applyFont="1" applyBorder="1" applyAlignment="1">
      <alignment horizontal="right" wrapText="1"/>
    </xf>
    <xf numFmtId="0" fontId="6" fillId="32" borderId="35" xfId="0" applyFont="1" applyFill="1" applyBorder="1" applyAlignment="1">
      <alignment wrapText="1"/>
    </xf>
    <xf numFmtId="0" fontId="7" fillId="32" borderId="36" xfId="0" applyFont="1" applyFill="1" applyBorder="1" applyAlignment="1">
      <alignment horizontal="center" wrapText="1"/>
    </xf>
    <xf numFmtId="0" fontId="7" fillId="32" borderId="37" xfId="0" applyFont="1" applyFill="1" applyBorder="1" applyAlignment="1">
      <alignment wrapText="1"/>
    </xf>
    <xf numFmtId="0" fontId="7" fillId="32" borderId="37" xfId="0" applyFont="1" applyFill="1" applyBorder="1" applyAlignment="1">
      <alignment horizontal="center" wrapText="1"/>
    </xf>
    <xf numFmtId="0" fontId="8" fillId="32" borderId="38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7" fillId="32" borderId="13" xfId="0" applyFont="1" applyFill="1" applyBorder="1" applyAlignment="1">
      <alignment horizontal="center" wrapText="1"/>
    </xf>
    <xf numFmtId="0" fontId="6" fillId="32" borderId="20" xfId="0" applyFont="1" applyFill="1" applyBorder="1" applyAlignment="1">
      <alignment wrapText="1"/>
    </xf>
    <xf numFmtId="0" fontId="32" fillId="32" borderId="20" xfId="0" applyFont="1" applyFill="1" applyBorder="1" applyAlignment="1">
      <alignment wrapText="1"/>
    </xf>
    <xf numFmtId="0" fontId="33" fillId="32" borderId="20" xfId="0" applyFont="1" applyFill="1" applyBorder="1" applyAlignment="1">
      <alignment wrapText="1"/>
    </xf>
    <xf numFmtId="0" fontId="32" fillId="32" borderId="20" xfId="0" applyFont="1" applyFill="1" applyBorder="1" applyAlignment="1">
      <alignment horizontal="right" wrapText="1"/>
    </xf>
    <xf numFmtId="0" fontId="7" fillId="32" borderId="14" xfId="0" applyFont="1" applyFill="1" applyBorder="1" applyAlignment="1">
      <alignment horizontal="center" wrapText="1"/>
    </xf>
    <xf numFmtId="0" fontId="35" fillId="32" borderId="2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14" fontId="1" fillId="32" borderId="1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3" fontId="0" fillId="0" borderId="20" xfId="44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20" xfId="0" applyFont="1" applyBorder="1" applyAlignment="1">
      <alignment/>
    </xf>
    <xf numFmtId="3" fontId="0" fillId="0" borderId="20" xfId="44" applyNumberFormat="1" applyFont="1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44" applyNumberFormat="1" applyBorder="1" applyAlignment="1">
      <alignment/>
    </xf>
    <xf numFmtId="0" fontId="1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0" xfId="0" applyFont="1" applyBorder="1" applyAlignment="1">
      <alignment horizontal="center" vertical="center"/>
    </xf>
    <xf numFmtId="3" fontId="38" fillId="0" borderId="40" xfId="44" applyNumberFormat="1" applyFont="1" applyBorder="1" applyAlignment="1">
      <alignment vertical="center"/>
    </xf>
    <xf numFmtId="3" fontId="38" fillId="0" borderId="41" xfId="44" applyNumberFormat="1" applyFont="1" applyBorder="1" applyAlignment="1">
      <alignment vertical="center"/>
    </xf>
    <xf numFmtId="1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6" xfId="44" applyNumberFormat="1" applyFont="1" applyBorder="1" applyAlignment="1">
      <alignment/>
    </xf>
    <xf numFmtId="3" fontId="0" fillId="0" borderId="0" xfId="44" applyNumberFormat="1" applyFill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0" fillId="0" borderId="0" xfId="0" applyFont="1" applyAlignment="1">
      <alignment/>
    </xf>
    <xf numFmtId="0" fontId="39" fillId="0" borderId="12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16" fillId="32" borderId="42" xfId="0" applyFont="1" applyFill="1" applyBorder="1" applyAlignment="1">
      <alignment wrapText="1"/>
    </xf>
    <xf numFmtId="0" fontId="16" fillId="32" borderId="24" xfId="0" applyFont="1" applyFill="1" applyBorder="1" applyAlignment="1">
      <alignment wrapText="1"/>
    </xf>
    <xf numFmtId="0" fontId="16" fillId="32" borderId="36" xfId="0" applyFont="1" applyFill="1" applyBorder="1" applyAlignment="1">
      <alignment wrapText="1"/>
    </xf>
    <xf numFmtId="0" fontId="16" fillId="32" borderId="11" xfId="0" applyFont="1" applyFill="1" applyBorder="1" applyAlignment="1">
      <alignment wrapText="1"/>
    </xf>
    <xf numFmtId="0" fontId="18" fillId="32" borderId="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2" borderId="43" xfId="0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0" fontId="18" fillId="32" borderId="12" xfId="0" applyFont="1" applyFill="1" applyBorder="1" applyAlignment="1">
      <alignment wrapText="1"/>
    </xf>
    <xf numFmtId="0" fontId="18" fillId="32" borderId="11" xfId="0" applyFont="1" applyFill="1" applyBorder="1" applyAlignment="1">
      <alignment wrapText="1"/>
    </xf>
    <xf numFmtId="0" fontId="24" fillId="32" borderId="0" xfId="0" applyFont="1" applyFill="1" applyBorder="1" applyAlignment="1">
      <alignment horizontal="center" wrapText="1"/>
    </xf>
    <xf numFmtId="0" fontId="19" fillId="32" borderId="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17" fillId="32" borderId="16" xfId="0" applyFont="1" applyFill="1" applyBorder="1" applyAlignment="1">
      <alignment horizontal="center" wrapText="1"/>
    </xf>
    <xf numFmtId="0" fontId="17" fillId="32" borderId="16" xfId="0" applyFont="1" applyFill="1" applyBorder="1" applyAlignment="1">
      <alignment wrapText="1"/>
    </xf>
    <xf numFmtId="0" fontId="17" fillId="32" borderId="15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20" fillId="32" borderId="0" xfId="0" applyFont="1" applyFill="1" applyBorder="1" applyAlignment="1">
      <alignment wrapText="1"/>
    </xf>
    <xf numFmtId="0" fontId="20" fillId="32" borderId="10" xfId="0" applyFont="1" applyFill="1" applyBorder="1" applyAlignment="1">
      <alignment wrapText="1"/>
    </xf>
    <xf numFmtId="0" fontId="17" fillId="32" borderId="11" xfId="0" applyFont="1" applyFill="1" applyBorder="1" applyAlignment="1">
      <alignment horizontal="center" wrapText="1"/>
    </xf>
    <xf numFmtId="0" fontId="22" fillId="32" borderId="11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horizontal="center" wrapText="1"/>
    </xf>
    <xf numFmtId="0" fontId="20" fillId="32" borderId="11" xfId="0" applyFont="1" applyFill="1" applyBorder="1" applyAlignment="1">
      <alignment horizontal="center" wrapText="1"/>
    </xf>
    <xf numFmtId="0" fontId="20" fillId="32" borderId="11" xfId="0" applyFont="1" applyFill="1" applyBorder="1" applyAlignment="1">
      <alignment wrapText="1"/>
    </xf>
    <xf numFmtId="0" fontId="21" fillId="32" borderId="19" xfId="0" applyFont="1" applyFill="1" applyBorder="1" applyAlignment="1">
      <alignment wrapText="1"/>
    </xf>
    <xf numFmtId="0" fontId="21" fillId="32" borderId="12" xfId="0" applyFont="1" applyFill="1" applyBorder="1" applyAlignment="1">
      <alignment wrapText="1"/>
    </xf>
    <xf numFmtId="0" fontId="21" fillId="32" borderId="13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5" fillId="0" borderId="19" xfId="0" applyFont="1" applyBorder="1" applyAlignment="1">
      <alignment horizontal="left" indent="5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30" fillId="0" borderId="44" xfId="0" applyFont="1" applyBorder="1" applyAlignment="1">
      <alignment horizontal="left"/>
    </xf>
    <xf numFmtId="0" fontId="30" fillId="0" borderId="2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44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7" fillId="0" borderId="4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7" fillId="32" borderId="48" xfId="0" applyFont="1" applyFill="1" applyBorder="1" applyAlignment="1">
      <alignment wrapText="1"/>
    </xf>
    <xf numFmtId="0" fontId="17" fillId="32" borderId="24" xfId="0" applyFont="1" applyFill="1" applyBorder="1" applyAlignment="1">
      <alignment wrapText="1"/>
    </xf>
    <xf numFmtId="0" fontId="29" fillId="0" borderId="0" xfId="0" applyFont="1" applyAlignment="1">
      <alignment horizontal="center"/>
    </xf>
    <xf numFmtId="0" fontId="1" fillId="32" borderId="16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29" fillId="32" borderId="16" xfId="0" applyFont="1" applyFill="1" applyBorder="1" applyAlignment="1">
      <alignment horizontal="center" vertical="center"/>
    </xf>
    <xf numFmtId="0" fontId="29" fillId="3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8515625" style="0" customWidth="1"/>
    <col min="2" max="2" width="2.00390625" style="0" customWidth="1"/>
    <col min="3" max="3" width="29.421875" style="0" customWidth="1"/>
    <col min="5" max="5" width="28.421875" style="0" customWidth="1"/>
    <col min="6" max="6" width="6.7109375" style="0" customWidth="1"/>
    <col min="7" max="7" width="9.7109375" style="0" hidden="1" customWidth="1"/>
  </cols>
  <sheetData>
    <row r="1" spans="1:8" ht="13.5" thickTop="1">
      <c r="A1" s="158"/>
      <c r="B1" s="165"/>
      <c r="C1" s="166"/>
      <c r="D1" s="166"/>
      <c r="E1" s="166"/>
      <c r="F1" s="167"/>
      <c r="G1" s="149"/>
      <c r="H1" s="23"/>
    </row>
    <row r="2" spans="1:8" ht="12.75">
      <c r="A2" s="158"/>
      <c r="B2" s="24"/>
      <c r="C2" s="24"/>
      <c r="D2" s="24"/>
      <c r="E2" s="24"/>
      <c r="F2" s="158"/>
      <c r="G2" s="24"/>
      <c r="H2" s="23"/>
    </row>
    <row r="3" spans="1:8" ht="24.75" customHeight="1">
      <c r="A3" s="158"/>
      <c r="B3" s="24"/>
      <c r="C3" s="151" t="s">
        <v>228</v>
      </c>
      <c r="D3" s="263" t="s">
        <v>252</v>
      </c>
      <c r="E3" s="263"/>
      <c r="F3" s="264"/>
      <c r="G3" s="24"/>
      <c r="H3" s="23"/>
    </row>
    <row r="4" spans="1:8" ht="24.75" customHeight="1">
      <c r="A4" s="158"/>
      <c r="B4" s="24"/>
      <c r="C4" s="151" t="s">
        <v>229</v>
      </c>
      <c r="D4" s="261" t="s">
        <v>230</v>
      </c>
      <c r="E4" s="261"/>
      <c r="F4" s="265"/>
      <c r="G4" s="24"/>
      <c r="H4" s="23"/>
    </row>
    <row r="5" spans="1:8" ht="24.75" customHeight="1">
      <c r="A5" s="158"/>
      <c r="B5" s="24"/>
      <c r="C5" s="151" t="s">
        <v>231</v>
      </c>
      <c r="D5" s="261" t="s">
        <v>258</v>
      </c>
      <c r="E5" s="261"/>
      <c r="F5" s="265"/>
      <c r="G5" s="24"/>
      <c r="H5" s="23"/>
    </row>
    <row r="6" spans="1:7" ht="24.75" customHeight="1">
      <c r="A6" s="158"/>
      <c r="B6" s="24"/>
      <c r="C6" s="151" t="s">
        <v>232</v>
      </c>
      <c r="D6" s="261" t="s">
        <v>233</v>
      </c>
      <c r="E6" s="261"/>
      <c r="F6" s="265"/>
      <c r="G6" s="150"/>
    </row>
    <row r="7" spans="1:8" ht="24.75" customHeight="1">
      <c r="A7" s="158"/>
      <c r="B7" s="24"/>
      <c r="C7" s="151" t="s">
        <v>234</v>
      </c>
      <c r="D7" s="259">
        <v>3352917</v>
      </c>
      <c r="E7" s="259"/>
      <c r="F7" s="260"/>
      <c r="G7" s="24"/>
      <c r="H7" s="163"/>
    </row>
    <row r="8" spans="1:8" ht="24.75" customHeight="1">
      <c r="A8" s="158"/>
      <c r="B8" s="24"/>
      <c r="C8" s="151" t="s">
        <v>235</v>
      </c>
      <c r="D8" s="261" t="s">
        <v>236</v>
      </c>
      <c r="E8" s="261"/>
      <c r="F8" s="262"/>
      <c r="G8" s="24"/>
      <c r="H8" s="163"/>
    </row>
    <row r="9" spans="1:8" ht="12.75">
      <c r="A9" s="158"/>
      <c r="B9" s="24"/>
      <c r="C9" s="24"/>
      <c r="D9" s="24"/>
      <c r="E9" s="24"/>
      <c r="F9" s="19"/>
      <c r="G9" s="24"/>
      <c r="H9" s="163"/>
    </row>
    <row r="10" spans="1:8" ht="15.75">
      <c r="A10" s="158"/>
      <c r="B10" s="24"/>
      <c r="C10" s="152" t="s">
        <v>237</v>
      </c>
      <c r="D10" s="32" t="s">
        <v>253</v>
      </c>
      <c r="E10" s="32"/>
      <c r="F10" s="22"/>
      <c r="G10" s="24"/>
      <c r="H10" s="163"/>
    </row>
    <row r="11" spans="1:8" ht="12.75">
      <c r="A11" s="158"/>
      <c r="B11" s="24"/>
      <c r="C11" s="24"/>
      <c r="D11" s="24"/>
      <c r="E11" s="24"/>
      <c r="F11" s="19"/>
      <c r="G11" s="24"/>
      <c r="H11" s="163"/>
    </row>
    <row r="12" spans="1:8" ht="12.75">
      <c r="A12" s="158"/>
      <c r="B12" s="24"/>
      <c r="C12" s="24"/>
      <c r="D12" s="24"/>
      <c r="E12" s="24"/>
      <c r="F12" s="19"/>
      <c r="G12" s="24"/>
      <c r="H12" s="163"/>
    </row>
    <row r="13" spans="1:8" ht="12.75">
      <c r="A13" s="158"/>
      <c r="B13" s="24"/>
      <c r="C13" s="24"/>
      <c r="D13" s="24"/>
      <c r="E13" s="24"/>
      <c r="F13" s="19"/>
      <c r="G13" s="24"/>
      <c r="H13" s="163"/>
    </row>
    <row r="14" spans="1:8" ht="12.75">
      <c r="A14" s="158"/>
      <c r="B14" s="24"/>
      <c r="C14" s="24"/>
      <c r="D14" s="24"/>
      <c r="E14" s="24"/>
      <c r="F14" s="19"/>
      <c r="G14" s="24"/>
      <c r="H14" s="163"/>
    </row>
    <row r="15" spans="1:8" ht="12.75">
      <c r="A15" s="158"/>
      <c r="B15" s="24"/>
      <c r="C15" s="24"/>
      <c r="D15" s="24"/>
      <c r="E15" s="24"/>
      <c r="F15" s="19"/>
      <c r="G15" s="24"/>
      <c r="H15" s="163"/>
    </row>
    <row r="16" spans="1:8" ht="36">
      <c r="A16" s="158"/>
      <c r="B16" s="24"/>
      <c r="C16" s="257" t="s">
        <v>238</v>
      </c>
      <c r="D16" s="257"/>
      <c r="E16" s="257"/>
      <c r="F16" s="258"/>
      <c r="G16" s="24"/>
      <c r="H16" s="163"/>
    </row>
    <row r="17" spans="1:8" s="1" customFormat="1" ht="12.75">
      <c r="A17" s="159"/>
      <c r="B17" s="30"/>
      <c r="C17" s="255" t="s">
        <v>239</v>
      </c>
      <c r="D17" s="255"/>
      <c r="E17" s="255"/>
      <c r="F17" s="256"/>
      <c r="G17" s="30"/>
      <c r="H17" s="164"/>
    </row>
    <row r="18" spans="1:8" s="1" customFormat="1" ht="12.75">
      <c r="A18" s="159"/>
      <c r="B18" s="30"/>
      <c r="C18" s="255" t="s">
        <v>240</v>
      </c>
      <c r="D18" s="255"/>
      <c r="E18" s="255"/>
      <c r="F18" s="256"/>
      <c r="G18" s="30"/>
      <c r="H18" s="164"/>
    </row>
    <row r="19" spans="1:8" ht="47.25" customHeight="1">
      <c r="A19" s="158"/>
      <c r="B19" s="24"/>
      <c r="C19" s="257" t="s">
        <v>219</v>
      </c>
      <c r="D19" s="257"/>
      <c r="E19" s="257"/>
      <c r="F19" s="258"/>
      <c r="G19" s="24"/>
      <c r="H19" s="163"/>
    </row>
    <row r="20" spans="1:8" ht="12.75">
      <c r="A20" s="158"/>
      <c r="B20" s="24"/>
      <c r="C20" s="24"/>
      <c r="D20" s="24"/>
      <c r="E20" s="24"/>
      <c r="F20" s="19"/>
      <c r="G20" s="24"/>
      <c r="H20" s="163"/>
    </row>
    <row r="21" spans="1:8" ht="12.75">
      <c r="A21" s="158"/>
      <c r="B21" s="24"/>
      <c r="C21" s="24"/>
      <c r="D21" s="24"/>
      <c r="E21" s="24"/>
      <c r="F21" s="19"/>
      <c r="G21" s="24"/>
      <c r="H21" s="163"/>
    </row>
    <row r="22" spans="1:7" ht="12.75">
      <c r="A22" s="158"/>
      <c r="B22" s="24"/>
      <c r="C22" s="24"/>
      <c r="D22" s="24"/>
      <c r="E22" s="24"/>
      <c r="F22" s="158"/>
      <c r="G22" s="150"/>
    </row>
    <row r="23" spans="1:7" ht="12.75">
      <c r="A23" s="158"/>
      <c r="B23" s="24"/>
      <c r="C23" s="24"/>
      <c r="D23" s="24"/>
      <c r="E23" s="24"/>
      <c r="F23" s="158"/>
      <c r="G23" s="150"/>
    </row>
    <row r="24" spans="1:7" ht="12.75">
      <c r="A24" s="158"/>
      <c r="B24" s="24"/>
      <c r="C24" s="24"/>
      <c r="D24" s="24"/>
      <c r="E24" s="24"/>
      <c r="F24" s="158"/>
      <c r="G24" s="150"/>
    </row>
    <row r="25" spans="1:7" ht="12.75">
      <c r="A25" s="158"/>
      <c r="B25" s="24"/>
      <c r="C25" s="24"/>
      <c r="D25" s="24"/>
      <c r="E25" s="24"/>
      <c r="F25" s="158"/>
      <c r="G25" s="150"/>
    </row>
    <row r="26" spans="1:7" ht="12.75">
      <c r="A26" s="158"/>
      <c r="B26" s="24"/>
      <c r="C26" s="24"/>
      <c r="D26" s="24"/>
      <c r="E26" s="24"/>
      <c r="F26" s="158"/>
      <c r="G26" s="150"/>
    </row>
    <row r="27" spans="1:7" ht="12.75">
      <c r="A27" s="158"/>
      <c r="B27" s="24"/>
      <c r="C27" s="24"/>
      <c r="D27" s="24"/>
      <c r="E27" s="24"/>
      <c r="F27" s="158"/>
      <c r="G27" s="150"/>
    </row>
    <row r="28" spans="1:7" ht="12.75">
      <c r="A28" s="158"/>
      <c r="B28" s="24"/>
      <c r="C28" s="24"/>
      <c r="D28" s="24"/>
      <c r="E28" s="24"/>
      <c r="F28" s="158"/>
      <c r="G28" s="150"/>
    </row>
    <row r="29" spans="1:7" ht="12.75">
      <c r="A29" s="158"/>
      <c r="B29" s="24"/>
      <c r="C29" s="24"/>
      <c r="D29" s="24"/>
      <c r="E29" s="24"/>
      <c r="F29" s="158"/>
      <c r="G29" s="150"/>
    </row>
    <row r="30" spans="1:7" ht="18.75" customHeight="1">
      <c r="A30" s="158"/>
      <c r="B30" s="24"/>
      <c r="C30" s="24" t="s">
        <v>241</v>
      </c>
      <c r="D30" s="24"/>
      <c r="E30" s="153" t="s">
        <v>242</v>
      </c>
      <c r="F30" s="158"/>
      <c r="G30" s="150"/>
    </row>
    <row r="31" spans="1:7" ht="18.75" customHeight="1">
      <c r="A31" s="158"/>
      <c r="B31" s="24"/>
      <c r="C31" s="24" t="s">
        <v>243</v>
      </c>
      <c r="D31" s="24"/>
      <c r="E31" s="154"/>
      <c r="F31" s="158"/>
      <c r="G31" s="150"/>
    </row>
    <row r="32" spans="1:7" ht="18.75" customHeight="1">
      <c r="A32" s="158"/>
      <c r="B32" s="24"/>
      <c r="C32" s="24" t="s">
        <v>244</v>
      </c>
      <c r="D32" s="24"/>
      <c r="E32" s="153" t="s">
        <v>245</v>
      </c>
      <c r="F32" s="158"/>
      <c r="G32" s="150"/>
    </row>
    <row r="33" spans="1:7" ht="18.75" customHeight="1">
      <c r="A33" s="158"/>
      <c r="B33" s="24"/>
      <c r="C33" s="24" t="s">
        <v>246</v>
      </c>
      <c r="D33" s="24"/>
      <c r="E33" s="154" t="s">
        <v>247</v>
      </c>
      <c r="F33" s="158"/>
      <c r="G33" s="150"/>
    </row>
    <row r="34" spans="1:7" ht="12.75">
      <c r="A34" s="158"/>
      <c r="B34" s="24"/>
      <c r="C34" s="24"/>
      <c r="D34" s="24"/>
      <c r="E34" s="155"/>
      <c r="F34" s="158"/>
      <c r="G34" s="150"/>
    </row>
    <row r="35" spans="1:7" ht="18" customHeight="1">
      <c r="A35" s="158"/>
      <c r="B35" s="24"/>
      <c r="C35" s="24" t="s">
        <v>248</v>
      </c>
      <c r="D35" s="33" t="s">
        <v>249</v>
      </c>
      <c r="E35" s="254" t="s">
        <v>220</v>
      </c>
      <c r="F35" s="158"/>
      <c r="G35" s="150"/>
    </row>
    <row r="36" spans="1:7" ht="18" customHeight="1">
      <c r="A36" s="158"/>
      <c r="B36" s="24"/>
      <c r="C36" s="24"/>
      <c r="D36" s="33" t="s">
        <v>250</v>
      </c>
      <c r="E36" s="254" t="s">
        <v>221</v>
      </c>
      <c r="F36" s="158"/>
      <c r="G36" s="150"/>
    </row>
    <row r="37" spans="1:7" ht="15" customHeight="1">
      <c r="A37" s="158"/>
      <c r="B37" s="24"/>
      <c r="C37" s="24"/>
      <c r="D37" s="33"/>
      <c r="E37" s="156"/>
      <c r="F37" s="158"/>
      <c r="G37" s="150"/>
    </row>
    <row r="38" spans="1:7" ht="15" customHeight="1">
      <c r="A38" s="158"/>
      <c r="B38" s="24"/>
      <c r="C38" s="24" t="s">
        <v>251</v>
      </c>
      <c r="D38" s="24"/>
      <c r="E38" s="254" t="s">
        <v>257</v>
      </c>
      <c r="F38" s="158"/>
      <c r="G38" s="150"/>
    </row>
    <row r="39" spans="1:7" ht="15" customHeight="1">
      <c r="A39" s="158"/>
      <c r="B39" s="24"/>
      <c r="C39" s="24"/>
      <c r="D39" s="24"/>
      <c r="E39" s="24"/>
      <c r="F39" s="158"/>
      <c r="G39" s="150"/>
    </row>
    <row r="40" spans="1:7" ht="13.5" thickBot="1">
      <c r="A40" s="158"/>
      <c r="B40" s="160"/>
      <c r="C40" s="161"/>
      <c r="D40" s="161"/>
      <c r="E40" s="161"/>
      <c r="F40" s="162"/>
      <c r="G40" s="157"/>
    </row>
    <row r="41" ht="13.5" thickTop="1"/>
  </sheetData>
  <sheetProtection/>
  <mergeCells count="10">
    <mergeCell ref="D3:F3"/>
    <mergeCell ref="D4:F4"/>
    <mergeCell ref="D5:F5"/>
    <mergeCell ref="D6:F6"/>
    <mergeCell ref="C18:F18"/>
    <mergeCell ref="C19:F19"/>
    <mergeCell ref="D7:F7"/>
    <mergeCell ref="D8:F8"/>
    <mergeCell ref="C16:F16"/>
    <mergeCell ref="C17:F17"/>
  </mergeCells>
  <printOptions horizontalCentered="1"/>
  <pageMargins left="0.75" right="0.2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37">
      <selection activeCell="I20" sqref="I20"/>
    </sheetView>
  </sheetViews>
  <sheetFormatPr defaultColWidth="9.140625" defaultRowHeight="12.75"/>
  <cols>
    <col min="1" max="1" width="6.28125" style="0" customWidth="1"/>
    <col min="2" max="2" width="49.00390625" style="0" customWidth="1"/>
    <col min="3" max="3" width="9.421875" style="0" customWidth="1"/>
    <col min="4" max="4" width="11.140625" style="0" customWidth="1"/>
    <col min="5" max="5" width="11.8515625" style="0" customWidth="1"/>
  </cols>
  <sheetData>
    <row r="1" spans="1:6" ht="18" customHeight="1">
      <c r="A1" s="181"/>
      <c r="B1" s="182" t="s">
        <v>216</v>
      </c>
      <c r="C1" s="183" t="s">
        <v>13</v>
      </c>
      <c r="D1" s="184" t="s">
        <v>14</v>
      </c>
      <c r="E1" s="184" t="s">
        <v>14</v>
      </c>
      <c r="F1" s="24"/>
    </row>
    <row r="2" spans="1:7" ht="15" customHeight="1">
      <c r="A2" s="185"/>
      <c r="B2" s="186"/>
      <c r="C2" s="187"/>
      <c r="D2" s="188">
        <v>2014</v>
      </c>
      <c r="E2" s="188">
        <v>2013</v>
      </c>
      <c r="F2" s="24"/>
      <c r="G2" s="24"/>
    </row>
    <row r="3" spans="1:7" ht="14.25">
      <c r="A3" s="57" t="s">
        <v>1</v>
      </c>
      <c r="B3" s="58" t="s">
        <v>15</v>
      </c>
      <c r="C3" s="59"/>
      <c r="D3" s="60"/>
      <c r="E3" s="67"/>
      <c r="F3" s="24"/>
      <c r="G3" s="24"/>
    </row>
    <row r="4" spans="1:7" ht="14.25">
      <c r="A4" s="55" t="s">
        <v>47</v>
      </c>
      <c r="B4" s="56" t="s">
        <v>16</v>
      </c>
      <c r="C4" s="137">
        <v>512531</v>
      </c>
      <c r="D4" s="133">
        <v>135303872</v>
      </c>
      <c r="E4" s="133">
        <v>55076897</v>
      </c>
      <c r="F4" s="24"/>
      <c r="G4" s="24"/>
    </row>
    <row r="5" spans="1:7" ht="12.75" customHeight="1">
      <c r="A5" s="57" t="s">
        <v>57</v>
      </c>
      <c r="B5" s="58" t="s">
        <v>17</v>
      </c>
      <c r="C5" s="59"/>
      <c r="D5" s="60"/>
      <c r="E5" s="60"/>
      <c r="F5" s="24"/>
      <c r="G5" s="24"/>
    </row>
    <row r="6" spans="1:7" ht="12.75" customHeight="1">
      <c r="A6" s="55" t="s">
        <v>18</v>
      </c>
      <c r="B6" s="139" t="s">
        <v>19</v>
      </c>
      <c r="C6" s="46"/>
      <c r="D6" s="133">
        <v>0</v>
      </c>
      <c r="E6" s="133">
        <v>0</v>
      </c>
      <c r="F6" s="24"/>
      <c r="G6" s="24"/>
    </row>
    <row r="7" spans="1:7" ht="15">
      <c r="A7" s="57" t="s">
        <v>20</v>
      </c>
      <c r="B7" s="140" t="s">
        <v>21</v>
      </c>
      <c r="C7" s="59"/>
      <c r="D7" s="127">
        <v>0</v>
      </c>
      <c r="E7" s="127">
        <v>0</v>
      </c>
      <c r="F7" s="24"/>
      <c r="G7" s="24"/>
    </row>
    <row r="8" spans="1:7" ht="14.25">
      <c r="A8" s="62"/>
      <c r="B8" s="170" t="s">
        <v>22</v>
      </c>
      <c r="C8" s="59"/>
      <c r="D8" s="169">
        <f>SUM(D4:D7)</f>
        <v>135303872</v>
      </c>
      <c r="E8" s="169">
        <f>SUM(E4:E7)</f>
        <v>55076897</v>
      </c>
      <c r="F8" s="24"/>
      <c r="G8" s="24"/>
    </row>
    <row r="9" spans="1:7" ht="14.25">
      <c r="A9" s="57" t="s">
        <v>23</v>
      </c>
      <c r="B9" s="58" t="s">
        <v>24</v>
      </c>
      <c r="C9" s="59"/>
      <c r="D9" s="60"/>
      <c r="E9" s="60"/>
      <c r="F9" s="24"/>
      <c r="G9" s="24"/>
    </row>
    <row r="10" spans="1:7" ht="15">
      <c r="A10" s="57" t="s">
        <v>18</v>
      </c>
      <c r="B10" s="140" t="s">
        <v>25</v>
      </c>
      <c r="C10" s="59">
        <v>41</v>
      </c>
      <c r="D10" s="127">
        <v>56943630</v>
      </c>
      <c r="E10" s="127">
        <v>57082560</v>
      </c>
      <c r="F10" s="24"/>
      <c r="G10" s="24"/>
    </row>
    <row r="11" spans="1:7" ht="15">
      <c r="A11" s="57" t="s">
        <v>20</v>
      </c>
      <c r="B11" s="140" t="s">
        <v>26</v>
      </c>
      <c r="C11" s="59">
        <v>467</v>
      </c>
      <c r="D11" s="127">
        <v>0</v>
      </c>
      <c r="E11" s="127">
        <v>0</v>
      </c>
      <c r="F11" s="24"/>
      <c r="G11" s="24"/>
    </row>
    <row r="12" spans="1:7" ht="15">
      <c r="A12" s="57" t="s">
        <v>27</v>
      </c>
      <c r="B12" s="140" t="s">
        <v>28</v>
      </c>
      <c r="C12" s="138">
        <v>444445448</v>
      </c>
      <c r="D12" s="127">
        <v>49896108</v>
      </c>
      <c r="E12" s="127">
        <v>49415451</v>
      </c>
      <c r="F12" s="24"/>
      <c r="G12" s="24"/>
    </row>
    <row r="13" spans="1:7" ht="15">
      <c r="A13" s="57" t="s">
        <v>29</v>
      </c>
      <c r="B13" s="140" t="s">
        <v>30</v>
      </c>
      <c r="C13" s="59"/>
      <c r="D13" s="127">
        <v>0</v>
      </c>
      <c r="E13" s="127">
        <v>0</v>
      </c>
      <c r="F13" s="24"/>
      <c r="G13" s="24"/>
    </row>
    <row r="14" spans="1:7" ht="14.25">
      <c r="A14" s="63"/>
      <c r="B14" s="170" t="s">
        <v>31</v>
      </c>
      <c r="C14" s="59"/>
      <c r="D14" s="169">
        <f>SUM(D10:D13)</f>
        <v>106839738</v>
      </c>
      <c r="E14" s="169">
        <f>SUM(E10:E13)</f>
        <v>106498011</v>
      </c>
      <c r="F14" s="24"/>
      <c r="G14" s="24"/>
    </row>
    <row r="15" spans="1:7" ht="14.25">
      <c r="A15" s="57" t="s">
        <v>32</v>
      </c>
      <c r="B15" s="58" t="s">
        <v>33</v>
      </c>
      <c r="C15" s="59"/>
      <c r="D15" s="60"/>
      <c r="E15" s="60"/>
      <c r="F15" s="24"/>
      <c r="G15" s="24"/>
    </row>
    <row r="16" spans="1:7" ht="15">
      <c r="A16" s="64" t="s">
        <v>18</v>
      </c>
      <c r="B16" s="140" t="s">
        <v>12</v>
      </c>
      <c r="C16" s="59">
        <v>311</v>
      </c>
      <c r="D16" s="127">
        <v>40942512</v>
      </c>
      <c r="E16" s="127">
        <v>35936804</v>
      </c>
      <c r="F16" s="24"/>
      <c r="G16" s="24"/>
    </row>
    <row r="17" spans="1:7" ht="15">
      <c r="A17" s="64" t="s">
        <v>20</v>
      </c>
      <c r="B17" s="140" t="s">
        <v>34</v>
      </c>
      <c r="C17" s="59">
        <v>331</v>
      </c>
      <c r="D17" s="127">
        <v>63229918</v>
      </c>
      <c r="E17" s="127">
        <v>50375160</v>
      </c>
      <c r="F17" s="24"/>
      <c r="G17" s="24"/>
    </row>
    <row r="18" spans="1:7" ht="15">
      <c r="A18" s="57" t="s">
        <v>27</v>
      </c>
      <c r="B18" s="140" t="s">
        <v>35</v>
      </c>
      <c r="C18" s="59"/>
      <c r="D18" s="127">
        <v>0</v>
      </c>
      <c r="E18" s="127">
        <v>0</v>
      </c>
      <c r="F18" s="24"/>
      <c r="G18" s="24"/>
    </row>
    <row r="19" spans="1:7" ht="15">
      <c r="A19" s="57" t="s">
        <v>29</v>
      </c>
      <c r="B19" s="140" t="s">
        <v>36</v>
      </c>
      <c r="C19" s="59"/>
      <c r="D19" s="127">
        <v>0</v>
      </c>
      <c r="E19" s="127">
        <v>0</v>
      </c>
      <c r="F19" s="24"/>
      <c r="G19" s="24"/>
    </row>
    <row r="20" spans="1:7" ht="15">
      <c r="A20" s="57" t="s">
        <v>37</v>
      </c>
      <c r="B20" s="140" t="s">
        <v>38</v>
      </c>
      <c r="C20" s="59"/>
      <c r="D20" s="135">
        <v>0</v>
      </c>
      <c r="E20" s="127">
        <v>0</v>
      </c>
      <c r="F20" s="24"/>
      <c r="G20" s="24"/>
    </row>
    <row r="21" spans="1:7" ht="14.25">
      <c r="A21" s="62"/>
      <c r="B21" s="170" t="s">
        <v>39</v>
      </c>
      <c r="C21" s="59"/>
      <c r="D21" s="169">
        <f>D16+D17</f>
        <v>104172430</v>
      </c>
      <c r="E21" s="169">
        <f>E16+E17</f>
        <v>86311964</v>
      </c>
      <c r="F21" s="24"/>
      <c r="G21" s="24"/>
    </row>
    <row r="22" spans="1:7" ht="14.25">
      <c r="A22" s="57" t="s">
        <v>40</v>
      </c>
      <c r="B22" s="58" t="s">
        <v>41</v>
      </c>
      <c r="C22" s="59"/>
      <c r="D22" s="127">
        <v>0</v>
      </c>
      <c r="E22" s="127">
        <v>0</v>
      </c>
      <c r="F22" s="24"/>
      <c r="G22" s="24"/>
    </row>
    <row r="23" spans="1:7" ht="15" customHeight="1">
      <c r="A23" s="57" t="s">
        <v>42</v>
      </c>
      <c r="B23" s="58" t="s">
        <v>43</v>
      </c>
      <c r="C23" s="59"/>
      <c r="D23" s="127">
        <v>0</v>
      </c>
      <c r="E23" s="127">
        <v>0</v>
      </c>
      <c r="F23" s="24"/>
      <c r="G23" s="24"/>
    </row>
    <row r="24" spans="1:7" ht="14.25">
      <c r="A24" s="57" t="s">
        <v>44</v>
      </c>
      <c r="B24" s="58" t="s">
        <v>45</v>
      </c>
      <c r="C24" s="59"/>
      <c r="D24" s="127">
        <v>0</v>
      </c>
      <c r="E24" s="127">
        <v>0</v>
      </c>
      <c r="F24" s="24"/>
      <c r="G24" s="24"/>
    </row>
    <row r="25" spans="1:7" ht="15.75" customHeight="1">
      <c r="A25" s="63"/>
      <c r="B25" s="170" t="s">
        <v>49</v>
      </c>
      <c r="C25" s="59"/>
      <c r="D25" s="169">
        <f>D8+D14+D21+D22+D23+D24</f>
        <v>346316040</v>
      </c>
      <c r="E25" s="169">
        <f>E8+E14+E21+E22+E23+E24</f>
        <v>247886872</v>
      </c>
      <c r="F25" s="24"/>
      <c r="G25" s="24"/>
    </row>
    <row r="26" spans="1:7" ht="14.25">
      <c r="A26" s="52" t="s">
        <v>2</v>
      </c>
      <c r="B26" s="45" t="s">
        <v>46</v>
      </c>
      <c r="C26" s="47"/>
      <c r="D26" s="49"/>
      <c r="E26" s="49"/>
      <c r="F26" s="24"/>
      <c r="G26" s="24"/>
    </row>
    <row r="27" spans="1:7" ht="14.25">
      <c r="A27" s="64" t="s">
        <v>47</v>
      </c>
      <c r="B27" s="58" t="s">
        <v>48</v>
      </c>
      <c r="C27" s="59"/>
      <c r="D27" s="60"/>
      <c r="E27" s="60"/>
      <c r="F27" s="24"/>
      <c r="G27" s="24"/>
    </row>
    <row r="28" spans="1:7" ht="15.75" customHeight="1">
      <c r="A28" s="57" t="s">
        <v>18</v>
      </c>
      <c r="B28" s="140" t="s">
        <v>51</v>
      </c>
      <c r="C28" s="59"/>
      <c r="D28" s="127">
        <v>0</v>
      </c>
      <c r="E28" s="127">
        <v>0</v>
      </c>
      <c r="F28" s="24"/>
      <c r="G28" s="24"/>
    </row>
    <row r="29" spans="1:7" ht="15" hidden="1">
      <c r="A29" s="53"/>
      <c r="B29" s="141" t="s">
        <v>52</v>
      </c>
      <c r="C29" s="50"/>
      <c r="D29" s="51"/>
      <c r="E29" s="51"/>
      <c r="F29" s="24"/>
      <c r="G29" s="24"/>
    </row>
    <row r="30" spans="1:7" ht="17.25" customHeight="1">
      <c r="A30" s="55" t="s">
        <v>20</v>
      </c>
      <c r="B30" s="139" t="s">
        <v>53</v>
      </c>
      <c r="C30" s="46"/>
      <c r="D30" s="133">
        <v>0</v>
      </c>
      <c r="E30" s="133">
        <v>0</v>
      </c>
      <c r="F30" s="24"/>
      <c r="G30" s="24"/>
    </row>
    <row r="31" spans="1:7" ht="15">
      <c r="A31" s="64" t="s">
        <v>27</v>
      </c>
      <c r="B31" s="140" t="s">
        <v>54</v>
      </c>
      <c r="C31" s="59"/>
      <c r="D31" s="135">
        <v>0</v>
      </c>
      <c r="E31" s="127">
        <v>0</v>
      </c>
      <c r="F31" s="24"/>
      <c r="G31" s="24"/>
    </row>
    <row r="32" spans="1:7" ht="15">
      <c r="A32" s="57" t="s">
        <v>29</v>
      </c>
      <c r="B32" s="142" t="s">
        <v>55</v>
      </c>
      <c r="C32" s="59"/>
      <c r="D32" s="135">
        <v>0</v>
      </c>
      <c r="E32" s="127">
        <v>0</v>
      </c>
      <c r="F32" s="24"/>
      <c r="G32" s="24"/>
    </row>
    <row r="33" spans="1:7" ht="14.25">
      <c r="A33" s="62"/>
      <c r="B33" s="171" t="s">
        <v>56</v>
      </c>
      <c r="C33" s="59"/>
      <c r="D33" s="172">
        <f>D28+D30+D31+D32</f>
        <v>0</v>
      </c>
      <c r="E33" s="172">
        <f>E28+E30+E31+E32</f>
        <v>0</v>
      </c>
      <c r="F33" s="24"/>
      <c r="G33" s="24"/>
    </row>
    <row r="34" spans="1:7" ht="14.25">
      <c r="A34" s="57" t="s">
        <v>57</v>
      </c>
      <c r="B34" s="65" t="s">
        <v>58</v>
      </c>
      <c r="C34" s="59"/>
      <c r="D34" s="135"/>
      <c r="E34" s="127"/>
      <c r="F34" s="24"/>
      <c r="G34" s="24"/>
    </row>
    <row r="35" spans="1:7" ht="15" customHeight="1">
      <c r="A35" s="57" t="s">
        <v>18</v>
      </c>
      <c r="B35" s="142" t="s">
        <v>59</v>
      </c>
      <c r="C35" s="59">
        <v>212</v>
      </c>
      <c r="D35" s="127">
        <v>117239950</v>
      </c>
      <c r="E35" s="127">
        <v>117239950</v>
      </c>
      <c r="F35" s="24"/>
      <c r="G35" s="24"/>
    </row>
    <row r="36" spans="1:7" ht="15" customHeight="1">
      <c r="A36" s="52" t="s">
        <v>20</v>
      </c>
      <c r="B36" s="143" t="s">
        <v>60</v>
      </c>
      <c r="C36" s="47">
        <v>212</v>
      </c>
      <c r="D36" s="136">
        <v>61240158</v>
      </c>
      <c r="E36" s="136">
        <v>61497156</v>
      </c>
      <c r="F36" s="24"/>
      <c r="G36" s="24"/>
    </row>
    <row r="37" spans="1:7" ht="15" customHeight="1">
      <c r="A37" s="64" t="s">
        <v>27</v>
      </c>
      <c r="B37" s="142" t="s">
        <v>61</v>
      </c>
      <c r="C37" s="59">
        <v>213</v>
      </c>
      <c r="D37" s="127">
        <v>10676451</v>
      </c>
      <c r="E37" s="127">
        <v>11116753</v>
      </c>
      <c r="F37" s="24"/>
      <c r="G37" s="24"/>
    </row>
    <row r="38" spans="1:7" ht="16.5" customHeight="1">
      <c r="A38" s="57" t="s">
        <v>29</v>
      </c>
      <c r="B38" s="142" t="s">
        <v>62</v>
      </c>
      <c r="C38" s="59">
        <v>215</v>
      </c>
      <c r="D38" s="127">
        <v>3181400</v>
      </c>
      <c r="E38" s="127">
        <v>3186100</v>
      </c>
      <c r="F38" s="24"/>
      <c r="G38" s="24"/>
    </row>
    <row r="39" spans="1:7" ht="14.25">
      <c r="A39" s="66"/>
      <c r="B39" s="171" t="s">
        <v>22</v>
      </c>
      <c r="C39" s="173"/>
      <c r="D39" s="169">
        <f>SUM(D35:D38)</f>
        <v>192337959</v>
      </c>
      <c r="E39" s="169">
        <f>SUM(E35:E38)</f>
        <v>193039959</v>
      </c>
      <c r="F39" s="24"/>
      <c r="G39" s="24"/>
    </row>
    <row r="40" spans="1:7" ht="14.25">
      <c r="A40" s="57" t="s">
        <v>63</v>
      </c>
      <c r="B40" s="65" t="s">
        <v>64</v>
      </c>
      <c r="C40" s="59"/>
      <c r="D40" s="127">
        <v>0</v>
      </c>
      <c r="E40" s="127">
        <v>0</v>
      </c>
      <c r="F40" s="24"/>
      <c r="G40" s="24"/>
    </row>
    <row r="41" spans="1:7" ht="14.25">
      <c r="A41" s="57" t="s">
        <v>65</v>
      </c>
      <c r="B41" s="65" t="s">
        <v>66</v>
      </c>
      <c r="C41" s="59"/>
      <c r="D41" s="127"/>
      <c r="E41" s="60"/>
      <c r="F41" s="24"/>
      <c r="G41" s="24"/>
    </row>
    <row r="42" spans="1:7" ht="15">
      <c r="A42" s="57" t="s">
        <v>18</v>
      </c>
      <c r="B42" s="142" t="s">
        <v>67</v>
      </c>
      <c r="C42" s="59"/>
      <c r="D42" s="127">
        <v>0</v>
      </c>
      <c r="E42" s="135">
        <v>0</v>
      </c>
      <c r="F42" s="23"/>
      <c r="G42" s="24"/>
    </row>
    <row r="43" spans="1:7" ht="15">
      <c r="A43" s="57" t="s">
        <v>20</v>
      </c>
      <c r="B43" s="142" t="s">
        <v>68</v>
      </c>
      <c r="C43" s="59"/>
      <c r="D43" s="127">
        <v>859135</v>
      </c>
      <c r="E43" s="135">
        <v>0</v>
      </c>
      <c r="F43" s="23"/>
      <c r="G43" s="24"/>
    </row>
    <row r="44" spans="1:7" ht="15">
      <c r="A44" s="64" t="s">
        <v>27</v>
      </c>
      <c r="B44" s="142" t="s">
        <v>69</v>
      </c>
      <c r="C44" s="59"/>
      <c r="D44" s="127">
        <f>SUM(H40)</f>
        <v>0</v>
      </c>
      <c r="E44" s="135">
        <v>0</v>
      </c>
      <c r="F44" s="23"/>
      <c r="G44" s="24"/>
    </row>
    <row r="45" spans="1:7" ht="14.25">
      <c r="A45" s="62"/>
      <c r="B45" s="65" t="s">
        <v>39</v>
      </c>
      <c r="C45" s="59"/>
      <c r="D45" s="127">
        <f>D42+D43+D44</f>
        <v>859135</v>
      </c>
      <c r="E45" s="127">
        <f>E42+E43+E44</f>
        <v>0</v>
      </c>
      <c r="F45" s="23"/>
      <c r="G45" s="24"/>
    </row>
    <row r="46" spans="1:7" ht="14.25">
      <c r="A46" s="64" t="s">
        <v>70</v>
      </c>
      <c r="B46" s="65" t="s">
        <v>71</v>
      </c>
      <c r="C46" s="59"/>
      <c r="D46" s="127">
        <v>0</v>
      </c>
      <c r="E46" s="135">
        <v>0</v>
      </c>
      <c r="F46" s="23"/>
      <c r="G46" s="24"/>
    </row>
    <row r="47" spans="1:7" ht="14.25">
      <c r="A47" s="64" t="s">
        <v>42</v>
      </c>
      <c r="B47" s="65" t="s">
        <v>72</v>
      </c>
      <c r="C47" s="59"/>
      <c r="D47" s="127">
        <v>0</v>
      </c>
      <c r="E47" s="135">
        <v>0</v>
      </c>
      <c r="F47" s="23"/>
      <c r="G47" s="24"/>
    </row>
    <row r="48" spans="1:7" ht="18" customHeight="1">
      <c r="A48" s="54"/>
      <c r="B48" s="174" t="s">
        <v>73</v>
      </c>
      <c r="C48" s="175"/>
      <c r="D48" s="176">
        <f>D33+D39+D45+D41+D46+D47</f>
        <v>193197094</v>
      </c>
      <c r="E48" s="176">
        <f>E33+E39+E45+E46+E47</f>
        <v>193039959</v>
      </c>
      <c r="F48" s="23"/>
      <c r="G48" s="24"/>
    </row>
    <row r="49" spans="1:7" ht="16.5" customHeight="1">
      <c r="A49" s="189"/>
      <c r="B49" s="190" t="s">
        <v>218</v>
      </c>
      <c r="C49" s="191"/>
      <c r="D49" s="192">
        <f>D25+D48</f>
        <v>539513134</v>
      </c>
      <c r="E49" s="192">
        <f>E25+E48</f>
        <v>440926831</v>
      </c>
      <c r="F49" s="24"/>
      <c r="G49" s="24"/>
    </row>
    <row r="50" spans="1:7" ht="13.5" thickBot="1">
      <c r="A50" s="24"/>
      <c r="B50" s="24"/>
      <c r="C50" s="24"/>
      <c r="D50" s="24"/>
      <c r="E50" s="24"/>
      <c r="F50" s="24"/>
      <c r="G50" s="24"/>
    </row>
    <row r="51" spans="1:7" ht="14.25">
      <c r="A51" s="181"/>
      <c r="B51" s="182" t="s">
        <v>74</v>
      </c>
      <c r="C51" s="183" t="s">
        <v>13</v>
      </c>
      <c r="D51" s="184" t="s">
        <v>14</v>
      </c>
      <c r="E51" s="184" t="s">
        <v>14</v>
      </c>
      <c r="F51" s="24"/>
      <c r="G51" s="24"/>
    </row>
    <row r="52" spans="1:7" ht="14.25">
      <c r="A52" s="185"/>
      <c r="B52" s="186"/>
      <c r="C52" s="187"/>
      <c r="D52" s="188">
        <v>2014</v>
      </c>
      <c r="E52" s="188">
        <v>2013</v>
      </c>
      <c r="F52" s="24"/>
      <c r="G52" s="24"/>
    </row>
    <row r="53" spans="1:7" ht="14.25">
      <c r="A53" s="57" t="s">
        <v>1</v>
      </c>
      <c r="B53" s="58" t="s">
        <v>84</v>
      </c>
      <c r="C53" s="59"/>
      <c r="D53" s="60"/>
      <c r="E53" s="67"/>
      <c r="F53" s="24"/>
      <c r="G53" s="24"/>
    </row>
    <row r="54" spans="1:7" ht="14.25">
      <c r="A54" s="55">
        <v>1</v>
      </c>
      <c r="B54" s="56" t="s">
        <v>85</v>
      </c>
      <c r="C54" s="46"/>
      <c r="D54" s="133">
        <v>0</v>
      </c>
      <c r="E54" s="133">
        <v>0</v>
      </c>
      <c r="F54" s="24"/>
      <c r="G54" s="24"/>
    </row>
    <row r="55" spans="1:7" ht="14.25">
      <c r="A55" s="57">
        <v>2</v>
      </c>
      <c r="B55" s="58" t="s">
        <v>75</v>
      </c>
      <c r="C55" s="59"/>
      <c r="D55" s="127"/>
      <c r="E55" s="127"/>
      <c r="F55" s="24"/>
      <c r="G55" s="24"/>
    </row>
    <row r="56" spans="1:7" ht="15">
      <c r="A56" s="55" t="s">
        <v>18</v>
      </c>
      <c r="B56" s="139" t="s">
        <v>103</v>
      </c>
      <c r="C56" s="46"/>
      <c r="D56" s="133">
        <v>0</v>
      </c>
      <c r="E56" s="133">
        <v>0</v>
      </c>
      <c r="F56" s="24"/>
      <c r="G56" s="24"/>
    </row>
    <row r="57" spans="1:7" ht="15">
      <c r="A57" s="57" t="s">
        <v>20</v>
      </c>
      <c r="B57" s="140" t="s">
        <v>76</v>
      </c>
      <c r="C57" s="59"/>
      <c r="D57" s="127">
        <v>0</v>
      </c>
      <c r="E57" s="127">
        <v>0</v>
      </c>
      <c r="F57" s="24"/>
      <c r="G57" s="24"/>
    </row>
    <row r="58" spans="1:7" ht="15">
      <c r="A58" s="68" t="s">
        <v>27</v>
      </c>
      <c r="B58" s="144" t="s">
        <v>104</v>
      </c>
      <c r="C58" s="59"/>
      <c r="D58" s="127">
        <v>0</v>
      </c>
      <c r="E58" s="127">
        <v>0</v>
      </c>
      <c r="F58" s="24"/>
      <c r="G58" s="24"/>
    </row>
    <row r="59" spans="1:7" ht="14.25">
      <c r="A59" s="57"/>
      <c r="B59" s="170" t="s">
        <v>22</v>
      </c>
      <c r="C59" s="173"/>
      <c r="D59" s="169">
        <f>SUM(D56:D58)</f>
        <v>0</v>
      </c>
      <c r="E59" s="169">
        <f>SUM(E56:E58)</f>
        <v>0</v>
      </c>
      <c r="F59" s="24"/>
      <c r="G59" s="24"/>
    </row>
    <row r="60" spans="1:7" ht="12.75" customHeight="1">
      <c r="A60" s="57">
        <v>3</v>
      </c>
      <c r="B60" s="70" t="s">
        <v>105</v>
      </c>
      <c r="C60" s="59"/>
      <c r="D60" s="127"/>
      <c r="E60" s="127"/>
      <c r="F60" s="24"/>
      <c r="G60" s="24"/>
    </row>
    <row r="61" spans="1:7" ht="13.5" customHeight="1">
      <c r="A61" s="57" t="s">
        <v>18</v>
      </c>
      <c r="B61" s="140" t="s">
        <v>107</v>
      </c>
      <c r="C61" s="59">
        <v>401</v>
      </c>
      <c r="D61" s="127">
        <v>156750215</v>
      </c>
      <c r="E61" s="127">
        <v>85937740</v>
      </c>
      <c r="F61" s="24"/>
      <c r="G61" s="24"/>
    </row>
    <row r="62" spans="1:7" ht="15">
      <c r="A62" s="57" t="s">
        <v>20</v>
      </c>
      <c r="B62" s="140" t="s">
        <v>106</v>
      </c>
      <c r="C62" s="59">
        <v>421</v>
      </c>
      <c r="D62" s="127">
        <v>5064</v>
      </c>
      <c r="E62" s="127">
        <v>0</v>
      </c>
      <c r="F62" s="24"/>
      <c r="G62" s="24"/>
    </row>
    <row r="63" spans="1:7" ht="15">
      <c r="A63" s="57" t="s">
        <v>27</v>
      </c>
      <c r="B63" s="140" t="s">
        <v>77</v>
      </c>
      <c r="C63" s="138">
        <v>431447</v>
      </c>
      <c r="D63" s="127">
        <v>259838</v>
      </c>
      <c r="E63" s="127">
        <v>261401</v>
      </c>
      <c r="F63" s="24"/>
      <c r="G63" s="24"/>
    </row>
    <row r="64" spans="1:7" ht="15">
      <c r="A64" s="69" t="s">
        <v>29</v>
      </c>
      <c r="B64" s="140" t="s">
        <v>132</v>
      </c>
      <c r="C64" s="59">
        <v>45</v>
      </c>
      <c r="D64" s="127">
        <v>294273000</v>
      </c>
      <c r="E64" s="127">
        <v>267273000</v>
      </c>
      <c r="F64" s="24"/>
      <c r="G64" s="24"/>
    </row>
    <row r="65" spans="1:7" ht="14.25">
      <c r="A65" s="57"/>
      <c r="B65" s="170" t="s">
        <v>31</v>
      </c>
      <c r="C65" s="173"/>
      <c r="D65" s="169">
        <f>SUM(D61:D64)</f>
        <v>451288117</v>
      </c>
      <c r="E65" s="169">
        <f>SUM(E61:E64)</f>
        <v>353472141</v>
      </c>
      <c r="F65" s="24"/>
      <c r="G65" s="24"/>
    </row>
    <row r="66" spans="1:7" ht="15">
      <c r="A66" s="64">
        <v>4</v>
      </c>
      <c r="B66" s="70" t="s">
        <v>108</v>
      </c>
      <c r="C66" s="59"/>
      <c r="D66" s="127">
        <v>0</v>
      </c>
      <c r="E66" s="127">
        <v>0</v>
      </c>
      <c r="F66" s="24"/>
      <c r="G66" s="24"/>
    </row>
    <row r="67" spans="1:7" ht="15">
      <c r="A67" s="64">
        <v>5</v>
      </c>
      <c r="B67" s="177" t="s">
        <v>109</v>
      </c>
      <c r="C67" s="173"/>
      <c r="D67" s="169">
        <v>0</v>
      </c>
      <c r="E67" s="169">
        <v>0</v>
      </c>
      <c r="F67" s="24"/>
      <c r="G67" s="24"/>
    </row>
    <row r="68" spans="1:7" ht="15">
      <c r="A68" s="57"/>
      <c r="B68" s="177" t="s">
        <v>110</v>
      </c>
      <c r="C68" s="173"/>
      <c r="D68" s="169">
        <f>D54+D59+D65+D66+D67</f>
        <v>451288117</v>
      </c>
      <c r="E68" s="169">
        <f>E54+E59+E65+E66+E67</f>
        <v>353472141</v>
      </c>
      <c r="F68" s="24"/>
      <c r="G68" s="24"/>
    </row>
    <row r="69" spans="1:7" ht="15">
      <c r="A69" s="57"/>
      <c r="B69" s="70"/>
      <c r="C69" s="59"/>
      <c r="D69" s="60"/>
      <c r="E69" s="60"/>
      <c r="F69" s="24"/>
      <c r="G69" s="24"/>
    </row>
    <row r="70" spans="1:7" ht="15">
      <c r="A70" s="57" t="s">
        <v>2</v>
      </c>
      <c r="B70" s="70" t="s">
        <v>111</v>
      </c>
      <c r="C70" s="59"/>
      <c r="D70" s="60"/>
      <c r="E70" s="60"/>
      <c r="F70" s="24"/>
      <c r="G70" s="24"/>
    </row>
    <row r="71" spans="1:7" ht="15">
      <c r="A71" s="57">
        <v>1</v>
      </c>
      <c r="B71" s="140" t="s">
        <v>112</v>
      </c>
      <c r="C71" s="59">
        <v>163</v>
      </c>
      <c r="D71" s="135">
        <v>35813374</v>
      </c>
      <c r="E71" s="127">
        <v>39701682</v>
      </c>
      <c r="F71" s="24"/>
      <c r="G71" s="24"/>
    </row>
    <row r="72" spans="1:7" ht="15">
      <c r="A72" s="68" t="s">
        <v>18</v>
      </c>
      <c r="B72" s="144" t="s">
        <v>113</v>
      </c>
      <c r="C72" s="59"/>
      <c r="D72" s="127">
        <v>0</v>
      </c>
      <c r="E72" s="127">
        <v>0</v>
      </c>
      <c r="F72" s="24"/>
      <c r="G72" s="24"/>
    </row>
    <row r="73" spans="1:7" ht="15">
      <c r="A73" s="57" t="s">
        <v>20</v>
      </c>
      <c r="B73" s="144" t="s">
        <v>78</v>
      </c>
      <c r="C73" s="59"/>
      <c r="D73" s="127">
        <v>0</v>
      </c>
      <c r="E73" s="127">
        <v>0</v>
      </c>
      <c r="F73" s="24"/>
      <c r="G73" s="24"/>
    </row>
    <row r="74" spans="1:7" ht="14.25">
      <c r="A74" s="57"/>
      <c r="B74" s="58" t="s">
        <v>79</v>
      </c>
      <c r="C74" s="59"/>
      <c r="D74" s="127">
        <f>SUM(D71:D73)</f>
        <v>35813374</v>
      </c>
      <c r="E74" s="127">
        <f>SUM(E71:E73)</f>
        <v>39701682</v>
      </c>
      <c r="F74" s="24"/>
      <c r="G74" s="24"/>
    </row>
    <row r="75" spans="1:7" ht="15">
      <c r="A75" s="57">
        <v>2</v>
      </c>
      <c r="B75" s="144" t="s">
        <v>114</v>
      </c>
      <c r="C75" s="59"/>
      <c r="D75" s="127">
        <v>0</v>
      </c>
      <c r="E75" s="127">
        <v>0</v>
      </c>
      <c r="F75" s="24"/>
      <c r="G75" s="24"/>
    </row>
    <row r="76" spans="1:7" ht="15">
      <c r="A76" s="69">
        <v>3</v>
      </c>
      <c r="B76" s="144" t="s">
        <v>115</v>
      </c>
      <c r="C76" s="59"/>
      <c r="D76" s="127">
        <v>0</v>
      </c>
      <c r="E76" s="127">
        <v>0</v>
      </c>
      <c r="F76" s="24"/>
      <c r="G76" s="24"/>
    </row>
    <row r="77" spans="1:7" ht="15">
      <c r="A77" s="52">
        <v>4</v>
      </c>
      <c r="B77" s="145" t="s">
        <v>108</v>
      </c>
      <c r="C77" s="47"/>
      <c r="D77" s="136">
        <v>0</v>
      </c>
      <c r="E77" s="136">
        <v>0</v>
      </c>
      <c r="F77" s="24"/>
      <c r="G77" s="24"/>
    </row>
    <row r="78" spans="1:7" ht="14.25">
      <c r="A78" s="64"/>
      <c r="B78" s="58" t="s">
        <v>116</v>
      </c>
      <c r="C78" s="59"/>
      <c r="D78" s="127">
        <f>D74+D75+D76+D77</f>
        <v>35813374</v>
      </c>
      <c r="E78" s="127">
        <f>E74+E75+E76+E77</f>
        <v>39701682</v>
      </c>
      <c r="F78" s="24"/>
      <c r="G78" s="24"/>
    </row>
    <row r="79" spans="1:7" ht="15">
      <c r="A79" s="57"/>
      <c r="B79" s="177" t="s">
        <v>227</v>
      </c>
      <c r="C79" s="173"/>
      <c r="D79" s="169">
        <f>D68+D78</f>
        <v>487101491</v>
      </c>
      <c r="E79" s="169">
        <f>E68+E78</f>
        <v>393173823</v>
      </c>
      <c r="F79" s="24"/>
      <c r="G79" s="24"/>
    </row>
    <row r="80" spans="1:7" ht="15">
      <c r="A80" s="71"/>
      <c r="B80" s="61"/>
      <c r="C80" s="72"/>
      <c r="D80" s="73"/>
      <c r="E80" s="73"/>
      <c r="F80" s="24"/>
      <c r="G80" s="24"/>
    </row>
    <row r="81" spans="1:7" ht="15">
      <c r="A81" s="55" t="s">
        <v>3</v>
      </c>
      <c r="B81" s="74" t="s">
        <v>80</v>
      </c>
      <c r="C81" s="46"/>
      <c r="D81" s="48"/>
      <c r="E81" s="48"/>
      <c r="F81" s="24"/>
      <c r="G81" s="24"/>
    </row>
    <row r="82" spans="1:7" ht="15">
      <c r="A82" s="64">
        <v>1</v>
      </c>
      <c r="B82" s="70" t="s">
        <v>117</v>
      </c>
      <c r="C82" s="59">
        <v>281</v>
      </c>
      <c r="D82" s="135">
        <v>0</v>
      </c>
      <c r="E82" s="127">
        <v>0</v>
      </c>
      <c r="F82" s="24"/>
      <c r="G82" s="24"/>
    </row>
    <row r="83" spans="1:7" ht="30">
      <c r="A83" s="57">
        <v>2</v>
      </c>
      <c r="B83" s="146" t="s">
        <v>118</v>
      </c>
      <c r="C83" s="59"/>
      <c r="D83" s="135">
        <v>0</v>
      </c>
      <c r="E83" s="127">
        <v>0</v>
      </c>
      <c r="F83" s="24"/>
      <c r="G83" s="24"/>
    </row>
    <row r="84" spans="1:7" ht="14.25">
      <c r="A84" s="68">
        <v>3</v>
      </c>
      <c r="B84" s="65" t="s">
        <v>81</v>
      </c>
      <c r="C84" s="59">
        <v>101</v>
      </c>
      <c r="D84" s="135">
        <v>45929000</v>
      </c>
      <c r="E84" s="127">
        <v>37293000</v>
      </c>
      <c r="F84" s="24"/>
      <c r="G84" s="24"/>
    </row>
    <row r="85" spans="1:7" ht="14.25">
      <c r="A85" s="57">
        <v>4</v>
      </c>
      <c r="B85" s="65" t="s">
        <v>82</v>
      </c>
      <c r="C85" s="59"/>
      <c r="D85" s="44">
        <v>0</v>
      </c>
      <c r="E85" s="60">
        <v>0</v>
      </c>
      <c r="F85" s="24"/>
      <c r="G85" s="24"/>
    </row>
    <row r="86" spans="1:7" ht="15">
      <c r="A86" s="57">
        <v>5</v>
      </c>
      <c r="B86" s="146" t="s">
        <v>119</v>
      </c>
      <c r="C86" s="59"/>
      <c r="D86" s="127">
        <v>0</v>
      </c>
      <c r="E86" s="127">
        <v>0</v>
      </c>
      <c r="F86" s="24"/>
      <c r="G86" s="24"/>
    </row>
    <row r="87" spans="1:7" ht="15">
      <c r="A87" s="52">
        <v>6</v>
      </c>
      <c r="B87" s="147" t="s">
        <v>120</v>
      </c>
      <c r="C87" s="47"/>
      <c r="D87" s="136">
        <v>0</v>
      </c>
      <c r="E87" s="136">
        <v>0</v>
      </c>
      <c r="F87" s="24"/>
      <c r="G87" s="24"/>
    </row>
    <row r="88" spans="1:7" ht="15">
      <c r="A88" s="64">
        <v>7</v>
      </c>
      <c r="B88" s="146" t="s">
        <v>121</v>
      </c>
      <c r="C88" s="59">
        <v>106</v>
      </c>
      <c r="D88" s="127">
        <v>1224008</v>
      </c>
      <c r="E88" s="127">
        <v>1123896</v>
      </c>
      <c r="F88" s="24"/>
      <c r="G88" s="24"/>
    </row>
    <row r="89" spans="1:7" ht="15">
      <c r="A89" s="57">
        <v>8</v>
      </c>
      <c r="B89" s="146" t="s">
        <v>122</v>
      </c>
      <c r="C89" s="59">
        <v>118</v>
      </c>
      <c r="D89" s="127">
        <v>0</v>
      </c>
      <c r="E89" s="127">
        <v>0</v>
      </c>
      <c r="F89" s="24"/>
      <c r="G89" s="24"/>
    </row>
    <row r="90" spans="1:7" ht="14.25">
      <c r="A90" s="75">
        <v>9</v>
      </c>
      <c r="B90" s="65" t="s">
        <v>123</v>
      </c>
      <c r="C90" s="59">
        <v>107</v>
      </c>
      <c r="D90" s="127"/>
      <c r="E90" s="127">
        <v>5428792</v>
      </c>
      <c r="F90" s="24"/>
      <c r="G90" s="24"/>
    </row>
    <row r="91" spans="1:7" ht="14.25">
      <c r="A91" s="57">
        <v>10</v>
      </c>
      <c r="B91" s="65" t="s">
        <v>217</v>
      </c>
      <c r="C91" s="59">
        <v>120</v>
      </c>
      <c r="D91" s="127">
        <v>5258635</v>
      </c>
      <c r="E91" s="127">
        <v>3907320</v>
      </c>
      <c r="F91" s="24"/>
      <c r="G91" s="24"/>
    </row>
    <row r="92" spans="1:7" ht="14.25">
      <c r="A92" s="57"/>
      <c r="B92" s="171" t="s">
        <v>83</v>
      </c>
      <c r="C92" s="173"/>
      <c r="D92" s="169">
        <f>SUM(D82:D91)</f>
        <v>52411643</v>
      </c>
      <c r="E92" s="169">
        <f>SUM(E82:E91)</f>
        <v>47753008</v>
      </c>
      <c r="F92" s="24"/>
      <c r="G92" s="24"/>
    </row>
    <row r="93" spans="1:7" ht="15">
      <c r="A93" s="57"/>
      <c r="B93" s="178"/>
      <c r="C93" s="173"/>
      <c r="D93" s="179"/>
      <c r="E93" s="180"/>
      <c r="F93" s="24"/>
      <c r="G93" s="24"/>
    </row>
    <row r="94" spans="1:7" ht="15">
      <c r="A94" s="193"/>
      <c r="B94" s="194" t="s">
        <v>50</v>
      </c>
      <c r="C94" s="191"/>
      <c r="D94" s="192">
        <f>D79+D92</f>
        <v>539513134</v>
      </c>
      <c r="E94" s="192">
        <f>E79+E92</f>
        <v>440926831</v>
      </c>
      <c r="F94" s="24"/>
      <c r="G94" s="24"/>
    </row>
    <row r="95" spans="1:7" ht="15">
      <c r="A95" s="81"/>
      <c r="B95" s="82"/>
      <c r="C95" s="83"/>
      <c r="D95" s="84"/>
      <c r="E95" s="84"/>
      <c r="F95" s="24"/>
      <c r="G95" s="24"/>
    </row>
    <row r="96" spans="1:7" ht="14.25">
      <c r="A96" s="80"/>
      <c r="B96" s="78"/>
      <c r="C96" s="77"/>
      <c r="D96" s="76"/>
      <c r="E96" s="76"/>
      <c r="F96" s="24"/>
      <c r="G96" s="24"/>
    </row>
    <row r="97" spans="1:7" ht="14.25">
      <c r="A97" s="79"/>
      <c r="B97" s="78"/>
      <c r="C97" s="77"/>
      <c r="D97" s="76"/>
      <c r="E97" s="76"/>
      <c r="F97" s="24"/>
      <c r="G97" s="24"/>
    </row>
    <row r="98" spans="1:7" ht="14.25">
      <c r="A98" s="79"/>
      <c r="B98" s="78"/>
      <c r="C98" s="77"/>
      <c r="D98" s="76"/>
      <c r="E98" s="76"/>
      <c r="F98" s="24"/>
      <c r="G98" s="24"/>
    </row>
    <row r="99" spans="1:7" ht="14.25">
      <c r="A99" s="80"/>
      <c r="B99" s="78"/>
      <c r="C99" s="77"/>
      <c r="D99" s="76"/>
      <c r="E99" s="76"/>
      <c r="F99" s="24"/>
      <c r="G99" s="24"/>
    </row>
    <row r="100" spans="1:7" ht="12.75">
      <c r="A100" s="267"/>
      <c r="B100" s="268"/>
      <c r="C100" s="267"/>
      <c r="D100" s="266"/>
      <c r="E100" s="266"/>
      <c r="F100" s="24"/>
      <c r="G100" s="24"/>
    </row>
    <row r="101" spans="1:7" ht="12.75">
      <c r="A101" s="267"/>
      <c r="B101" s="268"/>
      <c r="C101" s="267"/>
      <c r="D101" s="266"/>
      <c r="E101" s="266"/>
      <c r="F101" s="24"/>
      <c r="G101" s="24"/>
    </row>
    <row r="102" spans="1:7" ht="12.75">
      <c r="A102" s="24"/>
      <c r="B102" s="24"/>
      <c r="C102" s="24"/>
      <c r="D102" s="24"/>
      <c r="E102" s="24"/>
      <c r="F102" s="24"/>
      <c r="G102" s="24"/>
    </row>
    <row r="103" spans="1:7" ht="12.75">
      <c r="A103" s="24"/>
      <c r="B103" s="24"/>
      <c r="C103" s="24"/>
      <c r="D103" s="24"/>
      <c r="E103" s="24"/>
      <c r="F103" s="24"/>
      <c r="G103" s="24"/>
    </row>
    <row r="104" spans="1:7" ht="12.75">
      <c r="A104" s="24"/>
      <c r="B104" s="24"/>
      <c r="C104" s="24"/>
      <c r="D104" s="24"/>
      <c r="E104" s="24"/>
      <c r="F104" s="24"/>
      <c r="G104" s="24"/>
    </row>
    <row r="105" spans="1:7" ht="12.75">
      <c r="A105" s="24"/>
      <c r="B105" s="24"/>
      <c r="C105" s="24"/>
      <c r="D105" s="24"/>
      <c r="E105" s="24"/>
      <c r="F105" s="24"/>
      <c r="G105" s="24"/>
    </row>
    <row r="106" spans="1:7" ht="12.75">
      <c r="A106" s="24"/>
      <c r="B106" s="24"/>
      <c r="C106" s="24"/>
      <c r="D106" s="24"/>
      <c r="E106" s="24"/>
      <c r="F106" s="24"/>
      <c r="G106" s="24"/>
    </row>
    <row r="107" spans="1:7" ht="12.75">
      <c r="A107" s="24"/>
      <c r="B107" s="24"/>
      <c r="C107" s="24"/>
      <c r="D107" s="24"/>
      <c r="E107" s="24"/>
      <c r="F107" s="24"/>
      <c r="G107" s="24"/>
    </row>
    <row r="108" spans="1:7" ht="12.75">
      <c r="A108" s="24"/>
      <c r="B108" s="24"/>
      <c r="C108" s="24"/>
      <c r="D108" s="24"/>
      <c r="E108" s="24"/>
      <c r="F108" s="24"/>
      <c r="G108" s="24"/>
    </row>
    <row r="109" spans="1:7" ht="12.75">
      <c r="A109" s="24"/>
      <c r="B109" s="24"/>
      <c r="C109" s="24"/>
      <c r="D109" s="24"/>
      <c r="E109" s="24"/>
      <c r="F109" s="24"/>
      <c r="G109" s="24"/>
    </row>
    <row r="110" spans="1:7" ht="12.75">
      <c r="A110" s="24"/>
      <c r="B110" s="24"/>
      <c r="C110" s="24"/>
      <c r="D110" s="24"/>
      <c r="E110" s="24"/>
      <c r="F110" s="24"/>
      <c r="G110" s="24"/>
    </row>
    <row r="111" spans="1:7" ht="12.75">
      <c r="A111" s="24"/>
      <c r="B111" s="24"/>
      <c r="C111" s="24"/>
      <c r="D111" s="24"/>
      <c r="E111" s="24"/>
      <c r="F111" s="24"/>
      <c r="G111" s="24"/>
    </row>
  </sheetData>
  <sheetProtection/>
  <mergeCells count="5">
    <mergeCell ref="E100:E101"/>
    <mergeCell ref="A100:A101"/>
    <mergeCell ref="B100:B101"/>
    <mergeCell ref="C100:C101"/>
    <mergeCell ref="D100:D101"/>
  </mergeCells>
  <printOptions gridLines="1"/>
  <pageMargins left="0.75" right="0.75" top="1" bottom="1" header="0.5" footer="0.5"/>
  <pageSetup orientation="portrait" paperSize="9" r:id="rId1"/>
  <headerFooter alignWithMargins="0">
    <oddFooter>&amp;RAdministratori  
(Myfit  Lezha)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45.57421875" style="0" customWidth="1"/>
    <col min="3" max="3" width="12.00390625" style="0" customWidth="1"/>
    <col min="4" max="5" width="11.8515625" style="0" customWidth="1"/>
  </cols>
  <sheetData>
    <row r="1" spans="1:5" ht="12.75">
      <c r="A1" s="35" t="s">
        <v>255</v>
      </c>
      <c r="B1" s="35" t="s">
        <v>124</v>
      </c>
      <c r="C1" s="195" t="s">
        <v>125</v>
      </c>
      <c r="D1" s="34" t="s">
        <v>127</v>
      </c>
      <c r="E1" s="35" t="s">
        <v>128</v>
      </c>
    </row>
    <row r="2" spans="1:6" ht="12.75">
      <c r="A2" s="18" t="s">
        <v>0</v>
      </c>
      <c r="B2" s="6"/>
      <c r="C2" s="40" t="s">
        <v>126</v>
      </c>
      <c r="D2" s="20">
        <v>2014</v>
      </c>
      <c r="E2" s="18">
        <v>2013</v>
      </c>
      <c r="F2" s="23"/>
    </row>
    <row r="3" spans="1:5" ht="21" customHeight="1">
      <c r="A3" s="16">
        <v>1</v>
      </c>
      <c r="B3" s="11" t="s">
        <v>129</v>
      </c>
      <c r="C3" s="89">
        <v>701705</v>
      </c>
      <c r="D3" s="9">
        <v>138897973</v>
      </c>
      <c r="E3" s="16">
        <v>130395944</v>
      </c>
    </row>
    <row r="4" spans="1:5" ht="21.75" customHeight="1">
      <c r="A4" s="11">
        <v>2</v>
      </c>
      <c r="B4" s="11" t="s">
        <v>130</v>
      </c>
      <c r="C4" s="10"/>
      <c r="D4" s="9">
        <v>1260140</v>
      </c>
      <c r="E4" s="10">
        <v>0</v>
      </c>
    </row>
    <row r="5" spans="1:5" ht="16.5" customHeight="1">
      <c r="A5" s="11">
        <v>3</v>
      </c>
      <c r="B5" s="11" t="s">
        <v>131</v>
      </c>
      <c r="C5" s="10"/>
      <c r="D5" s="8"/>
      <c r="E5" s="10"/>
    </row>
    <row r="6" spans="1:5" ht="16.5" customHeight="1">
      <c r="A6" s="11"/>
      <c r="B6" s="11" t="s">
        <v>133</v>
      </c>
      <c r="C6" s="10"/>
      <c r="D6" s="9">
        <v>12854758</v>
      </c>
      <c r="E6" s="11">
        <v>39672223</v>
      </c>
    </row>
    <row r="7" spans="1:5" ht="19.5" customHeight="1">
      <c r="A7" s="11">
        <v>4</v>
      </c>
      <c r="B7" s="11" t="s">
        <v>134</v>
      </c>
      <c r="C7" s="4" t="s">
        <v>135</v>
      </c>
      <c r="D7" s="9">
        <v>126377595</v>
      </c>
      <c r="E7" s="11">
        <v>112342376</v>
      </c>
    </row>
    <row r="8" spans="1:7" ht="14.25">
      <c r="A8" s="11">
        <v>5</v>
      </c>
      <c r="B8" s="11" t="s">
        <v>136</v>
      </c>
      <c r="C8" s="10"/>
      <c r="D8" s="9">
        <f>D9+D10</f>
        <v>12887181</v>
      </c>
      <c r="E8" s="9">
        <v>12600099</v>
      </c>
      <c r="G8" s="88"/>
    </row>
    <row r="9" spans="1:5" ht="16.5" customHeight="1">
      <c r="A9" s="11"/>
      <c r="B9" s="10" t="s">
        <v>137</v>
      </c>
      <c r="C9" s="10">
        <v>641</v>
      </c>
      <c r="D9" s="8">
        <v>11043000</v>
      </c>
      <c r="E9" s="10">
        <v>10797000</v>
      </c>
    </row>
    <row r="10" spans="1:5" ht="18.75" customHeight="1">
      <c r="A10" s="11"/>
      <c r="B10" s="10" t="s">
        <v>138</v>
      </c>
      <c r="C10" s="10">
        <v>644</v>
      </c>
      <c r="D10" s="8">
        <v>1844181</v>
      </c>
      <c r="E10" s="10">
        <v>1803099</v>
      </c>
    </row>
    <row r="11" spans="1:5" ht="17.25" customHeight="1">
      <c r="A11" s="11">
        <v>6</v>
      </c>
      <c r="B11" s="86" t="s">
        <v>139</v>
      </c>
      <c r="C11" s="10">
        <v>68</v>
      </c>
      <c r="D11" s="9">
        <v>702000</v>
      </c>
      <c r="E11" s="11">
        <v>720000</v>
      </c>
    </row>
    <row r="12" spans="1:5" ht="18.75" customHeight="1">
      <c r="A12" s="11">
        <v>7</v>
      </c>
      <c r="B12" s="86" t="s">
        <v>140</v>
      </c>
      <c r="C12" s="7" t="s">
        <v>254</v>
      </c>
      <c r="D12" s="91">
        <v>4820365</v>
      </c>
      <c r="E12" s="11">
        <v>4788581</v>
      </c>
    </row>
    <row r="13" spans="1:5" ht="21" customHeight="1">
      <c r="A13" s="11">
        <v>8</v>
      </c>
      <c r="B13" s="86" t="s">
        <v>141</v>
      </c>
      <c r="C13" s="3"/>
      <c r="D13" s="91">
        <f>D7+D8+D11+D12</f>
        <v>144787141</v>
      </c>
      <c r="E13" s="91">
        <f>E7+E9+E10+E11+E12</f>
        <v>130451056</v>
      </c>
    </row>
    <row r="14" spans="1:5" ht="24" customHeight="1">
      <c r="A14" s="11">
        <v>9</v>
      </c>
      <c r="B14" s="86" t="s">
        <v>142</v>
      </c>
      <c r="C14" s="3"/>
      <c r="D14" s="91">
        <f>D3+D6+D4-D13</f>
        <v>8225730</v>
      </c>
      <c r="E14" s="91">
        <f>E3+E6-E13</f>
        <v>39617111</v>
      </c>
    </row>
    <row r="15" spans="1:5" ht="20.25" customHeight="1">
      <c r="A15" s="11">
        <v>10</v>
      </c>
      <c r="B15" s="86" t="s">
        <v>143</v>
      </c>
      <c r="C15" s="10"/>
      <c r="D15" s="8"/>
      <c r="E15" s="10"/>
    </row>
    <row r="16" spans="1:5" ht="18.75" customHeight="1">
      <c r="A16" s="11"/>
      <c r="B16" s="86" t="s">
        <v>144</v>
      </c>
      <c r="C16" s="10"/>
      <c r="D16" s="8">
        <v>0</v>
      </c>
      <c r="E16" s="10">
        <v>0</v>
      </c>
    </row>
    <row r="17" spans="1:5" ht="16.5" customHeight="1">
      <c r="A17" s="11">
        <v>11</v>
      </c>
      <c r="B17" s="86" t="s">
        <v>145</v>
      </c>
      <c r="C17" s="10"/>
      <c r="D17" s="8"/>
      <c r="E17" s="10"/>
    </row>
    <row r="18" spans="1:5" ht="16.5" customHeight="1">
      <c r="A18" s="11"/>
      <c r="B18" s="86" t="s">
        <v>146</v>
      </c>
      <c r="C18" s="10"/>
      <c r="D18" s="8">
        <v>0</v>
      </c>
      <c r="E18" s="10">
        <v>0</v>
      </c>
    </row>
    <row r="19" spans="1:5" ht="18" customHeight="1">
      <c r="A19" s="11">
        <v>12</v>
      </c>
      <c r="B19" s="86" t="s">
        <v>147</v>
      </c>
      <c r="C19" s="10"/>
      <c r="D19" s="8">
        <v>0</v>
      </c>
      <c r="E19" s="10">
        <v>0</v>
      </c>
    </row>
    <row r="20" spans="1:5" ht="16.5" customHeight="1">
      <c r="A20" s="11">
        <v>12.1</v>
      </c>
      <c r="B20" s="86" t="s">
        <v>148</v>
      </c>
      <c r="C20" s="10"/>
      <c r="D20" s="8"/>
      <c r="E20" s="10"/>
    </row>
    <row r="21" spans="1:5" ht="15.75" customHeight="1">
      <c r="A21" s="11"/>
      <c r="B21" s="86" t="s">
        <v>149</v>
      </c>
      <c r="C21" s="10"/>
      <c r="D21" s="8">
        <v>0</v>
      </c>
      <c r="E21" s="10">
        <v>0</v>
      </c>
    </row>
    <row r="22" spans="1:5" ht="17.25" customHeight="1">
      <c r="A22" s="11">
        <v>12.2</v>
      </c>
      <c r="B22" s="86" t="s">
        <v>150</v>
      </c>
      <c r="C22" s="10">
        <v>76</v>
      </c>
      <c r="D22" s="5">
        <v>-2038471</v>
      </c>
      <c r="E22" s="10">
        <v>16852</v>
      </c>
    </row>
    <row r="23" spans="1:5" ht="19.5" customHeight="1">
      <c r="A23" s="11">
        <v>12.3</v>
      </c>
      <c r="B23" s="86" t="s">
        <v>151</v>
      </c>
      <c r="C23" s="10"/>
      <c r="D23" s="8">
        <v>0</v>
      </c>
      <c r="E23" s="10">
        <v>0</v>
      </c>
    </row>
    <row r="24" spans="1:5" ht="18.75" customHeight="1">
      <c r="A24" s="11">
        <v>12.4</v>
      </c>
      <c r="B24" s="86" t="s">
        <v>152</v>
      </c>
      <c r="C24" s="10">
        <v>75</v>
      </c>
      <c r="D24" s="8">
        <v>0</v>
      </c>
      <c r="E24" s="10">
        <v>420000</v>
      </c>
    </row>
    <row r="25" spans="1:5" ht="17.25" customHeight="1">
      <c r="A25" s="11">
        <v>13</v>
      </c>
      <c r="B25" s="86" t="s">
        <v>153</v>
      </c>
      <c r="C25" s="10"/>
      <c r="D25" s="8">
        <v>0</v>
      </c>
      <c r="E25" s="10"/>
    </row>
    <row r="26" spans="1:5" ht="20.25" customHeight="1">
      <c r="A26" s="10"/>
      <c r="B26" s="86" t="s">
        <v>154</v>
      </c>
      <c r="C26" s="10"/>
      <c r="D26" s="9">
        <f>D16+D18+D19+D21+D22+D23+D24</f>
        <v>-2038471</v>
      </c>
      <c r="E26" s="9">
        <f>E16+E18+E19+E21+E22+E23+E24</f>
        <v>436852</v>
      </c>
    </row>
    <row r="27" spans="1:5" ht="20.25" customHeight="1">
      <c r="A27" s="11">
        <v>14</v>
      </c>
      <c r="B27" s="86" t="s">
        <v>155</v>
      </c>
      <c r="C27" s="10"/>
      <c r="D27" s="9">
        <f>D14+D26</f>
        <v>6187259</v>
      </c>
      <c r="E27" s="9">
        <v>3912111</v>
      </c>
    </row>
    <row r="28" spans="1:5" ht="19.5" customHeight="1">
      <c r="A28" s="11">
        <v>15</v>
      </c>
      <c r="B28" s="86" t="s">
        <v>156</v>
      </c>
      <c r="C28" s="10"/>
      <c r="D28" s="9">
        <v>928624</v>
      </c>
      <c r="E28" s="11">
        <v>441643</v>
      </c>
    </row>
    <row r="29" spans="1:5" ht="17.25" customHeight="1">
      <c r="A29" s="12">
        <v>16</v>
      </c>
      <c r="B29" s="87" t="s">
        <v>226</v>
      </c>
      <c r="C29" s="14">
        <v>120</v>
      </c>
      <c r="D29" s="13">
        <f>D27-D28</f>
        <v>5258635</v>
      </c>
      <c r="E29" s="13">
        <f>E27-E28</f>
        <v>3470468</v>
      </c>
    </row>
    <row r="30" spans="1:5" ht="15.75" customHeight="1">
      <c r="A30" s="15">
        <v>17</v>
      </c>
      <c r="B30" s="25" t="s">
        <v>157</v>
      </c>
      <c r="C30" s="25"/>
      <c r="D30" s="90"/>
      <c r="E30" s="90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&amp;C&amp;"Arial,Bold Italic"&amp;14A.PASQYRA E TE ARDHURAVE DHE SHPENZIMEVE&amp;"Arial,Regular"&amp;10
&amp;"Arial,Bold"(Bazuar ne klasifikimin e Shpenzimeve sipas Natyres)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12.140625" style="0" customWidth="1"/>
    <col min="4" max="4" width="12.8515625" style="0" customWidth="1"/>
  </cols>
  <sheetData>
    <row r="1" spans="1:4" ht="12.75">
      <c r="A1" s="35" t="s">
        <v>255</v>
      </c>
      <c r="B1" s="35" t="s">
        <v>158</v>
      </c>
      <c r="C1" s="35" t="s">
        <v>4</v>
      </c>
      <c r="D1" s="35" t="s">
        <v>4</v>
      </c>
    </row>
    <row r="2" spans="1:4" ht="12.75">
      <c r="A2" s="36"/>
      <c r="B2" s="36"/>
      <c r="C2" s="18">
        <v>2014</v>
      </c>
      <c r="D2" s="18">
        <v>2013</v>
      </c>
    </row>
    <row r="3" spans="1:4" ht="19.5" customHeight="1">
      <c r="A3" s="85" t="s">
        <v>1</v>
      </c>
      <c r="B3" s="11" t="s">
        <v>159</v>
      </c>
      <c r="C3" s="19"/>
      <c r="D3" s="19"/>
    </row>
    <row r="4" spans="1:4" ht="20.25" customHeight="1">
      <c r="A4" s="19"/>
      <c r="B4" s="19" t="s">
        <v>160</v>
      </c>
      <c r="C4" s="19">
        <v>166816498</v>
      </c>
      <c r="D4" s="19">
        <v>178529665</v>
      </c>
    </row>
    <row r="5" spans="1:4" ht="18" customHeight="1">
      <c r="A5" s="19"/>
      <c r="B5" s="19" t="s">
        <v>7</v>
      </c>
      <c r="C5" s="31">
        <v>111775820</v>
      </c>
      <c r="D5" s="31">
        <v>383937018</v>
      </c>
    </row>
    <row r="6" spans="1:4" ht="18" customHeight="1">
      <c r="A6" s="19"/>
      <c r="B6" s="19" t="s">
        <v>225</v>
      </c>
      <c r="C6" s="19">
        <v>1260140</v>
      </c>
      <c r="D6" s="19">
        <v>420000</v>
      </c>
    </row>
    <row r="7" spans="1:4" ht="15.75" customHeight="1">
      <c r="A7" s="19"/>
      <c r="B7" s="19" t="s">
        <v>161</v>
      </c>
      <c r="C7" s="31">
        <v>3119160</v>
      </c>
      <c r="D7" s="31">
        <v>543200</v>
      </c>
    </row>
    <row r="8" spans="1:4" ht="15.75" customHeight="1">
      <c r="A8" s="22"/>
      <c r="B8" s="22" t="s">
        <v>162</v>
      </c>
      <c r="C8" s="39">
        <v>435372</v>
      </c>
      <c r="D8" s="39">
        <v>645476</v>
      </c>
    </row>
    <row r="9" spans="1:4" ht="23.25" customHeight="1">
      <c r="A9" s="19"/>
      <c r="B9" s="11" t="s">
        <v>163</v>
      </c>
      <c r="C9" s="11">
        <f>C4-C5+C6-C7-C8</f>
        <v>52746286</v>
      </c>
      <c r="D9" s="11">
        <f>D4-D5+D6-D7-D8</f>
        <v>-206176029</v>
      </c>
    </row>
    <row r="10" spans="1:4" ht="12.75">
      <c r="A10" s="85"/>
      <c r="B10" s="19"/>
      <c r="C10" s="19"/>
      <c r="D10" s="19"/>
    </row>
    <row r="11" spans="1:4" ht="21" customHeight="1">
      <c r="A11" s="85" t="s">
        <v>2</v>
      </c>
      <c r="B11" s="11" t="s">
        <v>164</v>
      </c>
      <c r="C11" s="19"/>
      <c r="D11" s="19"/>
    </row>
    <row r="12" spans="1:4" ht="16.5" customHeight="1">
      <c r="A12" s="19"/>
      <c r="B12" s="19" t="s">
        <v>165</v>
      </c>
      <c r="C12" s="19"/>
      <c r="D12" s="19"/>
    </row>
    <row r="13" spans="1:4" ht="17.25" customHeight="1">
      <c r="A13" s="19"/>
      <c r="B13" s="19" t="s">
        <v>166</v>
      </c>
      <c r="C13" s="19"/>
      <c r="D13" s="19">
        <v>0</v>
      </c>
    </row>
    <row r="14" spans="1:4" ht="16.5" customHeight="1">
      <c r="A14" s="19"/>
      <c r="B14" s="19" t="s">
        <v>167</v>
      </c>
      <c r="C14" s="31"/>
      <c r="D14" s="31">
        <v>69654551</v>
      </c>
    </row>
    <row r="15" spans="1:4" ht="15.75" customHeight="1">
      <c r="A15" s="19"/>
      <c r="B15" s="19" t="s">
        <v>168</v>
      </c>
      <c r="C15" s="19"/>
      <c r="D15" s="19">
        <v>0</v>
      </c>
    </row>
    <row r="16" spans="1:4" ht="15.75" customHeight="1">
      <c r="A16" s="19"/>
      <c r="B16" s="37" t="s">
        <v>169</v>
      </c>
      <c r="C16" s="19">
        <v>1080689</v>
      </c>
      <c r="D16" s="19">
        <v>560052</v>
      </c>
    </row>
    <row r="17" spans="1:4" ht="15.75" customHeight="1">
      <c r="A17" s="22"/>
      <c r="B17" s="38" t="s">
        <v>170</v>
      </c>
      <c r="C17" s="14"/>
      <c r="D17" s="14">
        <v>0</v>
      </c>
    </row>
    <row r="18" spans="1:4" ht="19.5" customHeight="1">
      <c r="A18" s="19"/>
      <c r="B18" s="86" t="s">
        <v>171</v>
      </c>
      <c r="C18" s="9">
        <f>-C13-C14+C15+C16+C17</f>
        <v>1080689</v>
      </c>
      <c r="D18" s="41">
        <f>-D13-D14+D15+D16+D17</f>
        <v>-69094499</v>
      </c>
    </row>
    <row r="19" spans="1:4" ht="12.75">
      <c r="A19" s="19"/>
      <c r="B19" s="19"/>
      <c r="C19" s="21"/>
      <c r="D19" s="19"/>
    </row>
    <row r="20" spans="1:4" ht="12.75">
      <c r="A20" s="85" t="s">
        <v>3</v>
      </c>
      <c r="B20" s="11" t="s">
        <v>172</v>
      </c>
      <c r="C20" s="21"/>
      <c r="D20" s="19"/>
    </row>
    <row r="21" spans="1:4" ht="12.75">
      <c r="A21" s="19"/>
      <c r="B21" s="19" t="s">
        <v>173</v>
      </c>
      <c r="C21" s="21"/>
      <c r="D21" s="19">
        <v>0</v>
      </c>
    </row>
    <row r="22" spans="1:4" ht="12.75">
      <c r="A22" s="19"/>
      <c r="B22" s="19" t="s">
        <v>8</v>
      </c>
      <c r="C22" s="21">
        <v>27000000</v>
      </c>
      <c r="D22" s="19">
        <v>256321682</v>
      </c>
    </row>
    <row r="23" spans="1:4" ht="12.75">
      <c r="A23" s="19"/>
      <c r="B23" s="19" t="s">
        <v>174</v>
      </c>
      <c r="C23" s="21"/>
      <c r="D23" s="19">
        <v>0</v>
      </c>
    </row>
    <row r="24" spans="1:4" ht="12.75">
      <c r="A24" s="22"/>
      <c r="B24" s="22" t="s">
        <v>175</v>
      </c>
      <c r="C24" s="28">
        <v>600000</v>
      </c>
      <c r="D24" s="39">
        <v>600000</v>
      </c>
    </row>
    <row r="25" spans="1:4" ht="18.75" customHeight="1">
      <c r="A25" s="19"/>
      <c r="B25" s="11" t="s">
        <v>176</v>
      </c>
      <c r="C25" s="9">
        <f>C21+C22-C23-C24</f>
        <v>26400000</v>
      </c>
      <c r="D25" s="41">
        <f>D21+D22-D23-D24</f>
        <v>255721682</v>
      </c>
    </row>
    <row r="26" spans="1:4" ht="12.75">
      <c r="A26" s="19"/>
      <c r="B26" s="19"/>
      <c r="C26" s="21"/>
      <c r="D26" s="19"/>
    </row>
    <row r="27" spans="1:4" ht="19.5" customHeight="1">
      <c r="A27" s="19"/>
      <c r="B27" s="11" t="s">
        <v>177</v>
      </c>
      <c r="C27" s="196">
        <v>80226975</v>
      </c>
      <c r="D27" s="11">
        <v>19548846</v>
      </c>
    </row>
    <row r="28" spans="1:4" ht="20.25" customHeight="1">
      <c r="A28" s="19"/>
      <c r="B28" s="11" t="s">
        <v>178</v>
      </c>
      <c r="C28" s="9">
        <v>55076897</v>
      </c>
      <c r="D28" s="11">
        <v>74625743</v>
      </c>
    </row>
    <row r="29" spans="1:4" ht="20.25" customHeight="1">
      <c r="A29" s="22"/>
      <c r="B29" s="12" t="s">
        <v>179</v>
      </c>
      <c r="C29" s="13">
        <v>135303872</v>
      </c>
      <c r="D29" s="12">
        <v>55076897</v>
      </c>
    </row>
    <row r="30" spans="4:5" ht="12.75">
      <c r="D30" s="26"/>
      <c r="E30" s="24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&amp;C&amp;"Arial,Bold Italic"&amp;14PASQYRA E FLUKSIT MONETAR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37.421875" style="0" customWidth="1"/>
    <col min="2" max="2" width="9.140625" style="0" hidden="1" customWidth="1"/>
    <col min="3" max="3" width="13.57421875" style="0" hidden="1" customWidth="1"/>
    <col min="4" max="4" width="0.2890625" style="0" hidden="1" customWidth="1"/>
    <col min="5" max="5" width="10.140625" style="0" bestFit="1" customWidth="1"/>
    <col min="6" max="6" width="9.28125" style="0" customWidth="1"/>
    <col min="10" max="11" width="10.140625" style="0" bestFit="1" customWidth="1"/>
    <col min="12" max="13" width="10.28125" style="0" customWidth="1"/>
  </cols>
  <sheetData>
    <row r="1" spans="1:15" ht="12.75" customHeight="1">
      <c r="A1" s="225"/>
      <c r="B1" s="226"/>
      <c r="C1" s="226"/>
      <c r="D1" s="227"/>
      <c r="E1" s="285" t="s">
        <v>208</v>
      </c>
      <c r="F1" s="286"/>
      <c r="G1" s="286"/>
      <c r="H1" s="286"/>
      <c r="I1" s="286"/>
      <c r="J1" s="286"/>
      <c r="K1" s="227"/>
      <c r="L1" s="227"/>
      <c r="M1" s="228"/>
      <c r="N1" s="97"/>
      <c r="O1" s="24"/>
    </row>
    <row r="2" spans="1:15" ht="12.75">
      <c r="A2" s="229"/>
      <c r="B2" s="229"/>
      <c r="C2" s="229"/>
      <c r="D2" s="230"/>
      <c r="E2" s="231"/>
      <c r="F2" s="232"/>
      <c r="G2" s="232"/>
      <c r="H2" s="232"/>
      <c r="I2" s="232"/>
      <c r="J2" s="232"/>
      <c r="K2" s="233"/>
      <c r="L2" s="233"/>
      <c r="M2" s="234"/>
      <c r="N2" s="93"/>
      <c r="O2" s="24"/>
    </row>
    <row r="3" spans="1:14" ht="12.75">
      <c r="A3" s="235" t="s">
        <v>256</v>
      </c>
      <c r="B3" s="236"/>
      <c r="C3" s="236"/>
      <c r="D3" s="237"/>
      <c r="E3" s="238" t="s">
        <v>180</v>
      </c>
      <c r="F3" s="238" t="s">
        <v>181</v>
      </c>
      <c r="G3" s="239" t="s">
        <v>197</v>
      </c>
      <c r="H3" s="240" t="s">
        <v>182</v>
      </c>
      <c r="I3" s="238" t="s">
        <v>182</v>
      </c>
      <c r="J3" s="238" t="s">
        <v>183</v>
      </c>
      <c r="K3" s="241" t="s">
        <v>184</v>
      </c>
      <c r="L3" s="241" t="s">
        <v>205</v>
      </c>
      <c r="M3" s="238" t="s">
        <v>184</v>
      </c>
      <c r="N3" s="94"/>
    </row>
    <row r="4" spans="1:15" ht="12.75">
      <c r="A4" s="242"/>
      <c r="B4" s="242"/>
      <c r="C4" s="242"/>
      <c r="D4" s="243"/>
      <c r="E4" s="244" t="s">
        <v>185</v>
      </c>
      <c r="F4" s="244" t="s">
        <v>186</v>
      </c>
      <c r="G4" s="245" t="s">
        <v>198</v>
      </c>
      <c r="H4" s="241" t="s">
        <v>199</v>
      </c>
      <c r="I4" s="244" t="s">
        <v>201</v>
      </c>
      <c r="J4" s="244" t="s">
        <v>203</v>
      </c>
      <c r="K4" s="246"/>
      <c r="L4" s="247" t="s">
        <v>206</v>
      </c>
      <c r="M4" s="246"/>
      <c r="N4" s="104"/>
      <c r="O4" s="24"/>
    </row>
    <row r="5" spans="1:15" ht="12.75">
      <c r="A5" s="242"/>
      <c r="B5" s="242"/>
      <c r="C5" s="242"/>
      <c r="D5" s="243"/>
      <c r="E5" s="248"/>
      <c r="F5" s="248"/>
      <c r="G5" s="249"/>
      <c r="H5" s="241" t="s">
        <v>200</v>
      </c>
      <c r="I5" s="244" t="s">
        <v>202</v>
      </c>
      <c r="J5" s="244" t="s">
        <v>204</v>
      </c>
      <c r="K5" s="246"/>
      <c r="L5" s="247" t="s">
        <v>207</v>
      </c>
      <c r="M5" s="246"/>
      <c r="N5" s="104"/>
      <c r="O5" s="24"/>
    </row>
    <row r="6" spans="1:15" ht="12.75">
      <c r="A6" s="250"/>
      <c r="B6" s="250"/>
      <c r="C6" s="250"/>
      <c r="D6" s="251"/>
      <c r="E6" s="252"/>
      <c r="F6" s="252"/>
      <c r="G6" s="252"/>
      <c r="H6" s="251"/>
      <c r="I6" s="253"/>
      <c r="J6" s="253"/>
      <c r="K6" s="250"/>
      <c r="L6" s="252"/>
      <c r="M6" s="251"/>
      <c r="N6" s="105"/>
      <c r="O6" s="24"/>
    </row>
    <row r="7" spans="1:15" ht="15.75">
      <c r="A7" s="276" t="s">
        <v>5</v>
      </c>
      <c r="B7" s="276"/>
      <c r="C7" s="276"/>
      <c r="D7" s="109"/>
      <c r="E7" s="127">
        <v>37293000</v>
      </c>
      <c r="F7" s="128"/>
      <c r="G7" s="121"/>
      <c r="H7" s="107">
        <v>1023896</v>
      </c>
      <c r="I7" s="115"/>
      <c r="J7" s="128">
        <v>6128792</v>
      </c>
      <c r="K7" s="127">
        <v>44445688</v>
      </c>
      <c r="L7" s="131">
        <v>0</v>
      </c>
      <c r="M7" s="129">
        <v>44445688</v>
      </c>
      <c r="N7" s="106"/>
      <c r="O7" s="24"/>
    </row>
    <row r="8" spans="1:15" ht="15.75">
      <c r="A8" s="274" t="s">
        <v>209</v>
      </c>
      <c r="B8" s="274"/>
      <c r="C8" s="274"/>
      <c r="D8" s="283"/>
      <c r="E8" s="114"/>
      <c r="F8" s="114"/>
      <c r="G8" s="114"/>
      <c r="H8" s="102"/>
      <c r="I8" s="114"/>
      <c r="J8" s="114"/>
      <c r="K8" s="116"/>
      <c r="L8" s="114"/>
      <c r="M8" s="102"/>
      <c r="N8" s="106"/>
      <c r="O8" s="24"/>
    </row>
    <row r="9" spans="1:15" ht="15.75">
      <c r="A9" s="276" t="s">
        <v>188</v>
      </c>
      <c r="B9" s="276"/>
      <c r="C9" s="276"/>
      <c r="D9" s="109"/>
      <c r="E9" s="116"/>
      <c r="F9" s="116"/>
      <c r="G9" s="121"/>
      <c r="H9" s="122"/>
      <c r="I9" s="116"/>
      <c r="J9" s="116"/>
      <c r="K9" s="116"/>
      <c r="L9" s="121"/>
      <c r="M9" s="109"/>
      <c r="N9" s="106"/>
      <c r="O9" s="24"/>
    </row>
    <row r="10" spans="1:15" ht="15.75">
      <c r="A10" s="284" t="s">
        <v>189</v>
      </c>
      <c r="B10" s="284"/>
      <c r="C10" s="284"/>
      <c r="D10" s="112"/>
      <c r="E10" s="117"/>
      <c r="F10" s="117"/>
      <c r="G10" s="117"/>
      <c r="H10" s="112"/>
      <c r="I10" s="117"/>
      <c r="J10" s="124"/>
      <c r="K10" s="117"/>
      <c r="L10" s="117"/>
      <c r="M10" s="112"/>
      <c r="N10" s="106"/>
      <c r="O10" s="24"/>
    </row>
    <row r="11" spans="1:15" ht="12.75">
      <c r="A11" s="281" t="s">
        <v>190</v>
      </c>
      <c r="B11" s="269"/>
      <c r="C11" s="269"/>
      <c r="D11" s="113"/>
      <c r="E11" s="46"/>
      <c r="F11" s="46"/>
      <c r="G11" s="46"/>
      <c r="H11" s="113"/>
      <c r="I11" s="46"/>
      <c r="J11" s="46"/>
      <c r="K11" s="46"/>
      <c r="L11" s="46"/>
      <c r="M11" s="113"/>
      <c r="N11" s="108"/>
      <c r="O11" s="24"/>
    </row>
    <row r="12" spans="1:15" ht="15.75">
      <c r="A12" s="282" t="s">
        <v>210</v>
      </c>
      <c r="B12" s="272"/>
      <c r="C12" s="272"/>
      <c r="D12" s="273"/>
      <c r="E12" s="118"/>
      <c r="F12" s="118"/>
      <c r="G12" s="118"/>
      <c r="H12" s="101"/>
      <c r="I12" s="118"/>
      <c r="J12" s="103"/>
      <c r="K12" s="118"/>
      <c r="L12" s="118"/>
      <c r="M12" s="101"/>
      <c r="N12" s="106"/>
      <c r="O12" s="24"/>
    </row>
    <row r="13" spans="1:15" ht="12.75" customHeight="1">
      <c r="A13" s="272" t="s">
        <v>211</v>
      </c>
      <c r="B13" s="272"/>
      <c r="C13" s="272"/>
      <c r="D13" s="98"/>
      <c r="E13" s="119"/>
      <c r="F13" s="119"/>
      <c r="G13" s="119"/>
      <c r="H13" s="98"/>
      <c r="I13" s="119"/>
      <c r="J13" s="119"/>
      <c r="K13" s="119"/>
      <c r="L13" s="119"/>
      <c r="M13" s="98"/>
      <c r="N13" s="104"/>
      <c r="O13" s="24"/>
    </row>
    <row r="14" spans="1:15" ht="12.75" customHeight="1">
      <c r="A14" s="269" t="s">
        <v>191</v>
      </c>
      <c r="B14" s="269"/>
      <c r="C14" s="269"/>
      <c r="D14" s="100"/>
      <c r="E14" s="120"/>
      <c r="F14" s="120"/>
      <c r="G14" s="120"/>
      <c r="H14" s="100"/>
      <c r="I14" s="120"/>
      <c r="J14" s="120"/>
      <c r="K14" s="120"/>
      <c r="L14" s="120"/>
      <c r="M14" s="100"/>
      <c r="N14" s="104"/>
      <c r="O14" s="24"/>
    </row>
    <row r="15" spans="1:15" ht="15.75">
      <c r="A15" s="274" t="s">
        <v>192</v>
      </c>
      <c r="B15" s="274"/>
      <c r="C15" s="274"/>
      <c r="D15" s="109"/>
      <c r="E15" s="121"/>
      <c r="F15" s="121"/>
      <c r="G15" s="121"/>
      <c r="H15" s="109"/>
      <c r="I15" s="121"/>
      <c r="J15" s="130">
        <v>3907320</v>
      </c>
      <c r="K15" s="127">
        <v>3907320</v>
      </c>
      <c r="L15" s="130">
        <v>0</v>
      </c>
      <c r="M15" s="129">
        <v>3907320</v>
      </c>
      <c r="N15" s="106"/>
      <c r="O15" s="24"/>
    </row>
    <row r="16" spans="1:15" ht="15.75">
      <c r="A16" s="280" t="s">
        <v>193</v>
      </c>
      <c r="B16" s="274"/>
      <c r="C16" s="110"/>
      <c r="D16" s="102"/>
      <c r="E16" s="114"/>
      <c r="F16" s="114"/>
      <c r="G16" s="114"/>
      <c r="H16" s="102"/>
      <c r="I16" s="114"/>
      <c r="J16" s="223">
        <v>600000</v>
      </c>
      <c r="K16" s="223">
        <v>600000</v>
      </c>
      <c r="L16" s="114"/>
      <c r="M16" s="222">
        <v>600000</v>
      </c>
      <c r="N16" s="106"/>
      <c r="O16" s="24"/>
    </row>
    <row r="17" spans="1:14" ht="15.75">
      <c r="A17" s="111" t="s">
        <v>212</v>
      </c>
      <c r="B17" s="111"/>
      <c r="C17" s="111"/>
      <c r="D17" s="92" t="s">
        <v>187</v>
      </c>
      <c r="E17" s="114"/>
      <c r="F17" s="114"/>
      <c r="G17" s="114"/>
      <c r="H17" s="107">
        <v>100000</v>
      </c>
      <c r="I17" s="116"/>
      <c r="J17" s="223">
        <v>100000</v>
      </c>
      <c r="K17" s="128"/>
      <c r="L17" s="114"/>
      <c r="M17" s="107"/>
      <c r="N17" s="106"/>
    </row>
    <row r="18" spans="1:14" ht="15.75">
      <c r="A18" s="274" t="s">
        <v>194</v>
      </c>
      <c r="B18" s="274"/>
      <c r="C18" s="274"/>
      <c r="D18" s="102"/>
      <c r="E18" s="127"/>
      <c r="F18" s="116"/>
      <c r="G18" s="114"/>
      <c r="H18" s="102"/>
      <c r="I18" s="114"/>
      <c r="J18" s="114"/>
      <c r="K18" s="114"/>
      <c r="L18" s="114"/>
      <c r="M18" s="102"/>
      <c r="N18" s="106"/>
    </row>
    <row r="19" spans="1:14" ht="15.75">
      <c r="A19" s="275" t="s">
        <v>6</v>
      </c>
      <c r="B19" s="276"/>
      <c r="C19" s="277"/>
      <c r="D19" s="114"/>
      <c r="E19" s="127">
        <v>37293000</v>
      </c>
      <c r="F19" s="128"/>
      <c r="G19" s="114"/>
      <c r="H19" s="107">
        <v>1123896</v>
      </c>
      <c r="I19" s="115"/>
      <c r="J19" s="128">
        <v>9336112</v>
      </c>
      <c r="K19" s="127">
        <v>47753008</v>
      </c>
      <c r="L19" s="125">
        <v>0</v>
      </c>
      <c r="M19" s="107">
        <v>47753008</v>
      </c>
      <c r="N19" s="96"/>
    </row>
    <row r="20" spans="1:14" ht="12.75">
      <c r="A20" s="278"/>
      <c r="B20" s="278"/>
      <c r="C20" s="278"/>
      <c r="D20" s="279"/>
      <c r="E20" s="119"/>
      <c r="F20" s="119"/>
      <c r="G20" s="119"/>
      <c r="H20" s="98"/>
      <c r="I20" s="119"/>
      <c r="J20" s="119"/>
      <c r="K20" s="119"/>
      <c r="L20" s="119"/>
      <c r="M20" s="98"/>
      <c r="N20" s="104"/>
    </row>
    <row r="21" spans="1:14" ht="15.75">
      <c r="A21" s="272" t="s">
        <v>189</v>
      </c>
      <c r="B21" s="272"/>
      <c r="C21" s="272"/>
      <c r="D21" s="273"/>
      <c r="E21" s="119"/>
      <c r="F21" s="119"/>
      <c r="G21" s="119"/>
      <c r="H21" s="98"/>
      <c r="I21" s="119"/>
      <c r="J21" s="103"/>
      <c r="K21" s="119"/>
      <c r="L21" s="119"/>
      <c r="M21" s="98"/>
      <c r="N21" s="106"/>
    </row>
    <row r="22" spans="1:14" ht="12.75">
      <c r="A22" s="269" t="s">
        <v>190</v>
      </c>
      <c r="B22" s="269"/>
      <c r="C22" s="269"/>
      <c r="D22" s="113"/>
      <c r="E22" s="46"/>
      <c r="F22" s="46"/>
      <c r="G22" s="46"/>
      <c r="H22" s="113"/>
      <c r="I22" s="46"/>
      <c r="J22" s="46"/>
      <c r="K22" s="46"/>
      <c r="L22" s="46"/>
      <c r="M22" s="113"/>
      <c r="N22" s="108"/>
    </row>
    <row r="23" spans="1:14" ht="15.75">
      <c r="A23" s="272" t="s">
        <v>213</v>
      </c>
      <c r="B23" s="272"/>
      <c r="C23" s="272"/>
      <c r="D23" s="273"/>
      <c r="E23" s="118"/>
      <c r="F23" s="118"/>
      <c r="G23" s="118"/>
      <c r="H23" s="101"/>
      <c r="I23" s="118"/>
      <c r="J23" s="103"/>
      <c r="K23" s="118"/>
      <c r="L23" s="118"/>
      <c r="M23" s="101"/>
      <c r="N23" s="106"/>
    </row>
    <row r="24" spans="1:14" ht="12.75" customHeight="1">
      <c r="A24" s="269" t="s">
        <v>215</v>
      </c>
      <c r="B24" s="269"/>
      <c r="C24" s="269"/>
      <c r="D24" s="100"/>
      <c r="E24" s="120"/>
      <c r="F24" s="120"/>
      <c r="G24" s="120"/>
      <c r="H24" s="100"/>
      <c r="I24" s="120"/>
      <c r="J24" s="120"/>
      <c r="K24" s="120"/>
      <c r="L24" s="120"/>
      <c r="M24" s="100"/>
      <c r="N24" s="104"/>
    </row>
    <row r="25" spans="1:14" s="220" customFormat="1" ht="12.75">
      <c r="A25" s="269" t="s">
        <v>11</v>
      </c>
      <c r="B25" s="269"/>
      <c r="C25" s="269"/>
      <c r="D25" s="271"/>
      <c r="E25" s="128">
        <v>8636000</v>
      </c>
      <c r="F25" s="128"/>
      <c r="G25" s="128"/>
      <c r="H25" s="134">
        <v>100112</v>
      </c>
      <c r="I25" s="219"/>
      <c r="J25" s="224">
        <v>8736112</v>
      </c>
      <c r="K25" s="132"/>
      <c r="L25" s="132"/>
      <c r="M25" s="134"/>
      <c r="N25" s="218"/>
    </row>
    <row r="26" spans="1:14" ht="15.75">
      <c r="A26" s="269" t="s">
        <v>195</v>
      </c>
      <c r="B26" s="269"/>
      <c r="C26" s="269"/>
      <c r="D26" s="271"/>
      <c r="E26" s="120"/>
      <c r="F26" s="120"/>
      <c r="G26" s="120"/>
      <c r="H26" s="114"/>
      <c r="I26" s="120"/>
      <c r="J26" s="123">
        <v>5258635</v>
      </c>
      <c r="K26" s="133">
        <v>5258635</v>
      </c>
      <c r="L26" s="123">
        <v>0</v>
      </c>
      <c r="M26" s="134">
        <v>5258635</v>
      </c>
      <c r="N26" s="106"/>
    </row>
    <row r="27" spans="1:14" ht="15.75">
      <c r="A27" s="269" t="s">
        <v>193</v>
      </c>
      <c r="B27" s="269"/>
      <c r="C27" s="99"/>
      <c r="D27" s="100"/>
      <c r="E27" s="120"/>
      <c r="F27" s="120"/>
      <c r="G27" s="120"/>
      <c r="H27" s="123"/>
      <c r="I27" s="120"/>
      <c r="J27" s="224">
        <v>600000</v>
      </c>
      <c r="K27" s="224">
        <v>600000</v>
      </c>
      <c r="L27" s="123">
        <v>0</v>
      </c>
      <c r="M27" s="221">
        <v>600000</v>
      </c>
      <c r="N27" s="106"/>
    </row>
    <row r="28" spans="1:14" ht="15.75">
      <c r="A28" s="269" t="s">
        <v>194</v>
      </c>
      <c r="B28" s="269"/>
      <c r="C28" s="269"/>
      <c r="D28" s="102"/>
      <c r="E28" s="133"/>
      <c r="F28" s="126"/>
      <c r="G28" s="120"/>
      <c r="H28" s="123"/>
      <c r="I28" s="120"/>
      <c r="J28" s="123"/>
      <c r="K28" s="123"/>
      <c r="L28" s="123">
        <v>0</v>
      </c>
      <c r="M28" s="134">
        <v>0</v>
      </c>
      <c r="N28" s="106"/>
    </row>
    <row r="29" spans="1:14" ht="15.75">
      <c r="A29" s="269" t="s">
        <v>196</v>
      </c>
      <c r="B29" s="269"/>
      <c r="C29" s="269"/>
      <c r="D29" s="100"/>
      <c r="E29" s="123"/>
      <c r="F29" s="120"/>
      <c r="G29" s="120"/>
      <c r="H29" s="126"/>
      <c r="I29" s="120"/>
      <c r="J29" s="120"/>
      <c r="K29" s="120"/>
      <c r="L29" s="120"/>
      <c r="M29" s="100">
        <v>0</v>
      </c>
      <c r="N29" s="106"/>
    </row>
    <row r="30" spans="1:14" ht="15.75">
      <c r="A30" s="270" t="s">
        <v>10</v>
      </c>
      <c r="B30" s="270"/>
      <c r="C30" s="270"/>
      <c r="D30" s="100"/>
      <c r="E30" s="133">
        <v>45929000</v>
      </c>
      <c r="F30" s="123"/>
      <c r="G30" s="132"/>
      <c r="H30" s="123">
        <v>1224008</v>
      </c>
      <c r="I30" s="133"/>
      <c r="J30" s="123">
        <v>5258635</v>
      </c>
      <c r="K30" s="133">
        <v>52411643</v>
      </c>
      <c r="L30" s="133">
        <v>0</v>
      </c>
      <c r="M30" s="134">
        <v>52411643</v>
      </c>
      <c r="N30" s="106"/>
    </row>
    <row r="31" spans="1:14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</sheetData>
  <sheetProtection/>
  <mergeCells count="24">
    <mergeCell ref="A8:D8"/>
    <mergeCell ref="A9:C9"/>
    <mergeCell ref="A10:C10"/>
    <mergeCell ref="E1:J1"/>
    <mergeCell ref="A7:C7"/>
    <mergeCell ref="A15:C15"/>
    <mergeCell ref="A16:B16"/>
    <mergeCell ref="A11:C11"/>
    <mergeCell ref="A12:D12"/>
    <mergeCell ref="A13:C13"/>
    <mergeCell ref="A14:C14"/>
    <mergeCell ref="A22:C22"/>
    <mergeCell ref="A23:D23"/>
    <mergeCell ref="A24:C24"/>
    <mergeCell ref="A18:C18"/>
    <mergeCell ref="A19:C19"/>
    <mergeCell ref="A20:D20"/>
    <mergeCell ref="A21:D21"/>
    <mergeCell ref="A29:C29"/>
    <mergeCell ref="A30:C30"/>
    <mergeCell ref="A25:D25"/>
    <mergeCell ref="A26:D26"/>
    <mergeCell ref="A27:B27"/>
    <mergeCell ref="A28:C28"/>
  </mergeCells>
  <printOptions gridLines="1"/>
  <pageMargins left="0.75" right="0.75" top="1" bottom="1" header="0.5" footer="0.5"/>
  <pageSetup orientation="landscape" paperSize="9" r:id="rId1"/>
  <headerFooter alignWithMargins="0">
    <oddHeader>&amp;C&amp;"Arial,Bold Italic"&amp;14PASQYRA E KAPITALIT AKSIONAR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I29" sqref="I29:I3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197" t="s">
        <v>86</v>
      </c>
    </row>
    <row r="2" ht="12.75">
      <c r="B2" s="198" t="s">
        <v>87</v>
      </c>
    </row>
    <row r="3" ht="12.75">
      <c r="B3" s="198"/>
    </row>
    <row r="4" spans="2:7" ht="15.75">
      <c r="B4" s="287" t="s">
        <v>222</v>
      </c>
      <c r="C4" s="287"/>
      <c r="D4" s="287"/>
      <c r="E4" s="287"/>
      <c r="F4" s="287"/>
      <c r="G4" s="287"/>
    </row>
    <row r="5" spans="1:7" ht="12.75">
      <c r="A5" s="288" t="s">
        <v>88</v>
      </c>
      <c r="B5" s="290" t="s">
        <v>89</v>
      </c>
      <c r="C5" s="288" t="s">
        <v>90</v>
      </c>
      <c r="D5" s="148" t="s">
        <v>91</v>
      </c>
      <c r="E5" s="288" t="s">
        <v>92</v>
      </c>
      <c r="F5" s="288" t="s">
        <v>93</v>
      </c>
      <c r="G5" s="148" t="s">
        <v>91</v>
      </c>
    </row>
    <row r="6" spans="1:9" ht="12.75">
      <c r="A6" s="289"/>
      <c r="B6" s="291"/>
      <c r="C6" s="289"/>
      <c r="D6" s="199">
        <v>41640</v>
      </c>
      <c r="E6" s="289"/>
      <c r="F6" s="289"/>
      <c r="G6" s="199" t="s">
        <v>214</v>
      </c>
      <c r="H6" s="24"/>
      <c r="I6" s="24"/>
    </row>
    <row r="7" spans="1:9" ht="12.75">
      <c r="A7" s="200">
        <v>1</v>
      </c>
      <c r="B7" s="201" t="s">
        <v>59</v>
      </c>
      <c r="C7" s="200"/>
      <c r="D7" s="202">
        <v>117239951</v>
      </c>
      <c r="E7" s="202">
        <v>0</v>
      </c>
      <c r="F7" s="202">
        <v>0</v>
      </c>
      <c r="G7" s="202">
        <f aca="true" t="shared" si="0" ref="G7:G15">D7+E7-F7</f>
        <v>117239951</v>
      </c>
      <c r="H7" s="24"/>
      <c r="I7" s="24"/>
    </row>
    <row r="8" spans="1:9" ht="12.75">
      <c r="A8" s="200">
        <v>2</v>
      </c>
      <c r="B8" s="201" t="s">
        <v>94</v>
      </c>
      <c r="C8" s="200"/>
      <c r="D8" s="202">
        <v>63480800</v>
      </c>
      <c r="E8" s="202">
        <v>0</v>
      </c>
      <c r="F8" s="202">
        <v>0</v>
      </c>
      <c r="G8" s="202">
        <f t="shared" si="0"/>
        <v>63480800</v>
      </c>
      <c r="H8" s="203"/>
      <c r="I8" s="204"/>
    </row>
    <row r="9" spans="1:9" ht="12.75">
      <c r="A9" s="200">
        <v>3</v>
      </c>
      <c r="B9" s="205" t="s">
        <v>95</v>
      </c>
      <c r="C9" s="200"/>
      <c r="D9" s="202">
        <v>16153026</v>
      </c>
      <c r="E9" s="202">
        <v>0</v>
      </c>
      <c r="F9" s="202">
        <v>0</v>
      </c>
      <c r="G9" s="202">
        <f t="shared" si="0"/>
        <v>16153026</v>
      </c>
      <c r="H9" s="203"/>
      <c r="I9" s="204"/>
    </row>
    <row r="10" spans="1:9" ht="12.75">
      <c r="A10" s="200">
        <v>4</v>
      </c>
      <c r="B10" s="205" t="s">
        <v>96</v>
      </c>
      <c r="C10" s="200"/>
      <c r="D10" s="202">
        <v>3688172</v>
      </c>
      <c r="E10" s="202">
        <v>0</v>
      </c>
      <c r="F10" s="202">
        <v>0</v>
      </c>
      <c r="G10" s="206">
        <f t="shared" si="0"/>
        <v>3688172</v>
      </c>
      <c r="H10" s="203"/>
      <c r="I10" s="204"/>
    </row>
    <row r="11" spans="1:9" ht="12.75">
      <c r="A11" s="200">
        <v>5</v>
      </c>
      <c r="B11" s="205" t="s">
        <v>97</v>
      </c>
      <c r="C11" s="200"/>
      <c r="D11" s="202">
        <v>333300</v>
      </c>
      <c r="E11" s="202">
        <v>0</v>
      </c>
      <c r="F11" s="202">
        <v>0</v>
      </c>
      <c r="G11" s="206">
        <f t="shared" si="0"/>
        <v>333300</v>
      </c>
      <c r="H11" s="203"/>
      <c r="I11" s="204"/>
    </row>
    <row r="12" spans="1:9" ht="12.75">
      <c r="A12" s="200">
        <v>6</v>
      </c>
      <c r="B12" s="205" t="s">
        <v>98</v>
      </c>
      <c r="C12" s="200"/>
      <c r="D12" s="202">
        <v>1074620</v>
      </c>
      <c r="E12" s="202">
        <v>0</v>
      </c>
      <c r="F12" s="202">
        <v>0</v>
      </c>
      <c r="G12" s="206">
        <f t="shared" si="0"/>
        <v>1074620</v>
      </c>
      <c r="H12" s="203"/>
      <c r="I12" s="204"/>
    </row>
    <row r="13" spans="1:9" ht="12.75">
      <c r="A13" s="200"/>
      <c r="B13" s="43"/>
      <c r="C13" s="200"/>
      <c r="D13" s="202"/>
      <c r="E13" s="202"/>
      <c r="F13" s="202"/>
      <c r="G13" s="202">
        <f t="shared" si="0"/>
        <v>0</v>
      </c>
      <c r="H13" s="24"/>
      <c r="I13" s="24"/>
    </row>
    <row r="14" spans="1:9" ht="12.75">
      <c r="A14" s="200"/>
      <c r="B14" s="43"/>
      <c r="C14" s="200"/>
      <c r="D14" s="202"/>
      <c r="E14" s="202"/>
      <c r="F14" s="202"/>
      <c r="G14" s="202">
        <f t="shared" si="0"/>
        <v>0</v>
      </c>
      <c r="H14" s="24"/>
      <c r="I14" s="24"/>
    </row>
    <row r="15" spans="1:9" ht="13.5" thickBot="1">
      <c r="A15" s="207"/>
      <c r="B15" s="29"/>
      <c r="C15" s="207"/>
      <c r="D15" s="208"/>
      <c r="E15" s="208"/>
      <c r="F15" s="208"/>
      <c r="G15" s="208">
        <f t="shared" si="0"/>
        <v>0</v>
      </c>
      <c r="H15" s="24"/>
      <c r="I15" s="24"/>
    </row>
    <row r="16" spans="1:9" s="1" customFormat="1" ht="13.5" thickBot="1">
      <c r="A16" s="209"/>
      <c r="B16" s="210" t="s">
        <v>99</v>
      </c>
      <c r="C16" s="211"/>
      <c r="D16" s="212">
        <f>SUM(D7:D15)</f>
        <v>201969869</v>
      </c>
      <c r="E16" s="212">
        <f>SUM(E7:E15)</f>
        <v>0</v>
      </c>
      <c r="F16" s="212">
        <f>SUM(F7:F15)</f>
        <v>0</v>
      </c>
      <c r="G16" s="213">
        <f>SUM(G7:G15)</f>
        <v>201969869</v>
      </c>
      <c r="I16" s="27"/>
    </row>
    <row r="18" spans="2:9" ht="15.75">
      <c r="B18" s="287" t="s">
        <v>223</v>
      </c>
      <c r="C18" s="287"/>
      <c r="D18" s="287"/>
      <c r="E18" s="287"/>
      <c r="F18" s="287"/>
      <c r="G18" s="287"/>
      <c r="I18" s="42"/>
    </row>
    <row r="19" spans="1:7" ht="12.75">
      <c r="A19" s="288" t="s">
        <v>88</v>
      </c>
      <c r="B19" s="290" t="s">
        <v>89</v>
      </c>
      <c r="C19" s="288" t="s">
        <v>90</v>
      </c>
      <c r="D19" s="148" t="s">
        <v>91</v>
      </c>
      <c r="E19" s="288" t="s">
        <v>92</v>
      </c>
      <c r="F19" s="288" t="s">
        <v>93</v>
      </c>
      <c r="G19" s="148" t="s">
        <v>91</v>
      </c>
    </row>
    <row r="20" spans="1:7" ht="12.75">
      <c r="A20" s="289"/>
      <c r="B20" s="291"/>
      <c r="C20" s="289"/>
      <c r="D20" s="199">
        <v>41640</v>
      </c>
      <c r="E20" s="289"/>
      <c r="F20" s="289"/>
      <c r="G20" s="199" t="s">
        <v>214</v>
      </c>
    </row>
    <row r="21" spans="1:7" ht="12.75">
      <c r="A21" s="200">
        <v>1</v>
      </c>
      <c r="B21" s="201" t="s">
        <v>59</v>
      </c>
      <c r="C21" s="200"/>
      <c r="D21" s="202">
        <v>0</v>
      </c>
      <c r="E21" s="202">
        <v>0</v>
      </c>
      <c r="F21" s="202">
        <v>0</v>
      </c>
      <c r="G21" s="202">
        <f aca="true" t="shared" si="1" ref="G21:G26">D21+E21</f>
        <v>0</v>
      </c>
    </row>
    <row r="22" spans="1:7" ht="12.75">
      <c r="A22" s="200">
        <v>2</v>
      </c>
      <c r="B22" s="201" t="s">
        <v>94</v>
      </c>
      <c r="C22" s="200"/>
      <c r="D22" s="202">
        <v>1983644</v>
      </c>
      <c r="E22" s="202">
        <v>257000</v>
      </c>
      <c r="F22" s="202">
        <v>0</v>
      </c>
      <c r="G22" s="202">
        <f t="shared" si="1"/>
        <v>2240644</v>
      </c>
    </row>
    <row r="23" spans="1:7" ht="12.75">
      <c r="A23" s="200">
        <v>3</v>
      </c>
      <c r="B23" s="205" t="s">
        <v>100</v>
      </c>
      <c r="C23" s="200"/>
      <c r="D23" s="202">
        <v>6103039</v>
      </c>
      <c r="E23" s="214">
        <v>338300</v>
      </c>
      <c r="F23" s="202">
        <v>0</v>
      </c>
      <c r="G23" s="202">
        <f t="shared" si="1"/>
        <v>6441339</v>
      </c>
    </row>
    <row r="24" spans="1:7" ht="12.75">
      <c r="A24" s="200">
        <v>4</v>
      </c>
      <c r="B24" s="205" t="s">
        <v>96</v>
      </c>
      <c r="C24" s="200"/>
      <c r="D24" s="202">
        <v>502072</v>
      </c>
      <c r="E24" s="202">
        <v>4700</v>
      </c>
      <c r="F24" s="202">
        <v>0</v>
      </c>
      <c r="G24" s="202">
        <f t="shared" si="1"/>
        <v>506772</v>
      </c>
    </row>
    <row r="25" spans="1:7" ht="12.75">
      <c r="A25" s="200">
        <v>5</v>
      </c>
      <c r="B25" s="205" t="s">
        <v>9</v>
      </c>
      <c r="C25" s="200"/>
      <c r="D25" s="202">
        <v>90774</v>
      </c>
      <c r="E25" s="214">
        <v>24000</v>
      </c>
      <c r="F25" s="202">
        <v>0</v>
      </c>
      <c r="G25" s="202">
        <f t="shared" si="1"/>
        <v>114774</v>
      </c>
    </row>
    <row r="26" spans="1:7" ht="12.75">
      <c r="A26" s="200">
        <v>6</v>
      </c>
      <c r="B26" s="205" t="s">
        <v>98</v>
      </c>
      <c r="C26" s="200"/>
      <c r="D26" s="202">
        <v>250381</v>
      </c>
      <c r="E26" s="202">
        <v>78000</v>
      </c>
      <c r="F26" s="202">
        <v>0</v>
      </c>
      <c r="G26" s="202">
        <f t="shared" si="1"/>
        <v>328381</v>
      </c>
    </row>
    <row r="27" spans="1:7" ht="12.75">
      <c r="A27" s="200"/>
      <c r="B27" s="43"/>
      <c r="C27" s="200"/>
      <c r="D27" s="202"/>
      <c r="E27" s="202"/>
      <c r="F27" s="202"/>
      <c r="G27" s="202">
        <f>D27+E27-F27</f>
        <v>0</v>
      </c>
    </row>
    <row r="28" spans="1:7" ht="12.75">
      <c r="A28" s="200"/>
      <c r="B28" s="43"/>
      <c r="C28" s="200"/>
      <c r="D28" s="202"/>
      <c r="E28" s="202"/>
      <c r="F28" s="202"/>
      <c r="G28" s="202">
        <f>D28+E28-F28</f>
        <v>0</v>
      </c>
    </row>
    <row r="29" spans="1:7" s="1" customFormat="1" ht="15" customHeight="1" thickBot="1">
      <c r="A29" s="215"/>
      <c r="B29" s="17"/>
      <c r="C29" s="215"/>
      <c r="D29" s="216"/>
      <c r="E29" s="216"/>
      <c r="F29" s="216"/>
      <c r="G29" s="216">
        <f>D29+E29-F29</f>
        <v>0</v>
      </c>
    </row>
    <row r="30" spans="1:10" s="1" customFormat="1" ht="13.5" thickBot="1">
      <c r="A30" s="209"/>
      <c r="B30" s="210" t="s">
        <v>99</v>
      </c>
      <c r="C30" s="211"/>
      <c r="D30" s="212">
        <f>SUM(D21:D29)</f>
        <v>8929910</v>
      </c>
      <c r="E30" s="212">
        <f>SUM(E21:E29)</f>
        <v>702000</v>
      </c>
      <c r="F30" s="212">
        <f>SUM(F21:F29)</f>
        <v>0</v>
      </c>
      <c r="G30" s="213">
        <f>SUM(G21:G29)</f>
        <v>9631910</v>
      </c>
      <c r="H30" s="2"/>
      <c r="I30" s="27"/>
      <c r="J30" s="27"/>
    </row>
    <row r="31" ht="12.75">
      <c r="G31" s="168"/>
    </row>
    <row r="32" spans="2:7" ht="15.75">
      <c r="B32" s="287" t="s">
        <v>224</v>
      </c>
      <c r="C32" s="287"/>
      <c r="D32" s="287"/>
      <c r="E32" s="287"/>
      <c r="F32" s="287"/>
      <c r="G32" s="287"/>
    </row>
    <row r="33" spans="1:7" ht="12.75">
      <c r="A33" s="288" t="s">
        <v>88</v>
      </c>
      <c r="B33" s="290" t="s">
        <v>89</v>
      </c>
      <c r="C33" s="288" t="s">
        <v>90</v>
      </c>
      <c r="D33" s="148" t="s">
        <v>91</v>
      </c>
      <c r="E33" s="288" t="s">
        <v>92</v>
      </c>
      <c r="F33" s="288" t="s">
        <v>93</v>
      </c>
      <c r="G33" s="148" t="s">
        <v>91</v>
      </c>
    </row>
    <row r="34" spans="1:7" ht="12.75">
      <c r="A34" s="289"/>
      <c r="B34" s="291"/>
      <c r="C34" s="289"/>
      <c r="D34" s="199">
        <v>41640</v>
      </c>
      <c r="E34" s="289"/>
      <c r="F34" s="289"/>
      <c r="G34" s="199" t="s">
        <v>214</v>
      </c>
    </row>
    <row r="35" spans="1:7" ht="12.75">
      <c r="A35" s="200">
        <v>1</v>
      </c>
      <c r="B35" s="201" t="s">
        <v>59</v>
      </c>
      <c r="C35" s="200"/>
      <c r="D35" s="202">
        <v>117239951</v>
      </c>
      <c r="E35" s="202">
        <v>0</v>
      </c>
      <c r="F35" s="202">
        <v>0</v>
      </c>
      <c r="G35" s="202">
        <f aca="true" t="shared" si="2" ref="G35:G43">D35+E35-F35</f>
        <v>117239951</v>
      </c>
    </row>
    <row r="36" spans="1:14" ht="12.75">
      <c r="A36" s="200">
        <v>2</v>
      </c>
      <c r="B36" s="205" t="s">
        <v>94</v>
      </c>
      <c r="C36" s="200"/>
      <c r="D36" s="202">
        <v>61497157</v>
      </c>
      <c r="E36" s="202">
        <v>0</v>
      </c>
      <c r="F36" s="202">
        <v>257000</v>
      </c>
      <c r="G36" s="202">
        <f t="shared" si="2"/>
        <v>61240157</v>
      </c>
      <c r="M36" s="24"/>
      <c r="N36" s="24"/>
    </row>
    <row r="37" spans="1:14" ht="12.75">
      <c r="A37" s="200">
        <v>3</v>
      </c>
      <c r="B37" s="205" t="s">
        <v>100</v>
      </c>
      <c r="C37" s="200"/>
      <c r="D37" s="202">
        <v>9906846</v>
      </c>
      <c r="E37" s="202">
        <v>0</v>
      </c>
      <c r="F37" s="202">
        <v>338300</v>
      </c>
      <c r="G37" s="202">
        <f t="shared" si="2"/>
        <v>9568546</v>
      </c>
      <c r="M37" s="24"/>
      <c r="N37" s="24"/>
    </row>
    <row r="38" spans="1:14" ht="12.75">
      <c r="A38" s="200">
        <v>4</v>
      </c>
      <c r="B38" s="205" t="s">
        <v>96</v>
      </c>
      <c r="C38" s="200"/>
      <c r="D38" s="202">
        <v>3186100</v>
      </c>
      <c r="E38" s="202">
        <v>0</v>
      </c>
      <c r="F38" s="202">
        <v>4700</v>
      </c>
      <c r="G38" s="202">
        <f t="shared" si="2"/>
        <v>3181400</v>
      </c>
      <c r="M38" s="24"/>
      <c r="N38" s="24"/>
    </row>
    <row r="39" spans="1:14" ht="12.75">
      <c r="A39" s="200">
        <v>5</v>
      </c>
      <c r="B39" s="205" t="s">
        <v>9</v>
      </c>
      <c r="C39" s="200"/>
      <c r="D39" s="202">
        <v>275827</v>
      </c>
      <c r="E39" s="202">
        <v>0</v>
      </c>
      <c r="F39" s="202">
        <v>24000</v>
      </c>
      <c r="G39" s="202">
        <f t="shared" si="2"/>
        <v>251827</v>
      </c>
      <c r="M39" s="24"/>
      <c r="N39" s="24"/>
    </row>
    <row r="40" spans="1:14" ht="12.75">
      <c r="A40" s="200">
        <v>6</v>
      </c>
      <c r="B40" s="205" t="s">
        <v>98</v>
      </c>
      <c r="C40" s="200"/>
      <c r="D40" s="202">
        <v>934078</v>
      </c>
      <c r="E40" s="202">
        <v>0</v>
      </c>
      <c r="F40" s="202">
        <v>78000</v>
      </c>
      <c r="G40" s="202">
        <f t="shared" si="2"/>
        <v>856078</v>
      </c>
      <c r="M40" s="24"/>
      <c r="N40" s="24"/>
    </row>
    <row r="41" spans="1:14" ht="12.75">
      <c r="A41" s="200"/>
      <c r="B41" s="205"/>
      <c r="C41" s="200"/>
      <c r="D41" s="202"/>
      <c r="E41" s="202"/>
      <c r="F41" s="202"/>
      <c r="G41" s="202">
        <f t="shared" si="2"/>
        <v>0</v>
      </c>
      <c r="M41" s="24"/>
      <c r="N41" s="24"/>
    </row>
    <row r="42" spans="1:14" ht="12.75">
      <c r="A42" s="200"/>
      <c r="B42" s="43"/>
      <c r="C42" s="200"/>
      <c r="D42" s="202"/>
      <c r="E42" s="202"/>
      <c r="F42" s="202"/>
      <c r="G42" s="202">
        <f t="shared" si="2"/>
        <v>0</v>
      </c>
      <c r="M42" s="24"/>
      <c r="N42" s="24"/>
    </row>
    <row r="43" spans="1:14" ht="13.5" thickBot="1">
      <c r="A43" s="207"/>
      <c r="B43" s="29"/>
      <c r="C43" s="207"/>
      <c r="D43" s="208"/>
      <c r="E43" s="208"/>
      <c r="F43" s="208"/>
      <c r="G43" s="208">
        <f t="shared" si="2"/>
        <v>0</v>
      </c>
      <c r="M43" s="24"/>
      <c r="N43" s="24"/>
    </row>
    <row r="44" spans="1:14" s="1" customFormat="1" ht="13.5" thickBot="1">
      <c r="A44" s="209"/>
      <c r="B44" s="210" t="s">
        <v>99</v>
      </c>
      <c r="C44" s="211"/>
      <c r="D44" s="212">
        <f>SUM(D35:D43)</f>
        <v>193039959</v>
      </c>
      <c r="E44" s="212">
        <f>SUM(E35:E43)</f>
        <v>0</v>
      </c>
      <c r="F44" s="212">
        <f>SUM(F35:F43)</f>
        <v>702000</v>
      </c>
      <c r="G44" s="213">
        <f>SUM(G35:G43)</f>
        <v>192337959</v>
      </c>
      <c r="I44" s="2"/>
      <c r="J44" s="27"/>
      <c r="M44" s="30"/>
      <c r="N44" s="30"/>
    </row>
    <row r="45" spans="6:10" s="24" customFormat="1" ht="12.75">
      <c r="F45" s="204"/>
      <c r="G45" s="217"/>
      <c r="J45" s="204"/>
    </row>
    <row r="46" spans="4:14" ht="12.75">
      <c r="D46" s="42"/>
      <c r="G46" s="42"/>
      <c r="I46" s="168"/>
      <c r="M46" s="24"/>
      <c r="N46" s="24"/>
    </row>
    <row r="47" spans="4:14" ht="12.75">
      <c r="D47" s="42"/>
      <c r="G47" s="42"/>
      <c r="I47" s="42"/>
      <c r="M47" s="24"/>
      <c r="N47" s="24"/>
    </row>
    <row r="48" spans="5:14" ht="15.75">
      <c r="E48" s="287" t="s">
        <v>101</v>
      </c>
      <c r="F48" s="287"/>
      <c r="G48" s="287"/>
      <c r="M48" s="24"/>
      <c r="N48" s="24"/>
    </row>
    <row r="49" spans="5:7" ht="12.75">
      <c r="E49" s="292" t="s">
        <v>102</v>
      </c>
      <c r="F49" s="292"/>
      <c r="G49" s="292"/>
    </row>
  </sheetData>
  <sheetProtection/>
  <mergeCells count="20">
    <mergeCell ref="E48:G48"/>
    <mergeCell ref="E49:G49"/>
    <mergeCell ref="B32:G32"/>
    <mergeCell ref="A33:A34"/>
    <mergeCell ref="B33:B34"/>
    <mergeCell ref="C33:C34"/>
    <mergeCell ref="E33:E34"/>
    <mergeCell ref="F33:F34"/>
    <mergeCell ref="B18:G18"/>
    <mergeCell ref="A19:A20"/>
    <mergeCell ref="B19:B20"/>
    <mergeCell ref="C19:C20"/>
    <mergeCell ref="E19:E20"/>
    <mergeCell ref="F19:F20"/>
    <mergeCell ref="B4:G4"/>
    <mergeCell ref="A5:A6"/>
    <mergeCell ref="B5:B6"/>
    <mergeCell ref="C5:C6"/>
    <mergeCell ref="E5:E6"/>
    <mergeCell ref="F5:F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vilma.dibra</cp:lastModifiedBy>
  <cp:lastPrinted>2015-03-18T08:27:33Z</cp:lastPrinted>
  <dcterms:created xsi:type="dcterms:W3CDTF">2005-05-31T20:29:09Z</dcterms:created>
  <dcterms:modified xsi:type="dcterms:W3CDTF">2016-06-22T09:16:45Z</dcterms:modified>
  <cp:category/>
  <cp:version/>
  <cp:contentType/>
  <cp:contentStatus/>
</cp:coreProperties>
</file>