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594" activeTab="0"/>
  </bookViews>
  <sheets>
    <sheet name="KOPERT." sheetId="1" r:id="rId1"/>
    <sheet name="RELACION" sheetId="2" r:id="rId2"/>
    <sheet name="AKTIVET" sheetId="3" r:id="rId3"/>
    <sheet name="TE ARDHURA" sheetId="4" r:id="rId4"/>
    <sheet name="MONEDHA" sheetId="5" r:id="rId5"/>
    <sheet name="KAPITALI" sheetId="6" r:id="rId6"/>
    <sheet name="INV.MAT." sheetId="7" r:id="rId7"/>
    <sheet name="INV.MALLE" sheetId="8" r:id="rId8"/>
    <sheet name="INV.KAP.QEND." sheetId="9" r:id="rId9"/>
    <sheet name="SHITJE MALLI" sheetId="10" r:id="rId10"/>
    <sheet name="AKTIVET A.GJ." sheetId="11" r:id="rId11"/>
    <sheet name="PASQYRA 1,2" sheetId="12" r:id="rId12"/>
    <sheet name="PASQYRA 3" sheetId="13" r:id="rId13"/>
    <sheet name="DEKLARATE" sheetId="14" r:id="rId14"/>
  </sheets>
  <definedNames/>
  <calcPr fullCalcOnLoad="1"/>
</workbook>
</file>

<file path=xl/sharedStrings.xml><?xml version="1.0" encoding="utf-8"?>
<sst xmlns="http://schemas.openxmlformats.org/spreadsheetml/2006/main" count="1079" uniqueCount="752">
  <si>
    <t>KOMPRESOR AJRI</t>
  </si>
  <si>
    <t>MAKINE KTHIM HEKURI</t>
  </si>
  <si>
    <t>APARAT SALDIMI</t>
  </si>
  <si>
    <t>KOMBINAT DRURI</t>
  </si>
  <si>
    <t xml:space="preserve">TRAPON </t>
  </si>
  <si>
    <t>ASPIRATOR</t>
  </si>
  <si>
    <t xml:space="preserve">MAKINE KOPJUESE </t>
  </si>
  <si>
    <t>MAKINE SHKURTIMI PREÇIZIONI</t>
  </si>
  <si>
    <t>GJENERATOR 3FAZOR</t>
  </si>
  <si>
    <t>NR.R.</t>
  </si>
  <si>
    <t xml:space="preserve">EMERTIMI I MALLIT </t>
  </si>
  <si>
    <t>NJ.MATJ.</t>
  </si>
  <si>
    <t>ML</t>
  </si>
  <si>
    <t>KARRIKE RROTULLUESE</t>
  </si>
  <si>
    <t>BRAVA</t>
  </si>
  <si>
    <t>KAME GRI</t>
  </si>
  <si>
    <t>MBUSHES</t>
  </si>
  <si>
    <t>MENTESHA GUNGE</t>
  </si>
  <si>
    <t>vitit 2010 per shumen 241446508 leke ,nga te cilat materiale 228977444</t>
  </si>
  <si>
    <t>leke,paga te personelit per shumen 6010308 leke,sigurime shoqrore e she-</t>
  </si>
  <si>
    <t>ndetsore per shumen 2036924 leke,amortizime te aktiveve te qendrushme</t>
  </si>
  <si>
    <t xml:space="preserve">per shumen 517873 leke,si dhe shpenzime te tjera,per sherbime,per taksa </t>
  </si>
  <si>
    <t>etj.per shumen 3903959 leke.</t>
  </si>
  <si>
    <t xml:space="preserve">Per vitin financiar 2010 shoqeria ka realizuar nje  humbje neto per </t>
  </si>
  <si>
    <t>shumen 31653509 leke,kjo per aresye te inondatave te lumit Drin dhe Buna,</t>
  </si>
  <si>
    <t xml:space="preserve">ne muajt janar dhe dhjetor 2010,nga te cilat u krijuan mbishpenzime si dhe </t>
  </si>
  <si>
    <t xml:space="preserve">demtime te materialeve ne repartet e prodhimit e magazines,te cilat kapin </t>
  </si>
  <si>
    <t>shumen 32470000 leke.</t>
  </si>
  <si>
    <t>MENTESHA SHIRIT</t>
  </si>
  <si>
    <t>MENTESHA TE DREJTA</t>
  </si>
  <si>
    <t>MELAMINE 18 M/M</t>
  </si>
  <si>
    <t>SHINA</t>
  </si>
  <si>
    <t>SHULA</t>
  </si>
  <si>
    <t>TINI PLASTIKE</t>
  </si>
  <si>
    <t>VARESE BANAKU</t>
  </si>
  <si>
    <t>VIDA</t>
  </si>
  <si>
    <t>KUTI</t>
  </si>
  <si>
    <t>Shenime</t>
  </si>
  <si>
    <t>Viti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</si>
  <si>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</si>
  <si>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</si>
  <si>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</si>
  <si>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</si>
  <si>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</si>
  <si>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</si>
  <si>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</si>
  <si>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</si>
  <si>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</si>
  <si>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</si>
  <si>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</si>
  <si>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Llogari/Kërkesa të tjera të arkëtueshme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</si>
  <si>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</si>
  <si>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</si>
  <si>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</si>
  <si>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</si>
  <si>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</si>
  <si>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</si>
  <si>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</si>
  <si>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</si>
  <si>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</si>
  <si>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</si>
  <si>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</si>
  <si>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853780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</si>
  <si>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</si>
  <si>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</si>
  <si>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</si>
  <si>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</si>
  <si>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</si>
  <si>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</si>
  <si>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</si>
  <si>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</si>
  <si>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</si>
  <si>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</si>
  <si>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AKTIVET AFATGJATA</t>
  </si>
  <si>
    <t>1.</t>
  </si>
  <si>
    <t>Investimet financiare afatgjata</t>
  </si>
  <si>
    <t>Pjesëmarrje   të   tjera   në   njësi   të   kontrolluara</t>
  </si>
  <si>
    <t>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</si>
  <si>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</si>
  <si>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</si>
  <si>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</si>
  <si>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</si>
  <si>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</si>
  <si>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</si>
  <si>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>Toka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</si>
  <si>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</si>
  <si>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</si>
  <si>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</si>
  <si>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</si>
  <si>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</si>
  <si>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</si>
  <si>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</si>
  <si>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</si>
  <si>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</si>
  <si>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</si>
  <si>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</si>
  <si>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</si>
  <si>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</si>
  <si>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</si>
  <si>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DETYRIMET DHE KAPITALI</t>
  </si>
  <si>
    <t>Huamarrjet</t>
  </si>
  <si>
    <t>Kthimet/ripagesat e huave afatgjata</t>
  </si>
  <si>
    <t>Detyrime tatimore</t>
  </si>
  <si>
    <t>Bonot e konvertueshme</t>
  </si>
  <si>
    <t>Totali 1</t>
  </si>
  <si>
    <t>KAPITALI</t>
  </si>
  <si>
    <t>Kapitali aksionar</t>
  </si>
  <si>
    <t>Primi i aksionit</t>
  </si>
  <si>
    <t>TOTALI I KAPITALIT (III)</t>
  </si>
  <si>
    <t>DETYRIMET AFAT SHKURTA</t>
  </si>
  <si>
    <t>Derivativet</t>
  </si>
  <si>
    <t>Huate dhe obligacionet afatshkurta</t>
  </si>
  <si>
    <t>Bono te konvertueshme</t>
  </si>
  <si>
    <t>Huate dhe parapagimet</t>
  </si>
  <si>
    <t>Te pagueshme ndaj punetoreve</t>
  </si>
  <si>
    <t>Hua te tjera</t>
  </si>
  <si>
    <t>Te pagueshme ndaj furnitoreve</t>
  </si>
  <si>
    <t>Grantet dhe te ardhurat e shtyra</t>
  </si>
  <si>
    <t>Provigjione afatshkurta</t>
  </si>
  <si>
    <t>TOTALI I DETYRIMEVE AFATSHKURTA (I)</t>
  </si>
  <si>
    <t>DETYRIME AFAT GJATA</t>
  </si>
  <si>
    <t>Huate afatgjata</t>
  </si>
  <si>
    <t>Hua,bono dhe detyrime nga qiraja financiare</t>
  </si>
  <si>
    <t>Huamarrje te tjera afatgjata</t>
  </si>
  <si>
    <t>Provigjione afatgjata</t>
  </si>
  <si>
    <t>TOTALI I DETYRIMEVE AFATGJATA (II)</t>
  </si>
  <si>
    <t>Aksionet e pakices(perd.vetem ne pas.fin.kons.)</t>
  </si>
  <si>
    <t>Kapitali qe i perket aksionareve te shoqerise meme(perdoret vetem ne PF te konsoliduara)</t>
  </si>
  <si>
    <t>Njesite ose aksionet e thesarit ( negative )</t>
  </si>
  <si>
    <t>Rezervat statusore</t>
  </si>
  <si>
    <t>Rezervat ligjore</t>
  </si>
  <si>
    <t xml:space="preserve">(Qamil </t>
  </si>
  <si>
    <t>Kulla )</t>
  </si>
  <si>
    <t>Rezervat e tjera</t>
  </si>
  <si>
    <t>Fitime te pashperndara</t>
  </si>
  <si>
    <r>
      <t>T</t>
    </r>
    <r>
      <rPr>
        <b/>
        <i/>
        <sz val="11"/>
        <rFont val="Times New Roman"/>
        <family val="1"/>
      </rPr>
      <t>OTALI I DETYRIMEVE ( I,II,III)</t>
    </r>
  </si>
  <si>
    <t>Pershkrimi i Elementeve</t>
  </si>
  <si>
    <t>Referencat</t>
  </si>
  <si>
    <t>Nr.llogarive</t>
  </si>
  <si>
    <t xml:space="preserve"> V i t i</t>
  </si>
  <si>
    <t>V i t i</t>
  </si>
  <si>
    <t>Shitjet neto</t>
  </si>
  <si>
    <t>Te ardhura te tjera nga veprimtarite e shfrytzimit</t>
  </si>
  <si>
    <t xml:space="preserve">Ndryshimet ne inventarin e produkteve te </t>
  </si>
  <si>
    <t>te gatshme dhe te prodhimit ne proces</t>
  </si>
  <si>
    <t xml:space="preserve">Materialet e konsumuara </t>
  </si>
  <si>
    <t>601-608</t>
  </si>
  <si>
    <t>Kosto e punes</t>
  </si>
  <si>
    <t>Pagat e personelit</t>
  </si>
  <si>
    <t>Shpenzimet per sigurimet shoqrore e shendetsore</t>
  </si>
  <si>
    <t>Amortizimet dhe  zhvlersimet</t>
  </si>
  <si>
    <t>Shpenzime te tjera</t>
  </si>
  <si>
    <t>61-63</t>
  </si>
  <si>
    <t>TOTALI I SHPENZIMEVE ( shuma 4-7 )</t>
  </si>
  <si>
    <t xml:space="preserve">Fitimi ose humbja nga veprimtaria kryesore </t>
  </si>
  <si>
    <t>Te ardhura dhe shpenzime financiare nga njesite</t>
  </si>
  <si>
    <t>e kontrolluara</t>
  </si>
  <si>
    <t>Te ardhura dhe shpenzime financiare nga</t>
  </si>
  <si>
    <t>pjesmarrjet</t>
  </si>
  <si>
    <t>Te ardhura dhe shpenzime financiare</t>
  </si>
  <si>
    <t xml:space="preserve">Te ardhura dhe shpenzime financiare nga </t>
  </si>
  <si>
    <t>investime te tjera financiare afatgjata</t>
  </si>
  <si>
    <t>Te ardhura dhe shpenzimet nga interesat</t>
  </si>
  <si>
    <t>Fitimet dhe humbjet nga kursi i kembimit</t>
  </si>
  <si>
    <t>Te ardhura dhe shpenzime te tjera financiare</t>
  </si>
  <si>
    <t>Totali i te ardhurave dhe shpenzimeve financiare</t>
  </si>
  <si>
    <t>( 12.1+12.2+12.3+12.4 )</t>
  </si>
  <si>
    <t>Fitimi ose humbja para tatimit (9 + 13 )</t>
  </si>
  <si>
    <t>Shpenzimet e tatimit mbi fitimin</t>
  </si>
  <si>
    <t>Elementet e pasqyrave te konsoliduara</t>
  </si>
  <si>
    <t>METODA DIREKTE</t>
  </si>
  <si>
    <t>Fluksi monetar nga veprimtarite e shfrytzimit</t>
  </si>
  <si>
    <t>Mjetet monetare (MM) te arketuara nga klientet</t>
  </si>
  <si>
    <t>Interesa te paguara</t>
  </si>
  <si>
    <t xml:space="preserve">Tatim mbi fitimin i paguar </t>
  </si>
  <si>
    <t>MM neto nga veprimtarite e shfrytzimit</t>
  </si>
  <si>
    <t>Fluksi monetar nga veprimtarite investuese</t>
  </si>
  <si>
    <t xml:space="preserve">Blerja e njesise se kontrolluar X minus parate e </t>
  </si>
  <si>
    <t>arketuara</t>
  </si>
  <si>
    <t>Blerja e aktiveve afatgjata materiale</t>
  </si>
  <si>
    <t>Te ardhura nga shitja e paisjeve</t>
  </si>
  <si>
    <t>Interesa te arketuara</t>
  </si>
  <si>
    <t>Devidendet e arketuar</t>
  </si>
  <si>
    <t>MM neto te perdorura ne veprimtarite investuese</t>
  </si>
  <si>
    <t>Fluksi monetar nga aktivitetet financiare</t>
  </si>
  <si>
    <t>Te ardhura nga emetimi i kapitalit aksionar</t>
  </si>
  <si>
    <t>Te ardhura nga huamarrjet afatgjata</t>
  </si>
  <si>
    <t>Pagesat e detyrimeve te qirase financiare</t>
  </si>
  <si>
    <t>Devidende te paguar</t>
  </si>
  <si>
    <t>MM neto e perdorur ne veprimtarite financiare</t>
  </si>
  <si>
    <t>Rritja ose renja neto e mjeteve monetare</t>
  </si>
  <si>
    <t>MM ne fillim te periudhes kontabel</t>
  </si>
  <si>
    <t>MM ne fund te periudhes kontabel</t>
  </si>
  <si>
    <t>MM te paguara ndaj furnitoreve, punonjesve etj.</t>
  </si>
  <si>
    <t>Kapitali</t>
  </si>
  <si>
    <t>Primi</t>
  </si>
  <si>
    <t>Rezerva</t>
  </si>
  <si>
    <t>Fitimi i</t>
  </si>
  <si>
    <t>Totali</t>
  </si>
  <si>
    <t>aksionar</t>
  </si>
  <si>
    <t>aksionit</t>
  </si>
  <si>
    <t>e</t>
  </si>
  <si>
    <t>Pozicioni i rregulluar</t>
  </si>
  <si>
    <t>Efektet e ndryshimit të kurseve të</t>
  </si>
  <si>
    <t>këmbimit gjatë konsolidimit</t>
  </si>
  <si>
    <t>shpenzimeve</t>
  </si>
  <si>
    <t>Fitimi neto i vitit financiar</t>
  </si>
  <si>
    <t>Dividendët e paguar</t>
  </si>
  <si>
    <t>Emetim i kapitalit aksionar</t>
  </si>
  <si>
    <t>Fitimi neto për periudhën kontabël</t>
  </si>
  <si>
    <t>Aksione të thesarit të riblera</t>
  </si>
  <si>
    <t xml:space="preserve">Aksionet </t>
  </si>
  <si>
    <t>Thesarit</t>
  </si>
  <si>
    <t>Statusore</t>
  </si>
  <si>
    <t>e ligjore</t>
  </si>
  <si>
    <t>Konvertim</t>
  </si>
  <si>
    <t>monedha</t>
  </si>
  <si>
    <t>Pashper-</t>
  </si>
  <si>
    <t>ndare</t>
  </si>
  <si>
    <t>Zotrimet</t>
  </si>
  <si>
    <t>aksionereve</t>
  </si>
  <si>
    <t>pakices</t>
  </si>
  <si>
    <t xml:space="preserve">                 Kapitali aksionar që i përket aksionerëve të shoqërisë mëmë</t>
  </si>
  <si>
    <t>Efekti  i  ndryshimeve  në  politikat kontabel</t>
  </si>
  <si>
    <t>Totali i të ardhurave apo i shpenzimeve,qe nuk</t>
  </si>
  <si>
    <t>jane njohur ne pasqyren e te ardhurave  dhe  te</t>
  </si>
  <si>
    <t>Transferime ne rezerven e detyrush.statusore</t>
  </si>
  <si>
    <t>Totali i të ardhurave apo shpenzimeve,qe nuk</t>
  </si>
  <si>
    <t>jane njohur ne pasqyren e te ardh.dhe shpenz.</t>
  </si>
  <si>
    <t>Pozicioni më 31 dhjetor 2009</t>
  </si>
  <si>
    <t>A K T I V E T</t>
  </si>
  <si>
    <t>Fitimi (humbja) e vitit financiar</t>
  </si>
  <si>
    <t>TOTALI I AKTIVEVE ( I+ II )</t>
  </si>
  <si>
    <t xml:space="preserve">Shoqeria  " M.Lezha" ka ushtruar veprimtarine e saj  gjate vitit </t>
  </si>
  <si>
    <t xml:space="preserve">leri dhe paisje druri.Aktiviteti ekonomiko- financiar i kesaj shoqerie pas-  </t>
  </si>
  <si>
    <t xml:space="preserve">Gjate ketij viti kjo shoqeri ka realizuar te ardhura nga shitja e </t>
  </si>
  <si>
    <t>Realizimi i treguesve ekonomik e financiare :</t>
  </si>
  <si>
    <t xml:space="preserve">Per realizimin e ketij prodhimi shoqeria ka kryer shpenzime gjate </t>
  </si>
  <si>
    <t>Shenime dhe sqarime per postet e bilancit kontabel:</t>
  </si>
  <si>
    <t>ne postet e duhura,si dhe jane te rakorduara e kuadruara me llogarite ana-</t>
  </si>
  <si>
    <t>litike te tyre.</t>
  </si>
  <si>
    <t>Ne aktivin e bilancit pasqyrohen keta llogari:</t>
  </si>
  <si>
    <t>a.</t>
  </si>
  <si>
    <t>b.</t>
  </si>
  <si>
    <t>eshte e rakorduar me llogarite analitike te saj dhe te gjitha detyrimet pas-</t>
  </si>
  <si>
    <t>c.</t>
  </si>
  <si>
    <t>Ne llogarite e inventarit pasqyrohen gjendjet e materialeve dhe te</t>
  </si>
  <si>
    <t>mallrave per shitje.Keshtu ne llogarine materiale e lende te para pasqyrohet</t>
  </si>
  <si>
    <t>d.</t>
  </si>
  <si>
    <t xml:space="preserve">Ne llogarite e aktiveve afatgjata materiale pasqyrohet gjendja e </t>
  </si>
  <si>
    <t xml:space="preserve">aktiveve te qendrueshme me vleren reziduale te tyre.Keshtu ne llogarine </t>
  </si>
  <si>
    <t>ve te tjera pasqyrohet vlera e automjetit qe disponon kjo shoqeri per shu-</t>
  </si>
  <si>
    <t>Ne pasivin e bilancit pasqyrohen keta llogari:</t>
  </si>
  <si>
    <t xml:space="preserve">Ne postin te pagueshme ndaj furnitoreve pasqyrohet llogaria 401 </t>
  </si>
  <si>
    <t xml:space="preserve">la eshte e rakorduar me llogarite analitike te saj dhe inventarin e faturave </t>
  </si>
  <si>
    <t>gua edhe me lart.</t>
  </si>
  <si>
    <t xml:space="preserve">Ne postin te pagueshme ndaj punetoreve pasqyrohet llogaria 421 </t>
  </si>
  <si>
    <t>Ne postin detyrime tatimore pasqyrohet llogaria shteti per detyri-</t>
  </si>
  <si>
    <t xml:space="preserve">te tjera,siç eshte detyrimi per tatimin mbi pagat per muajin dhjetor si dhe </t>
  </si>
  <si>
    <t xml:space="preserve">detyrimi per sigurimet shoqrore te muajit dhjetor te cilat likujdohen nga  </t>
  </si>
  <si>
    <t>Ne postin kapitali aksionar pasqyrohet shuma e kapitaleve per shu-</t>
  </si>
  <si>
    <t xml:space="preserve">leke ,kjo sipas aplikimeve te kryera ne QKR me daten </t>
  </si>
  <si>
    <t>e.</t>
  </si>
  <si>
    <t>f.</t>
  </si>
  <si>
    <t>Sqarime per pasqyrat qe shoqerojne bilancin :</t>
  </si>
  <si>
    <t xml:space="preserve">Ketij bilanci i bashkelidhen edhe pasqyrat financiare,si pasqyra e   </t>
  </si>
  <si>
    <t xml:space="preserve">te ardhurave dhe shpenzimeve,pasqyra e fluksit monetar si dhe pasqyra e </t>
  </si>
  <si>
    <t>Pasqyra e te ardhurave dhe shpenzimeve eshte plotesuar mbi bazen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</si>
  <si>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</si>
  <si>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</si>
  <si>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</si>
  <si>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</si>
  <si>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</si>
  <si>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</si>
  <si>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</si>
  <si>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</si>
  <si>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</si>
  <si>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</si>
  <si>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</si>
  <si>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</si>
  <si>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</si>
  <si>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</si>
  <si>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</si>
  <si>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</si>
  <si>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</si>
  <si>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Numri i Llogarise</t>
  </si>
  <si>
    <t>Kodi Statistikor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</si>
  <si>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</si>
  <si>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</si>
  <si>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</si>
  <si>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</si>
  <si>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</si>
  <si>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</si>
  <si>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</si>
  <si>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</si>
  <si>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</si>
  <si>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</si>
  <si>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</si>
  <si>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</si>
  <si>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</si>
  <si>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</si>
  <si>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</si>
  <si>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</si>
  <si>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</si>
  <si>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</si>
  <si>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</si>
  <si>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</si>
  <si>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>Z.QAMIL KULLA  Kontabel i miratuar me NIPT:K468230004N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</si>
  <si>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</si>
  <si>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</si>
  <si>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</si>
  <si>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</si>
  <si>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</si>
  <si>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</si>
  <si>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</si>
  <si>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</si>
  <si>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</si>
  <si>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</si>
  <si>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</si>
  <si>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</si>
  <si>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</si>
  <si>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</si>
  <si>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</si>
  <si>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</si>
  <si>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</si>
  <si>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</si>
  <si>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</si>
  <si>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</si>
  <si>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</si>
  <si>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</si>
  <si>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</si>
  <si>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</si>
  <si>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</si>
  <si>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</si>
  <si>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</si>
  <si>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</si>
  <si>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</si>
  <si>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</si>
  <si>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</si>
  <si>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</si>
  <si>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</si>
  <si>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</si>
  <si>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</si>
  <si>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</si>
  <si>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MAKINE PLASTIFIKIMI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</si>
  <si>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</si>
  <si>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</si>
  <si>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</si>
  <si>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</si>
  <si>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</si>
  <si>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</si>
  <si>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</si>
  <si>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</si>
  <si>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</si>
  <si>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</si>
  <si>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</si>
  <si>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Pozicioni më 31 dhjetor 2010</t>
  </si>
  <si>
    <t>SHOQERIA " M.LEZHA"</t>
  </si>
  <si>
    <t>NIPT: J 76504013 C</t>
  </si>
  <si>
    <t>( Myfit  Lezha  )</t>
  </si>
  <si>
    <t>ANEKS   STATISTIKOR</t>
  </si>
  <si>
    <t>Sherbimet nga nen-kontraktoret (ENERGJI ELEKTRIKE)</t>
  </si>
  <si>
    <t>Taksa e regjistrimit dhe tatime te tjera ( GJOBA)</t>
  </si>
  <si>
    <t>Aktivet Afatgjata Materiale  me vlere fillestare VITI   2010</t>
  </si>
  <si>
    <t>Amortizimi A.A.Materiale VITI   2010</t>
  </si>
  <si>
    <t>Vlera Kontabel Neto e A.A.Materiale   VITI 2010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</si>
  <si>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</si>
  <si>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</si>
  <si>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</si>
  <si>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</si>
  <si>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</si>
  <si>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</si>
  <si>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</si>
  <si>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</si>
  <si>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</si>
  <si>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</si>
  <si>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</si>
  <si>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</si>
  <si>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</si>
  <si>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</si>
  <si>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</si>
  <si>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</si>
  <si>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</si>
  <si>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</si>
  <si>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</si>
  <si>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</si>
  <si>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</si>
  <si>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</si>
  <si>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</si>
  <si>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</si>
  <si>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</si>
  <si>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</si>
  <si>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</si>
  <si>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</si>
  <si>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</si>
  <si>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</si>
  <si>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</si>
  <si>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</si>
  <si>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</si>
  <si>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</si>
  <si>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</si>
  <si>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</si>
  <si>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</si>
  <si>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</si>
  <si>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</si>
  <si>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</si>
  <si>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</si>
  <si>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</si>
  <si>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</si>
  <si>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</si>
  <si>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</si>
  <si>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</si>
  <si>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</si>
  <si>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</si>
  <si>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</si>
  <si>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</si>
  <si>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</si>
  <si>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</si>
  <si>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</si>
  <si>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</si>
  <si>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</si>
  <si>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</si>
  <si>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</si>
  <si>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</si>
  <si>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</si>
  <si>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</si>
  <si>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</si>
  <si>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</si>
  <si>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</si>
  <si>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</si>
  <si>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</si>
  <si>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</si>
  <si>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</si>
  <si>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</si>
  <si>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</si>
  <si>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</si>
  <si>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</si>
  <si>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</si>
  <si>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</si>
  <si>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</si>
  <si>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</si>
  <si>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</si>
  <si>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</si>
  <si>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</si>
  <si>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</si>
  <si>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</si>
  <si>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</si>
  <si>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</si>
  <si>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e te dhenave analitike te kontabilitetit financiar dhe pasqyron te ardhurat </t>
  </si>
  <si>
    <t>Pasqyra e fluksit monetar po keshtu eshte plotesuar mbi bazen e te</t>
  </si>
  <si>
    <t>dhenave analitike te kontabilitetit dhe pasqyron realisht levizjen e mjeteve</t>
  </si>
  <si>
    <t>Mjetet</t>
  </si>
  <si>
    <t>ara ne postin e bilancit aktive monetare.</t>
  </si>
  <si>
    <t>Pasqyra e kapitalit aksionar pasqyron levizjet e kapitaleve gjate vi-</t>
  </si>
  <si>
    <t>tit mbeshtetur edhe ne aplikimet e bera ne QKR dhe ne fund te vitit rezul-</t>
  </si>
  <si>
    <t>H A R T U E S I</t>
  </si>
  <si>
    <t>ADMINISTRATORI</t>
  </si>
  <si>
    <t>detyrimet e klientave, qe pasqyrohen ne kete llogari jane te arketueshme.</t>
  </si>
  <si>
    <t>Ne zerin shitjet neto pasqyrohen te ardhurat e realizuara nga shitjet</t>
  </si>
  <si>
    <t xml:space="preserve">Ne zerin materiale te konsumuara pasqyrohet shuma e materialeve </t>
  </si>
  <si>
    <t>personelit si dhe shpenzimet per sigurimet shoqrore e shendetsore qe efek-</t>
  </si>
  <si>
    <t xml:space="preserve">Ne zerin kosto e punes pershihen shpenzimet e bera per pagat e </t>
  </si>
  <si>
    <t>tivisht jane kryer per realizimin e prodhimit.</t>
  </si>
  <si>
    <t>Ne zerin amortizime dhe zhvlersime jane perfshire shpenzimet per</t>
  </si>
  <si>
    <t>amortizimin e aktiveve te qendrueshme qe jane mbrenda normave te percak-</t>
  </si>
  <si>
    <t>tuara me dispozita ligjore.</t>
  </si>
  <si>
    <t>Fitimi neto i vitit financiar ( 14-15 )</t>
  </si>
  <si>
    <t>Pozicioni më 31 dhjetor 2008</t>
  </si>
  <si>
    <t>TOTALI I DETYRIMEVE (I,II)</t>
  </si>
  <si>
    <t>Emertimi dhe forma ligjore</t>
  </si>
  <si>
    <t>NIPT-i</t>
  </si>
  <si>
    <t>J 76504013 C</t>
  </si>
  <si>
    <t>MM te ardhura nga veprimtarite(debitore tjere)</t>
  </si>
  <si>
    <t>Adresa e selise</t>
  </si>
  <si>
    <t>Data e krijimit</t>
  </si>
  <si>
    <t>18.03.1996</t>
  </si>
  <si>
    <t>Nr. i rregjistrit tregtar</t>
  </si>
  <si>
    <t>Veprimtaria kryesore</t>
  </si>
  <si>
    <t>PRODHIME DRURI</t>
  </si>
  <si>
    <t>PRONARI</t>
  </si>
  <si>
    <t>PASQYRAT FINANCIARE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</si>
  <si>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</si>
  <si>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</si>
  <si>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</si>
  <si>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Individuale</t>
  </si>
  <si>
    <t>Pasqyrat financiare jane te kosoliduara</t>
  </si>
  <si>
    <t>Pasqyrat financiare jane te shprehura ne</t>
  </si>
  <si>
    <t>ne Leke</t>
  </si>
  <si>
    <t>Pasqyrat financiare jane te rrumbullakosura ne</t>
  </si>
  <si>
    <t>leke</t>
  </si>
  <si>
    <t>Periudha kontabel e pasayrave financiare</t>
  </si>
  <si>
    <t>Nga</t>
  </si>
  <si>
    <t>Deri</t>
  </si>
  <si>
    <t>Data e mbylljes se Pasqyrave finaciare</t>
  </si>
  <si>
    <t>Viti 2010</t>
  </si>
  <si>
    <t>"M.LEZHA" Sh.p.k</t>
  </si>
  <si>
    <t>MYFIT    LEZHA</t>
  </si>
  <si>
    <t>Lagje "BAHÇELLEK", SHKODER</t>
  </si>
  <si>
    <t xml:space="preserve">2010, ne fushen e prodhimit te produkteve te drurit,duke prodhuar mobi- </t>
  </si>
  <si>
    <t xml:space="preserve">qyrohet ne bilancin e vitit 2010, per periudhen nga 01.01.2010 e deri me </t>
  </si>
  <si>
    <t>daten 31.12.2010,dhe shprehet me monedhen, ne leke.</t>
  </si>
  <si>
    <t xml:space="preserve">e prodhimeve ne shumen 209.336419 leke,si dhe te ardhura nga interesat </t>
  </si>
  <si>
    <t>per depozitat per shumen 456580 leke,gjithsejt te ardhura 209792999</t>
  </si>
  <si>
    <t xml:space="preserve"> me vlere 58931439 leke,tavolina te ndryshme cope 16391 me vlere </t>
  </si>
  <si>
    <t>75027885 leke,rafte te ndryshem cope 1588 me vlere 16553596 leke,</t>
  </si>
  <si>
    <t xml:space="preserve">komodina cope 155 me vlere 697500 leke,drrasa te zeza per shkolla </t>
  </si>
  <si>
    <t>cope 1326 me vlere 5538036 leke,banka cope 1460 me vlere 10069098 leke,</t>
  </si>
  <si>
    <t>etazhere cope 1135 me vlere 14811666 leke, e tjera.</t>
  </si>
  <si>
    <t xml:space="preserve">Bilanci kontabel i dates 31.12.2010 me shuma ne aktiv dhe pasiv </t>
  </si>
  <si>
    <t xml:space="preserve">korduar me ekstraktet e bankave te dates 31.12.10 dhe te llogarise arka </t>
  </si>
  <si>
    <t xml:space="preserve">qyrohen ne inventarin e faturave te palikujduara me date 31.12.10.Te gjitha </t>
  </si>
  <si>
    <t>RELACION</t>
  </si>
  <si>
    <t>( Myfit  Lezha )</t>
  </si>
  <si>
    <t>SHOQERIA " M.LEZHA "</t>
  </si>
  <si>
    <t xml:space="preserve">NIPTI :  J 76504013 C </t>
  </si>
  <si>
    <t>Shoqeria " M.LEZHA"</t>
  </si>
  <si>
    <t>NIPTI: J 76504013 C</t>
  </si>
  <si>
    <t>31/12/2010</t>
  </si>
  <si>
    <t>SHOQERIA : "M.LEZHA"</t>
  </si>
  <si>
    <t>NIPTI:           J 76504013 C</t>
  </si>
  <si>
    <t>DEKLARATE</t>
  </si>
  <si>
    <t>Date,25.03.2011</t>
  </si>
  <si>
    <t xml:space="preserve">Deklaroj se Shoqeria "M.Lezha" me NIPT J76504013C ,me administrator </t>
  </si>
  <si>
    <t>Z.Myfit Lezha dhe aksioner:</t>
  </si>
  <si>
    <t>1.Z.Myfit  Lezha ,perqindja e pjesmarrjes 100 %</t>
  </si>
  <si>
    <t>ka hartuar pasqyrat financiare te vitit 2010 konform standarteve kombetare te</t>
  </si>
  <si>
    <t>kontabilitetit.</t>
  </si>
  <si>
    <t>Hartuesi i pasqyrave financiare eshte :</t>
  </si>
  <si>
    <t>Administrator i Shoqerise</t>
  </si>
  <si>
    <t xml:space="preserve">     ( Myfit   Lezha )</t>
  </si>
  <si>
    <t>SHOQERIA:"M.LEZHA "</t>
  </si>
  <si>
    <t>NIPTI : J 76504013 C</t>
  </si>
  <si>
    <t>Reparti i ri (Uzina Elektromek.)</t>
  </si>
  <si>
    <t>Rruge e sheshe(Uzina Elektro.)</t>
  </si>
  <si>
    <t>Dyqani i Shitjes (ekspozite)</t>
  </si>
  <si>
    <t>PAISJE KOMPJUTERIKE</t>
  </si>
  <si>
    <t>PAISJE ZYRE (MOBILJE)</t>
  </si>
  <si>
    <t>KAMION TIP BENZ</t>
  </si>
  <si>
    <t>BIBLIOTEKA</t>
  </si>
  <si>
    <t>BANAKE</t>
  </si>
  <si>
    <t>DOLLAPE 2 KANATA</t>
  </si>
  <si>
    <t>DOLLAPE LABORATORI</t>
  </si>
  <si>
    <t>DRRASA TE ZEZA</t>
  </si>
  <si>
    <t>DYER TE MBRENDSHME</t>
  </si>
  <si>
    <t xml:space="preserve">DOLLAPE </t>
  </si>
  <si>
    <t>ETAZHERE</t>
  </si>
  <si>
    <t>GARDEROBA</t>
  </si>
  <si>
    <t>KARRIKE BIBLIOTEKE</t>
  </si>
  <si>
    <t>KARRIKE</t>
  </si>
  <si>
    <t>KARRIKE 3 VENDSHE</t>
  </si>
  <si>
    <t>KASAFORTE</t>
  </si>
  <si>
    <t>KANDE PRITJE</t>
  </si>
  <si>
    <t>POLTRONA</t>
  </si>
  <si>
    <t>SIRTARIERE</t>
  </si>
  <si>
    <t>RAFTE BIBLIOTEKE</t>
  </si>
  <si>
    <t>SKEDARE</t>
  </si>
  <si>
    <t>SET DREJTUES</t>
  </si>
  <si>
    <t>STENDA</t>
  </si>
  <si>
    <t>NDARJE SALLE</t>
  </si>
  <si>
    <t>M2</t>
  </si>
  <si>
    <t>TAVOLINA PUNE</t>
  </si>
  <si>
    <t>TAVOLINA KLASE</t>
  </si>
  <si>
    <t>TAVOLINA LEXIMI</t>
  </si>
  <si>
    <t>TAVOLINA MBLEDHJE</t>
  </si>
  <si>
    <t>TAVOLINA KOMPJUTERI</t>
  </si>
  <si>
    <t>PLLAKA ZDRUKTHI</t>
  </si>
  <si>
    <t>VARESE RROBASH</t>
  </si>
  <si>
    <t>VESHJE MURI</t>
  </si>
  <si>
    <t>PLLAKATA</t>
  </si>
  <si>
    <t>FLAMURE</t>
  </si>
  <si>
    <t>MBAJTESE MONITORI</t>
  </si>
  <si>
    <t>GRILA</t>
  </si>
  <si>
    <t>DIVANA 2 VENDESH</t>
  </si>
  <si>
    <t>TAVOLINA NXENESI</t>
  </si>
  <si>
    <t>KARRIKE NXESESI</t>
  </si>
  <si>
    <t>TAVOLINA MESUESI</t>
  </si>
  <si>
    <t>KARRIKE MESUESI</t>
  </si>
  <si>
    <t>TAVOLINA KOPSHTI</t>
  </si>
  <si>
    <t>KAVALETA KOPSHTI</t>
  </si>
  <si>
    <t>SOBA ELEKTRIKE</t>
  </si>
  <si>
    <t>RAFTE LOJNASH</t>
  </si>
  <si>
    <t>BIUFE</t>
  </si>
  <si>
    <t>KREVATE KOPSHTI</t>
  </si>
  <si>
    <t>TAVOLINA EDUKATORE</t>
  </si>
  <si>
    <t>DOLLAPE KLASE</t>
  </si>
  <si>
    <t>TAVOLINA ZYRE</t>
  </si>
  <si>
    <t>DOLLAPE BUKE</t>
  </si>
  <si>
    <t>RAFTE ENESH</t>
  </si>
  <si>
    <t>TAVOLINA DHOME</t>
  </si>
  <si>
    <t>KARRIKE DHOME</t>
  </si>
  <si>
    <t>KOMODINA</t>
  </si>
  <si>
    <t>TAVOLINA PRITJE</t>
  </si>
  <si>
    <t>SALLON PRITJE</t>
  </si>
  <si>
    <t>ETAZHER I MADH</t>
  </si>
  <si>
    <t>POLTRONA RROTULLUES</t>
  </si>
  <si>
    <t>KARRIKE MBLEDHJE</t>
  </si>
  <si>
    <t>BASHKUESE RAFTESH</t>
  </si>
  <si>
    <t>KARRIKE SLITE</t>
  </si>
  <si>
    <t>KARRIKE TRE VENDSHE</t>
  </si>
  <si>
    <t>KAME REGJISTER</t>
  </si>
  <si>
    <t>LLAK</t>
  </si>
  <si>
    <t>LITRA</t>
  </si>
  <si>
    <t>MENTESHA XHAMI</t>
  </si>
  <si>
    <t xml:space="preserve">TINI PLASTIKE </t>
  </si>
  <si>
    <t>VARESE PORTMANTO</t>
  </si>
  <si>
    <t>VINOVIL</t>
  </si>
  <si>
    <t>KG</t>
  </si>
  <si>
    <t>AKSESORA METALIK</t>
  </si>
  <si>
    <t>monetare gjate vitit 2010 ne llogarite perkatese te kesaj shoqerie.</t>
  </si>
  <si>
    <t>Perfundimisht per vitin 2010 keto ishin rezultatet e arritura ne tre-</t>
  </si>
  <si>
    <t xml:space="preserve">guesit financiare,ndersa  per vitin 2011 duhet te merren masa urgjente per </t>
  </si>
  <si>
    <t xml:space="preserve">  (Myfit</t>
  </si>
  <si>
    <t xml:space="preserve">  Lezha )</t>
  </si>
  <si>
    <t xml:space="preserve">Ne zerin shpenzime te tjera jane perfshire shpenzimet per energji </t>
  </si>
  <si>
    <t xml:space="preserve">Shuma e shpenzimeve te realizuara per periudhen ushtrimore eshte </t>
  </si>
  <si>
    <t>NR</t>
  </si>
  <si>
    <t>SHUMA</t>
  </si>
  <si>
    <t>BANKA</t>
  </si>
  <si>
    <t>E M E R T I M I</t>
  </si>
  <si>
    <t>209.336.419</t>
  </si>
  <si>
    <t xml:space="preserve"> ( Myfit   Lezha )</t>
  </si>
  <si>
    <t xml:space="preserve">  Administratori</t>
  </si>
  <si>
    <t>R.</t>
  </si>
  <si>
    <t>EMERTIMI</t>
  </si>
  <si>
    <t>B</t>
  </si>
  <si>
    <t xml:space="preserve">Pas saktesimit te demtimeve te shkaktuara, me ane te </t>
  </si>
  <si>
    <t>nje komisioni te kesaj shoqerije,per te cilen u hartua edhe nje proces verbal,u</t>
  </si>
  <si>
    <t xml:space="preserve">njoftua zyrtarisht edhe Drejtoria Rajonale e Tatimeve Shkoder.Te gjitha keto  </t>
  </si>
  <si>
    <t>demtime jane ngarkuar ne koston e prodhimit per vitin 2010.</t>
  </si>
  <si>
    <t>Gjendja monetare e kesaj shoqerie ka pesuar nje rritje me fillimin</t>
  </si>
  <si>
    <t>e vitit per shumen 110498238 leke,kjo per aresye te likujdimit te faturave te</t>
  </si>
  <si>
    <t xml:space="preserve"> klientave,me banke,vetem ne fund te vitit,duke sjelle rritjen e detyrimeve ndaj </t>
  </si>
  <si>
    <t>furnitoreve.</t>
  </si>
  <si>
    <t>per313541178 leke eshte i kuadruar,te gjitha llogarite e tij jane vendosur</t>
  </si>
  <si>
    <t>Aktivet monetare per shumen 129294664 leke,qe paraqet gjendjen</t>
  </si>
  <si>
    <t>e llogarise 512 Banka per shumen 129186644 leke,shume e cila eshte e ra-</t>
  </si>
  <si>
    <t>per shumen 108020 leke,e barabarte me gjendjen fizike te saj.</t>
  </si>
  <si>
    <t>Llogari kerkesa te arketueshme per shumen 122659777 leke,e cila</t>
  </si>
  <si>
    <t>Ne postin llogari te tjera te arketueshme per shumen 963188 leke</t>
  </si>
  <si>
    <t xml:space="preserve">pasqyrohen detyrimet qe ka ndaj kesaj shoqerie per garanci kontrate,ministria  </t>
  </si>
  <si>
    <t>e arsimit dhe shkences.</t>
  </si>
  <si>
    <t>ç.</t>
  </si>
  <si>
    <t>Ne postin Instrumente te tjera borxhi pasqyrohen detyrimet per tati-</t>
  </si>
  <si>
    <t>min mbi</t>
  </si>
  <si>
    <t>fitimin e mbipaguar si dhe tvsh kreditore te dates 31.12.2010.</t>
  </si>
  <si>
    <t xml:space="preserve">gjendja e materialeve per shumen 20079719 leke e rakorduar me inventa- </t>
  </si>
  <si>
    <t>rin e dates 31.12.09,.-</t>
  </si>
  <si>
    <t>Llogaria mallra per shitje,qe ishte ne fillim te vitit per shumen 853780 leke</t>
  </si>
  <si>
    <t xml:space="preserve">ka pesuar ulje per kete shume,pasi sasia e mobiljeve ka kaluar per paisje te </t>
  </si>
  <si>
    <t>zyrave te reja ne objektin e ri,ne zonen industriale,dhe perfshihet ne aktivet e</t>
  </si>
  <si>
    <t>qendrueshme.</t>
  </si>
  <si>
    <t xml:space="preserve">ndertesa rezulton nje vlere e mbetur per shumen 22765836 leke,ne llogarine </t>
  </si>
  <si>
    <t>makineri e paisje nje vlere e mbetur per shumen 9638483 leke dhe ne akti-</t>
  </si>
  <si>
    <t>e mbetur 65744 leke.</t>
  </si>
  <si>
    <t>detyrime afatshkurta ndaj furnitoreve per shumen 311894975,shume e ci-</t>
  </si>
  <si>
    <t>te palikujduara me daten 31.12.09.Kjo llogari ka pesuar nje rritje per 33.1</t>
  </si>
  <si>
    <t xml:space="preserve">milion leke per aresye te arketimit te faturave nga klientet,siç u shpje- </t>
  </si>
  <si>
    <t xml:space="preserve">personeli dhe eshte e barabarte me shumen 0 pasi pagat e punonjesve jane </t>
  </si>
  <si>
    <t>paguar mbrenda muajit dhjetor 2010.</t>
  </si>
  <si>
    <t>kjo shoqeri ne muajin janar 2011,per shumen 207496 leke.</t>
  </si>
  <si>
    <t>men 25293000</t>
  </si>
  <si>
    <t>28.07.2010.Vlera e aksionit eshte 252930 leke.</t>
  </si>
  <si>
    <t xml:space="preserve">Pas ndarjes se fitimit te vitit 2010 jane caktuar rezerva ligjore per </t>
  </si>
  <si>
    <t>shumen 390000 leke,shume e cila eshte pasqyruar ne postin rezerva ligjore.</t>
  </si>
  <si>
    <t>dhe arrin shumen totale ne 1000216 leke.</t>
  </si>
  <si>
    <t>Ne postin fitimi(humbja) i vitit financiar pasqyrohet shuma e humbjes</t>
  </si>
  <si>
    <t>realizuar gjate vitit 2010 per shkaqet e permendura me siper.</t>
  </si>
  <si>
    <t>kapitalit aksionar.Po keshtu i bashkelidhen edhe pasqyrat sipas udhezimit nr.1</t>
  </si>
  <si>
    <t xml:space="preserve">date 11.03.2011,si pasqyra e aktiveve afat gjata materiale,aneks statistikor </t>
  </si>
  <si>
    <t>pasqyra nr.1,aneks statistikor pasqyra nr.2,pasqyra nr.3,inventari i materialeve,</t>
  </si>
  <si>
    <t>dhe deklarata .</t>
  </si>
  <si>
    <t>dhe shpenzimet reale te realizuara gjate periudhes ushtrimore.Humbja e vitit</t>
  </si>
  <si>
    <t>financiar 2010 per shumen 31654509 leke, qe paraqitet ne kete pasqyre pas-</t>
  </si>
  <si>
    <t>qyrohet edhe ne postin e bilancit fitimi(humbja) i vitit financiar.</t>
  </si>
  <si>
    <t xml:space="preserve">e produkteve te gatshme te realizuara gjate vitit ushtrimor 2010,per shumen  </t>
  </si>
  <si>
    <t>209336419 leke.</t>
  </si>
  <si>
    <t xml:space="preserve">te konsumuara ne procesin e prodhimit te produkteve te realizuara.Ne keto  </t>
  </si>
  <si>
    <t>shpenzime jane perfshire edhe demtimet materiale te shkaktuara nga inonda-</t>
  </si>
  <si>
    <t>tat e lumit Drin dhe Bune gjate vitit 2010,per shumen 32470000 leke.</t>
  </si>
  <si>
    <t>elektrike per shumen 328790 leke,shpenzime per siguracione per shumen</t>
  </si>
  <si>
    <t>76000 leke,shpenzime per komisione bankare per shumen 143779 leke,</t>
  </si>
  <si>
    <t>shpenzime per taksa te ndryshme per shumen 177545 leke , shpenzime</t>
  </si>
  <si>
    <t xml:space="preserve">per telefonin per shumen 855471 leke,per karburante 666239 leke,per qirana </t>
  </si>
  <si>
    <t>1179000 leke,si dhe gjoba te ndryshme 305247 leke.</t>
  </si>
  <si>
    <t>241446508 leke dhe humbja e realizuar nga aktiviteti  i kesaj shoqerie</t>
  </si>
  <si>
    <t>eshte ne masen 31653509 leke.</t>
  </si>
  <si>
    <t>monetare ne fund te periudhes per shumen 129294664 leke jane te pasqyru-</t>
  </si>
  <si>
    <t xml:space="preserve">tojne kapitale per shumen 26293216 leke,nga te cilat kapitale aksionare </t>
  </si>
  <si>
    <t>per shumen 25293000 leke,e barabarte kjo me QKR,rezerva statusore ligjo-</t>
  </si>
  <si>
    <t>6800000 leke.</t>
  </si>
  <si>
    <t xml:space="preserve">re per shumen 1000216 leke dhe fondi per zhvillim i perdorur per shumen </t>
  </si>
  <si>
    <t>permirsimin e situates financiare,sidomos per rritjen e nivelit te fitimit,rritjen</t>
  </si>
  <si>
    <t>e aftesise paguese dhe shlyerjen e detyrimeve ne nje afat sa ma te shkurte.</t>
  </si>
  <si>
    <t>Shkoder,me 27.03.2011</t>
  </si>
  <si>
    <t xml:space="preserve">    MBI DHENJEN E LOGARIVE VJETORE PER VITIN 2010           </t>
  </si>
  <si>
    <t xml:space="preserve">leke.Te ardhurat e realizuara jane kryesisht nga artikujt karrike cope 33644 </t>
  </si>
  <si>
    <t>Ne postin rezerva te tjera pasqyrohet shume e fondit per zhvillim per</t>
  </si>
  <si>
    <t xml:space="preserve">leke </t>
  </si>
  <si>
    <t xml:space="preserve">6800000 ,krijuar nga fitimi i vitit 2009,i cili eshte perdorur per </t>
  </si>
  <si>
    <t>investi</t>
  </si>
  <si>
    <t>me ne objektin e marre me qira,ne zonen industriale.</t>
  </si>
  <si>
    <t>I</t>
  </si>
  <si>
    <t>II</t>
  </si>
  <si>
    <t>MJETE TRANSPORTI</t>
  </si>
  <si>
    <t>III</t>
  </si>
  <si>
    <t>C</t>
  </si>
  <si>
    <t>IV</t>
  </si>
  <si>
    <t>V</t>
  </si>
  <si>
    <t>SHPENZIMET</t>
  </si>
  <si>
    <t>A</t>
  </si>
  <si>
    <t>TE ARDHURAT</t>
  </si>
  <si>
    <t>NDERTESA</t>
  </si>
  <si>
    <t>NJ.MAT.</t>
  </si>
  <si>
    <t>SASIA</t>
  </si>
  <si>
    <t>ÇMIMI</t>
  </si>
  <si>
    <t>VLERA</t>
  </si>
  <si>
    <t>DRRASE AHU</t>
  </si>
  <si>
    <t>M3</t>
  </si>
  <si>
    <t>MDF</t>
  </si>
  <si>
    <t>PLLAKE ZDRUKTHI</t>
  </si>
  <si>
    <t>AKTIVE TE QENDR.TE TRUPZ.</t>
  </si>
  <si>
    <t>MAKINERI E PAISJE</t>
  </si>
  <si>
    <t>LISTA MAKINERI E PAISJE</t>
  </si>
  <si>
    <t>COPE</t>
  </si>
  <si>
    <t>VITI</t>
  </si>
  <si>
    <t>BORDATRIÇE</t>
  </si>
  <si>
    <t>MAKINE MULTISHPUESE</t>
  </si>
  <si>
    <t>FURRE PJEKJE</t>
  </si>
  <si>
    <t>TENONATRIÇE</t>
  </si>
  <si>
    <t>MAKINE PRERJE (KARRELE)</t>
  </si>
  <si>
    <t>MAKINE PRERJE HEKURI</t>
  </si>
  <si>
    <t>FREZE ME AVANCE MEKANIKE</t>
  </si>
  <si>
    <t>GROSESE</t>
  </si>
  <si>
    <t>PLAN DREJTUES</t>
  </si>
  <si>
    <t>FREZE ME AVANCE DORE</t>
  </si>
  <si>
    <t>TRAPON ME SHUME PUNTA</t>
  </si>
  <si>
    <t>SHARRE SHIRIT ME SHKURTIM</t>
  </si>
  <si>
    <t>MAKINE ZUMPARIM BRINJE</t>
  </si>
  <si>
    <t>MAKINE ZUMPARIM FAQE</t>
  </si>
  <si>
    <t>KARRELE VERTIKALE</t>
  </si>
  <si>
    <t>PRESE HIDRAULIKE</t>
  </si>
  <si>
    <t>TRAPON ZINXHIR</t>
  </si>
  <si>
    <t>KABINE SALDIMI</t>
  </si>
  <si>
    <t>KABINE LYERJE</t>
  </si>
  <si>
    <t>TRAPON VERTIKAL</t>
  </si>
  <si>
    <t>VOLANT SHKURTIMI</t>
  </si>
  <si>
    <t xml:space="preserve">SHARRE SHIRIT </t>
  </si>
  <si>
    <t>KARRELE HORIZONTALE</t>
  </si>
  <si>
    <t>MAKINE RIMESIMI</t>
  </si>
  <si>
    <t>01.01.2010</t>
  </si>
  <si>
    <t>31.12.2010</t>
  </si>
  <si>
    <t>20.03.2011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</si>
</sst>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_-* #,##0.00_L_e_k_-;\-* #,##0.00_L_e_k_-;_-* &quot;-&quot;??_L_e_k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8.5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5.5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7.5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name val="Lucida Bright"/>
      <family val="1"/>
    </font>
    <font>
      <u val="single"/>
      <sz val="12"/>
      <name val="Lucida Bright"/>
      <family val="1"/>
    </font>
    <font>
      <b/>
      <sz val="12"/>
      <name val="Lucida Bright"/>
      <family val="1"/>
    </font>
    <font>
      <b/>
      <u val="single"/>
      <sz val="12"/>
      <name val="Lucida Brigh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0"/>
    </font>
    <font>
      <b/>
      <u val="single"/>
      <sz val="16"/>
      <name val="Lucida Bright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3" fontId="1" fillId="0" borderId="0" xfId="0" applyNumberFormat="1" applyFont="1" applyAlignment="1">
      <alignment/>
    </xf>
    <xf numFmtId="0" fontId="1" fillId="3" borderId="7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6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1" fillId="3" borderId="8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5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" fontId="0" fillId="0" borderId="2" xfId="0" applyNumberFormat="1" applyBorder="1" applyAlignment="1">
      <alignment/>
    </xf>
    <xf numFmtId="1" fontId="4" fillId="3" borderId="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8" xfId="0" applyNumberFormat="1" applyBorder="1" applyAlignment="1">
      <alignment/>
    </xf>
    <xf numFmtId="1" fontId="6" fillId="0" borderId="2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7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0" fillId="0" borderId="8" xfId="0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12" fillId="0" borderId="8" xfId="0" applyFont="1" applyBorder="1" applyAlignment="1">
      <alignment horizontal="right" wrapText="1"/>
    </xf>
    <xf numFmtId="0" fontId="13" fillId="0" borderId="3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0" fillId="0" borderId="12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2" xfId="0" applyFont="1" applyFill="1" applyBorder="1" applyAlignment="1">
      <alignment/>
    </xf>
    <xf numFmtId="166" fontId="1" fillId="0" borderId="2" xfId="0" applyNumberFormat="1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7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6" fillId="0" borderId="8" xfId="0" applyFont="1" applyBorder="1" applyAlignment="1">
      <alignment horizontal="right" wrapText="1"/>
    </xf>
    <xf numFmtId="0" fontId="16" fillId="0" borderId="8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3" fillId="0" borderId="8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18" fillId="0" borderId="8" xfId="0" applyFont="1" applyBorder="1" applyAlignment="1">
      <alignment horizontal="right" wrapText="1"/>
    </xf>
    <xf numFmtId="0" fontId="18" fillId="0" borderId="8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8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0" fontId="18" fillId="0" borderId="4" xfId="0" applyFont="1" applyBorder="1" applyAlignment="1">
      <alignment horizontal="right" wrapText="1"/>
    </xf>
    <xf numFmtId="0" fontId="18" fillId="0" borderId="3" xfId="0" applyFont="1" applyBorder="1" applyAlignment="1">
      <alignment wrapText="1"/>
    </xf>
    <xf numFmtId="0" fontId="18" fillId="0" borderId="7" xfId="0" applyFont="1" applyBorder="1" applyAlignment="1">
      <alignment horizontal="right" wrapText="1"/>
    </xf>
    <xf numFmtId="0" fontId="18" fillId="0" borderId="2" xfId="0" applyFont="1" applyBorder="1" applyAlignment="1">
      <alignment horizontal="right" wrapText="1"/>
    </xf>
    <xf numFmtId="0" fontId="8" fillId="0" borderId="20" xfId="0" applyFont="1" applyBorder="1" applyAlignment="1">
      <alignment horizontal="center" wrapText="1"/>
    </xf>
    <xf numFmtId="3" fontId="7" fillId="0" borderId="4" xfId="0" applyNumberFormat="1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7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13" fillId="0" borderId="8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5" xfId="0" applyFont="1" applyBorder="1" applyAlignment="1">
      <alignment horizontal="left" indent="5"/>
    </xf>
    <xf numFmtId="0" fontId="0" fillId="0" borderId="5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12" xfId="0" applyBorder="1" applyAlignment="1">
      <alignment horizontal="left" indent="5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34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3" xfId="0" applyFont="1" applyBorder="1" applyAlignment="1">
      <alignment/>
    </xf>
    <xf numFmtId="0" fontId="28" fillId="0" borderId="34" xfId="0" applyFont="1" applyBorder="1" applyAlignment="1">
      <alignment horizontal="right"/>
    </xf>
    <xf numFmtId="0" fontId="28" fillId="0" borderId="34" xfId="0" applyFont="1" applyBorder="1" applyAlignment="1">
      <alignment horizontal="left"/>
    </xf>
    <xf numFmtId="0" fontId="29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24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6" fillId="0" borderId="4" xfId="0" applyFont="1" applyBorder="1" applyAlignment="1">
      <alignment horizontal="right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3" fontId="0" fillId="0" borderId="8" xfId="17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17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17" applyNumberFormat="1" applyFill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2" fontId="42" fillId="0" borderId="0" xfId="22" applyNumberFormat="1" applyFont="1" applyBorder="1" applyAlignment="1">
      <alignment wrapText="1"/>
      <protection/>
    </xf>
    <xf numFmtId="0" fontId="1" fillId="0" borderId="10" xfId="22" applyFont="1" applyBorder="1" applyAlignment="1">
      <alignment horizontal="center"/>
      <protection/>
    </xf>
    <xf numFmtId="2" fontId="43" fillId="0" borderId="1" xfId="22" applyNumberFormat="1" applyFont="1" applyBorder="1" applyAlignment="1">
      <alignment horizontal="center" wrapText="1"/>
      <protection/>
    </xf>
    <xf numFmtId="0" fontId="44" fillId="0" borderId="2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/>
      <protection/>
    </xf>
    <xf numFmtId="0" fontId="0" fillId="0" borderId="37" xfId="22" applyFont="1" applyBorder="1" applyAlignment="1">
      <alignment horizontal="center"/>
      <protection/>
    </xf>
    <xf numFmtId="0" fontId="0" fillId="0" borderId="38" xfId="22" applyFont="1" applyBorder="1" applyAlignment="1">
      <alignment horizontal="center"/>
      <protection/>
    </xf>
    <xf numFmtId="0" fontId="1" fillId="0" borderId="16" xfId="22" applyFont="1" applyBorder="1" applyAlignment="1">
      <alignment horizontal="center"/>
      <protection/>
    </xf>
    <xf numFmtId="0" fontId="0" fillId="0" borderId="15" xfId="22" applyFont="1" applyBorder="1" applyAlignment="1">
      <alignment horizontal="center"/>
      <protection/>
    </xf>
    <xf numFmtId="0" fontId="1" fillId="0" borderId="16" xfId="22" applyFont="1" applyBorder="1" applyAlignment="1">
      <alignment horizontal="center" vertical="center"/>
      <protection/>
    </xf>
    <xf numFmtId="0" fontId="1" fillId="0" borderId="38" xfId="22" applyFont="1" applyBorder="1" applyAlignment="1">
      <alignment horizontal="center" vertical="center"/>
      <protection/>
    </xf>
    <xf numFmtId="0" fontId="1" fillId="0" borderId="37" xfId="22" applyFont="1" applyBorder="1" applyAlignment="1">
      <alignment horizontal="center"/>
      <protection/>
    </xf>
    <xf numFmtId="0" fontId="1" fillId="0" borderId="38" xfId="22" applyFont="1" applyBorder="1" applyAlignment="1">
      <alignment horizontal="center"/>
      <protection/>
    </xf>
    <xf numFmtId="0" fontId="1" fillId="0" borderId="15" xfId="22" applyFont="1" applyBorder="1" applyAlignment="1">
      <alignment horizontal="center"/>
      <protection/>
    </xf>
    <xf numFmtId="0" fontId="1" fillId="0" borderId="39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left" wrapText="1"/>
      <protection/>
    </xf>
    <xf numFmtId="0" fontId="1" fillId="0" borderId="0" xfId="22" applyFont="1" applyBorder="1" applyAlignment="1">
      <alignment horizontal="left"/>
      <protection/>
    </xf>
    <xf numFmtId="0" fontId="2" fillId="0" borderId="10" xfId="22" applyFont="1" applyBorder="1">
      <alignment/>
      <protection/>
    </xf>
    <xf numFmtId="2" fontId="43" fillId="0" borderId="10" xfId="22" applyNumberFormat="1" applyFont="1" applyBorder="1" applyAlignment="1">
      <alignment horizontal="center" wrapText="1"/>
      <protection/>
    </xf>
    <xf numFmtId="0" fontId="44" fillId="0" borderId="10" xfId="22" applyFont="1" applyBorder="1" applyAlignment="1">
      <alignment horizontal="center" vertical="center" wrapText="1"/>
      <protection/>
    </xf>
    <xf numFmtId="0" fontId="44" fillId="0" borderId="40" xfId="22" applyFont="1" applyBorder="1" applyAlignment="1">
      <alignment horizontal="center"/>
      <protection/>
    </xf>
    <xf numFmtId="0" fontId="44" fillId="0" borderId="41" xfId="22" applyFont="1" applyBorder="1" applyAlignment="1">
      <alignment horizontal="left" wrapText="1"/>
      <protection/>
    </xf>
    <xf numFmtId="0" fontId="2" fillId="0" borderId="16" xfId="22" applyFont="1" applyBorder="1" applyAlignment="1">
      <alignment horizontal="left"/>
      <protection/>
    </xf>
    <xf numFmtId="0" fontId="2" fillId="0" borderId="8" xfId="23" applyFont="1" applyFill="1" applyBorder="1" applyAlignment="1">
      <alignment horizontal="left" wrapText="1"/>
      <protection/>
    </xf>
    <xf numFmtId="0" fontId="2" fillId="0" borderId="8" xfId="23" applyFont="1" applyFill="1" applyBorder="1" applyAlignment="1">
      <alignment horizontal="left" wrapText="1"/>
      <protection/>
    </xf>
    <xf numFmtId="0" fontId="44" fillId="0" borderId="8" xfId="22" applyFont="1" applyBorder="1" applyAlignment="1">
      <alignment horizontal="left"/>
      <protection/>
    </xf>
    <xf numFmtId="0" fontId="2" fillId="0" borderId="8" xfId="22" applyFont="1" applyBorder="1" applyAlignment="1">
      <alignment horizontal="left" wrapText="1"/>
      <protection/>
    </xf>
    <xf numFmtId="0" fontId="2" fillId="0" borderId="8" xfId="22" applyFont="1" applyBorder="1" applyAlignment="1">
      <alignment horizontal="left" wrapText="1"/>
      <protection/>
    </xf>
    <xf numFmtId="0" fontId="44" fillId="0" borderId="16" xfId="22" applyFont="1" applyBorder="1" applyAlignment="1">
      <alignment horizontal="center"/>
      <protection/>
    </xf>
    <xf numFmtId="0" fontId="44" fillId="0" borderId="8" xfId="22" applyFont="1" applyBorder="1" applyAlignment="1">
      <alignment horizontal="left" wrapText="1"/>
      <protection/>
    </xf>
    <xf numFmtId="0" fontId="2" fillId="0" borderId="16" xfId="22" applyFont="1" applyBorder="1" applyAlignment="1">
      <alignment horizontal="center"/>
      <protection/>
    </xf>
    <xf numFmtId="0" fontId="2" fillId="0" borderId="8" xfId="22" applyFont="1" applyBorder="1" applyAlignment="1">
      <alignment horizontal="left"/>
      <protection/>
    </xf>
    <xf numFmtId="0" fontId="2" fillId="0" borderId="8" xfId="22" applyFont="1" applyBorder="1" applyAlignment="1">
      <alignment horizontal="left"/>
      <protection/>
    </xf>
    <xf numFmtId="0" fontId="44" fillId="0" borderId="8" xfId="22" applyFont="1" applyBorder="1" applyAlignment="1">
      <alignment horizontal="left"/>
      <protection/>
    </xf>
    <xf numFmtId="0" fontId="2" fillId="0" borderId="16" xfId="22" applyFont="1" applyFill="1" applyBorder="1" applyAlignment="1">
      <alignment horizontal="center"/>
      <protection/>
    </xf>
    <xf numFmtId="0" fontId="44" fillId="0" borderId="16" xfId="22" applyFont="1" applyBorder="1" applyAlignment="1">
      <alignment horizontal="center"/>
      <protection/>
    </xf>
    <xf numFmtId="0" fontId="2" fillId="0" borderId="34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4" xfId="22" applyFont="1" applyBorder="1" applyAlignment="1">
      <alignment horizontal="center" vertical="center" wrapText="1"/>
      <protection/>
    </xf>
    <xf numFmtId="0" fontId="44" fillId="0" borderId="42" xfId="22" applyFont="1" applyBorder="1" applyAlignment="1">
      <alignment horizontal="center" vertical="center" wrapText="1"/>
      <protection/>
    </xf>
    <xf numFmtId="0" fontId="44" fillId="0" borderId="16" xfId="22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6" xfId="22" applyFont="1" applyBorder="1">
      <alignment/>
      <protection/>
    </xf>
    <xf numFmtId="0" fontId="2" fillId="0" borderId="39" xfId="22" applyFont="1" applyBorder="1">
      <alignment/>
      <protection/>
    </xf>
    <xf numFmtId="0" fontId="44" fillId="0" borderId="43" xfId="22" applyFont="1" applyBorder="1" applyAlignment="1">
      <alignment horizontal="left"/>
      <protection/>
    </xf>
    <xf numFmtId="0" fontId="2" fillId="0" borderId="43" xfId="22" applyFont="1" applyBorder="1" applyAlignment="1">
      <alignment horizontal="left"/>
      <protection/>
    </xf>
    <xf numFmtId="0" fontId="44" fillId="0" borderId="0" xfId="22" applyFont="1" applyBorder="1" applyAlignment="1">
      <alignment horizontal="left"/>
      <protection/>
    </xf>
    <xf numFmtId="0" fontId="0" fillId="0" borderId="0" xfId="22" applyFont="1">
      <alignment/>
      <protection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1" xfId="22" applyFont="1" applyBorder="1" applyAlignment="1">
      <alignment horizontal="right" wrapText="1"/>
      <protection/>
    </xf>
    <xf numFmtId="0" fontId="0" fillId="0" borderId="7" xfId="22" applyFont="1" applyBorder="1" applyAlignment="1">
      <alignment horizontal="right" wrapText="1"/>
      <protection/>
    </xf>
    <xf numFmtId="0" fontId="0" fillId="0" borderId="4" xfId="22" applyFont="1" applyBorder="1" applyAlignment="1">
      <alignment horizontal="right" wrapText="1"/>
      <protection/>
    </xf>
    <xf numFmtId="0" fontId="0" fillId="0" borderId="3" xfId="22" applyFont="1" applyBorder="1" applyAlignment="1">
      <alignment horizontal="right" wrapText="1"/>
      <protection/>
    </xf>
    <xf numFmtId="0" fontId="1" fillId="0" borderId="7" xfId="22" applyFont="1" applyBorder="1" applyAlignment="1">
      <alignment horizontal="right" wrapText="1"/>
      <protection/>
    </xf>
    <xf numFmtId="0" fontId="1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" fillId="0" borderId="8" xfId="22" applyFont="1" applyBorder="1" applyAlignment="1">
      <alignment horizontal="right" wrapText="1"/>
      <protection/>
    </xf>
    <xf numFmtId="0" fontId="1" fillId="0" borderId="4" xfId="22" applyFont="1" applyBorder="1" applyAlignment="1">
      <alignment horizontal="right" wrapText="1"/>
      <protection/>
    </xf>
    <xf numFmtId="0" fontId="1" fillId="0" borderId="43" xfId="22" applyFont="1" applyBorder="1" applyAlignment="1">
      <alignment horizontal="right" wrapText="1"/>
      <protection/>
    </xf>
    <xf numFmtId="0" fontId="38" fillId="0" borderId="8" xfId="22" applyFont="1" applyBorder="1" applyAlignment="1">
      <alignment horizontal="right" wrapText="1"/>
      <protection/>
    </xf>
    <xf numFmtId="0" fontId="1" fillId="0" borderId="10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4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8" fillId="0" borderId="45" xfId="0" applyFont="1" applyBorder="1" applyAlignment="1">
      <alignment horizontal="center" vertical="center"/>
    </xf>
    <xf numFmtId="3" fontId="38" fillId="0" borderId="45" xfId="17" applyNumberFormat="1" applyFont="1" applyBorder="1" applyAlignment="1">
      <alignment vertical="center"/>
    </xf>
    <xf numFmtId="3" fontId="38" fillId="0" borderId="46" xfId="17" applyNumberFormat="1" applyFont="1" applyBorder="1" applyAlignment="1">
      <alignment vertical="center"/>
    </xf>
    <xf numFmtId="3" fontId="1" fillId="0" borderId="10" xfId="17" applyNumberFormat="1" applyFont="1" applyBorder="1" applyAlignment="1">
      <alignment/>
    </xf>
    <xf numFmtId="0" fontId="46" fillId="0" borderId="0" xfId="0" applyFont="1" applyAlignment="1">
      <alignment/>
    </xf>
    <xf numFmtId="0" fontId="1" fillId="0" borderId="8" xfId="22" applyFont="1" applyBorder="1" applyAlignment="1">
      <alignment horizontal="right"/>
      <protection/>
    </xf>
    <xf numFmtId="0" fontId="1" fillId="0" borderId="43" xfId="22" applyFont="1" applyBorder="1" applyAlignment="1">
      <alignment horizontal="right"/>
      <protection/>
    </xf>
    <xf numFmtId="0" fontId="1" fillId="0" borderId="0" xfId="22" applyFont="1" applyBorder="1" applyAlignment="1">
      <alignment horizontal="right"/>
      <protection/>
    </xf>
    <xf numFmtId="0" fontId="1" fillId="0" borderId="8" xfId="22" applyFont="1" applyBorder="1" applyAlignment="1">
      <alignment/>
      <protection/>
    </xf>
    <xf numFmtId="0" fontId="1" fillId="0" borderId="41" xfId="22" applyFont="1" applyBorder="1" applyAlignment="1">
      <alignment horizontal="right"/>
      <protection/>
    </xf>
    <xf numFmtId="0" fontId="1" fillId="0" borderId="47" xfId="22" applyFont="1" applyBorder="1" applyAlignment="1">
      <alignment horizontal="right"/>
      <protection/>
    </xf>
    <xf numFmtId="0" fontId="1" fillId="0" borderId="48" xfId="22" applyFont="1" applyBorder="1" applyAlignment="1">
      <alignment horizontal="right"/>
      <protection/>
    </xf>
    <xf numFmtId="0" fontId="1" fillId="0" borderId="49" xfId="22" applyFont="1" applyBorder="1" applyAlignment="1">
      <alignment horizontal="right"/>
      <protection/>
    </xf>
    <xf numFmtId="2" fontId="1" fillId="0" borderId="22" xfId="22" applyNumberFormat="1" applyFont="1" applyBorder="1" applyAlignment="1">
      <alignment horizontal="center" wrapText="1"/>
      <protection/>
    </xf>
    <xf numFmtId="2" fontId="1" fillId="0" borderId="6" xfId="22" applyNumberFormat="1" applyFont="1" applyBorder="1" applyAlignment="1">
      <alignment horizontal="center" wrapText="1"/>
      <protection/>
    </xf>
    <xf numFmtId="2" fontId="1" fillId="0" borderId="7" xfId="22" applyNumberFormat="1" applyFont="1" applyBorder="1" applyAlignment="1">
      <alignment horizontal="center" wrapText="1"/>
      <protection/>
    </xf>
    <xf numFmtId="0" fontId="43" fillId="0" borderId="17" xfId="22" applyFont="1" applyBorder="1" applyAlignment="1">
      <alignment horizontal="center" wrapText="1"/>
      <protection/>
    </xf>
    <xf numFmtId="0" fontId="43" fillId="0" borderId="12" xfId="22" applyFont="1" applyBorder="1" applyAlignment="1">
      <alignment horizontal="center" wrapText="1"/>
      <protection/>
    </xf>
    <xf numFmtId="0" fontId="43" fillId="0" borderId="9" xfId="22" applyFont="1" applyBorder="1" applyAlignment="1">
      <alignment horizontal="center" wrapText="1"/>
      <protection/>
    </xf>
    <xf numFmtId="0" fontId="45" fillId="0" borderId="8" xfId="23" applyFont="1" applyFill="1" applyBorder="1" applyAlignment="1">
      <alignment horizontal="left" wrapText="1"/>
      <protection/>
    </xf>
    <xf numFmtId="0" fontId="45" fillId="0" borderId="8" xfId="22" applyFont="1" applyBorder="1" applyAlignment="1">
      <alignment horizontal="left"/>
      <protection/>
    </xf>
    <xf numFmtId="0" fontId="45" fillId="0" borderId="8" xfId="22" applyFont="1" applyBorder="1" applyAlignment="1">
      <alignment horizontal="left"/>
      <protection/>
    </xf>
    <xf numFmtId="0" fontId="45" fillId="0" borderId="43" xfId="22" applyFont="1" applyBorder="1" applyAlignment="1">
      <alignment horizontal="left"/>
      <protection/>
    </xf>
    <xf numFmtId="0" fontId="45" fillId="0" borderId="43" xfId="22" applyFont="1" applyBorder="1" applyAlignment="1">
      <alignment horizontal="left"/>
      <protection/>
    </xf>
    <xf numFmtId="0" fontId="0" fillId="0" borderId="8" xfId="22" applyFont="1" applyBorder="1" applyAlignment="1">
      <alignment horizontal="right" wrapText="1"/>
      <protection/>
    </xf>
    <xf numFmtId="0" fontId="40" fillId="0" borderId="8" xfId="22" applyFont="1" applyBorder="1" applyAlignment="1">
      <alignment horizontal="right" wrapText="1"/>
      <protection/>
    </xf>
    <xf numFmtId="0" fontId="1" fillId="0" borderId="8" xfId="22" applyFont="1" applyBorder="1" applyAlignment="1">
      <alignment horizontal="right" wrapText="1"/>
      <protection/>
    </xf>
    <xf numFmtId="0" fontId="44" fillId="0" borderId="50" xfId="22" applyFont="1" applyBorder="1" applyAlignment="1">
      <alignment horizontal="left" wrapText="1"/>
      <protection/>
    </xf>
    <xf numFmtId="0" fontId="2" fillId="0" borderId="7" xfId="23" applyFont="1" applyFill="1" applyBorder="1" applyAlignment="1">
      <alignment horizontal="left" wrapText="1"/>
      <protection/>
    </xf>
    <xf numFmtId="0" fontId="44" fillId="0" borderId="7" xfId="22" applyFont="1" applyBorder="1" applyAlignment="1">
      <alignment horizontal="left" wrapText="1"/>
      <protection/>
    </xf>
    <xf numFmtId="0" fontId="2" fillId="0" borderId="7" xfId="22" applyFont="1" applyBorder="1" applyAlignment="1">
      <alignment horizontal="left" wrapText="1"/>
      <protection/>
    </xf>
    <xf numFmtId="0" fontId="2" fillId="0" borderId="7" xfId="22" applyFont="1" applyBorder="1" applyAlignment="1">
      <alignment horizontal="left"/>
      <protection/>
    </xf>
    <xf numFmtId="0" fontId="44" fillId="0" borderId="51" xfId="22" applyFont="1" applyBorder="1" applyAlignment="1">
      <alignment horizontal="left" wrapText="1"/>
      <protection/>
    </xf>
    <xf numFmtId="0" fontId="2" fillId="0" borderId="22" xfId="23" applyFont="1" applyFill="1" applyBorder="1" applyAlignment="1">
      <alignment horizontal="left" wrapText="1"/>
      <protection/>
    </xf>
    <xf numFmtId="0" fontId="44" fillId="0" borderId="22" xfId="23" applyFont="1" applyFill="1" applyBorder="1" applyAlignment="1">
      <alignment horizontal="left" wrapText="1"/>
      <protection/>
    </xf>
    <xf numFmtId="0" fontId="44" fillId="0" borderId="22" xfId="22" applyFont="1" applyBorder="1" applyAlignment="1">
      <alignment horizontal="left" wrapText="1"/>
      <protection/>
    </xf>
    <xf numFmtId="0" fontId="2" fillId="0" borderId="22" xfId="22" applyFont="1" applyBorder="1" applyAlignment="1">
      <alignment horizontal="left" wrapText="1"/>
      <protection/>
    </xf>
    <xf numFmtId="0" fontId="2" fillId="0" borderId="22" xfId="22" applyFont="1" applyBorder="1" applyAlignment="1">
      <alignment horizontal="left"/>
      <protection/>
    </xf>
    <xf numFmtId="0" fontId="2" fillId="0" borderId="22" xfId="23" applyFont="1" applyFill="1" applyBorder="1" applyAlignment="1">
      <alignment horizontal="left" wrapText="1"/>
      <protection/>
    </xf>
    <xf numFmtId="0" fontId="45" fillId="0" borderId="7" xfId="23" applyFont="1" applyFill="1" applyBorder="1" applyAlignment="1">
      <alignment horizontal="left" wrapText="1"/>
      <protection/>
    </xf>
    <xf numFmtId="0" fontId="44" fillId="0" borderId="7" xfId="22" applyFont="1" applyBorder="1" applyAlignment="1">
      <alignment horizontal="left"/>
      <protection/>
    </xf>
    <xf numFmtId="0" fontId="45" fillId="0" borderId="22" xfId="23" applyFont="1" applyFill="1" applyBorder="1" applyAlignment="1">
      <alignment horizontal="left" wrapText="1"/>
      <protection/>
    </xf>
    <xf numFmtId="0" fontId="44" fillId="0" borderId="22" xfId="22" applyFont="1" applyBorder="1" applyAlignment="1">
      <alignment horizontal="left"/>
      <protection/>
    </xf>
    <xf numFmtId="0" fontId="45" fillId="0" borderId="7" xfId="22" applyFont="1" applyBorder="1" applyAlignment="1">
      <alignment horizontal="left"/>
      <protection/>
    </xf>
    <xf numFmtId="0" fontId="45" fillId="0" borderId="52" xfId="22" applyFont="1" applyBorder="1" applyAlignment="1">
      <alignment horizontal="left"/>
      <protection/>
    </xf>
    <xf numFmtId="0" fontId="45" fillId="0" borderId="22" xfId="22" applyFont="1" applyBorder="1" applyAlignment="1">
      <alignment horizontal="left"/>
      <protection/>
    </xf>
    <xf numFmtId="0" fontId="45" fillId="0" borderId="53" xfId="22" applyFont="1" applyBorder="1" applyAlignment="1">
      <alignment horizontal="left"/>
      <protection/>
    </xf>
    <xf numFmtId="0" fontId="44" fillId="0" borderId="41" xfId="22" applyFont="1" applyBorder="1" applyAlignment="1">
      <alignment horizontal="right"/>
      <protection/>
    </xf>
    <xf numFmtId="0" fontId="44" fillId="0" borderId="8" xfId="22" applyFont="1" applyBorder="1" applyAlignment="1">
      <alignment horizontal="right"/>
      <protection/>
    </xf>
    <xf numFmtId="0" fontId="44" fillId="0" borderId="8" xfId="22" applyFont="1" applyBorder="1" applyAlignment="1">
      <alignment horizontal="right" wrapText="1"/>
      <protection/>
    </xf>
    <xf numFmtId="0" fontId="44" fillId="0" borderId="8" xfId="22" applyFont="1" applyBorder="1" applyAlignment="1">
      <alignment horizontal="right"/>
      <protection/>
    </xf>
    <xf numFmtId="0" fontId="44" fillId="0" borderId="43" xfId="22" applyFont="1" applyBorder="1" applyAlignment="1">
      <alignment horizontal="right"/>
      <protection/>
    </xf>
    <xf numFmtId="0" fontId="44" fillId="0" borderId="47" xfId="22" applyFont="1" applyBorder="1" applyAlignment="1">
      <alignment horizontal="right"/>
      <protection/>
    </xf>
    <xf numFmtId="0" fontId="44" fillId="0" borderId="48" xfId="22" applyFont="1" applyBorder="1" applyAlignment="1">
      <alignment horizontal="right"/>
      <protection/>
    </xf>
    <xf numFmtId="0" fontId="44" fillId="0" borderId="48" xfId="22" applyFont="1" applyBorder="1" applyAlignment="1">
      <alignment horizontal="right" wrapText="1"/>
      <protection/>
    </xf>
    <xf numFmtId="0" fontId="44" fillId="0" borderId="48" xfId="22" applyFont="1" applyBorder="1" applyAlignment="1">
      <alignment horizontal="right"/>
      <protection/>
    </xf>
    <xf numFmtId="0" fontId="44" fillId="0" borderId="49" xfId="22" applyFont="1" applyBorder="1" applyAlignment="1">
      <alignment horizontal="right"/>
      <protection/>
    </xf>
    <xf numFmtId="0" fontId="47" fillId="0" borderId="0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" fontId="3" fillId="0" borderId="8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35" fillId="0" borderId="54" xfId="0" applyFont="1" applyBorder="1" applyAlignment="1">
      <alignment horizontal="left"/>
    </xf>
    <xf numFmtId="0" fontId="35" fillId="0" borderId="6" xfId="0" applyFont="1" applyBorder="1" applyAlignment="1">
      <alignment/>
    </xf>
    <xf numFmtId="0" fontId="35" fillId="0" borderId="7" xfId="0" applyFont="1" applyBorder="1" applyAlignment="1">
      <alignment/>
    </xf>
    <xf numFmtId="0" fontId="35" fillId="0" borderId="5" xfId="0" applyFont="1" applyBorder="1" applyAlignment="1">
      <alignment/>
    </xf>
    <xf numFmtId="0" fontId="35" fillId="0" borderId="55" xfId="0" applyFont="1" applyBorder="1" applyAlignment="1">
      <alignment/>
    </xf>
    <xf numFmtId="0" fontId="35" fillId="0" borderId="54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8" fillId="0" borderId="22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5" fillId="0" borderId="56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" fillId="0" borderId="7" xfId="22" applyFont="1" applyBorder="1" applyAlignment="1">
      <alignment horizontal="left" wrapText="1"/>
      <protection/>
    </xf>
    <xf numFmtId="0" fontId="1" fillId="0" borderId="8" xfId="22" applyFont="1" applyBorder="1" applyAlignment="1">
      <alignment horizontal="left" wrapText="1"/>
      <protection/>
    </xf>
    <xf numFmtId="0" fontId="1" fillId="0" borderId="6" xfId="22" applyFont="1" applyBorder="1" applyAlignment="1">
      <alignment horizontal="left" wrapText="1"/>
      <protection/>
    </xf>
    <xf numFmtId="0" fontId="1" fillId="0" borderId="43" xfId="22" applyFont="1" applyBorder="1" applyAlignment="1">
      <alignment horizontal="left" wrapText="1"/>
      <protection/>
    </xf>
    <xf numFmtId="0" fontId="0" fillId="0" borderId="6" xfId="22" applyFont="1" applyBorder="1" applyAlignment="1">
      <alignment horizontal="center" wrapText="1"/>
      <protection/>
    </xf>
    <xf numFmtId="0" fontId="0" fillId="0" borderId="7" xfId="22" applyFont="1" applyBorder="1" applyAlignment="1">
      <alignment horizontal="center" wrapText="1"/>
      <protection/>
    </xf>
    <xf numFmtId="0" fontId="40" fillId="0" borderId="7" xfId="22" applyFont="1" applyBorder="1" applyAlignment="1">
      <alignment horizontal="left" wrapText="1"/>
      <protection/>
    </xf>
    <xf numFmtId="0" fontId="40" fillId="0" borderId="8" xfId="22" applyFont="1" applyBorder="1" applyAlignment="1">
      <alignment horizontal="left" wrapText="1"/>
      <protection/>
    </xf>
    <xf numFmtId="0" fontId="0" fillId="0" borderId="6" xfId="22" applyFont="1" applyBorder="1" applyAlignment="1">
      <alignment horizontal="left" wrapText="1"/>
      <protection/>
    </xf>
    <xf numFmtId="0" fontId="0" fillId="0" borderId="7" xfId="22" applyFont="1" applyBorder="1" applyAlignment="1">
      <alignment horizontal="left" wrapText="1"/>
      <protection/>
    </xf>
    <xf numFmtId="2" fontId="1" fillId="0" borderId="22" xfId="22" applyNumberFormat="1" applyFont="1" applyBorder="1" applyAlignment="1">
      <alignment horizontal="center" wrapText="1"/>
      <protection/>
    </xf>
    <xf numFmtId="2" fontId="1" fillId="0" borderId="6" xfId="22" applyNumberFormat="1" applyFont="1" applyBorder="1" applyAlignment="1">
      <alignment horizontal="center" wrapText="1"/>
      <protection/>
    </xf>
    <xf numFmtId="2" fontId="1" fillId="0" borderId="7" xfId="22" applyNumberFormat="1" applyFont="1" applyBorder="1" applyAlignment="1">
      <alignment horizontal="center" wrapText="1"/>
      <protection/>
    </xf>
    <xf numFmtId="2" fontId="43" fillId="0" borderId="0" xfId="22" applyNumberFormat="1" applyFont="1" applyBorder="1" applyAlignment="1">
      <alignment horizontal="center" wrapText="1"/>
      <protection/>
    </xf>
    <xf numFmtId="2" fontId="43" fillId="0" borderId="1" xfId="22" applyNumberFormat="1" applyFont="1" applyBorder="1" applyAlignment="1">
      <alignment horizontal="center" wrapText="1"/>
      <protection/>
    </xf>
    <xf numFmtId="0" fontId="1" fillId="0" borderId="50" xfId="22" applyFont="1" applyBorder="1" applyAlignment="1">
      <alignment horizontal="left" wrapText="1"/>
      <protection/>
    </xf>
    <xf numFmtId="0" fontId="1" fillId="0" borderId="41" xfId="22" applyFont="1" applyBorder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Followed Hyperlink" xfId="20"/>
    <cellStyle name="Hyperlink" xfId="21"/>
    <cellStyle name="Normal_asn_2009 Propozimet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8">
      <selection activeCell="J41" sqref="J41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29.421875" style="0" customWidth="1"/>
    <col min="5" max="5" width="28.421875" style="0" customWidth="1"/>
    <col min="6" max="6" width="6.7109375" style="0" customWidth="1"/>
    <col min="7" max="7" width="9.7109375" style="0" hidden="1" customWidth="1"/>
  </cols>
  <sheetData>
    <row r="1" spans="1:8" ht="13.5" thickTop="1">
      <c r="A1" s="271"/>
      <c r="B1" s="278"/>
      <c r="C1" s="279"/>
      <c r="D1" s="279"/>
      <c r="E1" s="279"/>
      <c r="F1" s="280"/>
      <c r="G1" s="262"/>
      <c r="H1" s="35"/>
    </row>
    <row r="2" spans="1:8" ht="12.75">
      <c r="A2" s="271"/>
      <c r="B2" s="36"/>
      <c r="C2" s="36"/>
      <c r="D2" s="36"/>
      <c r="E2" s="36"/>
      <c r="F2" s="271"/>
      <c r="G2" s="36"/>
      <c r="H2" s="35"/>
    </row>
    <row r="3" spans="1:8" ht="24.75" customHeight="1">
      <c r="A3" s="271"/>
      <c r="B3" s="36"/>
      <c r="C3" s="264" t="s">
        <v>469</v>
      </c>
      <c r="D3" s="473" t="s">
        <v>495</v>
      </c>
      <c r="E3" s="473"/>
      <c r="F3" s="474"/>
      <c r="G3" s="36"/>
      <c r="H3" s="35"/>
    </row>
    <row r="4" spans="1:8" ht="24.75" customHeight="1">
      <c r="A4" s="271"/>
      <c r="B4" s="36"/>
      <c r="C4" s="264" t="s">
        <v>470</v>
      </c>
      <c r="D4" s="471" t="s">
        <v>471</v>
      </c>
      <c r="E4" s="471"/>
      <c r="F4" s="475"/>
      <c r="G4" s="36"/>
      <c r="H4" s="35"/>
    </row>
    <row r="5" spans="1:8" ht="24.75" customHeight="1">
      <c r="A5" s="271"/>
      <c r="B5" s="36"/>
      <c r="C5" s="264" t="s">
        <v>473</v>
      </c>
      <c r="D5" s="471" t="s">
        <v>497</v>
      </c>
      <c r="E5" s="471"/>
      <c r="F5" s="475"/>
      <c r="G5" s="36"/>
      <c r="H5" s="35"/>
    </row>
    <row r="6" spans="1:7" ht="24.75" customHeight="1">
      <c r="A6" s="271"/>
      <c r="B6" s="36"/>
      <c r="C6" s="264" t="s">
        <v>474</v>
      </c>
      <c r="D6" s="471" t="s">
        <v>475</v>
      </c>
      <c r="E6" s="471"/>
      <c r="F6" s="475"/>
      <c r="G6" s="263"/>
    </row>
    <row r="7" spans="1:8" ht="24.75" customHeight="1">
      <c r="A7" s="271"/>
      <c r="B7" s="36"/>
      <c r="C7" s="264" t="s">
        <v>476</v>
      </c>
      <c r="D7" s="469">
        <v>3352917</v>
      </c>
      <c r="E7" s="469"/>
      <c r="F7" s="470"/>
      <c r="G7" s="36"/>
      <c r="H7" s="276"/>
    </row>
    <row r="8" spans="1:8" ht="24.75" customHeight="1">
      <c r="A8" s="271"/>
      <c r="B8" s="36"/>
      <c r="C8" s="264" t="s">
        <v>477</v>
      </c>
      <c r="D8" s="471" t="s">
        <v>478</v>
      </c>
      <c r="E8" s="471"/>
      <c r="F8" s="472"/>
      <c r="G8" s="36"/>
      <c r="H8" s="276"/>
    </row>
    <row r="9" spans="1:8" ht="12.75">
      <c r="A9" s="271"/>
      <c r="B9" s="36"/>
      <c r="C9" s="36"/>
      <c r="D9" s="36"/>
      <c r="E9" s="36"/>
      <c r="F9" s="29"/>
      <c r="G9" s="36"/>
      <c r="H9" s="276"/>
    </row>
    <row r="10" spans="1:8" ht="15.75">
      <c r="A10" s="271"/>
      <c r="B10" s="36"/>
      <c r="C10" s="265" t="s">
        <v>479</v>
      </c>
      <c r="D10" s="58" t="s">
        <v>496</v>
      </c>
      <c r="E10" s="58"/>
      <c r="F10" s="34"/>
      <c r="G10" s="36"/>
      <c r="H10" s="276"/>
    </row>
    <row r="11" spans="1:8" ht="12.75">
      <c r="A11" s="271"/>
      <c r="B11" s="36"/>
      <c r="C11" s="36"/>
      <c r="D11" s="36"/>
      <c r="E11" s="36"/>
      <c r="F11" s="29"/>
      <c r="G11" s="36"/>
      <c r="H11" s="276"/>
    </row>
    <row r="12" spans="1:8" ht="12.75">
      <c r="A12" s="271"/>
      <c r="B12" s="36"/>
      <c r="C12" s="36"/>
      <c r="D12" s="36"/>
      <c r="E12" s="36"/>
      <c r="F12" s="29"/>
      <c r="G12" s="36"/>
      <c r="H12" s="276"/>
    </row>
    <row r="13" spans="1:8" ht="12.75">
      <c r="A13" s="271"/>
      <c r="B13" s="36"/>
      <c r="C13" s="36"/>
      <c r="D13" s="36"/>
      <c r="E13" s="36"/>
      <c r="F13" s="29"/>
      <c r="G13" s="36"/>
      <c r="H13" s="276"/>
    </row>
    <row r="14" spans="1:8" ht="12.75">
      <c r="A14" s="271"/>
      <c r="B14" s="36"/>
      <c r="C14" s="36"/>
      <c r="D14" s="36"/>
      <c r="E14" s="36"/>
      <c r="F14" s="29"/>
      <c r="G14" s="36"/>
      <c r="H14" s="276"/>
    </row>
    <row r="15" spans="1:8" ht="12.75">
      <c r="A15" s="271"/>
      <c r="B15" s="36"/>
      <c r="C15" s="36"/>
      <c r="D15" s="36"/>
      <c r="E15" s="36"/>
      <c r="F15" s="29"/>
      <c r="G15" s="36"/>
      <c r="H15" s="276"/>
    </row>
    <row r="16" spans="1:8" ht="35.25">
      <c r="A16" s="271"/>
      <c r="B16" s="36"/>
      <c r="C16" s="467" t="s">
        <v>480</v>
      </c>
      <c r="D16" s="467"/>
      <c r="E16" s="467"/>
      <c r="F16" s="468"/>
      <c r="G16" s="36"/>
      <c r="H16" s="276"/>
    </row>
    <row r="17" spans="1:8" s="1" customFormat="1" ht="12.75">
      <c r="A17" s="272"/>
      <c r="B17" s="50"/>
      <c r="C17" s="465" t="s">
        <v>481</v>
      </c>
      <c r="D17" s="465"/>
      <c r="E17" s="465"/>
      <c r="F17" s="466"/>
      <c r="G17" s="50"/>
      <c r="H17" s="277"/>
    </row>
    <row r="18" spans="1:8" s="1" customFormat="1" ht="12.75">
      <c r="A18" s="272"/>
      <c r="B18" s="50"/>
      <c r="C18" s="465" t="s">
        <v>482</v>
      </c>
      <c r="D18" s="465"/>
      <c r="E18" s="465"/>
      <c r="F18" s="466"/>
      <c r="G18" s="50"/>
      <c r="H18" s="277"/>
    </row>
    <row r="19" spans="1:8" ht="47.25" customHeight="1">
      <c r="A19" s="271"/>
      <c r="B19" s="36"/>
      <c r="C19" s="467" t="s">
        <v>494</v>
      </c>
      <c r="D19" s="467"/>
      <c r="E19" s="467"/>
      <c r="F19" s="468"/>
      <c r="G19" s="36"/>
      <c r="H19" s="276"/>
    </row>
    <row r="20" spans="1:8" ht="12.75">
      <c r="A20" s="271"/>
      <c r="B20" s="36"/>
      <c r="C20" s="36"/>
      <c r="D20" s="36"/>
      <c r="E20" s="36"/>
      <c r="F20" s="29"/>
      <c r="G20" s="36"/>
      <c r="H20" s="276"/>
    </row>
    <row r="21" spans="1:8" ht="12.75">
      <c r="A21" s="271"/>
      <c r="B21" s="36"/>
      <c r="C21" s="36"/>
      <c r="D21" s="36"/>
      <c r="E21" s="36"/>
      <c r="F21" s="29"/>
      <c r="G21" s="36"/>
      <c r="H21" s="276"/>
    </row>
    <row r="22" spans="1:7" ht="12.75">
      <c r="A22" s="271"/>
      <c r="B22" s="36"/>
      <c r="C22" s="36"/>
      <c r="D22" s="36"/>
      <c r="E22" s="36"/>
      <c r="F22" s="271"/>
      <c r="G22" s="263"/>
    </row>
    <row r="23" spans="1:7" ht="12.75">
      <c r="A23" s="271"/>
      <c r="B23" s="36"/>
      <c r="C23" s="36"/>
      <c r="D23" s="36"/>
      <c r="E23" s="36"/>
      <c r="F23" s="271"/>
      <c r="G23" s="263"/>
    </row>
    <row r="24" spans="1:7" ht="12.75">
      <c r="A24" s="271"/>
      <c r="B24" s="36"/>
      <c r="C24" s="36"/>
      <c r="D24" s="36"/>
      <c r="E24" s="36"/>
      <c r="F24" s="271"/>
      <c r="G24" s="263"/>
    </row>
    <row r="25" spans="1:7" ht="12.75">
      <c r="A25" s="271"/>
      <c r="B25" s="36"/>
      <c r="C25" s="36"/>
      <c r="D25" s="36"/>
      <c r="E25" s="36"/>
      <c r="F25" s="271"/>
      <c r="G25" s="263"/>
    </row>
    <row r="26" spans="1:7" ht="12.75">
      <c r="A26" s="271"/>
      <c r="B26" s="36"/>
      <c r="C26" s="36"/>
      <c r="D26" s="36"/>
      <c r="E26" s="36"/>
      <c r="F26" s="271"/>
      <c r="G26" s="263"/>
    </row>
    <row r="27" spans="1:7" ht="12.75">
      <c r="A27" s="271"/>
      <c r="B27" s="36"/>
      <c r="C27" s="36"/>
      <c r="D27" s="36"/>
      <c r="E27" s="36"/>
      <c r="F27" s="271"/>
      <c r="G27" s="263"/>
    </row>
    <row r="28" spans="1:7" ht="12.75">
      <c r="A28" s="271"/>
      <c r="B28" s="36"/>
      <c r="C28" s="36"/>
      <c r="D28" s="36"/>
      <c r="E28" s="36"/>
      <c r="F28" s="271"/>
      <c r="G28" s="263"/>
    </row>
    <row r="29" spans="1:7" ht="12.75">
      <c r="A29" s="271"/>
      <c r="B29" s="36"/>
      <c r="C29" s="36"/>
      <c r="D29" s="36"/>
      <c r="E29" s="36"/>
      <c r="F29" s="271"/>
      <c r="G29" s="263"/>
    </row>
    <row r="30" spans="1:7" ht="18.75" customHeight="1">
      <c r="A30" s="271"/>
      <c r="B30" s="36"/>
      <c r="C30" s="36" t="s">
        <v>483</v>
      </c>
      <c r="D30" s="36"/>
      <c r="E30" s="266" t="s">
        <v>484</v>
      </c>
      <c r="F30" s="271"/>
      <c r="G30" s="263"/>
    </row>
    <row r="31" spans="1:7" ht="18.75" customHeight="1">
      <c r="A31" s="271"/>
      <c r="B31" s="36"/>
      <c r="C31" s="36" t="s">
        <v>485</v>
      </c>
      <c r="D31" s="36"/>
      <c r="E31" s="267"/>
      <c r="F31" s="271"/>
      <c r="G31" s="263"/>
    </row>
    <row r="32" spans="1:7" ht="18.75" customHeight="1">
      <c r="A32" s="271"/>
      <c r="B32" s="36"/>
      <c r="C32" s="36" t="s">
        <v>486</v>
      </c>
      <c r="D32" s="36"/>
      <c r="E32" s="266" t="s">
        <v>487</v>
      </c>
      <c r="F32" s="271"/>
      <c r="G32" s="263"/>
    </row>
    <row r="33" spans="1:7" ht="18.75" customHeight="1">
      <c r="A33" s="271"/>
      <c r="B33" s="36"/>
      <c r="C33" s="36" t="s">
        <v>488</v>
      </c>
      <c r="D33" s="36"/>
      <c r="E33" s="267" t="s">
        <v>489</v>
      </c>
      <c r="F33" s="271"/>
      <c r="G33" s="263"/>
    </row>
    <row r="34" spans="1:7" ht="12.75">
      <c r="A34" s="271"/>
      <c r="B34" s="36"/>
      <c r="C34" s="36"/>
      <c r="D34" s="36"/>
      <c r="E34" s="268"/>
      <c r="F34" s="271"/>
      <c r="G34" s="263"/>
    </row>
    <row r="35" spans="1:7" ht="18" customHeight="1">
      <c r="A35" s="271"/>
      <c r="B35" s="36"/>
      <c r="C35" s="36" t="s">
        <v>490</v>
      </c>
      <c r="D35" s="59" t="s">
        <v>491</v>
      </c>
      <c r="E35" s="266" t="s">
        <v>749</v>
      </c>
      <c r="F35" s="271"/>
      <c r="G35" s="263"/>
    </row>
    <row r="36" spans="1:7" ht="18" customHeight="1">
      <c r="A36" s="271"/>
      <c r="B36" s="36"/>
      <c r="C36" s="36"/>
      <c r="D36" s="59" t="s">
        <v>492</v>
      </c>
      <c r="E36" s="266" t="s">
        <v>750</v>
      </c>
      <c r="F36" s="271"/>
      <c r="G36" s="263"/>
    </row>
    <row r="37" spans="1:7" ht="15" customHeight="1">
      <c r="A37" s="271"/>
      <c r="B37" s="36"/>
      <c r="C37" s="36"/>
      <c r="D37" s="59"/>
      <c r="E37" s="269"/>
      <c r="F37" s="271"/>
      <c r="G37" s="263"/>
    </row>
    <row r="38" spans="1:7" ht="15" customHeight="1">
      <c r="A38" s="271"/>
      <c r="B38" s="36"/>
      <c r="C38" s="36" t="s">
        <v>493</v>
      </c>
      <c r="D38" s="36"/>
      <c r="E38" s="266" t="s">
        <v>751</v>
      </c>
      <c r="F38" s="271"/>
      <c r="G38" s="263"/>
    </row>
    <row r="39" spans="1:7" ht="15" customHeight="1">
      <c r="A39" s="271"/>
      <c r="B39" s="36"/>
      <c r="C39" s="36"/>
      <c r="D39" s="36"/>
      <c r="E39" s="36"/>
      <c r="F39" s="271"/>
      <c r="G39" s="263"/>
    </row>
    <row r="40" spans="1:7" ht="13.5" thickBot="1">
      <c r="A40" s="271"/>
      <c r="B40" s="273"/>
      <c r="C40" s="274"/>
      <c r="D40" s="274"/>
      <c r="E40" s="274"/>
      <c r="F40" s="275"/>
      <c r="G40" s="270"/>
    </row>
    <row r="41" ht="13.5" thickTop="1"/>
  </sheetData>
  <mergeCells count="10">
    <mergeCell ref="D3:F3"/>
    <mergeCell ref="D4:F4"/>
    <mergeCell ref="D5:F5"/>
    <mergeCell ref="D6:F6"/>
    <mergeCell ref="C18:F18"/>
    <mergeCell ref="C19:F19"/>
    <mergeCell ref="D7:F7"/>
    <mergeCell ref="D8:F8"/>
    <mergeCell ref="C16:F16"/>
    <mergeCell ref="C17:F17"/>
  </mergeCells>
  <printOptions horizontalCentered="1"/>
  <pageMargins left="0.75" right="0.2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pane ySplit="1" topLeftCell="BM5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.57421875" style="0" customWidth="1"/>
    <col min="2" max="2" width="27.140625" style="0" customWidth="1"/>
    <col min="6" max="6" width="12.28125" style="0" customWidth="1"/>
  </cols>
  <sheetData>
    <row r="1" spans="1:6" ht="12.75">
      <c r="A1" s="27" t="s">
        <v>9</v>
      </c>
      <c r="B1" s="27" t="s">
        <v>10</v>
      </c>
      <c r="C1" s="30" t="s">
        <v>11</v>
      </c>
      <c r="D1" s="30" t="s">
        <v>713</v>
      </c>
      <c r="E1" s="30" t="s">
        <v>714</v>
      </c>
      <c r="F1" s="30" t="s">
        <v>715</v>
      </c>
    </row>
    <row r="2" spans="1:6" ht="12.75">
      <c r="A2" s="29">
        <v>1</v>
      </c>
      <c r="B2" s="29" t="s">
        <v>538</v>
      </c>
      <c r="C2" s="32" t="s">
        <v>723</v>
      </c>
      <c r="D2" s="32">
        <v>67</v>
      </c>
      <c r="E2" s="108">
        <f>F2/D2</f>
        <v>32915.59701492537</v>
      </c>
      <c r="F2" s="45">
        <v>2205345</v>
      </c>
    </row>
    <row r="3" spans="1:6" ht="12.75">
      <c r="A3" s="29">
        <v>2</v>
      </c>
      <c r="B3" s="29" t="s">
        <v>539</v>
      </c>
      <c r="C3" s="32" t="s">
        <v>723</v>
      </c>
      <c r="D3" s="32">
        <v>1</v>
      </c>
      <c r="E3" s="108">
        <f aca="true" t="shared" si="0" ref="E3:E61">F3/D3</f>
        <v>25022</v>
      </c>
      <c r="F3" s="45">
        <v>25022</v>
      </c>
    </row>
    <row r="4" spans="1:6" ht="12.75">
      <c r="A4" s="29">
        <v>3</v>
      </c>
      <c r="B4" s="29" t="s">
        <v>617</v>
      </c>
      <c r="C4" s="32" t="s">
        <v>723</v>
      </c>
      <c r="D4" s="32">
        <v>1460</v>
      </c>
      <c r="E4" s="108">
        <f t="shared" si="0"/>
        <v>6896.642465753424</v>
      </c>
      <c r="F4" s="45">
        <v>10069098</v>
      </c>
    </row>
    <row r="5" spans="1:6" ht="12.75">
      <c r="A5" s="29">
        <v>4</v>
      </c>
      <c r="B5" s="29" t="s">
        <v>581</v>
      </c>
      <c r="C5" s="32" t="s">
        <v>723</v>
      </c>
      <c r="D5" s="32">
        <v>13</v>
      </c>
      <c r="E5" s="108">
        <f t="shared" si="0"/>
        <v>67500</v>
      </c>
      <c r="F5" s="45">
        <v>877500</v>
      </c>
    </row>
    <row r="6" spans="1:6" ht="12.75">
      <c r="A6" s="29">
        <v>5</v>
      </c>
      <c r="B6" s="29" t="s">
        <v>544</v>
      </c>
      <c r="C6" s="32" t="s">
        <v>723</v>
      </c>
      <c r="D6" s="32">
        <v>294</v>
      </c>
      <c r="E6" s="108">
        <f t="shared" si="0"/>
        <v>13495.510204081633</v>
      </c>
      <c r="F6" s="45">
        <v>3967680</v>
      </c>
    </row>
    <row r="7" spans="1:6" ht="12.75">
      <c r="A7" s="29">
        <v>6</v>
      </c>
      <c r="B7" s="29" t="s">
        <v>541</v>
      </c>
      <c r="C7" s="32" t="s">
        <v>723</v>
      </c>
      <c r="D7" s="32">
        <v>44</v>
      </c>
      <c r="E7" s="108">
        <f t="shared" si="0"/>
        <v>20891.272727272728</v>
      </c>
      <c r="F7" s="45">
        <v>919216</v>
      </c>
    </row>
    <row r="8" spans="1:6" ht="12.75">
      <c r="A8" s="29">
        <v>7</v>
      </c>
      <c r="B8" s="29" t="s">
        <v>540</v>
      </c>
      <c r="C8" s="32" t="s">
        <v>723</v>
      </c>
      <c r="D8" s="32">
        <v>2</v>
      </c>
      <c r="E8" s="108">
        <f t="shared" si="0"/>
        <v>13950</v>
      </c>
      <c r="F8" s="45">
        <v>27900</v>
      </c>
    </row>
    <row r="9" spans="1:6" ht="12.75">
      <c r="A9" s="29">
        <v>8</v>
      </c>
      <c r="B9" s="29" t="s">
        <v>584</v>
      </c>
      <c r="C9" s="32" t="s">
        <v>723</v>
      </c>
      <c r="D9" s="32">
        <v>890</v>
      </c>
      <c r="E9" s="108">
        <f t="shared" si="0"/>
        <v>10350</v>
      </c>
      <c r="F9" s="45">
        <v>9211500</v>
      </c>
    </row>
    <row r="10" spans="1:6" ht="12.75">
      <c r="A10" s="29">
        <v>9</v>
      </c>
      <c r="B10" s="29" t="s">
        <v>586</v>
      </c>
      <c r="C10" s="32" t="s">
        <v>723</v>
      </c>
      <c r="D10" s="32">
        <v>16</v>
      </c>
      <c r="E10" s="108">
        <f t="shared" si="0"/>
        <v>11700</v>
      </c>
      <c r="F10" s="45">
        <v>187200</v>
      </c>
    </row>
    <row r="11" spans="1:6" ht="12.75">
      <c r="A11" s="29">
        <v>10</v>
      </c>
      <c r="B11" s="29" t="s">
        <v>542</v>
      </c>
      <c r="C11" s="32" t="s">
        <v>723</v>
      </c>
      <c r="D11" s="32">
        <v>1326</v>
      </c>
      <c r="E11" s="108">
        <f t="shared" si="0"/>
        <v>4176.497737556561</v>
      </c>
      <c r="F11" s="45">
        <v>5538036</v>
      </c>
    </row>
    <row r="12" spans="1:6" ht="12.75">
      <c r="A12" s="29">
        <v>11</v>
      </c>
      <c r="B12" s="29" t="s">
        <v>543</v>
      </c>
      <c r="C12" s="32" t="s">
        <v>723</v>
      </c>
      <c r="D12" s="32">
        <v>40</v>
      </c>
      <c r="E12" s="108">
        <f t="shared" si="0"/>
        <v>19307.6</v>
      </c>
      <c r="F12" s="45">
        <v>772304</v>
      </c>
    </row>
    <row r="13" spans="1:6" ht="12.75">
      <c r="A13" s="29">
        <v>12</v>
      </c>
      <c r="B13" s="29" t="s">
        <v>572</v>
      </c>
      <c r="C13" s="32" t="s">
        <v>723</v>
      </c>
      <c r="D13" s="32">
        <v>2</v>
      </c>
      <c r="E13" s="108">
        <f t="shared" si="0"/>
        <v>196660</v>
      </c>
      <c r="F13" s="45">
        <v>393320</v>
      </c>
    </row>
    <row r="14" spans="1:6" ht="12.75">
      <c r="A14" s="29">
        <v>13</v>
      </c>
      <c r="B14" s="29" t="s">
        <v>545</v>
      </c>
      <c r="C14" s="32" t="s">
        <v>723</v>
      </c>
      <c r="D14" s="32">
        <v>1134</v>
      </c>
      <c r="E14" s="108">
        <f t="shared" si="0"/>
        <v>12779.246913580248</v>
      </c>
      <c r="F14" s="45">
        <v>14491666</v>
      </c>
    </row>
    <row r="15" spans="1:6" ht="12.75">
      <c r="A15" s="29">
        <v>14</v>
      </c>
      <c r="B15" s="29" t="s">
        <v>593</v>
      </c>
      <c r="C15" s="32" t="s">
        <v>723</v>
      </c>
      <c r="D15" s="32">
        <v>1</v>
      </c>
      <c r="E15" s="108">
        <f t="shared" si="0"/>
        <v>320000</v>
      </c>
      <c r="F15" s="45">
        <v>320000</v>
      </c>
    </row>
    <row r="16" spans="1:6" ht="12.75">
      <c r="A16" s="29">
        <v>15</v>
      </c>
      <c r="B16" s="29" t="s">
        <v>569</v>
      </c>
      <c r="C16" s="32" t="s">
        <v>723</v>
      </c>
      <c r="D16" s="32">
        <v>2</v>
      </c>
      <c r="E16" s="108">
        <f t="shared" si="0"/>
        <v>8500</v>
      </c>
      <c r="F16" s="45">
        <v>17000</v>
      </c>
    </row>
    <row r="17" spans="1:6" ht="12.75">
      <c r="A17" s="29">
        <v>16</v>
      </c>
      <c r="B17" s="29" t="s">
        <v>546</v>
      </c>
      <c r="C17" s="32" t="s">
        <v>723</v>
      </c>
      <c r="D17" s="32">
        <v>457</v>
      </c>
      <c r="E17" s="108">
        <f t="shared" si="0"/>
        <v>7879.431072210065</v>
      </c>
      <c r="F17" s="45">
        <v>3600900</v>
      </c>
    </row>
    <row r="18" spans="1:6" ht="12.75">
      <c r="A18" s="29">
        <v>17</v>
      </c>
      <c r="B18" s="29" t="s">
        <v>571</v>
      </c>
      <c r="C18" s="32" t="s">
        <v>723</v>
      </c>
      <c r="D18" s="32">
        <v>20</v>
      </c>
      <c r="E18" s="108">
        <f t="shared" si="0"/>
        <v>2000</v>
      </c>
      <c r="F18" s="45">
        <v>40000</v>
      </c>
    </row>
    <row r="19" spans="1:6" ht="12.75">
      <c r="A19" s="29">
        <v>18</v>
      </c>
      <c r="B19" s="29" t="s">
        <v>13</v>
      </c>
      <c r="C19" s="32" t="s">
        <v>723</v>
      </c>
      <c r="D19" s="32">
        <v>154</v>
      </c>
      <c r="E19" s="108">
        <f t="shared" si="0"/>
        <v>6389.61038961039</v>
      </c>
      <c r="F19" s="45">
        <v>984000</v>
      </c>
    </row>
    <row r="20" spans="1:6" ht="12.75">
      <c r="A20" s="29">
        <v>19</v>
      </c>
      <c r="B20" s="29" t="s">
        <v>13</v>
      </c>
      <c r="C20" s="32" t="s">
        <v>723</v>
      </c>
      <c r="D20" s="32">
        <v>3388</v>
      </c>
      <c r="E20" s="108">
        <f t="shared" si="0"/>
        <v>2361.340023612751</v>
      </c>
      <c r="F20" s="45">
        <v>8000220</v>
      </c>
    </row>
    <row r="21" spans="1:6" ht="12.75">
      <c r="A21" s="29">
        <v>20</v>
      </c>
      <c r="B21" s="29" t="s">
        <v>547</v>
      </c>
      <c r="C21" s="32" t="s">
        <v>723</v>
      </c>
      <c r="D21" s="32">
        <v>134</v>
      </c>
      <c r="E21" s="108">
        <f t="shared" si="0"/>
        <v>3226.4850746268658</v>
      </c>
      <c r="F21" s="45">
        <v>432349</v>
      </c>
    </row>
    <row r="22" spans="1:6" ht="12.75">
      <c r="A22" s="29">
        <v>21</v>
      </c>
      <c r="B22" s="29" t="s">
        <v>548</v>
      </c>
      <c r="C22" s="32" t="s">
        <v>723</v>
      </c>
      <c r="D22" s="32">
        <v>100</v>
      </c>
      <c r="E22" s="108">
        <f t="shared" si="0"/>
        <v>2161</v>
      </c>
      <c r="F22" s="45">
        <v>216100</v>
      </c>
    </row>
    <row r="23" spans="1:6" ht="12.75">
      <c r="A23" s="29">
        <v>22</v>
      </c>
      <c r="B23" s="29" t="s">
        <v>549</v>
      </c>
      <c r="C23" s="32" t="s">
        <v>723</v>
      </c>
      <c r="D23" s="32">
        <v>77</v>
      </c>
      <c r="E23" s="108">
        <f t="shared" si="0"/>
        <v>7844.1558441558445</v>
      </c>
      <c r="F23" s="45">
        <v>604000</v>
      </c>
    </row>
    <row r="24" spans="1:6" ht="12.75">
      <c r="A24" s="29">
        <v>23</v>
      </c>
      <c r="B24" s="29" t="s">
        <v>574</v>
      </c>
      <c r="C24" s="32" t="s">
        <v>723</v>
      </c>
      <c r="D24" s="32">
        <v>26856</v>
      </c>
      <c r="E24" s="108">
        <f t="shared" si="0"/>
        <v>1620</v>
      </c>
      <c r="F24" s="45">
        <v>43506720</v>
      </c>
    </row>
    <row r="25" spans="1:6" ht="12.75">
      <c r="A25" s="29">
        <v>24</v>
      </c>
      <c r="B25" s="29" t="s">
        <v>576</v>
      </c>
      <c r="C25" s="32" t="s">
        <v>723</v>
      </c>
      <c r="D25" s="32">
        <v>2631</v>
      </c>
      <c r="E25" s="108">
        <f t="shared" si="0"/>
        <v>1710</v>
      </c>
      <c r="F25" s="45">
        <v>4499010</v>
      </c>
    </row>
    <row r="26" spans="1:6" ht="12.75">
      <c r="A26" s="29">
        <v>25</v>
      </c>
      <c r="B26" s="29" t="s">
        <v>589</v>
      </c>
      <c r="C26" s="32" t="s">
        <v>723</v>
      </c>
      <c r="D26" s="32">
        <v>292</v>
      </c>
      <c r="E26" s="108">
        <f t="shared" si="0"/>
        <v>1620</v>
      </c>
      <c r="F26" s="45">
        <v>473040</v>
      </c>
    </row>
    <row r="27" spans="1:6" ht="12.75">
      <c r="A27" s="29">
        <v>26</v>
      </c>
      <c r="B27" s="29" t="s">
        <v>595</v>
      </c>
      <c r="C27" s="32" t="s">
        <v>723</v>
      </c>
      <c r="D27" s="32">
        <v>12</v>
      </c>
      <c r="E27" s="108">
        <f t="shared" si="0"/>
        <v>18000</v>
      </c>
      <c r="F27" s="45">
        <v>216000</v>
      </c>
    </row>
    <row r="28" spans="1:6" ht="12.75">
      <c r="A28" s="29">
        <v>27</v>
      </c>
      <c r="B28" s="29" t="s">
        <v>550</v>
      </c>
      <c r="C28" s="32" t="s">
        <v>723</v>
      </c>
      <c r="D28" s="32">
        <v>23</v>
      </c>
      <c r="E28" s="108">
        <f t="shared" si="0"/>
        <v>47500</v>
      </c>
      <c r="F28" s="45">
        <v>1092500</v>
      </c>
    </row>
    <row r="29" spans="1:6" ht="12.75">
      <c r="A29" s="29">
        <v>28</v>
      </c>
      <c r="B29" s="29" t="s">
        <v>551</v>
      </c>
      <c r="C29" s="32" t="s">
        <v>723</v>
      </c>
      <c r="D29" s="32">
        <v>1</v>
      </c>
      <c r="E29" s="108">
        <f t="shared" si="0"/>
        <v>225000</v>
      </c>
      <c r="F29" s="45">
        <v>225000</v>
      </c>
    </row>
    <row r="30" spans="1:6" ht="12.75">
      <c r="A30" s="29">
        <v>29</v>
      </c>
      <c r="B30" s="29" t="s">
        <v>578</v>
      </c>
      <c r="C30" s="32" t="s">
        <v>723</v>
      </c>
      <c r="D30" s="32">
        <v>155</v>
      </c>
      <c r="E30" s="108">
        <f t="shared" si="0"/>
        <v>2880</v>
      </c>
      <c r="F30" s="45">
        <v>446400</v>
      </c>
    </row>
    <row r="31" spans="1:6" ht="12.75">
      <c r="A31" s="29">
        <v>30</v>
      </c>
      <c r="B31" s="29" t="s">
        <v>582</v>
      </c>
      <c r="C31" s="32" t="s">
        <v>723</v>
      </c>
      <c r="D31" s="32">
        <v>270</v>
      </c>
      <c r="E31" s="108">
        <f t="shared" si="0"/>
        <v>3700</v>
      </c>
      <c r="F31" s="45">
        <v>999000</v>
      </c>
    </row>
    <row r="32" spans="1:6" ht="12.75">
      <c r="A32" s="29">
        <v>31</v>
      </c>
      <c r="B32" s="29" t="s">
        <v>590</v>
      </c>
      <c r="C32" s="32" t="s">
        <v>723</v>
      </c>
      <c r="D32" s="32">
        <v>155</v>
      </c>
      <c r="E32" s="108">
        <f t="shared" si="0"/>
        <v>4500</v>
      </c>
      <c r="F32" s="45">
        <v>697500</v>
      </c>
    </row>
    <row r="33" spans="1:6" ht="12.75">
      <c r="A33" s="29">
        <v>32</v>
      </c>
      <c r="B33" s="29" t="s">
        <v>570</v>
      </c>
      <c r="C33" s="32" t="s">
        <v>723</v>
      </c>
      <c r="D33" s="32">
        <v>8</v>
      </c>
      <c r="E33" s="108">
        <f t="shared" si="0"/>
        <v>8000</v>
      </c>
      <c r="F33" s="45">
        <v>64000</v>
      </c>
    </row>
    <row r="34" spans="1:6" ht="12.75">
      <c r="A34" s="29">
        <v>33</v>
      </c>
      <c r="B34" s="29" t="s">
        <v>558</v>
      </c>
      <c r="C34" s="32" t="s">
        <v>12</v>
      </c>
      <c r="D34" s="32">
        <v>8</v>
      </c>
      <c r="E34" s="108">
        <f t="shared" si="0"/>
        <v>18200</v>
      </c>
      <c r="F34" s="45">
        <v>145600</v>
      </c>
    </row>
    <row r="35" spans="1:6" ht="12.75">
      <c r="A35" s="29">
        <v>34</v>
      </c>
      <c r="B35" s="29" t="s">
        <v>552</v>
      </c>
      <c r="C35" s="32" t="s">
        <v>723</v>
      </c>
      <c r="D35" s="32">
        <v>78</v>
      </c>
      <c r="E35" s="108">
        <f t="shared" si="0"/>
        <v>20020.51282051282</v>
      </c>
      <c r="F35" s="45">
        <v>1561600</v>
      </c>
    </row>
    <row r="36" spans="1:6" ht="12.75">
      <c r="A36" s="29">
        <v>35</v>
      </c>
      <c r="B36" s="29" t="s">
        <v>594</v>
      </c>
      <c r="C36" s="32" t="s">
        <v>723</v>
      </c>
      <c r="D36" s="32">
        <v>1</v>
      </c>
      <c r="E36" s="108">
        <f t="shared" si="0"/>
        <v>29000</v>
      </c>
      <c r="F36" s="45">
        <v>29000</v>
      </c>
    </row>
    <row r="37" spans="1:6" ht="12.75">
      <c r="A37" s="29">
        <v>36</v>
      </c>
      <c r="B37" s="29" t="s">
        <v>565</v>
      </c>
      <c r="C37" s="32" t="s">
        <v>717</v>
      </c>
      <c r="D37" s="32">
        <v>509.8</v>
      </c>
      <c r="E37" s="108">
        <f t="shared" si="0"/>
        <v>25500</v>
      </c>
      <c r="F37" s="45">
        <v>12999900</v>
      </c>
    </row>
    <row r="38" spans="1:6" ht="12.75">
      <c r="A38" s="29">
        <v>37</v>
      </c>
      <c r="B38" s="29" t="s">
        <v>568</v>
      </c>
      <c r="C38" s="32" t="s">
        <v>723</v>
      </c>
      <c r="D38" s="32">
        <v>2</v>
      </c>
      <c r="E38" s="108">
        <f t="shared" si="0"/>
        <v>55000</v>
      </c>
      <c r="F38" s="45">
        <v>110000</v>
      </c>
    </row>
    <row r="39" spans="1:6" ht="12.75">
      <c r="A39" s="29">
        <v>38</v>
      </c>
      <c r="B39" s="29" t="s">
        <v>554</v>
      </c>
      <c r="C39" s="32" t="s">
        <v>723</v>
      </c>
      <c r="D39" s="32">
        <v>58</v>
      </c>
      <c r="E39" s="108">
        <f t="shared" si="0"/>
        <v>10862.068965517241</v>
      </c>
      <c r="F39" s="45">
        <v>630000</v>
      </c>
    </row>
    <row r="40" spans="1:6" ht="12.75">
      <c r="A40" s="29">
        <v>39</v>
      </c>
      <c r="B40" s="29" t="s">
        <v>580</v>
      </c>
      <c r="C40" s="32" t="s">
        <v>723</v>
      </c>
      <c r="D40" s="32">
        <v>257</v>
      </c>
      <c r="E40" s="108">
        <f t="shared" si="0"/>
        <v>5400</v>
      </c>
      <c r="F40" s="45">
        <v>1387800</v>
      </c>
    </row>
    <row r="41" spans="1:6" ht="12.75">
      <c r="A41" s="29">
        <v>40</v>
      </c>
      <c r="B41" s="29" t="s">
        <v>587</v>
      </c>
      <c r="C41" s="32" t="s">
        <v>723</v>
      </c>
      <c r="D41" s="32">
        <v>19</v>
      </c>
      <c r="E41" s="108">
        <f t="shared" si="0"/>
        <v>11700</v>
      </c>
      <c r="F41" s="45">
        <v>222300</v>
      </c>
    </row>
    <row r="42" spans="1:6" ht="12.75">
      <c r="A42" s="29">
        <v>41</v>
      </c>
      <c r="B42" s="29" t="s">
        <v>553</v>
      </c>
      <c r="C42" s="32" t="s">
        <v>723</v>
      </c>
      <c r="D42" s="32">
        <v>5</v>
      </c>
      <c r="E42" s="108">
        <f t="shared" si="0"/>
        <v>14400</v>
      </c>
      <c r="F42" s="45">
        <v>72000</v>
      </c>
    </row>
    <row r="43" spans="1:6" ht="12.75">
      <c r="A43" s="29">
        <v>42</v>
      </c>
      <c r="B43" s="29" t="s">
        <v>555</v>
      </c>
      <c r="C43" s="32" t="s">
        <v>723</v>
      </c>
      <c r="D43" s="32">
        <v>12</v>
      </c>
      <c r="E43" s="108">
        <f t="shared" si="0"/>
        <v>12550</v>
      </c>
      <c r="F43" s="45">
        <v>150600</v>
      </c>
    </row>
    <row r="44" spans="1:6" ht="12.75">
      <c r="A44" s="29">
        <v>43</v>
      </c>
      <c r="B44" s="29" t="s">
        <v>556</v>
      </c>
      <c r="C44" s="32" t="s">
        <v>723</v>
      </c>
      <c r="D44" s="32">
        <v>2</v>
      </c>
      <c r="E44" s="108">
        <f t="shared" si="0"/>
        <v>72412.5</v>
      </c>
      <c r="F44" s="45">
        <v>144825</v>
      </c>
    </row>
    <row r="45" spans="1:6" ht="12.75">
      <c r="A45" s="29">
        <v>44</v>
      </c>
      <c r="B45" s="29" t="s">
        <v>557</v>
      </c>
      <c r="C45" s="32" t="s">
        <v>723</v>
      </c>
      <c r="D45" s="32">
        <v>12</v>
      </c>
      <c r="E45" s="108">
        <f t="shared" si="0"/>
        <v>11144</v>
      </c>
      <c r="F45" s="45">
        <v>133728</v>
      </c>
    </row>
    <row r="46" spans="1:6" ht="12.75">
      <c r="A46" s="29">
        <v>45</v>
      </c>
      <c r="B46" s="29" t="s">
        <v>579</v>
      </c>
      <c r="C46" s="32" t="s">
        <v>723</v>
      </c>
      <c r="D46" s="32">
        <v>41</v>
      </c>
      <c r="E46" s="108">
        <f t="shared" si="0"/>
        <v>2250</v>
      </c>
      <c r="F46" s="45">
        <v>92250</v>
      </c>
    </row>
    <row r="47" spans="1:6" ht="12.75">
      <c r="A47" s="29">
        <v>46</v>
      </c>
      <c r="B47" s="29" t="s">
        <v>592</v>
      </c>
      <c r="C47" s="32" t="s">
        <v>723</v>
      </c>
      <c r="D47" s="32">
        <v>1</v>
      </c>
      <c r="E47" s="108">
        <f t="shared" si="0"/>
        <v>270000</v>
      </c>
      <c r="F47" s="45">
        <v>270000</v>
      </c>
    </row>
    <row r="48" spans="1:6" ht="12.75">
      <c r="A48" s="29">
        <v>47</v>
      </c>
      <c r="B48" s="29" t="s">
        <v>560</v>
      </c>
      <c r="C48" s="32" t="s">
        <v>723</v>
      </c>
      <c r="D48" s="32">
        <v>70</v>
      </c>
      <c r="E48" s="108">
        <f t="shared" si="0"/>
        <v>29551.428571428572</v>
      </c>
      <c r="F48" s="45">
        <v>2068600</v>
      </c>
    </row>
    <row r="49" spans="1:6" ht="12.75">
      <c r="A49" s="29">
        <v>48</v>
      </c>
      <c r="B49" s="29" t="s">
        <v>561</v>
      </c>
      <c r="C49" s="32" t="s">
        <v>723</v>
      </c>
      <c r="D49" s="32">
        <v>120</v>
      </c>
      <c r="E49" s="108">
        <f t="shared" si="0"/>
        <v>11370</v>
      </c>
      <c r="F49" s="45">
        <v>1364400</v>
      </c>
    </row>
    <row r="50" spans="1:6" ht="12.75">
      <c r="A50" s="29">
        <v>49</v>
      </c>
      <c r="B50" s="29" t="s">
        <v>562</v>
      </c>
      <c r="C50" s="32" t="s">
        <v>723</v>
      </c>
      <c r="D50" s="32">
        <v>36</v>
      </c>
      <c r="E50" s="108">
        <f t="shared" si="0"/>
        <v>13318.666666666666</v>
      </c>
      <c r="F50" s="45">
        <v>479472</v>
      </c>
    </row>
    <row r="51" spans="1:6" ht="12.75">
      <c r="A51" s="29">
        <v>50</v>
      </c>
      <c r="B51" s="29" t="s">
        <v>563</v>
      </c>
      <c r="C51" s="32" t="s">
        <v>723</v>
      </c>
      <c r="D51" s="32">
        <v>107</v>
      </c>
      <c r="E51" s="108">
        <f t="shared" si="0"/>
        <v>12569.841121495327</v>
      </c>
      <c r="F51" s="45">
        <v>1344973</v>
      </c>
    </row>
    <row r="52" spans="1:6" ht="12.75">
      <c r="A52" s="29">
        <v>51</v>
      </c>
      <c r="B52" s="29" t="s">
        <v>564</v>
      </c>
      <c r="C52" s="32" t="s">
        <v>723</v>
      </c>
      <c r="D52" s="32">
        <v>45</v>
      </c>
      <c r="E52" s="108">
        <f t="shared" si="0"/>
        <v>10680</v>
      </c>
      <c r="F52" s="45">
        <v>480600</v>
      </c>
    </row>
    <row r="53" spans="1:6" ht="12.75">
      <c r="A53" s="29">
        <v>52</v>
      </c>
      <c r="B53" s="29" t="s">
        <v>573</v>
      </c>
      <c r="C53" s="32" t="s">
        <v>723</v>
      </c>
      <c r="D53" s="32">
        <v>13046</v>
      </c>
      <c r="E53" s="108">
        <f t="shared" si="0"/>
        <v>4080.734324697225</v>
      </c>
      <c r="F53" s="45">
        <v>53237260</v>
      </c>
    </row>
    <row r="54" spans="1:6" ht="12.75">
      <c r="A54" s="29">
        <v>53</v>
      </c>
      <c r="B54" s="29" t="s">
        <v>575</v>
      </c>
      <c r="C54" s="32" t="s">
        <v>723</v>
      </c>
      <c r="D54" s="32">
        <v>1432</v>
      </c>
      <c r="E54" s="108">
        <f t="shared" si="0"/>
        <v>6082.793296089386</v>
      </c>
      <c r="F54" s="45">
        <v>8710560</v>
      </c>
    </row>
    <row r="55" spans="1:6" ht="12.75">
      <c r="A55" s="29">
        <v>54</v>
      </c>
      <c r="B55" s="29" t="s">
        <v>577</v>
      </c>
      <c r="C55" s="32" t="s">
        <v>723</v>
      </c>
      <c r="D55" s="32">
        <v>1083</v>
      </c>
      <c r="E55" s="108">
        <f t="shared" si="0"/>
        <v>3708.9473684210525</v>
      </c>
      <c r="F55" s="45">
        <v>4016790</v>
      </c>
    </row>
    <row r="56" spans="1:6" ht="12.75">
      <c r="A56" s="29">
        <v>55</v>
      </c>
      <c r="B56" s="29" t="s">
        <v>583</v>
      </c>
      <c r="C56" s="32" t="s">
        <v>723</v>
      </c>
      <c r="D56" s="32">
        <v>161</v>
      </c>
      <c r="E56" s="108">
        <f t="shared" si="0"/>
        <v>6030</v>
      </c>
      <c r="F56" s="45">
        <v>970830</v>
      </c>
    </row>
    <row r="57" spans="1:6" ht="12.75">
      <c r="A57" s="29">
        <v>56</v>
      </c>
      <c r="B57" s="29" t="s">
        <v>585</v>
      </c>
      <c r="C57" s="32" t="s">
        <v>723</v>
      </c>
      <c r="D57" s="32">
        <v>194</v>
      </c>
      <c r="E57" s="108">
        <f t="shared" si="0"/>
        <v>9900</v>
      </c>
      <c r="F57" s="45">
        <v>1920600</v>
      </c>
    </row>
    <row r="58" spans="1:6" ht="12.75">
      <c r="A58" s="29">
        <v>57</v>
      </c>
      <c r="B58" s="29" t="s">
        <v>588</v>
      </c>
      <c r="C58" s="32" t="s">
        <v>723</v>
      </c>
      <c r="D58" s="32">
        <v>96</v>
      </c>
      <c r="E58" s="108">
        <f t="shared" si="0"/>
        <v>4050</v>
      </c>
      <c r="F58" s="45">
        <v>388800</v>
      </c>
    </row>
    <row r="59" spans="1:6" ht="12.75">
      <c r="A59" s="29">
        <v>58</v>
      </c>
      <c r="B59" s="29" t="s">
        <v>591</v>
      </c>
      <c r="C59" s="32" t="s">
        <v>723</v>
      </c>
      <c r="D59" s="32">
        <v>1</v>
      </c>
      <c r="E59" s="108">
        <f t="shared" si="0"/>
        <v>45000</v>
      </c>
      <c r="F59" s="45">
        <v>45000</v>
      </c>
    </row>
    <row r="60" spans="1:6" ht="12.75">
      <c r="A60" s="29">
        <v>59</v>
      </c>
      <c r="B60" s="29" t="s">
        <v>566</v>
      </c>
      <c r="C60" s="32" t="s">
        <v>723</v>
      </c>
      <c r="D60" s="32">
        <v>21</v>
      </c>
      <c r="E60" s="108">
        <f t="shared" si="0"/>
        <v>4428.571428571428</v>
      </c>
      <c r="F60" s="45">
        <v>93000</v>
      </c>
    </row>
    <row r="61" spans="1:6" ht="12.75">
      <c r="A61" s="29">
        <v>60</v>
      </c>
      <c r="B61" s="29" t="s">
        <v>567</v>
      </c>
      <c r="C61" s="32" t="s">
        <v>559</v>
      </c>
      <c r="D61" s="32">
        <v>220</v>
      </c>
      <c r="E61" s="108">
        <f t="shared" si="0"/>
        <v>3600</v>
      </c>
      <c r="F61" s="45">
        <v>792000</v>
      </c>
    </row>
    <row r="62" spans="1:6" ht="12.75">
      <c r="A62" s="52"/>
      <c r="B62" s="69" t="s">
        <v>616</v>
      </c>
      <c r="C62" s="22"/>
      <c r="D62" s="22"/>
      <c r="E62" s="22"/>
      <c r="F62" s="22">
        <f>SUM(F2:F61)</f>
        <v>208982014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&amp;LFIRMA " M.LEZHA"
SHKODER&amp;C&amp;"Arial,Bold Italic"PASQYRA E SHITJES SE MALLRAVE PER VITIN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3">
      <selection activeCell="H17" sqref="H17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301" t="s">
        <v>515</v>
      </c>
    </row>
    <row r="2" ht="12.75">
      <c r="B2" s="302" t="s">
        <v>516</v>
      </c>
    </row>
    <row r="3" ht="12.75">
      <c r="B3" s="302"/>
    </row>
    <row r="4" spans="2:7" ht="15.75">
      <c r="B4" s="491" t="s">
        <v>363</v>
      </c>
      <c r="C4" s="491"/>
      <c r="D4" s="491"/>
      <c r="E4" s="491"/>
      <c r="F4" s="491"/>
      <c r="G4" s="491"/>
    </row>
    <row r="6" spans="1:7" ht="12.75">
      <c r="A6" s="492" t="s">
        <v>268</v>
      </c>
      <c r="B6" s="494" t="s">
        <v>269</v>
      </c>
      <c r="C6" s="492" t="s">
        <v>270</v>
      </c>
      <c r="D6" s="382" t="s">
        <v>271</v>
      </c>
      <c r="E6" s="492" t="s">
        <v>272</v>
      </c>
      <c r="F6" s="492" t="s">
        <v>273</v>
      </c>
      <c r="G6" s="382" t="s">
        <v>271</v>
      </c>
    </row>
    <row r="7" spans="1:9" ht="12.75">
      <c r="A7" s="493"/>
      <c r="B7" s="495"/>
      <c r="C7" s="493"/>
      <c r="D7" s="383">
        <v>40179</v>
      </c>
      <c r="E7" s="493"/>
      <c r="F7" s="493"/>
      <c r="G7" s="383" t="s">
        <v>517</v>
      </c>
      <c r="H7" s="36"/>
      <c r="I7" s="36"/>
    </row>
    <row r="8" spans="1:9" ht="12.75">
      <c r="A8" s="303">
        <v>1</v>
      </c>
      <c r="B8" s="304" t="s">
        <v>84</v>
      </c>
      <c r="C8" s="303"/>
      <c r="D8" s="305">
        <v>0</v>
      </c>
      <c r="E8" s="305"/>
      <c r="F8" s="305"/>
      <c r="G8" s="305">
        <f aca="true" t="shared" si="0" ref="G8:G16">D8+E8-F8</f>
        <v>0</v>
      </c>
      <c r="H8" s="36"/>
      <c r="I8" s="36"/>
    </row>
    <row r="9" spans="1:9" ht="12.75">
      <c r="A9" s="303">
        <v>2</v>
      </c>
      <c r="B9" s="304" t="s">
        <v>274</v>
      </c>
      <c r="C9" s="303"/>
      <c r="D9" s="305">
        <v>2600000</v>
      </c>
      <c r="E9" s="305">
        <v>21443404</v>
      </c>
      <c r="F9" s="305"/>
      <c r="G9" s="305">
        <f t="shared" si="0"/>
        <v>24043404</v>
      </c>
      <c r="H9" s="306"/>
      <c r="I9" s="307"/>
    </row>
    <row r="10" spans="1:9" ht="12.75">
      <c r="A10" s="303">
        <v>3</v>
      </c>
      <c r="B10" s="308" t="s">
        <v>275</v>
      </c>
      <c r="C10" s="303"/>
      <c r="D10" s="305">
        <v>13584828</v>
      </c>
      <c r="E10" s="305">
        <v>0</v>
      </c>
      <c r="F10" s="305"/>
      <c r="G10" s="305">
        <f t="shared" si="0"/>
        <v>13584828</v>
      </c>
      <c r="H10" s="306"/>
      <c r="I10" s="307"/>
    </row>
    <row r="11" spans="1:9" ht="12.75">
      <c r="A11" s="303">
        <v>4</v>
      </c>
      <c r="B11" s="308" t="s">
        <v>276</v>
      </c>
      <c r="C11" s="303"/>
      <c r="D11" s="305">
        <v>550000</v>
      </c>
      <c r="E11" s="305">
        <v>0</v>
      </c>
      <c r="F11" s="305"/>
      <c r="G11" s="305">
        <f t="shared" si="0"/>
        <v>550000</v>
      </c>
      <c r="H11" s="306"/>
      <c r="I11" s="307"/>
    </row>
    <row r="12" spans="1:9" ht="12.75">
      <c r="A12" s="303">
        <v>5</v>
      </c>
      <c r="B12" s="308" t="s">
        <v>277</v>
      </c>
      <c r="C12" s="303"/>
      <c r="D12" s="305">
        <v>0</v>
      </c>
      <c r="E12" s="175">
        <v>333300</v>
      </c>
      <c r="F12" s="305"/>
      <c r="G12" s="305">
        <f t="shared" si="0"/>
        <v>333300</v>
      </c>
      <c r="H12" s="306"/>
      <c r="I12" s="307"/>
    </row>
    <row r="13" spans="1:9" ht="12.75">
      <c r="A13" s="303">
        <v>1</v>
      </c>
      <c r="B13" s="308" t="s">
        <v>278</v>
      </c>
      <c r="C13" s="303"/>
      <c r="D13" s="305">
        <v>0</v>
      </c>
      <c r="E13" s="305">
        <v>853780</v>
      </c>
      <c r="F13" s="305"/>
      <c r="G13" s="305">
        <f t="shared" si="0"/>
        <v>853780</v>
      </c>
      <c r="H13" s="306"/>
      <c r="I13" s="307"/>
    </row>
    <row r="14" spans="1:9" ht="12.75">
      <c r="A14" s="303">
        <v>2</v>
      </c>
      <c r="B14" s="90"/>
      <c r="C14" s="303"/>
      <c r="D14" s="305"/>
      <c r="E14" s="305"/>
      <c r="F14" s="305"/>
      <c r="G14" s="305">
        <f t="shared" si="0"/>
        <v>0</v>
      </c>
      <c r="H14" s="36"/>
      <c r="I14" s="36"/>
    </row>
    <row r="15" spans="1:9" ht="12.75">
      <c r="A15" s="303">
        <v>3</v>
      </c>
      <c r="B15" s="90"/>
      <c r="C15" s="303"/>
      <c r="D15" s="305"/>
      <c r="E15" s="305"/>
      <c r="F15" s="305"/>
      <c r="G15" s="305">
        <f t="shared" si="0"/>
        <v>0</v>
      </c>
      <c r="H15" s="36"/>
      <c r="I15" s="36"/>
    </row>
    <row r="16" spans="1:9" ht="13.5" thickBot="1">
      <c r="A16" s="309">
        <v>4</v>
      </c>
      <c r="B16" s="48"/>
      <c r="C16" s="309"/>
      <c r="D16" s="310"/>
      <c r="E16" s="310"/>
      <c r="F16" s="310"/>
      <c r="G16" s="310">
        <f t="shared" si="0"/>
        <v>0</v>
      </c>
      <c r="H16" s="36"/>
      <c r="I16" s="36"/>
    </row>
    <row r="17" spans="1:9" s="1" customFormat="1" ht="13.5" thickBot="1">
      <c r="A17" s="384"/>
      <c r="B17" s="385" t="s">
        <v>279</v>
      </c>
      <c r="C17" s="386"/>
      <c r="D17" s="387">
        <f>SUM(D8:D16)</f>
        <v>16734828</v>
      </c>
      <c r="E17" s="387">
        <f>SUM(E8:E16)</f>
        <v>22630484</v>
      </c>
      <c r="F17" s="387">
        <f>SUM(F8:F16)</f>
        <v>0</v>
      </c>
      <c r="G17" s="388">
        <f>SUM(G8:G16)</f>
        <v>39365312</v>
      </c>
      <c r="I17" s="43"/>
    </row>
    <row r="20" spans="2:9" ht="15.75">
      <c r="B20" s="491" t="s">
        <v>364</v>
      </c>
      <c r="C20" s="491"/>
      <c r="D20" s="491"/>
      <c r="E20" s="491"/>
      <c r="F20" s="491"/>
      <c r="G20" s="491"/>
      <c r="I20" s="71"/>
    </row>
    <row r="22" spans="1:7" ht="12.75">
      <c r="A22" s="492" t="s">
        <v>268</v>
      </c>
      <c r="B22" s="494" t="s">
        <v>269</v>
      </c>
      <c r="C22" s="492" t="s">
        <v>270</v>
      </c>
      <c r="D22" s="382" t="s">
        <v>271</v>
      </c>
      <c r="E22" s="492" t="s">
        <v>272</v>
      </c>
      <c r="F22" s="492" t="s">
        <v>273</v>
      </c>
      <c r="G22" s="382" t="s">
        <v>271</v>
      </c>
    </row>
    <row r="23" spans="1:7" ht="12.75">
      <c r="A23" s="493"/>
      <c r="B23" s="495"/>
      <c r="C23" s="493"/>
      <c r="D23" s="383">
        <v>40179</v>
      </c>
      <c r="E23" s="493"/>
      <c r="F23" s="493"/>
      <c r="G23" s="383" t="s">
        <v>517</v>
      </c>
    </row>
    <row r="24" spans="1:7" ht="12.75">
      <c r="A24" s="303">
        <v>1</v>
      </c>
      <c r="B24" s="304" t="s">
        <v>84</v>
      </c>
      <c r="C24" s="303"/>
      <c r="D24" s="305">
        <v>0</v>
      </c>
      <c r="E24" s="305">
        <v>0</v>
      </c>
      <c r="F24" s="305">
        <v>0</v>
      </c>
      <c r="G24" s="305">
        <f aca="true" t="shared" si="1" ref="G24:G29">D24+E24</f>
        <v>0</v>
      </c>
    </row>
    <row r="25" spans="1:7" ht="12.75">
      <c r="A25" s="303">
        <v>2</v>
      </c>
      <c r="B25" s="304" t="s">
        <v>274</v>
      </c>
      <c r="C25" s="303"/>
      <c r="D25" s="305">
        <v>1207966</v>
      </c>
      <c r="E25" s="305">
        <v>69602</v>
      </c>
      <c r="F25" s="305">
        <v>0</v>
      </c>
      <c r="G25" s="305">
        <f t="shared" si="1"/>
        <v>1277568</v>
      </c>
    </row>
    <row r="26" spans="1:7" ht="12.75">
      <c r="A26" s="303">
        <v>3</v>
      </c>
      <c r="B26" s="308" t="s">
        <v>280</v>
      </c>
      <c r="C26" s="303"/>
      <c r="D26" s="305">
        <v>4688614</v>
      </c>
      <c r="E26" s="113">
        <v>444811</v>
      </c>
      <c r="F26" s="305">
        <v>0</v>
      </c>
      <c r="G26" s="305">
        <f t="shared" si="1"/>
        <v>5133425</v>
      </c>
    </row>
    <row r="27" spans="1:7" ht="12.75">
      <c r="A27" s="303">
        <v>4</v>
      </c>
      <c r="B27" s="308" t="s">
        <v>276</v>
      </c>
      <c r="C27" s="303"/>
      <c r="D27" s="305">
        <v>480796</v>
      </c>
      <c r="E27" s="305">
        <v>3460</v>
      </c>
      <c r="F27" s="305">
        <v>0</v>
      </c>
      <c r="G27" s="305">
        <f t="shared" si="1"/>
        <v>484256</v>
      </c>
    </row>
    <row r="28" spans="1:7" ht="12.75">
      <c r="A28" s="303">
        <v>5</v>
      </c>
      <c r="B28" s="308" t="s">
        <v>277</v>
      </c>
      <c r="C28" s="303"/>
      <c r="D28" s="305">
        <v>0</v>
      </c>
      <c r="E28" s="113">
        <v>0</v>
      </c>
      <c r="F28" s="305">
        <v>0</v>
      </c>
      <c r="G28" s="305">
        <f t="shared" si="1"/>
        <v>0</v>
      </c>
    </row>
    <row r="29" spans="1:7" ht="12.75">
      <c r="A29" s="303">
        <v>1</v>
      </c>
      <c r="B29" s="308" t="s">
        <v>278</v>
      </c>
      <c r="C29" s="303"/>
      <c r="D29" s="305">
        <v>0</v>
      </c>
      <c r="E29" s="305">
        <v>0</v>
      </c>
      <c r="F29" s="305">
        <v>0</v>
      </c>
      <c r="G29" s="305">
        <f t="shared" si="1"/>
        <v>0</v>
      </c>
    </row>
    <row r="30" spans="1:7" ht="12.75">
      <c r="A30" s="303">
        <v>2</v>
      </c>
      <c r="B30" s="90"/>
      <c r="C30" s="303"/>
      <c r="D30" s="305"/>
      <c r="E30" s="305"/>
      <c r="F30" s="305"/>
      <c r="G30" s="305">
        <f>D30+E30-F30</f>
        <v>0</v>
      </c>
    </row>
    <row r="31" spans="1:7" ht="12.75">
      <c r="A31" s="303">
        <v>3</v>
      </c>
      <c r="B31" s="90"/>
      <c r="C31" s="303"/>
      <c r="D31" s="305"/>
      <c r="E31" s="305"/>
      <c r="F31" s="305"/>
      <c r="G31" s="305">
        <f>D31+E31-F31</f>
        <v>0</v>
      </c>
    </row>
    <row r="32" spans="1:7" s="1" customFormat="1" ht="13.5" thickBot="1">
      <c r="A32" s="382">
        <v>4</v>
      </c>
      <c r="B32" s="25"/>
      <c r="C32" s="382"/>
      <c r="D32" s="389"/>
      <c r="E32" s="389"/>
      <c r="F32" s="389"/>
      <c r="G32" s="389">
        <f>D32+E32-F32</f>
        <v>0</v>
      </c>
    </row>
    <row r="33" spans="1:10" s="1" customFormat="1" ht="13.5" thickBot="1">
      <c r="A33" s="384"/>
      <c r="B33" s="385" t="s">
        <v>279</v>
      </c>
      <c r="C33" s="386"/>
      <c r="D33" s="387">
        <f>SUM(D24:D32)</f>
        <v>6377376</v>
      </c>
      <c r="E33" s="387">
        <f>SUM(E24:E32)</f>
        <v>517873</v>
      </c>
      <c r="F33" s="387">
        <f>SUM(F24:F32)</f>
        <v>0</v>
      </c>
      <c r="G33" s="388">
        <f>SUM(G24:G32)</f>
        <v>6895249</v>
      </c>
      <c r="H33" s="2"/>
      <c r="I33" s="43"/>
      <c r="J33" s="43"/>
    </row>
    <row r="34" ht="12.75">
      <c r="G34" s="311"/>
    </row>
    <row r="36" spans="2:7" ht="15.75">
      <c r="B36" s="491" t="s">
        <v>365</v>
      </c>
      <c r="C36" s="491"/>
      <c r="D36" s="491"/>
      <c r="E36" s="491"/>
      <c r="F36" s="491"/>
      <c r="G36" s="491"/>
    </row>
    <row r="38" spans="1:7" ht="12.75">
      <c r="A38" s="492" t="s">
        <v>268</v>
      </c>
      <c r="B38" s="494" t="s">
        <v>269</v>
      </c>
      <c r="C38" s="492" t="s">
        <v>270</v>
      </c>
      <c r="D38" s="382" t="s">
        <v>271</v>
      </c>
      <c r="E38" s="492" t="s">
        <v>272</v>
      </c>
      <c r="F38" s="492" t="s">
        <v>273</v>
      </c>
      <c r="G38" s="382" t="s">
        <v>271</v>
      </c>
    </row>
    <row r="39" spans="1:7" ht="12.75">
      <c r="A39" s="493"/>
      <c r="B39" s="495"/>
      <c r="C39" s="493"/>
      <c r="D39" s="383">
        <v>40179</v>
      </c>
      <c r="E39" s="493"/>
      <c r="F39" s="493"/>
      <c r="G39" s="383" t="s">
        <v>517</v>
      </c>
    </row>
    <row r="40" spans="1:7" ht="12.75">
      <c r="A40" s="303">
        <v>1</v>
      </c>
      <c r="B40" s="304" t="s">
        <v>84</v>
      </c>
      <c r="C40" s="303"/>
      <c r="D40" s="305">
        <v>0</v>
      </c>
      <c r="E40" s="305">
        <v>0</v>
      </c>
      <c r="F40" s="305">
        <v>0</v>
      </c>
      <c r="G40" s="305">
        <f aca="true" t="shared" si="2" ref="G40:G48">D40+E40-F40</f>
        <v>0</v>
      </c>
    </row>
    <row r="41" spans="1:14" ht="12.75">
      <c r="A41" s="303">
        <v>2</v>
      </c>
      <c r="B41" s="308" t="s">
        <v>274</v>
      </c>
      <c r="C41" s="303"/>
      <c r="D41" s="305">
        <v>1392034</v>
      </c>
      <c r="E41" s="305">
        <v>21443404</v>
      </c>
      <c r="F41" s="305">
        <v>69602</v>
      </c>
      <c r="G41" s="305">
        <f t="shared" si="2"/>
        <v>22765836</v>
      </c>
      <c r="M41" s="36"/>
      <c r="N41" s="36"/>
    </row>
    <row r="42" spans="1:14" ht="12.75">
      <c r="A42" s="303">
        <v>3</v>
      </c>
      <c r="B42" s="308" t="s">
        <v>280</v>
      </c>
      <c r="C42" s="303"/>
      <c r="D42" s="305">
        <v>8896214</v>
      </c>
      <c r="E42" s="311">
        <v>0</v>
      </c>
      <c r="F42" s="305">
        <v>444811</v>
      </c>
      <c r="G42" s="305">
        <f t="shared" si="2"/>
        <v>8451403</v>
      </c>
      <c r="M42" s="36"/>
      <c r="N42" s="36"/>
    </row>
    <row r="43" spans="1:14" ht="12.75">
      <c r="A43" s="303">
        <v>4</v>
      </c>
      <c r="B43" s="308" t="s">
        <v>276</v>
      </c>
      <c r="C43" s="303"/>
      <c r="D43" s="305">
        <v>69204</v>
      </c>
      <c r="E43" s="305">
        <v>0</v>
      </c>
      <c r="F43" s="305">
        <v>3460</v>
      </c>
      <c r="G43" s="305">
        <f t="shared" si="2"/>
        <v>65744</v>
      </c>
      <c r="M43" s="36"/>
      <c r="N43" s="36"/>
    </row>
    <row r="44" spans="1:14" ht="12.75">
      <c r="A44" s="303">
        <v>5</v>
      </c>
      <c r="B44" s="308" t="s">
        <v>277</v>
      </c>
      <c r="C44" s="303"/>
      <c r="D44" s="305">
        <v>0</v>
      </c>
      <c r="E44" s="305">
        <v>333300</v>
      </c>
      <c r="F44" s="305">
        <v>0</v>
      </c>
      <c r="G44" s="305">
        <f t="shared" si="2"/>
        <v>333300</v>
      </c>
      <c r="M44" s="36"/>
      <c r="N44" s="36"/>
    </row>
    <row r="45" spans="1:14" ht="12.75">
      <c r="A45" s="303">
        <v>1</v>
      </c>
      <c r="B45" s="308" t="s">
        <v>278</v>
      </c>
      <c r="C45" s="303"/>
      <c r="D45" s="305">
        <v>0</v>
      </c>
      <c r="E45" s="305">
        <v>853780</v>
      </c>
      <c r="F45" s="305">
        <v>0</v>
      </c>
      <c r="G45" s="305">
        <f t="shared" si="2"/>
        <v>853780</v>
      </c>
      <c r="M45" s="36"/>
      <c r="N45" s="36"/>
    </row>
    <row r="46" spans="1:14" ht="12.75">
      <c r="A46" s="303">
        <v>2</v>
      </c>
      <c r="B46" s="308"/>
      <c r="C46" s="303"/>
      <c r="D46" s="305"/>
      <c r="E46" s="305"/>
      <c r="F46" s="305"/>
      <c r="G46" s="305">
        <f t="shared" si="2"/>
        <v>0</v>
      </c>
      <c r="M46" s="36"/>
      <c r="N46" s="36"/>
    </row>
    <row r="47" spans="1:14" ht="12.75">
      <c r="A47" s="303">
        <v>3</v>
      </c>
      <c r="B47" s="90"/>
      <c r="C47" s="303"/>
      <c r="D47" s="305"/>
      <c r="E47" s="305"/>
      <c r="F47" s="305"/>
      <c r="G47" s="305">
        <f t="shared" si="2"/>
        <v>0</v>
      </c>
      <c r="M47" s="36"/>
      <c r="N47" s="36"/>
    </row>
    <row r="48" spans="1:14" ht="13.5" thickBot="1">
      <c r="A48" s="309">
        <v>4</v>
      </c>
      <c r="B48" s="48"/>
      <c r="C48" s="309"/>
      <c r="D48" s="310"/>
      <c r="E48" s="310"/>
      <c r="F48" s="310"/>
      <c r="G48" s="310">
        <f t="shared" si="2"/>
        <v>0</v>
      </c>
      <c r="M48" s="36"/>
      <c r="N48" s="36"/>
    </row>
    <row r="49" spans="1:14" s="1" customFormat="1" ht="13.5" thickBot="1">
      <c r="A49" s="384"/>
      <c r="B49" s="385" t="s">
        <v>279</v>
      </c>
      <c r="C49" s="386"/>
      <c r="D49" s="387">
        <f>SUM(D40:D48)</f>
        <v>10357452</v>
      </c>
      <c r="E49" s="387">
        <f>SUM(E40:E48)</f>
        <v>22630484</v>
      </c>
      <c r="F49" s="387">
        <f>SUM(F40:F48)</f>
        <v>517873</v>
      </c>
      <c r="G49" s="388">
        <f>SUM(G40:G48)</f>
        <v>32470063</v>
      </c>
      <c r="I49" s="2"/>
      <c r="J49" s="43"/>
      <c r="M49" s="50"/>
      <c r="N49" s="50"/>
    </row>
    <row r="50" spans="6:10" s="36" customFormat="1" ht="12.75">
      <c r="F50" s="307"/>
      <c r="G50" s="312"/>
      <c r="J50" s="307"/>
    </row>
    <row r="51" spans="4:14" ht="12.75">
      <c r="D51" s="71"/>
      <c r="G51" s="71"/>
      <c r="I51" s="311"/>
      <c r="M51" s="36"/>
      <c r="N51" s="36"/>
    </row>
    <row r="52" spans="4:14" ht="12.75">
      <c r="D52" s="71"/>
      <c r="G52" s="71"/>
      <c r="I52" s="71"/>
      <c r="M52" s="36"/>
      <c r="N52" s="36"/>
    </row>
    <row r="53" spans="5:14" ht="15.75">
      <c r="E53" s="489" t="s">
        <v>281</v>
      </c>
      <c r="F53" s="489"/>
      <c r="G53" s="489"/>
      <c r="M53" s="36"/>
      <c r="N53" s="36"/>
    </row>
    <row r="54" spans="5:7" ht="12.75">
      <c r="E54" s="490" t="s">
        <v>512</v>
      </c>
      <c r="F54" s="490"/>
      <c r="G54" s="490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1">
      <selection activeCell="M15" sqref="M15"/>
    </sheetView>
  </sheetViews>
  <sheetFormatPr defaultColWidth="9.140625" defaultRowHeight="12.75"/>
  <cols>
    <col min="1" max="1" width="4.421875" style="0" customWidth="1"/>
    <col min="2" max="2" width="47.57421875" style="0" customWidth="1"/>
    <col min="3" max="3" width="6.7109375" style="0" customWidth="1"/>
    <col min="4" max="4" width="26.00390625" style="0" hidden="1" customWidth="1"/>
    <col min="5" max="5" width="12.7109375" style="0" hidden="1" customWidth="1"/>
    <col min="6" max="6" width="12.421875" style="0" hidden="1" customWidth="1"/>
    <col min="7" max="7" width="10.8515625" style="0" customWidth="1"/>
    <col min="8" max="8" width="9.421875" style="0" customWidth="1"/>
    <col min="9" max="9" width="11.140625" style="0" customWidth="1"/>
    <col min="10" max="10" width="10.421875" style="0" customWidth="1"/>
    <col min="11" max="11" width="4.7109375" style="0" customWidth="1"/>
    <col min="16" max="16" width="53.421875" style="0" customWidth="1"/>
  </cols>
  <sheetData>
    <row r="1" spans="1:10" ht="12.75">
      <c r="A1" s="4"/>
      <c r="B1" s="302" t="s">
        <v>513</v>
      </c>
      <c r="C1" s="313"/>
      <c r="D1" s="313"/>
      <c r="E1" s="4"/>
      <c r="F1" s="4"/>
      <c r="G1" s="4"/>
      <c r="H1" s="4"/>
      <c r="I1" s="4"/>
      <c r="J1" s="4"/>
    </row>
    <row r="2" spans="1:10" ht="12.75">
      <c r="A2" s="4"/>
      <c r="B2" s="302" t="s">
        <v>514</v>
      </c>
      <c r="C2" s="313"/>
      <c r="D2" s="313"/>
      <c r="E2" s="4"/>
      <c r="F2" s="4"/>
      <c r="G2" s="4"/>
      <c r="H2" s="4"/>
      <c r="I2" s="4"/>
      <c r="J2" s="4"/>
    </row>
    <row r="3" spans="1:10" ht="12.75">
      <c r="A3" s="4"/>
      <c r="B3" s="1"/>
      <c r="C3" s="4"/>
      <c r="D3" s="4"/>
      <c r="E3" s="4"/>
      <c r="F3" s="4"/>
      <c r="G3" s="4"/>
      <c r="H3" s="4"/>
      <c r="I3" s="1" t="s">
        <v>282</v>
      </c>
      <c r="J3" s="4"/>
    </row>
    <row r="4" spans="1:10" ht="12.75">
      <c r="A4" s="4"/>
      <c r="B4" s="1"/>
      <c r="C4" s="4"/>
      <c r="D4" s="4"/>
      <c r="E4" s="4"/>
      <c r="F4" s="4"/>
      <c r="G4" s="4"/>
      <c r="H4" s="4"/>
      <c r="I4" s="4"/>
      <c r="J4" s="4"/>
    </row>
    <row r="5" spans="1:16" ht="12.75">
      <c r="A5" s="59"/>
      <c r="B5" s="59"/>
      <c r="C5" s="59"/>
      <c r="D5" s="59"/>
      <c r="E5" s="59"/>
      <c r="F5" s="59"/>
      <c r="G5" s="59"/>
      <c r="H5" s="59"/>
      <c r="I5" s="314"/>
      <c r="J5" s="315" t="s">
        <v>283</v>
      </c>
      <c r="K5" s="36"/>
      <c r="L5" s="36"/>
      <c r="M5" s="36"/>
      <c r="N5" s="36"/>
      <c r="O5" s="36"/>
      <c r="P5" s="36"/>
    </row>
    <row r="6" spans="1:16" ht="15.75" customHeight="1">
      <c r="A6" s="506" t="s">
        <v>284</v>
      </c>
      <c r="B6" s="507"/>
      <c r="C6" s="507"/>
      <c r="D6" s="507"/>
      <c r="E6" s="507"/>
      <c r="F6" s="507"/>
      <c r="G6" s="507"/>
      <c r="H6" s="507"/>
      <c r="I6" s="507"/>
      <c r="J6" s="508"/>
      <c r="K6" s="316"/>
      <c r="L6" s="316"/>
      <c r="M6" s="316"/>
      <c r="N6" s="316"/>
      <c r="O6" s="316"/>
      <c r="P6" s="316"/>
    </row>
    <row r="7" spans="1:10" ht="26.25" customHeight="1" thickBot="1">
      <c r="A7" s="317"/>
      <c r="B7" s="509" t="s">
        <v>710</v>
      </c>
      <c r="C7" s="509"/>
      <c r="D7" s="509"/>
      <c r="E7" s="509"/>
      <c r="F7" s="510"/>
      <c r="G7" s="318" t="s">
        <v>285</v>
      </c>
      <c r="H7" s="318" t="s">
        <v>286</v>
      </c>
      <c r="I7" s="319" t="s">
        <v>494</v>
      </c>
      <c r="J7" s="319" t="s">
        <v>287</v>
      </c>
    </row>
    <row r="8" spans="1:10" ht="16.5" customHeight="1">
      <c r="A8" s="320">
        <v>1</v>
      </c>
      <c r="B8" s="511" t="s">
        <v>288</v>
      </c>
      <c r="C8" s="512"/>
      <c r="D8" s="512"/>
      <c r="E8" s="512"/>
      <c r="F8" s="512"/>
      <c r="G8" s="371">
        <v>70</v>
      </c>
      <c r="H8" s="371">
        <v>11100</v>
      </c>
      <c r="I8" s="395">
        <v>209336</v>
      </c>
      <c r="J8" s="396">
        <v>203150</v>
      </c>
    </row>
    <row r="9" spans="1:10" ht="16.5" customHeight="1">
      <c r="A9" s="321" t="s">
        <v>289</v>
      </c>
      <c r="B9" s="504" t="s">
        <v>290</v>
      </c>
      <c r="C9" s="504"/>
      <c r="D9" s="504"/>
      <c r="E9" s="504"/>
      <c r="F9" s="505"/>
      <c r="G9" s="410" t="s">
        <v>291</v>
      </c>
      <c r="H9" s="372">
        <v>11101</v>
      </c>
      <c r="I9" s="394">
        <v>209336</v>
      </c>
      <c r="J9" s="397">
        <v>203150</v>
      </c>
    </row>
    <row r="10" spans="1:10" ht="16.5" customHeight="1">
      <c r="A10" s="322" t="s">
        <v>292</v>
      </c>
      <c r="B10" s="504" t="s">
        <v>293</v>
      </c>
      <c r="C10" s="504"/>
      <c r="D10" s="504"/>
      <c r="E10" s="504"/>
      <c r="F10" s="505"/>
      <c r="G10" s="410">
        <v>704</v>
      </c>
      <c r="H10" s="372">
        <v>11102</v>
      </c>
      <c r="I10" s="391">
        <v>0</v>
      </c>
      <c r="J10" s="397">
        <v>0</v>
      </c>
    </row>
    <row r="11" spans="1:10" ht="16.5" customHeight="1">
      <c r="A11" s="322" t="s">
        <v>294</v>
      </c>
      <c r="B11" s="504" t="s">
        <v>295</v>
      </c>
      <c r="C11" s="504"/>
      <c r="D11" s="504"/>
      <c r="E11" s="504"/>
      <c r="F11" s="505"/>
      <c r="G11" s="411">
        <v>705</v>
      </c>
      <c r="H11" s="372">
        <v>11103</v>
      </c>
      <c r="I11" s="391">
        <v>0</v>
      </c>
      <c r="J11" s="397">
        <v>0</v>
      </c>
    </row>
    <row r="12" spans="1:10" ht="16.5" customHeight="1">
      <c r="A12" s="323">
        <v>2</v>
      </c>
      <c r="B12" s="498" t="s">
        <v>296</v>
      </c>
      <c r="C12" s="498"/>
      <c r="D12" s="498"/>
      <c r="E12" s="498"/>
      <c r="F12" s="496"/>
      <c r="G12" s="412">
        <v>708</v>
      </c>
      <c r="H12" s="373">
        <v>11104</v>
      </c>
      <c r="I12" s="391">
        <v>0</v>
      </c>
      <c r="J12" s="397">
        <v>0</v>
      </c>
    </row>
    <row r="13" spans="1:10" ht="16.5" customHeight="1">
      <c r="A13" s="324" t="s">
        <v>289</v>
      </c>
      <c r="B13" s="504" t="s">
        <v>297</v>
      </c>
      <c r="C13" s="504"/>
      <c r="D13" s="504"/>
      <c r="E13" s="504"/>
      <c r="F13" s="505"/>
      <c r="G13" s="410">
        <v>7081</v>
      </c>
      <c r="H13" s="374">
        <v>111041</v>
      </c>
      <c r="I13" s="391">
        <v>0</v>
      </c>
      <c r="J13" s="397">
        <v>0</v>
      </c>
    </row>
    <row r="14" spans="1:10" ht="16.5" customHeight="1">
      <c r="A14" s="324" t="s">
        <v>298</v>
      </c>
      <c r="B14" s="504" t="s">
        <v>299</v>
      </c>
      <c r="C14" s="504"/>
      <c r="D14" s="504"/>
      <c r="E14" s="504"/>
      <c r="F14" s="505"/>
      <c r="G14" s="410">
        <v>7082</v>
      </c>
      <c r="H14" s="374">
        <v>111042</v>
      </c>
      <c r="I14" s="391">
        <v>0</v>
      </c>
      <c r="J14" s="397">
        <v>0</v>
      </c>
    </row>
    <row r="15" spans="1:10" ht="16.5" customHeight="1">
      <c r="A15" s="324" t="s">
        <v>300</v>
      </c>
      <c r="B15" s="504" t="s">
        <v>301</v>
      </c>
      <c r="C15" s="504"/>
      <c r="D15" s="504"/>
      <c r="E15" s="504"/>
      <c r="F15" s="505"/>
      <c r="G15" s="410">
        <v>7083</v>
      </c>
      <c r="H15" s="374">
        <v>111043</v>
      </c>
      <c r="I15" s="391">
        <v>0</v>
      </c>
      <c r="J15" s="397">
        <v>0</v>
      </c>
    </row>
    <row r="16" spans="1:10" ht="29.25" customHeight="1">
      <c r="A16" s="325">
        <v>3</v>
      </c>
      <c r="B16" s="498" t="s">
        <v>302</v>
      </c>
      <c r="C16" s="498"/>
      <c r="D16" s="498"/>
      <c r="E16" s="498"/>
      <c r="F16" s="496"/>
      <c r="G16" s="412">
        <v>71</v>
      </c>
      <c r="H16" s="373">
        <v>11201</v>
      </c>
      <c r="I16" s="391">
        <v>0</v>
      </c>
      <c r="J16" s="397">
        <v>0</v>
      </c>
    </row>
    <row r="17" spans="1:10" ht="16.5" customHeight="1">
      <c r="A17" s="326"/>
      <c r="B17" s="500" t="s">
        <v>303</v>
      </c>
      <c r="C17" s="500"/>
      <c r="D17" s="500"/>
      <c r="E17" s="500"/>
      <c r="F17" s="501"/>
      <c r="G17" s="410"/>
      <c r="H17" s="372">
        <v>112011</v>
      </c>
      <c r="I17" s="391">
        <v>0</v>
      </c>
      <c r="J17" s="397">
        <v>0</v>
      </c>
    </row>
    <row r="18" spans="1:10" ht="16.5" customHeight="1">
      <c r="A18" s="326"/>
      <c r="B18" s="500" t="s">
        <v>304</v>
      </c>
      <c r="C18" s="500"/>
      <c r="D18" s="500"/>
      <c r="E18" s="500"/>
      <c r="F18" s="501"/>
      <c r="G18" s="410"/>
      <c r="H18" s="372">
        <v>112012</v>
      </c>
      <c r="I18" s="391">
        <v>0</v>
      </c>
      <c r="J18" s="397">
        <v>0</v>
      </c>
    </row>
    <row r="19" spans="1:10" ht="16.5" customHeight="1">
      <c r="A19" s="327">
        <v>4</v>
      </c>
      <c r="B19" s="498" t="s">
        <v>305</v>
      </c>
      <c r="C19" s="498"/>
      <c r="D19" s="498"/>
      <c r="E19" s="498"/>
      <c r="F19" s="496"/>
      <c r="G19" s="381">
        <v>72</v>
      </c>
      <c r="H19" s="376">
        <v>11300</v>
      </c>
      <c r="I19" s="391">
        <v>0</v>
      </c>
      <c r="J19" s="397">
        <v>0</v>
      </c>
    </row>
    <row r="20" spans="1:10" ht="16.5" customHeight="1">
      <c r="A20" s="322"/>
      <c r="B20" s="502" t="s">
        <v>306</v>
      </c>
      <c r="C20" s="503"/>
      <c r="D20" s="503"/>
      <c r="E20" s="503"/>
      <c r="F20" s="503"/>
      <c r="G20" s="376"/>
      <c r="H20" s="377">
        <v>11301</v>
      </c>
      <c r="I20" s="391">
        <v>0</v>
      </c>
      <c r="J20" s="397">
        <v>0</v>
      </c>
    </row>
    <row r="21" spans="1:10" ht="16.5" customHeight="1">
      <c r="A21" s="328">
        <v>5</v>
      </c>
      <c r="B21" s="496" t="s">
        <v>308</v>
      </c>
      <c r="C21" s="497"/>
      <c r="D21" s="497"/>
      <c r="E21" s="497"/>
      <c r="F21" s="497"/>
      <c r="G21" s="378">
        <v>73</v>
      </c>
      <c r="H21" s="378">
        <v>11400</v>
      </c>
      <c r="I21" s="391">
        <v>0</v>
      </c>
      <c r="J21" s="397">
        <v>0</v>
      </c>
    </row>
    <row r="22" spans="1:10" ht="16.5" customHeight="1">
      <c r="A22" s="329">
        <v>6</v>
      </c>
      <c r="B22" s="496" t="s">
        <v>309</v>
      </c>
      <c r="C22" s="497"/>
      <c r="D22" s="497"/>
      <c r="E22" s="497"/>
      <c r="F22" s="497"/>
      <c r="G22" s="378">
        <v>75</v>
      </c>
      <c r="H22" s="379">
        <v>11500</v>
      </c>
      <c r="I22" s="391">
        <v>457</v>
      </c>
      <c r="J22" s="397">
        <v>1358</v>
      </c>
    </row>
    <row r="23" spans="1:10" ht="16.5" customHeight="1">
      <c r="A23" s="328">
        <v>7</v>
      </c>
      <c r="B23" s="498" t="s">
        <v>310</v>
      </c>
      <c r="C23" s="498"/>
      <c r="D23" s="498"/>
      <c r="E23" s="498"/>
      <c r="F23" s="496"/>
      <c r="G23" s="412">
        <v>77</v>
      </c>
      <c r="H23" s="375">
        <v>11600</v>
      </c>
      <c r="I23" s="391">
        <v>0</v>
      </c>
      <c r="J23" s="397">
        <v>0</v>
      </c>
    </row>
    <row r="24" spans="1:10" ht="16.5" customHeight="1" thickBot="1">
      <c r="A24" s="330" t="s">
        <v>311</v>
      </c>
      <c r="B24" s="499" t="s">
        <v>312</v>
      </c>
      <c r="C24" s="499"/>
      <c r="D24" s="499"/>
      <c r="E24" s="499"/>
      <c r="F24" s="499"/>
      <c r="G24" s="380"/>
      <c r="H24" s="380">
        <v>11800</v>
      </c>
      <c r="I24" s="392">
        <v>209793</v>
      </c>
      <c r="J24" s="398">
        <v>204508</v>
      </c>
    </row>
    <row r="25" spans="1:10" ht="16.5" customHeight="1">
      <c r="A25" s="331"/>
      <c r="B25" s="332"/>
      <c r="C25" s="332"/>
      <c r="D25" s="332"/>
      <c r="E25" s="332"/>
      <c r="F25" s="332"/>
      <c r="G25" s="332"/>
      <c r="H25" s="332"/>
      <c r="I25" s="333"/>
      <c r="J25" s="333"/>
    </row>
    <row r="26" spans="1:10" ht="16.5" customHeight="1">
      <c r="A26" s="331"/>
      <c r="B26" s="332"/>
      <c r="C26" s="332"/>
      <c r="D26" s="332"/>
      <c r="E26" s="332"/>
      <c r="F26" s="332"/>
      <c r="G26" s="332"/>
      <c r="H26" s="332"/>
      <c r="I26" s="333"/>
      <c r="J26" s="393"/>
    </row>
    <row r="27" spans="1:10" ht="16.5" customHeight="1">
      <c r="A27" s="331"/>
      <c r="B27" s="332"/>
      <c r="C27" s="332"/>
      <c r="D27" s="332"/>
      <c r="E27" s="332"/>
      <c r="F27" s="332"/>
      <c r="G27" s="332"/>
      <c r="H27" s="332"/>
      <c r="I27" s="333" t="s">
        <v>281</v>
      </c>
      <c r="J27" s="333"/>
    </row>
    <row r="28" spans="1:10" ht="16.5" customHeight="1">
      <c r="A28" s="331"/>
      <c r="B28" s="332"/>
      <c r="C28" s="332"/>
      <c r="D28" s="332"/>
      <c r="E28" s="332"/>
      <c r="F28" s="332"/>
      <c r="G28" s="332"/>
      <c r="H28" s="332"/>
      <c r="I28" s="333" t="s">
        <v>512</v>
      </c>
      <c r="J28" s="333"/>
    </row>
    <row r="29" ht="16.5" customHeight="1"/>
    <row r="30" ht="16.5" customHeight="1"/>
    <row r="31" ht="16.5" customHeight="1"/>
    <row r="32" ht="13.5" customHeight="1"/>
    <row r="33" ht="13.5" customHeight="1"/>
    <row r="34" ht="24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spans="1:10" ht="16.5" customHeight="1">
      <c r="A47" s="4"/>
      <c r="B47" s="302" t="s">
        <v>357</v>
      </c>
      <c r="C47" s="313"/>
      <c r="D47" s="313"/>
      <c r="E47" s="4"/>
      <c r="F47" s="4"/>
      <c r="G47" s="4"/>
      <c r="H47" s="4"/>
      <c r="I47" s="4"/>
      <c r="J47" s="4"/>
    </row>
    <row r="48" spans="1:10" ht="16.5" customHeight="1">
      <c r="A48" s="4"/>
      <c r="B48" s="302" t="s">
        <v>358</v>
      </c>
      <c r="C48" s="313"/>
      <c r="D48" s="313"/>
      <c r="E48" s="4"/>
      <c r="F48" s="4"/>
      <c r="G48" s="4"/>
      <c r="H48" s="4"/>
      <c r="I48" s="4"/>
      <c r="J48" s="4"/>
    </row>
    <row r="49" spans="1:10" ht="16.5" customHeight="1">
      <c r="A49" s="4"/>
      <c r="B49" s="1"/>
      <c r="C49" s="4"/>
      <c r="D49" s="4"/>
      <c r="E49" s="4"/>
      <c r="F49" s="4"/>
      <c r="G49" s="4"/>
      <c r="H49" s="4"/>
      <c r="I49" s="1" t="s">
        <v>313</v>
      </c>
      <c r="J49" s="4"/>
    </row>
    <row r="50" spans="1:10" ht="16.5" customHeight="1">
      <c r="A50" s="59"/>
      <c r="B50" s="59"/>
      <c r="C50" s="59"/>
      <c r="D50" s="59"/>
      <c r="E50" s="59"/>
      <c r="F50" s="59"/>
      <c r="G50" s="59"/>
      <c r="H50" s="59"/>
      <c r="I50" s="314"/>
      <c r="J50" s="315" t="s">
        <v>283</v>
      </c>
    </row>
    <row r="51" spans="1:10" ht="12.75">
      <c r="A51" s="399"/>
      <c r="B51" s="400" t="s">
        <v>360</v>
      </c>
      <c r="C51" s="400"/>
      <c r="D51" s="400"/>
      <c r="E51" s="400"/>
      <c r="F51" s="400"/>
      <c r="G51" s="400"/>
      <c r="H51" s="400"/>
      <c r="I51" s="400"/>
      <c r="J51" s="401"/>
    </row>
    <row r="52" spans="1:10" ht="33" thickBot="1">
      <c r="A52" s="334"/>
      <c r="B52" s="402" t="s">
        <v>708</v>
      </c>
      <c r="C52" s="403"/>
      <c r="D52" s="403"/>
      <c r="E52" s="403"/>
      <c r="F52" s="404"/>
      <c r="G52" s="335" t="s">
        <v>285</v>
      </c>
      <c r="H52" s="335" t="s">
        <v>286</v>
      </c>
      <c r="I52" s="336" t="s">
        <v>494</v>
      </c>
      <c r="J52" s="336" t="s">
        <v>287</v>
      </c>
    </row>
    <row r="53" spans="1:10" ht="12.75">
      <c r="A53" s="337">
        <v>1</v>
      </c>
      <c r="B53" s="418" t="s">
        <v>314</v>
      </c>
      <c r="C53" s="413"/>
      <c r="D53" s="338"/>
      <c r="E53" s="338"/>
      <c r="F53" s="338"/>
      <c r="G53" s="338">
        <v>60</v>
      </c>
      <c r="H53" s="338">
        <v>12100</v>
      </c>
      <c r="I53" s="433">
        <f>I54-I55+I56+I57+I58</f>
        <v>228978</v>
      </c>
      <c r="J53" s="438">
        <v>186794</v>
      </c>
    </row>
    <row r="54" spans="1:16" ht="12.75" customHeight="1">
      <c r="A54" s="339" t="s">
        <v>315</v>
      </c>
      <c r="B54" s="419" t="s">
        <v>316</v>
      </c>
      <c r="C54" s="414"/>
      <c r="D54" s="341"/>
      <c r="E54" s="341"/>
      <c r="F54" s="341"/>
      <c r="G54" s="341" t="s">
        <v>317</v>
      </c>
      <c r="H54" s="341">
        <v>12101</v>
      </c>
      <c r="I54" s="434">
        <v>195314</v>
      </c>
      <c r="J54" s="439">
        <v>196171</v>
      </c>
      <c r="K54" s="36"/>
      <c r="L54" s="36"/>
      <c r="M54" s="36"/>
      <c r="N54" s="36"/>
      <c r="O54" s="36"/>
      <c r="P54" s="36"/>
    </row>
    <row r="55" spans="1:10" ht="12.75">
      <c r="A55" s="339" t="s">
        <v>292</v>
      </c>
      <c r="B55" s="419" t="s">
        <v>318</v>
      </c>
      <c r="C55" s="414"/>
      <c r="D55" s="341"/>
      <c r="E55" s="341"/>
      <c r="F55" s="341"/>
      <c r="G55" s="341"/>
      <c r="H55" s="343">
        <v>12102</v>
      </c>
      <c r="I55" s="434">
        <v>-33664</v>
      </c>
      <c r="J55" s="439">
        <v>9376</v>
      </c>
    </row>
    <row r="56" spans="1:10" ht="15" customHeight="1">
      <c r="A56" s="339" t="s">
        <v>294</v>
      </c>
      <c r="B56" s="419" t="s">
        <v>319</v>
      </c>
      <c r="C56" s="414"/>
      <c r="D56" s="341"/>
      <c r="E56" s="341"/>
      <c r="F56" s="341"/>
      <c r="G56" s="341" t="s">
        <v>320</v>
      </c>
      <c r="H56" s="341">
        <v>12103</v>
      </c>
      <c r="I56" s="434">
        <v>0</v>
      </c>
      <c r="J56" s="439">
        <v>0</v>
      </c>
    </row>
    <row r="57" spans="1:10" ht="16.5" customHeight="1">
      <c r="A57" s="339" t="s">
        <v>321</v>
      </c>
      <c r="B57" s="420" t="s">
        <v>322</v>
      </c>
      <c r="C57" s="414"/>
      <c r="D57" s="341"/>
      <c r="E57" s="341"/>
      <c r="F57" s="341"/>
      <c r="G57" s="341"/>
      <c r="H57" s="344">
        <v>12104</v>
      </c>
      <c r="I57" s="434">
        <v>0</v>
      </c>
      <c r="J57" s="439">
        <v>0</v>
      </c>
    </row>
    <row r="58" spans="1:10" ht="16.5" customHeight="1">
      <c r="A58" s="339" t="s">
        <v>323</v>
      </c>
      <c r="B58" s="419" t="s">
        <v>324</v>
      </c>
      <c r="C58" s="414"/>
      <c r="D58" s="341"/>
      <c r="E58" s="341"/>
      <c r="F58" s="341"/>
      <c r="G58" s="341" t="s">
        <v>325</v>
      </c>
      <c r="H58" s="343">
        <v>12105</v>
      </c>
      <c r="I58" s="434">
        <v>0</v>
      </c>
      <c r="J58" s="439">
        <v>0</v>
      </c>
    </row>
    <row r="59" spans="1:10" ht="12" customHeight="1">
      <c r="A59" s="345">
        <v>2</v>
      </c>
      <c r="B59" s="421" t="s">
        <v>326</v>
      </c>
      <c r="C59" s="415"/>
      <c r="D59" s="346"/>
      <c r="E59" s="346"/>
      <c r="F59" s="346"/>
      <c r="G59" s="346">
        <v>64</v>
      </c>
      <c r="H59" s="346">
        <v>12200</v>
      </c>
      <c r="I59" s="434">
        <v>8047</v>
      </c>
      <c r="J59" s="439">
        <v>7547</v>
      </c>
    </row>
    <row r="60" spans="1:10" ht="16.5" customHeight="1">
      <c r="A60" s="347" t="s">
        <v>327</v>
      </c>
      <c r="B60" s="421" t="s">
        <v>328</v>
      </c>
      <c r="C60" s="416"/>
      <c r="D60" s="343"/>
      <c r="E60" s="343"/>
      <c r="F60" s="343"/>
      <c r="G60" s="343">
        <v>641</v>
      </c>
      <c r="H60" s="343">
        <v>12201</v>
      </c>
      <c r="I60" s="434">
        <v>6010</v>
      </c>
      <c r="J60" s="439">
        <v>5531</v>
      </c>
    </row>
    <row r="61" spans="1:10" ht="11.25" customHeight="1">
      <c r="A61" s="347" t="s">
        <v>329</v>
      </c>
      <c r="B61" s="422" t="s">
        <v>330</v>
      </c>
      <c r="C61" s="416"/>
      <c r="D61" s="343"/>
      <c r="E61" s="343"/>
      <c r="F61" s="343"/>
      <c r="G61" s="343">
        <v>644</v>
      </c>
      <c r="H61" s="343">
        <v>12202</v>
      </c>
      <c r="I61" s="434">
        <v>2037</v>
      </c>
      <c r="J61" s="439">
        <v>2016</v>
      </c>
    </row>
    <row r="62" spans="1:10" ht="20.25" customHeight="1">
      <c r="A62" s="345">
        <v>3</v>
      </c>
      <c r="B62" s="421" t="s">
        <v>331</v>
      </c>
      <c r="C62" s="415"/>
      <c r="D62" s="346"/>
      <c r="E62" s="346"/>
      <c r="F62" s="346"/>
      <c r="G62" s="346">
        <v>68</v>
      </c>
      <c r="H62" s="346">
        <v>12300</v>
      </c>
      <c r="I62" s="434">
        <v>518</v>
      </c>
      <c r="J62" s="439">
        <v>476</v>
      </c>
    </row>
    <row r="63" spans="1:10" ht="16.5" customHeight="1">
      <c r="A63" s="345">
        <v>4</v>
      </c>
      <c r="B63" s="421" t="s">
        <v>332</v>
      </c>
      <c r="C63" s="415"/>
      <c r="D63" s="346"/>
      <c r="E63" s="346"/>
      <c r="F63" s="346"/>
      <c r="G63" s="346">
        <v>61</v>
      </c>
      <c r="H63" s="346">
        <v>12400</v>
      </c>
      <c r="I63" s="434">
        <v>3420</v>
      </c>
      <c r="J63" s="439">
        <v>854</v>
      </c>
    </row>
    <row r="64" spans="1:10" ht="16.5" customHeight="1">
      <c r="A64" s="347" t="s">
        <v>289</v>
      </c>
      <c r="B64" s="423" t="s">
        <v>361</v>
      </c>
      <c r="C64" s="417"/>
      <c r="D64" s="348"/>
      <c r="E64" s="348"/>
      <c r="F64" s="349"/>
      <c r="G64" s="340"/>
      <c r="H64" s="340">
        <v>12401</v>
      </c>
      <c r="I64" s="434">
        <v>329</v>
      </c>
      <c r="J64" s="439">
        <v>167</v>
      </c>
    </row>
    <row r="65" spans="1:10" ht="16.5" customHeight="1">
      <c r="A65" s="347" t="s">
        <v>298</v>
      </c>
      <c r="B65" s="423" t="s">
        <v>333</v>
      </c>
      <c r="C65" s="417"/>
      <c r="D65" s="348"/>
      <c r="E65" s="348"/>
      <c r="F65" s="349"/>
      <c r="G65" s="349">
        <v>611</v>
      </c>
      <c r="H65" s="340">
        <v>12402</v>
      </c>
      <c r="I65" s="434">
        <v>0</v>
      </c>
      <c r="J65" s="439">
        <v>0</v>
      </c>
    </row>
    <row r="66" spans="1:10" ht="16.5" customHeight="1">
      <c r="A66" s="347" t="s">
        <v>300</v>
      </c>
      <c r="B66" s="423" t="s">
        <v>334</v>
      </c>
      <c r="C66" s="417"/>
      <c r="D66" s="348"/>
      <c r="E66" s="348"/>
      <c r="F66" s="349"/>
      <c r="G66" s="341">
        <v>613</v>
      </c>
      <c r="H66" s="340">
        <v>12403</v>
      </c>
      <c r="I66" s="434">
        <v>1179</v>
      </c>
      <c r="J66" s="439">
        <v>0</v>
      </c>
    </row>
    <row r="67" spans="1:10" ht="16.5" customHeight="1">
      <c r="A67" s="347" t="s">
        <v>335</v>
      </c>
      <c r="B67" s="423" t="s">
        <v>336</v>
      </c>
      <c r="C67" s="417"/>
      <c r="D67" s="348"/>
      <c r="E67" s="348"/>
      <c r="F67" s="349"/>
      <c r="G67" s="349">
        <v>615</v>
      </c>
      <c r="H67" s="340">
        <v>12404</v>
      </c>
      <c r="I67" s="435">
        <v>0</v>
      </c>
      <c r="J67" s="440">
        <v>0</v>
      </c>
    </row>
    <row r="68" spans="1:10" ht="16.5" customHeight="1">
      <c r="A68" s="347" t="s">
        <v>337</v>
      </c>
      <c r="B68" s="423" t="s">
        <v>338</v>
      </c>
      <c r="C68" s="417"/>
      <c r="D68" s="348"/>
      <c r="E68" s="348"/>
      <c r="F68" s="349"/>
      <c r="G68" s="349">
        <v>616</v>
      </c>
      <c r="H68" s="340">
        <v>12405</v>
      </c>
      <c r="I68" s="436">
        <v>76</v>
      </c>
      <c r="J68" s="441">
        <v>98</v>
      </c>
    </row>
    <row r="69" spans="1:10" ht="16.5" customHeight="1">
      <c r="A69" s="347" t="s">
        <v>339</v>
      </c>
      <c r="B69" s="423" t="s">
        <v>340</v>
      </c>
      <c r="C69" s="417"/>
      <c r="D69" s="348"/>
      <c r="E69" s="348"/>
      <c r="F69" s="349"/>
      <c r="G69" s="349">
        <v>617</v>
      </c>
      <c r="H69" s="340">
        <v>12406</v>
      </c>
      <c r="I69" s="434">
        <v>0</v>
      </c>
      <c r="J69" s="439">
        <v>0</v>
      </c>
    </row>
    <row r="70" spans="1:10" ht="16.5" customHeight="1">
      <c r="A70" s="347" t="s">
        <v>341</v>
      </c>
      <c r="B70" s="419" t="s">
        <v>342</v>
      </c>
      <c r="C70" s="414"/>
      <c r="D70" s="341"/>
      <c r="E70" s="341"/>
      <c r="F70" s="341"/>
      <c r="G70" s="349">
        <v>618</v>
      </c>
      <c r="H70" s="340">
        <v>12407</v>
      </c>
      <c r="I70" s="434">
        <v>171</v>
      </c>
      <c r="J70" s="439">
        <v>0</v>
      </c>
    </row>
    <row r="71" spans="1:10" ht="16.5" customHeight="1">
      <c r="A71" s="347" t="s">
        <v>343</v>
      </c>
      <c r="B71" s="424" t="s">
        <v>345</v>
      </c>
      <c r="C71" s="414"/>
      <c r="D71" s="341"/>
      <c r="E71" s="341"/>
      <c r="F71" s="340"/>
      <c r="G71" s="349">
        <v>623</v>
      </c>
      <c r="H71" s="340">
        <v>12408</v>
      </c>
      <c r="I71" s="434">
        <v>0</v>
      </c>
      <c r="J71" s="439">
        <v>0</v>
      </c>
    </row>
    <row r="72" spans="1:10" ht="16.5" customHeight="1">
      <c r="A72" s="347" t="s">
        <v>346</v>
      </c>
      <c r="B72" s="424" t="s">
        <v>347</v>
      </c>
      <c r="C72" s="414"/>
      <c r="D72" s="341"/>
      <c r="E72" s="341"/>
      <c r="F72" s="340"/>
      <c r="G72" s="349">
        <v>624</v>
      </c>
      <c r="H72" s="340">
        <v>12409</v>
      </c>
      <c r="I72" s="434">
        <v>0</v>
      </c>
      <c r="J72" s="439">
        <v>0</v>
      </c>
    </row>
    <row r="73" spans="1:10" ht="16.5" customHeight="1">
      <c r="A73" s="347" t="s">
        <v>348</v>
      </c>
      <c r="B73" s="424" t="s">
        <v>349</v>
      </c>
      <c r="C73" s="414"/>
      <c r="D73" s="341"/>
      <c r="E73" s="341"/>
      <c r="F73" s="340"/>
      <c r="G73" s="349">
        <v>625</v>
      </c>
      <c r="H73" s="340">
        <v>12410</v>
      </c>
      <c r="I73" s="434">
        <v>0</v>
      </c>
      <c r="J73" s="439">
        <v>0</v>
      </c>
    </row>
    <row r="74" spans="1:10" ht="16.5" customHeight="1">
      <c r="A74" s="347" t="s">
        <v>350</v>
      </c>
      <c r="B74" s="424" t="s">
        <v>351</v>
      </c>
      <c r="C74" s="414"/>
      <c r="D74" s="341"/>
      <c r="E74" s="341"/>
      <c r="F74" s="340"/>
      <c r="G74" s="349">
        <v>626</v>
      </c>
      <c r="H74" s="340">
        <v>12411</v>
      </c>
      <c r="I74" s="434">
        <v>855</v>
      </c>
      <c r="J74" s="439">
        <v>202</v>
      </c>
    </row>
    <row r="75" spans="1:10" ht="16.5" customHeight="1">
      <c r="A75" s="351" t="s">
        <v>352</v>
      </c>
      <c r="B75" s="419" t="s">
        <v>353</v>
      </c>
      <c r="C75" s="414"/>
      <c r="D75" s="341"/>
      <c r="E75" s="341"/>
      <c r="F75" s="341"/>
      <c r="G75" s="349">
        <v>627</v>
      </c>
      <c r="H75" s="340">
        <v>12412</v>
      </c>
      <c r="I75" s="434">
        <v>666</v>
      </c>
      <c r="J75" s="439">
        <v>275</v>
      </c>
    </row>
    <row r="76" spans="1:10" ht="16.5" customHeight="1">
      <c r="A76" s="347"/>
      <c r="B76" s="427" t="s">
        <v>354</v>
      </c>
      <c r="C76" s="425"/>
      <c r="D76" s="405"/>
      <c r="E76" s="405"/>
      <c r="F76" s="405"/>
      <c r="G76" s="349">
        <v>6271</v>
      </c>
      <c r="H76" s="349">
        <v>124121</v>
      </c>
      <c r="I76" s="434">
        <v>0</v>
      </c>
      <c r="J76" s="439">
        <v>0</v>
      </c>
    </row>
    <row r="77" spans="1:10" ht="16.5" customHeight="1">
      <c r="A77" s="347"/>
      <c r="B77" s="427" t="s">
        <v>355</v>
      </c>
      <c r="C77" s="425"/>
      <c r="D77" s="405"/>
      <c r="E77" s="405"/>
      <c r="F77" s="405"/>
      <c r="G77" s="349">
        <v>6272</v>
      </c>
      <c r="H77" s="349">
        <v>124122</v>
      </c>
      <c r="I77" s="434">
        <v>666</v>
      </c>
      <c r="J77" s="439">
        <v>275</v>
      </c>
    </row>
    <row r="78" spans="1:10" ht="16.5" customHeight="1">
      <c r="A78" s="347" t="s">
        <v>366</v>
      </c>
      <c r="B78" s="419" t="s">
        <v>367</v>
      </c>
      <c r="C78" s="414"/>
      <c r="D78" s="341"/>
      <c r="E78" s="341"/>
      <c r="F78" s="341"/>
      <c r="G78" s="349">
        <v>628</v>
      </c>
      <c r="H78" s="349">
        <v>12413</v>
      </c>
      <c r="I78" s="434">
        <v>144</v>
      </c>
      <c r="J78" s="439">
        <v>112</v>
      </c>
    </row>
    <row r="79" spans="1:10" ht="16.5" customHeight="1">
      <c r="A79" s="345">
        <v>5</v>
      </c>
      <c r="B79" s="420" t="s">
        <v>368</v>
      </c>
      <c r="C79" s="414"/>
      <c r="D79" s="341"/>
      <c r="E79" s="341"/>
      <c r="F79" s="341"/>
      <c r="G79" s="350">
        <v>63</v>
      </c>
      <c r="H79" s="350">
        <v>12500</v>
      </c>
      <c r="I79" s="434">
        <f>SUM(I80:I83)</f>
        <v>484</v>
      </c>
      <c r="J79" s="434">
        <v>159</v>
      </c>
    </row>
    <row r="80" spans="1:10" ht="16.5" customHeight="1">
      <c r="A80" s="347" t="s">
        <v>289</v>
      </c>
      <c r="B80" s="419" t="s">
        <v>369</v>
      </c>
      <c r="C80" s="414"/>
      <c r="D80" s="341"/>
      <c r="E80" s="341"/>
      <c r="F80" s="341"/>
      <c r="G80" s="349">
        <v>632</v>
      </c>
      <c r="H80" s="349">
        <v>12501</v>
      </c>
      <c r="I80" s="434">
        <v>0</v>
      </c>
      <c r="J80" s="439">
        <v>0</v>
      </c>
    </row>
    <row r="81" spans="1:10" ht="16.5" customHeight="1">
      <c r="A81" s="347" t="s">
        <v>298</v>
      </c>
      <c r="B81" s="419" t="s">
        <v>370</v>
      </c>
      <c r="C81" s="414"/>
      <c r="D81" s="341"/>
      <c r="E81" s="341"/>
      <c r="F81" s="341"/>
      <c r="G81" s="349">
        <v>633</v>
      </c>
      <c r="H81" s="349">
        <v>12502</v>
      </c>
      <c r="I81" s="434">
        <v>0</v>
      </c>
      <c r="J81" s="439">
        <v>0</v>
      </c>
    </row>
    <row r="82" spans="1:10" ht="16.5" customHeight="1">
      <c r="A82" s="347" t="s">
        <v>300</v>
      </c>
      <c r="B82" s="419" t="s">
        <v>371</v>
      </c>
      <c r="C82" s="414"/>
      <c r="D82" s="341"/>
      <c r="E82" s="341"/>
      <c r="F82" s="341"/>
      <c r="G82" s="349">
        <v>634</v>
      </c>
      <c r="H82" s="349">
        <v>12503</v>
      </c>
      <c r="I82" s="434">
        <v>179</v>
      </c>
      <c r="J82" s="439">
        <v>159</v>
      </c>
    </row>
    <row r="83" spans="1:10" ht="16.5" customHeight="1">
      <c r="A83" s="347" t="s">
        <v>335</v>
      </c>
      <c r="B83" s="419" t="s">
        <v>362</v>
      </c>
      <c r="C83" s="414"/>
      <c r="D83" s="341"/>
      <c r="E83" s="341"/>
      <c r="F83" s="341"/>
      <c r="G83" s="349" t="s">
        <v>372</v>
      </c>
      <c r="H83" s="349">
        <v>12504</v>
      </c>
      <c r="I83" s="434">
        <v>305</v>
      </c>
      <c r="J83" s="439">
        <v>0</v>
      </c>
    </row>
    <row r="84" spans="1:10" ht="16.5" customHeight="1">
      <c r="A84" s="352" t="s">
        <v>373</v>
      </c>
      <c r="B84" s="421" t="s">
        <v>374</v>
      </c>
      <c r="C84" s="415"/>
      <c r="D84" s="346"/>
      <c r="E84" s="346"/>
      <c r="F84" s="346"/>
      <c r="G84" s="349"/>
      <c r="H84" s="349">
        <v>12600</v>
      </c>
      <c r="I84" s="434">
        <f>SUM(I53+I59+I62+I63+I79)</f>
        <v>241447</v>
      </c>
      <c r="J84" s="434">
        <f>SUM(J53+J59+J62+J63+J79)</f>
        <v>195830</v>
      </c>
    </row>
    <row r="85" spans="1:10" ht="16.5" customHeight="1">
      <c r="A85" s="353"/>
      <c r="B85" s="354" t="s">
        <v>375</v>
      </c>
      <c r="C85" s="355"/>
      <c r="D85" s="355"/>
      <c r="E85" s="355"/>
      <c r="F85" s="355"/>
      <c r="G85" s="308"/>
      <c r="H85" s="308"/>
      <c r="I85" s="356" t="s">
        <v>494</v>
      </c>
      <c r="J85" s="357" t="s">
        <v>287</v>
      </c>
    </row>
    <row r="86" spans="1:10" ht="16.5" customHeight="1">
      <c r="A86" s="358">
        <v>1</v>
      </c>
      <c r="B86" s="428" t="s">
        <v>376</v>
      </c>
      <c r="C86" s="426"/>
      <c r="D86" s="342"/>
      <c r="E86" s="342"/>
      <c r="F86" s="350"/>
      <c r="G86" s="342"/>
      <c r="H86" s="342">
        <v>14000</v>
      </c>
      <c r="I86" s="434">
        <v>30</v>
      </c>
      <c r="J86" s="439">
        <v>30</v>
      </c>
    </row>
    <row r="87" spans="1:10" ht="16.5" customHeight="1">
      <c r="A87" s="358">
        <v>2</v>
      </c>
      <c r="B87" s="428" t="s">
        <v>377</v>
      </c>
      <c r="C87" s="426"/>
      <c r="D87" s="342"/>
      <c r="E87" s="342"/>
      <c r="F87" s="350"/>
      <c r="G87" s="342"/>
      <c r="H87" s="342">
        <v>15000</v>
      </c>
      <c r="I87" s="434">
        <v>22630</v>
      </c>
      <c r="J87" s="439">
        <v>0</v>
      </c>
    </row>
    <row r="88" spans="1:10" ht="12.75" customHeight="1">
      <c r="A88" s="359" t="s">
        <v>289</v>
      </c>
      <c r="B88" s="423" t="s">
        <v>378</v>
      </c>
      <c r="C88" s="417"/>
      <c r="D88" s="348"/>
      <c r="E88" s="348"/>
      <c r="F88" s="349"/>
      <c r="G88" s="342"/>
      <c r="H88" s="348">
        <v>15001</v>
      </c>
      <c r="I88" s="434">
        <v>22630</v>
      </c>
      <c r="J88" s="439">
        <v>0</v>
      </c>
    </row>
    <row r="89" spans="1:10" ht="16.5" customHeight="1">
      <c r="A89" s="359"/>
      <c r="B89" s="431" t="s">
        <v>379</v>
      </c>
      <c r="C89" s="429"/>
      <c r="D89" s="406"/>
      <c r="E89" s="406"/>
      <c r="F89" s="407"/>
      <c r="G89" s="342"/>
      <c r="H89" s="348">
        <v>150011</v>
      </c>
      <c r="I89" s="434">
        <v>22630</v>
      </c>
      <c r="J89" s="439">
        <v>0</v>
      </c>
    </row>
    <row r="90" spans="1:10" ht="16.5" customHeight="1">
      <c r="A90" s="360" t="s">
        <v>298</v>
      </c>
      <c r="B90" s="423" t="s">
        <v>380</v>
      </c>
      <c r="C90" s="417"/>
      <c r="D90" s="348"/>
      <c r="E90" s="348"/>
      <c r="F90" s="349"/>
      <c r="G90" s="342"/>
      <c r="H90" s="348">
        <v>15002</v>
      </c>
      <c r="I90" s="434">
        <v>0</v>
      </c>
      <c r="J90" s="439">
        <v>0</v>
      </c>
    </row>
    <row r="91" spans="1:10" ht="16.5" customHeight="1" thickBot="1">
      <c r="A91" s="361"/>
      <c r="B91" s="432" t="s">
        <v>381</v>
      </c>
      <c r="C91" s="430"/>
      <c r="D91" s="408"/>
      <c r="E91" s="408"/>
      <c r="F91" s="409"/>
      <c r="G91" s="362"/>
      <c r="H91" s="363">
        <v>150021</v>
      </c>
      <c r="I91" s="437">
        <v>0</v>
      </c>
      <c r="J91" s="442">
        <v>0</v>
      </c>
    </row>
    <row r="92" spans="1:10" ht="16.5" customHeight="1">
      <c r="A92" s="304"/>
      <c r="B92" s="304"/>
      <c r="C92" s="304"/>
      <c r="D92" s="304"/>
      <c r="E92" s="304"/>
      <c r="F92" s="304"/>
      <c r="G92" s="304"/>
      <c r="H92" s="304"/>
      <c r="I92" s="364" t="s">
        <v>621</v>
      </c>
      <c r="J92" s="364"/>
    </row>
    <row r="93" spans="1:10" ht="16.5" customHeight="1">
      <c r="A93" s="4"/>
      <c r="B93" s="365"/>
      <c r="C93" s="4"/>
      <c r="D93" s="4"/>
      <c r="E93" s="4"/>
      <c r="F93" s="4"/>
      <c r="G93" s="4"/>
      <c r="H93" s="4"/>
      <c r="I93" s="1" t="s">
        <v>359</v>
      </c>
      <c r="J93" s="4"/>
    </row>
    <row r="94" ht="16.5" customHeight="1"/>
    <row r="104" spans="1:10" ht="12.75">
      <c r="A104" s="4"/>
      <c r="B104" s="365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4"/>
    </row>
  </sheetData>
  <mergeCells count="1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2:F22"/>
    <mergeCell ref="B23:F23"/>
    <mergeCell ref="B24:F24"/>
    <mergeCell ref="B18:F18"/>
    <mergeCell ref="B19:F19"/>
    <mergeCell ref="B20:F20"/>
    <mergeCell ref="B21:F21"/>
  </mergeCells>
  <printOptions horizontalCentered="1"/>
  <pageMargins left="0" right="0" top="0.75" bottom="0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H1">
      <selection activeCell="N21" sqref="N21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" t="s">
        <v>382</v>
      </c>
      <c r="B1" s="1" t="s">
        <v>383</v>
      </c>
      <c r="C1" s="1" t="s">
        <v>384</v>
      </c>
      <c r="I1" s="302" t="s">
        <v>530</v>
      </c>
    </row>
    <row r="2" spans="2:9" ht="12.75">
      <c r="B2" s="1" t="s">
        <v>385</v>
      </c>
      <c r="C2" s="1" t="s">
        <v>385</v>
      </c>
      <c r="I2" s="302" t="s">
        <v>531</v>
      </c>
    </row>
    <row r="3" spans="2:11" ht="12.75">
      <c r="B3" s="1"/>
      <c r="C3" s="1"/>
      <c r="I3" s="302"/>
      <c r="K3" s="1" t="s">
        <v>386</v>
      </c>
    </row>
    <row r="4" spans="2:3" ht="12.75">
      <c r="B4" s="1"/>
      <c r="C4" s="1"/>
    </row>
    <row r="5" spans="2:11" ht="12.75">
      <c r="B5" s="4" t="s">
        <v>387</v>
      </c>
      <c r="C5" s="4" t="s">
        <v>387</v>
      </c>
      <c r="H5" s="90"/>
      <c r="I5" s="90"/>
      <c r="J5" s="23" t="s">
        <v>388</v>
      </c>
      <c r="K5" s="23" t="s">
        <v>389</v>
      </c>
    </row>
    <row r="6" spans="2:11" ht="12.75">
      <c r="B6" s="4" t="s">
        <v>390</v>
      </c>
      <c r="C6" s="4" t="s">
        <v>390</v>
      </c>
      <c r="H6" s="90">
        <v>1</v>
      </c>
      <c r="I6" s="23" t="s">
        <v>385</v>
      </c>
      <c r="J6" s="175" t="s">
        <v>387</v>
      </c>
      <c r="K6" s="175"/>
    </row>
    <row r="7" spans="2:11" ht="12.75">
      <c r="B7" s="4" t="s">
        <v>391</v>
      </c>
      <c r="C7" s="4" t="s">
        <v>391</v>
      </c>
      <c r="H7" s="90">
        <v>2</v>
      </c>
      <c r="I7" s="23" t="s">
        <v>385</v>
      </c>
      <c r="J7" s="366" t="s">
        <v>392</v>
      </c>
      <c r="K7" s="90"/>
    </row>
    <row r="8" spans="2:11" ht="12.75">
      <c r="B8" s="4" t="s">
        <v>393</v>
      </c>
      <c r="C8" s="4" t="s">
        <v>393</v>
      </c>
      <c r="H8" s="90">
        <v>3</v>
      </c>
      <c r="I8" s="23" t="s">
        <v>385</v>
      </c>
      <c r="J8" s="366" t="s">
        <v>394</v>
      </c>
      <c r="K8" s="90"/>
    </row>
    <row r="9" spans="2:11" ht="12.75">
      <c r="B9" s="4" t="s">
        <v>395</v>
      </c>
      <c r="C9" s="4" t="s">
        <v>395</v>
      </c>
      <c r="H9" s="90">
        <v>4</v>
      </c>
      <c r="I9" s="23" t="s">
        <v>385</v>
      </c>
      <c r="J9" s="175" t="s">
        <v>393</v>
      </c>
      <c r="K9" s="90"/>
    </row>
    <row r="10" spans="2:11" ht="12.75">
      <c r="B10" s="4" t="s">
        <v>396</v>
      </c>
      <c r="C10" s="4" t="s">
        <v>396</v>
      </c>
      <c r="H10" s="90">
        <v>5</v>
      </c>
      <c r="I10" s="23" t="s">
        <v>385</v>
      </c>
      <c r="J10" s="366" t="s">
        <v>395</v>
      </c>
      <c r="K10" s="90"/>
    </row>
    <row r="11" spans="2:11" ht="12.75">
      <c r="B11" s="4" t="s">
        <v>397</v>
      </c>
      <c r="C11" s="4" t="s">
        <v>397</v>
      </c>
      <c r="H11" s="90">
        <v>6</v>
      </c>
      <c r="I11" s="23" t="s">
        <v>385</v>
      </c>
      <c r="J11" s="175" t="s">
        <v>396</v>
      </c>
      <c r="K11" s="90"/>
    </row>
    <row r="12" spans="2:11" ht="12.75">
      <c r="B12" s="4" t="s">
        <v>398</v>
      </c>
      <c r="C12" s="4" t="s">
        <v>398</v>
      </c>
      <c r="H12" s="90">
        <v>7</v>
      </c>
      <c r="I12" s="23" t="s">
        <v>385</v>
      </c>
      <c r="J12" s="175" t="s">
        <v>399</v>
      </c>
      <c r="K12" s="90"/>
    </row>
    <row r="13" spans="2:11" ht="12.75">
      <c r="B13" s="1" t="s">
        <v>400</v>
      </c>
      <c r="C13" s="1" t="s">
        <v>400</v>
      </c>
      <c r="H13" s="90">
        <v>8</v>
      </c>
      <c r="I13" s="23" t="s">
        <v>385</v>
      </c>
      <c r="J13" s="175" t="s">
        <v>398</v>
      </c>
      <c r="K13" s="90"/>
    </row>
    <row r="14" spans="2:11" ht="12.75">
      <c r="B14" s="1"/>
      <c r="C14" s="1"/>
      <c r="H14" s="23" t="s">
        <v>701</v>
      </c>
      <c r="I14" s="23"/>
      <c r="J14" s="23" t="s">
        <v>401</v>
      </c>
      <c r="K14" s="23"/>
    </row>
    <row r="15" spans="2:11" ht="12.75">
      <c r="B15" s="4" t="s">
        <v>402</v>
      </c>
      <c r="C15" s="4" t="s">
        <v>402</v>
      </c>
      <c r="H15" s="90">
        <v>9</v>
      </c>
      <c r="I15" s="23" t="s">
        <v>400</v>
      </c>
      <c r="J15" s="175" t="s">
        <v>403</v>
      </c>
      <c r="K15" s="90"/>
    </row>
    <row r="16" spans="2:11" ht="12.75">
      <c r="B16" s="4" t="s">
        <v>404</v>
      </c>
      <c r="C16" s="4" t="s">
        <v>404</v>
      </c>
      <c r="H16" s="90">
        <v>10</v>
      </c>
      <c r="I16" s="23" t="s">
        <v>400</v>
      </c>
      <c r="J16" s="175" t="s">
        <v>404</v>
      </c>
      <c r="K16" s="175"/>
    </row>
    <row r="17" spans="2:11" ht="12.75">
      <c r="B17" s="4" t="s">
        <v>405</v>
      </c>
      <c r="C17" s="4" t="s">
        <v>405</v>
      </c>
      <c r="H17" s="90">
        <v>11</v>
      </c>
      <c r="I17" s="23" t="s">
        <v>400</v>
      </c>
      <c r="J17" s="175" t="s">
        <v>405</v>
      </c>
      <c r="K17" s="90"/>
    </row>
    <row r="18" spans="2:11" ht="12.75">
      <c r="B18" s="4"/>
      <c r="C18" s="4"/>
      <c r="H18" s="23" t="s">
        <v>702</v>
      </c>
      <c r="I18" s="23"/>
      <c r="J18" s="23" t="s">
        <v>406</v>
      </c>
      <c r="K18" s="23"/>
    </row>
    <row r="19" spans="2:11" ht="12.75">
      <c r="B19" s="1" t="s">
        <v>407</v>
      </c>
      <c r="C19" s="1" t="s">
        <v>407</v>
      </c>
      <c r="H19" s="90">
        <v>12</v>
      </c>
      <c r="I19" s="23" t="s">
        <v>407</v>
      </c>
      <c r="J19" s="175" t="s">
        <v>408</v>
      </c>
      <c r="K19" s="90"/>
    </row>
    <row r="20" spans="2:11" ht="12.75">
      <c r="B20" s="4" t="s">
        <v>397</v>
      </c>
      <c r="C20" s="4" t="s">
        <v>397</v>
      </c>
      <c r="H20" s="90">
        <v>13</v>
      </c>
      <c r="I20" s="23" t="s">
        <v>407</v>
      </c>
      <c r="J20" s="23" t="s">
        <v>409</v>
      </c>
      <c r="K20" s="90"/>
    </row>
    <row r="21" spans="2:11" ht="12.75">
      <c r="B21" s="4" t="s">
        <v>410</v>
      </c>
      <c r="C21" s="4" t="s">
        <v>410</v>
      </c>
      <c r="H21" s="90">
        <v>14</v>
      </c>
      <c r="I21" s="23" t="s">
        <v>407</v>
      </c>
      <c r="J21" s="175" t="s">
        <v>411</v>
      </c>
      <c r="K21" s="90"/>
    </row>
    <row r="22" spans="2:11" ht="12.75">
      <c r="B22" s="4" t="s">
        <v>411</v>
      </c>
      <c r="C22" s="4" t="s">
        <v>411</v>
      </c>
      <c r="H22" s="90">
        <v>15</v>
      </c>
      <c r="I22" s="23" t="s">
        <v>407</v>
      </c>
      <c r="J22" s="366" t="s">
        <v>412</v>
      </c>
      <c r="K22" s="90"/>
    </row>
    <row r="23" spans="2:11" ht="12.75">
      <c r="B23" s="4" t="s">
        <v>412</v>
      </c>
      <c r="C23" s="4" t="s">
        <v>412</v>
      </c>
      <c r="H23" s="90">
        <v>16</v>
      </c>
      <c r="I23" s="23" t="s">
        <v>407</v>
      </c>
      <c r="J23" s="175" t="s">
        <v>413</v>
      </c>
      <c r="K23" s="90"/>
    </row>
    <row r="24" spans="2:11" ht="12.75">
      <c r="B24" s="4" t="s">
        <v>414</v>
      </c>
      <c r="C24" s="4" t="s">
        <v>414</v>
      </c>
      <c r="H24" s="90">
        <v>17</v>
      </c>
      <c r="I24" s="23" t="s">
        <v>407</v>
      </c>
      <c r="J24" s="175" t="s">
        <v>415</v>
      </c>
      <c r="K24" s="90"/>
    </row>
    <row r="25" spans="2:11" ht="12.75">
      <c r="B25" s="4" t="s">
        <v>415</v>
      </c>
      <c r="C25" s="4" t="s">
        <v>415</v>
      </c>
      <c r="H25" s="90">
        <v>18</v>
      </c>
      <c r="I25" s="23" t="s">
        <v>407</v>
      </c>
      <c r="J25" s="366" t="s">
        <v>416</v>
      </c>
      <c r="K25" s="90"/>
    </row>
    <row r="26" spans="2:11" ht="12.75">
      <c r="B26" s="4" t="s">
        <v>417</v>
      </c>
      <c r="C26" s="4" t="s">
        <v>417</v>
      </c>
      <c r="H26" s="90">
        <v>19</v>
      </c>
      <c r="I26" s="23" t="s">
        <v>407</v>
      </c>
      <c r="J26" s="175" t="s">
        <v>418</v>
      </c>
      <c r="K26" s="369" t="s">
        <v>619</v>
      </c>
    </row>
    <row r="27" spans="2:11" ht="12.75">
      <c r="B27" s="4"/>
      <c r="C27" s="4"/>
      <c r="H27" s="23" t="s">
        <v>704</v>
      </c>
      <c r="I27" s="23"/>
      <c r="J27" s="23" t="s">
        <v>419</v>
      </c>
      <c r="K27" s="370" t="s">
        <v>619</v>
      </c>
    </row>
    <row r="28" spans="2:11" ht="12.75">
      <c r="B28" s="4" t="s">
        <v>418</v>
      </c>
      <c r="C28" s="4" t="s">
        <v>418</v>
      </c>
      <c r="H28" s="90">
        <v>20</v>
      </c>
      <c r="I28" s="23" t="s">
        <v>420</v>
      </c>
      <c r="J28" s="175" t="s">
        <v>421</v>
      </c>
      <c r="K28" s="90"/>
    </row>
    <row r="29" spans="2:11" ht="12.75">
      <c r="B29" s="1" t="s">
        <v>420</v>
      </c>
      <c r="C29" s="1" t="s">
        <v>420</v>
      </c>
      <c r="H29" s="90">
        <v>21</v>
      </c>
      <c r="I29" s="23" t="s">
        <v>420</v>
      </c>
      <c r="J29" s="175" t="s">
        <v>422</v>
      </c>
      <c r="K29" s="175"/>
    </row>
    <row r="30" spans="2:11" ht="12.75">
      <c r="B30" s="4" t="s">
        <v>423</v>
      </c>
      <c r="C30" s="4" t="s">
        <v>423</v>
      </c>
      <c r="H30" s="90">
        <v>22</v>
      </c>
      <c r="I30" s="23" t="s">
        <v>420</v>
      </c>
      <c r="J30" s="175" t="s">
        <v>424</v>
      </c>
      <c r="K30" s="175"/>
    </row>
    <row r="31" spans="2:11" ht="12.75">
      <c r="B31" s="4" t="s">
        <v>422</v>
      </c>
      <c r="C31" s="4" t="s">
        <v>422</v>
      </c>
      <c r="H31" s="90">
        <v>23</v>
      </c>
      <c r="I31" s="23" t="s">
        <v>420</v>
      </c>
      <c r="J31" s="175" t="s">
        <v>425</v>
      </c>
      <c r="K31" s="90"/>
    </row>
    <row r="32" spans="2:11" ht="12.75">
      <c r="B32" s="4"/>
      <c r="C32" s="4"/>
      <c r="H32" s="23" t="s">
        <v>706</v>
      </c>
      <c r="I32" s="23"/>
      <c r="J32" s="23" t="s">
        <v>426</v>
      </c>
      <c r="K32" s="90"/>
    </row>
    <row r="33" spans="2:11" ht="12.75">
      <c r="B33" s="4" t="s">
        <v>424</v>
      </c>
      <c r="C33" s="4" t="s">
        <v>424</v>
      </c>
      <c r="H33" s="90">
        <v>24</v>
      </c>
      <c r="I33" s="23" t="s">
        <v>427</v>
      </c>
      <c r="J33" s="366" t="s">
        <v>428</v>
      </c>
      <c r="K33" s="90"/>
    </row>
    <row r="34" spans="2:11" ht="12.75">
      <c r="B34" s="4" t="s">
        <v>425</v>
      </c>
      <c r="C34" s="4" t="s">
        <v>425</v>
      </c>
      <c r="H34" s="90">
        <v>25</v>
      </c>
      <c r="I34" s="23" t="s">
        <v>427</v>
      </c>
      <c r="J34" s="366" t="s">
        <v>429</v>
      </c>
      <c r="K34" s="90"/>
    </row>
    <row r="35" spans="8:11" ht="12.75">
      <c r="H35" s="90">
        <v>26</v>
      </c>
      <c r="I35" s="23" t="s">
        <v>427</v>
      </c>
      <c r="J35" s="175" t="s">
        <v>430</v>
      </c>
      <c r="K35" s="90"/>
    </row>
    <row r="36" spans="2:11" ht="12.75">
      <c r="B36" s="1" t="s">
        <v>427</v>
      </c>
      <c r="C36" s="1" t="s">
        <v>427</v>
      </c>
      <c r="H36" s="90">
        <v>27</v>
      </c>
      <c r="I36" s="23" t="s">
        <v>427</v>
      </c>
      <c r="J36" s="175" t="s">
        <v>431</v>
      </c>
      <c r="K36" s="90"/>
    </row>
    <row r="37" spans="2:11" ht="12.75">
      <c r="B37" s="4" t="s">
        <v>428</v>
      </c>
      <c r="C37" s="4" t="s">
        <v>428</v>
      </c>
      <c r="H37" s="90">
        <v>28</v>
      </c>
      <c r="I37" s="23" t="s">
        <v>427</v>
      </c>
      <c r="J37" s="175" t="s">
        <v>432</v>
      </c>
      <c r="K37" s="175"/>
    </row>
    <row r="38" spans="2:11" ht="12.75">
      <c r="B38" s="4" t="s">
        <v>429</v>
      </c>
      <c r="C38" s="4" t="s">
        <v>429</v>
      </c>
      <c r="H38" s="90">
        <v>29</v>
      </c>
      <c r="I38" s="23" t="s">
        <v>427</v>
      </c>
      <c r="J38" s="63" t="s">
        <v>433</v>
      </c>
      <c r="K38" s="90"/>
    </row>
    <row r="39" spans="2:11" ht="12.75">
      <c r="B39" s="4" t="s">
        <v>430</v>
      </c>
      <c r="C39" s="4" t="s">
        <v>430</v>
      </c>
      <c r="H39" s="90">
        <v>30</v>
      </c>
      <c r="I39" s="23" t="s">
        <v>427</v>
      </c>
      <c r="J39" s="366" t="s">
        <v>434</v>
      </c>
      <c r="K39" s="90"/>
    </row>
    <row r="40" spans="2:11" ht="12.75">
      <c r="B40" s="4" t="s">
        <v>431</v>
      </c>
      <c r="C40" s="4" t="s">
        <v>431</v>
      </c>
      <c r="H40" s="90">
        <v>31</v>
      </c>
      <c r="I40" s="23" t="s">
        <v>427</v>
      </c>
      <c r="J40" s="175" t="s">
        <v>435</v>
      </c>
      <c r="K40" s="90"/>
    </row>
    <row r="41" spans="2:11" ht="12.75">
      <c r="B41" s="4"/>
      <c r="C41" s="4"/>
      <c r="H41" s="90">
        <v>32</v>
      </c>
      <c r="I41" s="23" t="s">
        <v>427</v>
      </c>
      <c r="J41" s="366" t="s">
        <v>436</v>
      </c>
      <c r="K41" s="90"/>
    </row>
    <row r="42" spans="2:11" ht="12.75">
      <c r="B42" s="4" t="s">
        <v>432</v>
      </c>
      <c r="C42" s="4" t="s">
        <v>432</v>
      </c>
      <c r="H42" s="90">
        <v>33</v>
      </c>
      <c r="I42" s="23" t="s">
        <v>427</v>
      </c>
      <c r="J42" s="366" t="s">
        <v>437</v>
      </c>
      <c r="K42" s="90"/>
    </row>
    <row r="43" spans="2:11" ht="12.75">
      <c r="B43" s="4" t="s">
        <v>433</v>
      </c>
      <c r="C43" s="4" t="s">
        <v>433</v>
      </c>
      <c r="H43" s="367">
        <v>34</v>
      </c>
      <c r="I43" s="23" t="s">
        <v>427</v>
      </c>
      <c r="J43" s="175" t="s">
        <v>438</v>
      </c>
      <c r="K43" s="90">
        <v>456580</v>
      </c>
    </row>
    <row r="44" spans="2:11" ht="12.75">
      <c r="B44" s="4" t="s">
        <v>434</v>
      </c>
      <c r="C44" s="4" t="s">
        <v>434</v>
      </c>
      <c r="H44" s="23" t="s">
        <v>707</v>
      </c>
      <c r="I44" s="90"/>
      <c r="J44" s="23" t="s">
        <v>439</v>
      </c>
      <c r="K44" s="23">
        <f>SUM(K43)</f>
        <v>456580</v>
      </c>
    </row>
    <row r="45" spans="2:11" ht="12.75">
      <c r="B45" s="4" t="s">
        <v>435</v>
      </c>
      <c r="C45" s="4" t="s">
        <v>435</v>
      </c>
      <c r="H45" s="90"/>
      <c r="I45" s="90"/>
      <c r="J45" s="23" t="s">
        <v>440</v>
      </c>
      <c r="K45" s="299">
        <v>209792999</v>
      </c>
    </row>
    <row r="46" ht="12.75">
      <c r="H46" s="38"/>
    </row>
    <row r="47" spans="8:11" ht="12.75">
      <c r="H47" s="90"/>
      <c r="I47" s="25" t="s">
        <v>441</v>
      </c>
      <c r="J47" s="48"/>
      <c r="K47" s="116" t="s">
        <v>442</v>
      </c>
    </row>
    <row r="48" spans="8:11" ht="12.75">
      <c r="H48" s="90"/>
      <c r="I48" s="368"/>
      <c r="J48" s="52"/>
      <c r="K48" s="52"/>
    </row>
    <row r="49" spans="8:11" ht="12.75">
      <c r="H49" s="90">
        <v>1</v>
      </c>
      <c r="I49" s="33" t="s">
        <v>443</v>
      </c>
      <c r="J49" s="33"/>
      <c r="K49" s="90">
        <v>26</v>
      </c>
    </row>
    <row r="50" spans="8:11" ht="12.75">
      <c r="H50" s="90">
        <v>2</v>
      </c>
      <c r="I50" s="90" t="s">
        <v>444</v>
      </c>
      <c r="J50" s="90"/>
      <c r="K50" s="90">
        <v>3</v>
      </c>
    </row>
    <row r="51" spans="8:11" ht="12.75">
      <c r="H51" s="90">
        <v>3</v>
      </c>
      <c r="I51" s="90" t="s">
        <v>445</v>
      </c>
      <c r="J51" s="90"/>
      <c r="K51" s="90">
        <v>1</v>
      </c>
    </row>
    <row r="52" spans="8:11" ht="12.75">
      <c r="H52" s="90">
        <v>4</v>
      </c>
      <c r="I52" s="90" t="s">
        <v>446</v>
      </c>
      <c r="J52" s="90"/>
      <c r="K52" s="90">
        <v>0</v>
      </c>
    </row>
    <row r="53" spans="8:11" ht="12.75">
      <c r="H53" s="90">
        <v>5</v>
      </c>
      <c r="I53" s="37" t="s">
        <v>447</v>
      </c>
      <c r="J53" s="48"/>
      <c r="K53" s="90">
        <v>0</v>
      </c>
    </row>
    <row r="54" spans="8:11" ht="12.75">
      <c r="H54" s="90"/>
      <c r="I54" s="261"/>
      <c r="J54" s="22" t="s">
        <v>198</v>
      </c>
      <c r="K54" s="22">
        <f>SUM(K49:K53)</f>
        <v>30</v>
      </c>
    </row>
    <row r="55" ht="12.75">
      <c r="K55" s="1" t="s">
        <v>621</v>
      </c>
    </row>
    <row r="56" ht="12.75">
      <c r="K56" s="1" t="s">
        <v>620</v>
      </c>
    </row>
    <row r="57" ht="12.75">
      <c r="I57" s="1"/>
    </row>
    <row r="59" ht="12.75">
      <c r="I59" s="1"/>
    </row>
    <row r="60" spans="8:15" ht="12.75">
      <c r="H60" s="1"/>
      <c r="I60" s="1"/>
      <c r="J60" s="1"/>
      <c r="K60" s="1"/>
      <c r="L60" s="1"/>
      <c r="M60" s="1"/>
      <c r="N60" s="1"/>
      <c r="O60" s="1"/>
    </row>
    <row r="61" spans="8:15" ht="12.75">
      <c r="H61" s="1"/>
      <c r="I61" s="1"/>
      <c r="J61" s="1"/>
      <c r="K61" s="1"/>
      <c r="L61" s="1"/>
      <c r="M61" s="1"/>
      <c r="N61" s="1"/>
      <c r="O61" s="1"/>
    </row>
    <row r="62" spans="9:15" ht="12.75">
      <c r="I62" s="1"/>
      <c r="J62" s="1"/>
      <c r="K62" s="1"/>
      <c r="L62" s="1"/>
      <c r="M62" s="1"/>
      <c r="N62" s="1"/>
      <c r="O62" s="1"/>
    </row>
    <row r="63" spans="9:15" ht="12.75">
      <c r="I63" s="1"/>
      <c r="J63" s="1"/>
      <c r="K63" s="1"/>
      <c r="L63" s="1"/>
      <c r="M63" s="1"/>
      <c r="N63" s="1"/>
      <c r="O63" s="1"/>
    </row>
    <row r="64" spans="8:9" ht="12.75">
      <c r="H64" s="1"/>
      <c r="I64" s="1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26" sqref="F26"/>
    </sheetView>
  </sheetViews>
  <sheetFormatPr defaultColWidth="9.140625" defaultRowHeight="12.75"/>
  <sheetData>
    <row r="1" spans="1:2" ht="12.75">
      <c r="A1" s="1" t="s">
        <v>518</v>
      </c>
      <c r="B1" s="1"/>
    </row>
    <row r="2" spans="1:7" ht="12.75">
      <c r="A2" s="1" t="s">
        <v>519</v>
      </c>
      <c r="B2" s="1"/>
      <c r="C2" s="1"/>
      <c r="F2" s="390" t="s">
        <v>521</v>
      </c>
      <c r="G2" s="390"/>
    </row>
    <row r="4" spans="3:5" ht="12.75">
      <c r="C4" s="1"/>
      <c r="D4" s="1" t="s">
        <v>520</v>
      </c>
      <c r="E4" s="1"/>
    </row>
    <row r="6" spans="1:3" ht="12.75">
      <c r="A6" t="s">
        <v>522</v>
      </c>
      <c r="B6" s="4"/>
      <c r="C6" s="4"/>
    </row>
    <row r="7" ht="12.75">
      <c r="A7" t="s">
        <v>523</v>
      </c>
    </row>
    <row r="8" ht="12.75">
      <c r="A8" t="s">
        <v>524</v>
      </c>
    </row>
    <row r="9" ht="12.75">
      <c r="A9" t="s">
        <v>525</v>
      </c>
    </row>
    <row r="10" ht="12.75">
      <c r="A10" t="s">
        <v>526</v>
      </c>
    </row>
    <row r="12" ht="12.75">
      <c r="A12" t="s">
        <v>527</v>
      </c>
    </row>
    <row r="14" spans="1:5" ht="12.75">
      <c r="A14" t="s">
        <v>307</v>
      </c>
      <c r="C14" s="4"/>
      <c r="D14" s="1"/>
      <c r="E14" s="1"/>
    </row>
    <row r="17" spans="5:7" ht="12.75">
      <c r="E17" s="1" t="s">
        <v>528</v>
      </c>
      <c r="F17" s="1"/>
      <c r="G17" s="1"/>
    </row>
    <row r="18" spans="5:7" ht="12.75">
      <c r="E18" s="1" t="s">
        <v>529</v>
      </c>
      <c r="F18" s="1"/>
      <c r="G18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7">
      <selection activeCell="L15" sqref="L15"/>
    </sheetView>
  </sheetViews>
  <sheetFormatPr defaultColWidth="9.140625" defaultRowHeight="12.75"/>
  <cols>
    <col min="1" max="8" width="9.140625" style="259" customWidth="1"/>
    <col min="9" max="9" width="13.7109375" style="259" customWidth="1"/>
    <col min="10" max="16384" width="9.140625" style="259" customWidth="1"/>
  </cols>
  <sheetData>
    <row r="1" spans="2:8" ht="20.25">
      <c r="B1" s="288"/>
      <c r="C1" s="288"/>
      <c r="D1" s="443" t="s">
        <v>511</v>
      </c>
      <c r="E1" s="286"/>
      <c r="F1" s="288"/>
      <c r="G1" s="288"/>
      <c r="H1" s="288"/>
    </row>
    <row r="2" spans="2:8" ht="15.75">
      <c r="B2" s="291" t="s">
        <v>694</v>
      </c>
      <c r="C2" s="288"/>
      <c r="D2" s="288"/>
      <c r="E2" s="288"/>
      <c r="F2" s="288"/>
      <c r="G2" s="288"/>
      <c r="H2" s="288"/>
    </row>
    <row r="3" ht="16.5" thickBot="1"/>
    <row r="4" spans="1:9" ht="13.5" customHeight="1">
      <c r="A4" s="281"/>
      <c r="B4" s="282" t="s">
        <v>233</v>
      </c>
      <c r="C4" s="282"/>
      <c r="D4" s="283"/>
      <c r="E4" s="283"/>
      <c r="F4" s="283"/>
      <c r="G4" s="282"/>
      <c r="H4" s="282"/>
      <c r="I4" s="284"/>
    </row>
    <row r="5" spans="1:9" ht="15.75">
      <c r="A5" s="285" t="s">
        <v>498</v>
      </c>
      <c r="B5" s="286"/>
      <c r="C5" s="286"/>
      <c r="D5" s="286"/>
      <c r="E5" s="286"/>
      <c r="F5" s="286"/>
      <c r="G5" s="286"/>
      <c r="H5" s="286"/>
      <c r="I5" s="287"/>
    </row>
    <row r="6" spans="1:9" ht="15.75">
      <c r="A6" s="285" t="s">
        <v>234</v>
      </c>
      <c r="B6" s="288"/>
      <c r="C6" s="288"/>
      <c r="D6" s="288"/>
      <c r="E6" s="288"/>
      <c r="F6" s="288"/>
      <c r="G6" s="288"/>
      <c r="H6" s="288"/>
      <c r="I6" s="287"/>
    </row>
    <row r="7" spans="1:9" ht="15.75">
      <c r="A7" s="285" t="s">
        <v>499</v>
      </c>
      <c r="B7" s="288"/>
      <c r="C7" s="288"/>
      <c r="D7" s="288"/>
      <c r="E7" s="288"/>
      <c r="F7" s="288"/>
      <c r="G7" s="288"/>
      <c r="H7" s="288"/>
      <c r="I7" s="287"/>
    </row>
    <row r="8" spans="1:9" ht="15.75">
      <c r="A8" s="285" t="s">
        <v>500</v>
      </c>
      <c r="B8" s="288"/>
      <c r="C8" s="288"/>
      <c r="D8" s="288"/>
      <c r="E8" s="288"/>
      <c r="F8" s="288"/>
      <c r="G8" s="288"/>
      <c r="H8" s="288"/>
      <c r="I8" s="287"/>
    </row>
    <row r="9" spans="1:9" s="260" customFormat="1" ht="15">
      <c r="A9" s="289">
        <v>1</v>
      </c>
      <c r="B9" s="290" t="s">
        <v>236</v>
      </c>
      <c r="C9" s="290"/>
      <c r="D9" s="290"/>
      <c r="E9" s="290"/>
      <c r="F9" s="290"/>
      <c r="G9" s="290"/>
      <c r="H9" s="291"/>
      <c r="I9" s="292"/>
    </row>
    <row r="10" spans="1:9" ht="15.75">
      <c r="A10" s="285"/>
      <c r="B10" s="288" t="s">
        <v>235</v>
      </c>
      <c r="C10" s="288"/>
      <c r="D10" s="288"/>
      <c r="E10" s="288"/>
      <c r="F10" s="288"/>
      <c r="G10" s="288"/>
      <c r="H10" s="288"/>
      <c r="I10" s="287"/>
    </row>
    <row r="11" spans="1:9" ht="15.75">
      <c r="A11" s="285" t="s">
        <v>501</v>
      </c>
      <c r="B11" s="288"/>
      <c r="C11" s="288"/>
      <c r="D11" s="288"/>
      <c r="E11" s="288"/>
      <c r="F11" s="288"/>
      <c r="G11" s="288"/>
      <c r="H11" s="288"/>
      <c r="I11" s="287"/>
    </row>
    <row r="12" spans="1:9" ht="15.75">
      <c r="A12" s="285" t="s">
        <v>502</v>
      </c>
      <c r="B12" s="288"/>
      <c r="C12" s="288"/>
      <c r="D12" s="288"/>
      <c r="E12" s="288"/>
      <c r="F12" s="288"/>
      <c r="G12" s="288"/>
      <c r="H12" s="288"/>
      <c r="I12" s="287"/>
    </row>
    <row r="13" spans="1:9" ht="15.75">
      <c r="A13" s="285" t="s">
        <v>695</v>
      </c>
      <c r="B13" s="288"/>
      <c r="C13" s="288"/>
      <c r="D13" s="288"/>
      <c r="E13" s="288"/>
      <c r="F13" s="288"/>
      <c r="G13" s="288"/>
      <c r="H13" s="288"/>
      <c r="I13" s="287"/>
    </row>
    <row r="14" spans="1:9" ht="15.75">
      <c r="A14" s="285" t="s">
        <v>503</v>
      </c>
      <c r="B14" s="288"/>
      <c r="C14" s="288"/>
      <c r="D14" s="288"/>
      <c r="E14" s="288"/>
      <c r="F14" s="288"/>
      <c r="G14" s="288"/>
      <c r="H14" s="288"/>
      <c r="I14" s="287"/>
    </row>
    <row r="15" spans="1:9" ht="15.75">
      <c r="A15" s="285" t="s">
        <v>504</v>
      </c>
      <c r="B15" s="288"/>
      <c r="C15" s="288"/>
      <c r="D15" s="288"/>
      <c r="E15" s="288"/>
      <c r="F15" s="288"/>
      <c r="G15" s="288"/>
      <c r="H15" s="288"/>
      <c r="I15" s="287"/>
    </row>
    <row r="16" spans="1:9" ht="15.75">
      <c r="A16" s="285" t="s">
        <v>505</v>
      </c>
      <c r="B16" s="288"/>
      <c r="C16" s="288"/>
      <c r="D16" s="288"/>
      <c r="E16" s="288"/>
      <c r="F16" s="288"/>
      <c r="G16" s="288"/>
      <c r="H16" s="288"/>
      <c r="I16" s="287"/>
    </row>
    <row r="17" spans="1:9" ht="15.75">
      <c r="A17" s="285" t="s">
        <v>506</v>
      </c>
      <c r="B17" s="288"/>
      <c r="C17" s="288"/>
      <c r="D17" s="288"/>
      <c r="E17" s="288"/>
      <c r="F17" s="288"/>
      <c r="G17" s="288"/>
      <c r="H17" s="288"/>
      <c r="I17" s="287"/>
    </row>
    <row r="18" spans="1:9" ht="15.75">
      <c r="A18" s="285" t="s">
        <v>507</v>
      </c>
      <c r="B18" s="288"/>
      <c r="C18" s="288"/>
      <c r="D18" s="288"/>
      <c r="E18" s="288"/>
      <c r="F18" s="288"/>
      <c r="G18" s="288"/>
      <c r="H18" s="288"/>
      <c r="I18" s="287"/>
    </row>
    <row r="19" spans="1:9" ht="15.75">
      <c r="A19" s="285"/>
      <c r="B19" s="288" t="s">
        <v>237</v>
      </c>
      <c r="C19" s="288"/>
      <c r="D19" s="288"/>
      <c r="E19" s="288"/>
      <c r="F19" s="288"/>
      <c r="G19" s="288"/>
      <c r="H19" s="288"/>
      <c r="I19" s="287"/>
    </row>
    <row r="20" spans="1:9" ht="15.75">
      <c r="A20" s="285" t="s">
        <v>18</v>
      </c>
      <c r="B20" s="288"/>
      <c r="C20" s="288"/>
      <c r="D20" s="288"/>
      <c r="E20" s="288"/>
      <c r="F20" s="288"/>
      <c r="G20" s="288"/>
      <c r="H20" s="288"/>
      <c r="I20" s="287"/>
    </row>
    <row r="21" spans="1:9" ht="15.75">
      <c r="A21" s="285" t="s">
        <v>19</v>
      </c>
      <c r="B21" s="288"/>
      <c r="C21" s="288"/>
      <c r="D21" s="288"/>
      <c r="E21" s="288"/>
      <c r="F21" s="288"/>
      <c r="G21" s="288"/>
      <c r="H21" s="288"/>
      <c r="I21" s="287"/>
    </row>
    <row r="22" spans="1:9" ht="15.75">
      <c r="A22" s="285" t="s">
        <v>20</v>
      </c>
      <c r="B22" s="288"/>
      <c r="C22" s="288"/>
      <c r="D22" s="288"/>
      <c r="E22" s="288"/>
      <c r="F22" s="288"/>
      <c r="G22" s="288"/>
      <c r="H22" s="288"/>
      <c r="I22" s="287"/>
    </row>
    <row r="23" spans="1:9" ht="15.75">
      <c r="A23" s="285" t="s">
        <v>21</v>
      </c>
      <c r="B23" s="288"/>
      <c r="C23" s="288"/>
      <c r="D23" s="288"/>
      <c r="E23" s="288"/>
      <c r="F23" s="288"/>
      <c r="G23" s="288"/>
      <c r="H23" s="288"/>
      <c r="I23" s="287"/>
    </row>
    <row r="24" spans="1:9" ht="15.75">
      <c r="A24" s="285" t="s">
        <v>22</v>
      </c>
      <c r="B24" s="288"/>
      <c r="C24" s="288"/>
      <c r="D24" s="288"/>
      <c r="E24" s="288"/>
      <c r="F24" s="288"/>
      <c r="G24" s="288"/>
      <c r="H24" s="288"/>
      <c r="I24" s="287"/>
    </row>
    <row r="25" spans="1:9" ht="15.75">
      <c r="A25" s="285"/>
      <c r="B25" s="288" t="s">
        <v>23</v>
      </c>
      <c r="C25" s="288"/>
      <c r="D25" s="288"/>
      <c r="E25" s="288"/>
      <c r="F25" s="288"/>
      <c r="G25" s="288"/>
      <c r="H25" s="288"/>
      <c r="I25" s="287"/>
    </row>
    <row r="26" spans="1:9" ht="15.75">
      <c r="A26" s="285" t="s">
        <v>24</v>
      </c>
      <c r="B26" s="288"/>
      <c r="C26" s="288"/>
      <c r="D26" s="288"/>
      <c r="E26" s="288"/>
      <c r="F26" s="288"/>
      <c r="G26" s="288"/>
      <c r="H26" s="288"/>
      <c r="I26" s="287"/>
    </row>
    <row r="27" spans="1:9" ht="15.75">
      <c r="A27" s="285" t="s">
        <v>25</v>
      </c>
      <c r="B27" s="288"/>
      <c r="C27" s="288"/>
      <c r="D27" s="288"/>
      <c r="E27" s="288"/>
      <c r="F27" s="288"/>
      <c r="G27" s="288"/>
      <c r="H27" s="288"/>
      <c r="I27" s="287"/>
    </row>
    <row r="28" spans="1:9" ht="15.75">
      <c r="A28" s="285" t="s">
        <v>26</v>
      </c>
      <c r="B28" s="288"/>
      <c r="C28" s="288"/>
      <c r="D28" s="288"/>
      <c r="E28" s="288"/>
      <c r="F28" s="288"/>
      <c r="G28" s="288"/>
      <c r="H28" s="288"/>
      <c r="I28" s="287"/>
    </row>
    <row r="29" spans="1:9" ht="15.75">
      <c r="A29" s="285" t="s">
        <v>27</v>
      </c>
      <c r="B29" s="288"/>
      <c r="C29" s="288"/>
      <c r="D29" s="288" t="s">
        <v>625</v>
      </c>
      <c r="E29" s="288"/>
      <c r="F29" s="288"/>
      <c r="G29" s="288"/>
      <c r="H29" s="288"/>
      <c r="I29" s="287"/>
    </row>
    <row r="30" spans="1:9" ht="15.75">
      <c r="A30" s="285" t="s">
        <v>626</v>
      </c>
      <c r="B30" s="288"/>
      <c r="C30" s="288"/>
      <c r="D30" s="288"/>
      <c r="E30" s="288"/>
      <c r="F30" s="288"/>
      <c r="G30" s="288"/>
      <c r="H30" s="288"/>
      <c r="I30" s="287"/>
    </row>
    <row r="31" spans="1:9" ht="15.75">
      <c r="A31" s="285" t="s">
        <v>627</v>
      </c>
      <c r="B31" s="288"/>
      <c r="C31" s="288"/>
      <c r="D31" s="288"/>
      <c r="E31" s="288"/>
      <c r="F31" s="288"/>
      <c r="G31" s="288"/>
      <c r="H31" s="288"/>
      <c r="I31" s="287"/>
    </row>
    <row r="32" spans="1:9" ht="15.75">
      <c r="A32" s="285" t="s">
        <v>628</v>
      </c>
      <c r="B32" s="288"/>
      <c r="C32" s="288"/>
      <c r="D32" s="288"/>
      <c r="E32" s="288"/>
      <c r="F32" s="288"/>
      <c r="G32" s="288"/>
      <c r="H32" s="288"/>
      <c r="I32" s="287"/>
    </row>
    <row r="33" spans="1:9" ht="15.75">
      <c r="A33" s="285"/>
      <c r="B33" s="288" t="s">
        <v>629</v>
      </c>
      <c r="C33" s="288"/>
      <c r="D33" s="288"/>
      <c r="E33" s="288"/>
      <c r="F33" s="288"/>
      <c r="G33" s="288"/>
      <c r="H33" s="288"/>
      <c r="I33" s="287"/>
    </row>
    <row r="34" spans="1:9" ht="15.75">
      <c r="A34" s="285" t="s">
        <v>630</v>
      </c>
      <c r="B34" s="288"/>
      <c r="C34" s="288"/>
      <c r="D34" s="288"/>
      <c r="E34" s="288"/>
      <c r="F34" s="288"/>
      <c r="G34" s="288"/>
      <c r="H34" s="288"/>
      <c r="I34" s="287"/>
    </row>
    <row r="35" spans="1:9" ht="15.75">
      <c r="A35" s="285" t="s">
        <v>631</v>
      </c>
      <c r="B35" s="288"/>
      <c r="C35" s="288"/>
      <c r="D35" s="288"/>
      <c r="E35" s="288"/>
      <c r="F35" s="288"/>
      <c r="G35" s="288"/>
      <c r="H35" s="288"/>
      <c r="I35" s="287"/>
    </row>
    <row r="36" spans="1:9" ht="15.75">
      <c r="A36" s="285" t="s">
        <v>632</v>
      </c>
      <c r="B36" s="288"/>
      <c r="C36" s="288"/>
      <c r="D36" s="288"/>
      <c r="E36" s="288"/>
      <c r="F36" s="288"/>
      <c r="G36" s="288"/>
      <c r="H36" s="288"/>
      <c r="I36" s="287"/>
    </row>
    <row r="37" spans="1:9" ht="15.75">
      <c r="A37" s="289">
        <v>2</v>
      </c>
      <c r="B37" s="290" t="s">
        <v>238</v>
      </c>
      <c r="C37" s="290"/>
      <c r="D37" s="290"/>
      <c r="E37" s="290"/>
      <c r="F37" s="290"/>
      <c r="G37" s="290"/>
      <c r="H37" s="290"/>
      <c r="I37" s="287"/>
    </row>
    <row r="38" spans="1:9" ht="15.75">
      <c r="A38" s="285"/>
      <c r="B38" s="288" t="s">
        <v>508</v>
      </c>
      <c r="C38" s="288"/>
      <c r="D38" s="288"/>
      <c r="E38" s="288"/>
      <c r="F38" s="288"/>
      <c r="G38" s="288"/>
      <c r="H38" s="288"/>
      <c r="I38" s="287"/>
    </row>
    <row r="39" spans="1:9" ht="15.75">
      <c r="A39" s="285" t="s">
        <v>633</v>
      </c>
      <c r="B39" s="288"/>
      <c r="C39" s="288"/>
      <c r="D39" s="288"/>
      <c r="E39" s="288"/>
      <c r="F39" s="288"/>
      <c r="G39" s="288"/>
      <c r="H39" s="288"/>
      <c r="I39" s="287"/>
    </row>
    <row r="40" spans="1:9" ht="15.75">
      <c r="A40" s="285" t="s">
        <v>239</v>
      </c>
      <c r="B40" s="288"/>
      <c r="C40" s="288"/>
      <c r="D40" s="288"/>
      <c r="E40" s="288"/>
      <c r="F40" s="288"/>
      <c r="G40" s="288"/>
      <c r="H40" s="288"/>
      <c r="I40" s="287"/>
    </row>
    <row r="41" spans="1:9" ht="15.75">
      <c r="A41" s="285" t="s">
        <v>240</v>
      </c>
      <c r="B41" s="288"/>
      <c r="C41" s="288"/>
      <c r="D41" s="288"/>
      <c r="E41" s="288"/>
      <c r="F41" s="288"/>
      <c r="G41" s="288"/>
      <c r="H41" s="288"/>
      <c r="I41" s="287"/>
    </row>
    <row r="42" spans="1:9" ht="15.75">
      <c r="A42" s="285"/>
      <c r="B42" s="288" t="s">
        <v>241</v>
      </c>
      <c r="C42" s="288"/>
      <c r="D42" s="288"/>
      <c r="E42" s="288"/>
      <c r="F42" s="288"/>
      <c r="G42" s="288"/>
      <c r="H42" s="288"/>
      <c r="I42" s="287"/>
    </row>
    <row r="43" spans="1:9" ht="15.75">
      <c r="A43" s="293" t="s">
        <v>242</v>
      </c>
      <c r="B43" s="288" t="s">
        <v>634</v>
      </c>
      <c r="C43" s="288"/>
      <c r="D43" s="288"/>
      <c r="E43" s="288"/>
      <c r="F43" s="288"/>
      <c r="G43" s="288"/>
      <c r="H43" s="288"/>
      <c r="I43" s="287"/>
    </row>
    <row r="44" spans="1:9" ht="15.75">
      <c r="A44" s="285" t="s">
        <v>635</v>
      </c>
      <c r="B44" s="288"/>
      <c r="C44" s="288"/>
      <c r="D44" s="288"/>
      <c r="E44" s="288"/>
      <c r="F44" s="288"/>
      <c r="G44" s="288"/>
      <c r="H44" s="288"/>
      <c r="I44" s="287"/>
    </row>
    <row r="45" spans="1:9" ht="15.75">
      <c r="A45" s="285" t="s">
        <v>509</v>
      </c>
      <c r="B45" s="288"/>
      <c r="C45" s="288"/>
      <c r="D45" s="288"/>
      <c r="E45" s="288"/>
      <c r="F45" s="288"/>
      <c r="G45" s="288"/>
      <c r="H45" s="288"/>
      <c r="I45" s="287"/>
    </row>
    <row r="46" spans="1:9" ht="15.75">
      <c r="A46" s="285" t="s">
        <v>636</v>
      </c>
      <c r="B46" s="288"/>
      <c r="C46" s="288"/>
      <c r="D46" s="288"/>
      <c r="E46" s="288"/>
      <c r="F46" s="288"/>
      <c r="G46" s="288"/>
      <c r="H46" s="288"/>
      <c r="I46" s="287"/>
    </row>
    <row r="47" spans="1:9" ht="15.75">
      <c r="A47" s="293" t="s">
        <v>243</v>
      </c>
      <c r="B47" s="288" t="s">
        <v>637</v>
      </c>
      <c r="C47" s="288"/>
      <c r="D47" s="288"/>
      <c r="E47" s="288"/>
      <c r="F47" s="288"/>
      <c r="G47" s="288"/>
      <c r="H47" s="288"/>
      <c r="I47" s="287"/>
    </row>
    <row r="48" spans="1:9" ht="15.75">
      <c r="A48" s="285" t="s">
        <v>244</v>
      </c>
      <c r="B48" s="288"/>
      <c r="C48" s="288"/>
      <c r="D48" s="288"/>
      <c r="E48" s="288"/>
      <c r="F48" s="288"/>
      <c r="G48" s="288"/>
      <c r="H48" s="288"/>
      <c r="I48" s="287"/>
    </row>
    <row r="49" spans="1:9" ht="15.75">
      <c r="A49" s="285" t="s">
        <v>510</v>
      </c>
      <c r="B49" s="288"/>
      <c r="C49" s="288"/>
      <c r="D49" s="288"/>
      <c r="E49" s="288"/>
      <c r="F49" s="288"/>
      <c r="G49" s="288"/>
      <c r="H49" s="288"/>
      <c r="I49" s="287"/>
    </row>
    <row r="50" spans="1:9" ht="15.75">
      <c r="A50" s="285" t="s">
        <v>457</v>
      </c>
      <c r="B50" s="288"/>
      <c r="C50" s="288"/>
      <c r="D50" s="288"/>
      <c r="E50" s="288"/>
      <c r="F50" s="288"/>
      <c r="G50" s="288"/>
      <c r="H50" s="288"/>
      <c r="I50" s="287"/>
    </row>
    <row r="51" spans="1:9" ht="15.75">
      <c r="A51" s="293" t="s">
        <v>245</v>
      </c>
      <c r="B51" s="288" t="s">
        <v>638</v>
      </c>
      <c r="C51" s="288"/>
      <c r="D51" s="288"/>
      <c r="E51" s="288"/>
      <c r="F51" s="288"/>
      <c r="G51" s="288"/>
      <c r="H51" s="288"/>
      <c r="I51" s="287"/>
    </row>
    <row r="52" spans="1:9" ht="15.75">
      <c r="A52" s="294" t="s">
        <v>639</v>
      </c>
      <c r="B52" s="288"/>
      <c r="C52" s="288"/>
      <c r="D52" s="288"/>
      <c r="E52" s="288"/>
      <c r="F52" s="288"/>
      <c r="G52" s="288"/>
      <c r="H52" s="288"/>
      <c r="I52" s="287"/>
    </row>
    <row r="53" spans="1:9" ht="15.75">
      <c r="A53" s="294" t="s">
        <v>640</v>
      </c>
      <c r="B53" s="288"/>
      <c r="C53" s="288"/>
      <c r="D53" s="288"/>
      <c r="E53" s="288"/>
      <c r="F53" s="288"/>
      <c r="G53" s="288"/>
      <c r="H53" s="288"/>
      <c r="I53" s="287"/>
    </row>
    <row r="54" spans="1:9" ht="15.75">
      <c r="A54" s="293" t="s">
        <v>641</v>
      </c>
      <c r="B54" s="288" t="s">
        <v>642</v>
      </c>
      <c r="C54" s="288"/>
      <c r="D54" s="288"/>
      <c r="E54" s="288"/>
      <c r="F54" s="288"/>
      <c r="G54" s="288"/>
      <c r="H54" s="288"/>
      <c r="I54" s="287"/>
    </row>
    <row r="55" spans="1:9" ht="15.75">
      <c r="A55" s="293" t="s">
        <v>643</v>
      </c>
      <c r="B55" s="288" t="s">
        <v>644</v>
      </c>
      <c r="C55" s="288"/>
      <c r="D55" s="288"/>
      <c r="E55" s="288"/>
      <c r="F55" s="288"/>
      <c r="G55" s="288"/>
      <c r="H55" s="288"/>
      <c r="I55" s="287"/>
    </row>
    <row r="56" spans="1:9" ht="15.75">
      <c r="A56" s="293" t="s">
        <v>245</v>
      </c>
      <c r="B56" s="288" t="s">
        <v>246</v>
      </c>
      <c r="C56" s="288"/>
      <c r="D56" s="288"/>
      <c r="E56" s="288"/>
      <c r="F56" s="288"/>
      <c r="G56" s="288"/>
      <c r="H56" s="288"/>
      <c r="I56" s="287"/>
    </row>
    <row r="57" spans="1:9" ht="15.75">
      <c r="A57" s="285" t="s">
        <v>247</v>
      </c>
      <c r="B57" s="288"/>
      <c r="C57" s="288"/>
      <c r="D57" s="288"/>
      <c r="E57" s="288"/>
      <c r="F57" s="288"/>
      <c r="G57" s="288"/>
      <c r="H57" s="288"/>
      <c r="I57" s="287"/>
    </row>
    <row r="58" spans="1:9" ht="15.75">
      <c r="A58" s="285" t="s">
        <v>645</v>
      </c>
      <c r="B58" s="288"/>
      <c r="C58" s="288"/>
      <c r="D58" s="288"/>
      <c r="E58" s="288"/>
      <c r="F58" s="288"/>
      <c r="G58" s="288"/>
      <c r="H58" s="288"/>
      <c r="I58" s="287"/>
    </row>
    <row r="59" spans="1:9" ht="15.75">
      <c r="A59" s="285" t="s">
        <v>646</v>
      </c>
      <c r="B59" s="288"/>
      <c r="C59" s="288"/>
      <c r="D59" s="288"/>
      <c r="E59" s="288"/>
      <c r="F59" s="288"/>
      <c r="G59" s="288"/>
      <c r="H59" s="288"/>
      <c r="I59" s="287"/>
    </row>
    <row r="60" spans="1:9" ht="15.75">
      <c r="A60" s="285" t="s">
        <v>647</v>
      </c>
      <c r="B60" s="288"/>
      <c r="C60" s="288"/>
      <c r="D60" s="288"/>
      <c r="E60" s="288"/>
      <c r="F60" s="288"/>
      <c r="G60" s="288"/>
      <c r="H60" s="288"/>
      <c r="I60" s="287"/>
    </row>
    <row r="61" spans="1:9" ht="15.75">
      <c r="A61" s="285" t="s">
        <v>648</v>
      </c>
      <c r="B61" s="288"/>
      <c r="C61" s="288"/>
      <c r="D61" s="288"/>
      <c r="E61" s="288"/>
      <c r="F61" s="288"/>
      <c r="G61" s="288"/>
      <c r="H61" s="288"/>
      <c r="I61" s="287"/>
    </row>
    <row r="62" spans="1:9" ht="15.75">
      <c r="A62" s="285" t="s">
        <v>649</v>
      </c>
      <c r="B62" s="288"/>
      <c r="C62" s="288"/>
      <c r="D62" s="288"/>
      <c r="E62" s="288"/>
      <c r="F62" s="288"/>
      <c r="G62" s="288"/>
      <c r="H62" s="288"/>
      <c r="I62" s="287"/>
    </row>
    <row r="63" spans="1:9" ht="15.75">
      <c r="A63" s="285" t="s">
        <v>650</v>
      </c>
      <c r="B63" s="288"/>
      <c r="C63" s="288"/>
      <c r="D63" s="288"/>
      <c r="E63" s="288"/>
      <c r="F63" s="288"/>
      <c r="G63" s="288"/>
      <c r="H63" s="288"/>
      <c r="I63" s="287"/>
    </row>
    <row r="64" spans="1:9" ht="15.75">
      <c r="A64" s="293" t="s">
        <v>248</v>
      </c>
      <c r="B64" s="288" t="s">
        <v>249</v>
      </c>
      <c r="C64" s="288"/>
      <c r="D64" s="288"/>
      <c r="E64" s="288"/>
      <c r="F64" s="288"/>
      <c r="G64" s="288"/>
      <c r="H64" s="288"/>
      <c r="I64" s="287"/>
    </row>
    <row r="65" spans="1:9" ht="15.75">
      <c r="A65" s="285" t="s">
        <v>250</v>
      </c>
      <c r="B65" s="288"/>
      <c r="C65" s="288"/>
      <c r="D65" s="288"/>
      <c r="E65" s="288"/>
      <c r="F65" s="288"/>
      <c r="G65" s="288"/>
      <c r="H65" s="288"/>
      <c r="I65" s="287"/>
    </row>
    <row r="66" spans="1:9" ht="15.75">
      <c r="A66" s="285" t="s">
        <v>651</v>
      </c>
      <c r="B66" s="288"/>
      <c r="C66" s="288"/>
      <c r="D66" s="288"/>
      <c r="E66" s="288"/>
      <c r="F66" s="288"/>
      <c r="G66" s="288"/>
      <c r="H66" s="288"/>
      <c r="I66" s="287"/>
    </row>
    <row r="67" spans="1:9" ht="15.75">
      <c r="A67" s="285" t="s">
        <v>652</v>
      </c>
      <c r="B67" s="288"/>
      <c r="C67" s="288"/>
      <c r="D67" s="288"/>
      <c r="E67" s="288"/>
      <c r="F67" s="288"/>
      <c r="G67" s="288"/>
      <c r="H67" s="288"/>
      <c r="I67" s="287"/>
    </row>
    <row r="68" spans="1:9" ht="15.75">
      <c r="A68" s="285" t="s">
        <v>251</v>
      </c>
      <c r="B68" s="288"/>
      <c r="C68" s="288"/>
      <c r="D68" s="288"/>
      <c r="E68" s="288"/>
      <c r="F68" s="288"/>
      <c r="G68" s="288"/>
      <c r="H68" s="288"/>
      <c r="I68" s="287"/>
    </row>
    <row r="69" spans="1:9" ht="15.75">
      <c r="A69" s="285" t="s">
        <v>653</v>
      </c>
      <c r="B69" s="288"/>
      <c r="C69" s="288"/>
      <c r="D69" s="288"/>
      <c r="E69" s="288"/>
      <c r="F69" s="288"/>
      <c r="G69" s="288"/>
      <c r="H69" s="288"/>
      <c r="I69" s="287"/>
    </row>
    <row r="70" spans="1:9" ht="15.75">
      <c r="A70" s="285"/>
      <c r="B70" s="288" t="s">
        <v>252</v>
      </c>
      <c r="C70" s="288"/>
      <c r="D70" s="288"/>
      <c r="E70" s="288"/>
      <c r="F70" s="288"/>
      <c r="G70" s="288"/>
      <c r="H70" s="288"/>
      <c r="I70" s="287"/>
    </row>
    <row r="71" spans="1:9" ht="15.75">
      <c r="A71" s="293" t="s">
        <v>242</v>
      </c>
      <c r="B71" s="288" t="s">
        <v>253</v>
      </c>
      <c r="C71" s="288"/>
      <c r="D71" s="288"/>
      <c r="E71" s="288"/>
      <c r="F71" s="288"/>
      <c r="G71" s="288"/>
      <c r="H71" s="288"/>
      <c r="I71" s="287"/>
    </row>
    <row r="72" spans="1:9" ht="15.75">
      <c r="A72" s="285" t="s">
        <v>654</v>
      </c>
      <c r="B72" s="288"/>
      <c r="C72" s="288"/>
      <c r="D72" s="288"/>
      <c r="E72" s="288"/>
      <c r="F72" s="288"/>
      <c r="G72" s="288"/>
      <c r="H72" s="288"/>
      <c r="I72" s="287"/>
    </row>
    <row r="73" spans="1:9" ht="15.75">
      <c r="A73" s="285" t="s">
        <v>254</v>
      </c>
      <c r="B73" s="288"/>
      <c r="C73" s="288"/>
      <c r="D73" s="288"/>
      <c r="E73" s="288"/>
      <c r="F73" s="288"/>
      <c r="G73" s="288"/>
      <c r="H73" s="288"/>
      <c r="I73" s="287"/>
    </row>
    <row r="74" spans="1:9" ht="15.75">
      <c r="A74" s="285" t="s">
        <v>655</v>
      </c>
      <c r="B74" s="288"/>
      <c r="C74" s="288"/>
      <c r="D74" s="288"/>
      <c r="E74" s="288"/>
      <c r="F74" s="288"/>
      <c r="G74" s="288"/>
      <c r="H74" s="288"/>
      <c r="I74" s="287"/>
    </row>
    <row r="75" spans="1:9" ht="15.75">
      <c r="A75" s="285" t="s">
        <v>656</v>
      </c>
      <c r="B75" s="288"/>
      <c r="C75" s="288"/>
      <c r="D75" s="288"/>
      <c r="E75" s="288"/>
      <c r="F75" s="288"/>
      <c r="G75" s="288"/>
      <c r="H75" s="288"/>
      <c r="I75" s="287"/>
    </row>
    <row r="76" spans="1:9" ht="15.75">
      <c r="A76" s="285" t="s">
        <v>255</v>
      </c>
      <c r="B76" s="288"/>
      <c r="C76" s="288"/>
      <c r="D76" s="288"/>
      <c r="E76" s="288"/>
      <c r="F76" s="288"/>
      <c r="G76" s="288"/>
      <c r="H76" s="288"/>
      <c r="I76" s="287"/>
    </row>
    <row r="77" spans="1:9" ht="15.75">
      <c r="A77" s="293" t="s">
        <v>243</v>
      </c>
      <c r="B77" s="288" t="s">
        <v>256</v>
      </c>
      <c r="C77" s="288"/>
      <c r="D77" s="288"/>
      <c r="E77" s="288"/>
      <c r="F77" s="288"/>
      <c r="G77" s="288"/>
      <c r="H77" s="288"/>
      <c r="I77" s="287"/>
    </row>
    <row r="78" spans="1:9" ht="15.75">
      <c r="A78" s="285" t="s">
        <v>657</v>
      </c>
      <c r="B78" s="288"/>
      <c r="C78" s="288"/>
      <c r="D78" s="288"/>
      <c r="E78" s="288"/>
      <c r="F78" s="288"/>
      <c r="G78" s="288"/>
      <c r="H78" s="288"/>
      <c r="I78" s="287"/>
    </row>
    <row r="79" spans="1:9" ht="15.75">
      <c r="A79" s="285" t="s">
        <v>658</v>
      </c>
      <c r="B79" s="288"/>
      <c r="C79" s="288"/>
      <c r="D79" s="288"/>
      <c r="E79" s="288"/>
      <c r="F79" s="288"/>
      <c r="G79" s="288"/>
      <c r="H79" s="288"/>
      <c r="I79" s="287"/>
    </row>
    <row r="80" spans="1:9" ht="15.75">
      <c r="A80" s="293" t="s">
        <v>245</v>
      </c>
      <c r="B80" s="288" t="s">
        <v>257</v>
      </c>
      <c r="C80" s="288"/>
      <c r="D80" s="288"/>
      <c r="E80" s="288"/>
      <c r="F80" s="288"/>
      <c r="G80" s="288"/>
      <c r="H80" s="288"/>
      <c r="I80" s="287"/>
    </row>
    <row r="81" spans="1:9" ht="15.75">
      <c r="A81" s="285" t="s">
        <v>258</v>
      </c>
      <c r="B81" s="288"/>
      <c r="C81" s="288"/>
      <c r="D81" s="288"/>
      <c r="E81" s="288"/>
      <c r="F81" s="288"/>
      <c r="G81" s="288"/>
      <c r="H81" s="288"/>
      <c r="I81" s="287"/>
    </row>
    <row r="82" spans="1:9" ht="15.75">
      <c r="A82" s="285" t="s">
        <v>259</v>
      </c>
      <c r="B82" s="288"/>
      <c r="C82" s="288"/>
      <c r="D82" s="288"/>
      <c r="E82" s="288"/>
      <c r="F82" s="288"/>
      <c r="G82" s="288"/>
      <c r="H82" s="288"/>
      <c r="I82" s="287"/>
    </row>
    <row r="83" spans="1:9" ht="15.75">
      <c r="A83" s="285" t="s">
        <v>659</v>
      </c>
      <c r="B83" s="288"/>
      <c r="C83" s="288"/>
      <c r="D83" s="288"/>
      <c r="E83" s="288"/>
      <c r="F83" s="288"/>
      <c r="G83" s="288"/>
      <c r="H83" s="288"/>
      <c r="I83" s="287"/>
    </row>
    <row r="84" spans="1:9" ht="15.75">
      <c r="A84" s="293" t="s">
        <v>248</v>
      </c>
      <c r="B84" s="288" t="s">
        <v>260</v>
      </c>
      <c r="C84" s="288"/>
      <c r="D84" s="288"/>
      <c r="E84" s="288"/>
      <c r="F84" s="288"/>
      <c r="G84" s="288"/>
      <c r="H84" s="288"/>
      <c r="I84" s="287"/>
    </row>
    <row r="85" spans="1:9" ht="15.75">
      <c r="A85" s="285" t="s">
        <v>660</v>
      </c>
      <c r="B85" s="288"/>
      <c r="C85" s="288" t="s">
        <v>261</v>
      </c>
      <c r="D85" s="288"/>
      <c r="E85" s="288"/>
      <c r="F85" s="288"/>
      <c r="G85" s="288"/>
      <c r="H85" s="288"/>
      <c r="I85" s="287"/>
    </row>
    <row r="86" spans="1:9" ht="15.75">
      <c r="A86" s="285" t="s">
        <v>661</v>
      </c>
      <c r="B86" s="288"/>
      <c r="C86" s="288"/>
      <c r="D86" s="288"/>
      <c r="E86" s="288"/>
      <c r="F86" s="288"/>
      <c r="G86" s="288"/>
      <c r="H86" s="288"/>
      <c r="I86" s="287"/>
    </row>
    <row r="87" spans="1:9" ht="15.75">
      <c r="A87" s="293" t="s">
        <v>262</v>
      </c>
      <c r="B87" s="288" t="s">
        <v>662</v>
      </c>
      <c r="C87" s="288"/>
      <c r="D87" s="288"/>
      <c r="E87" s="288"/>
      <c r="F87" s="288"/>
      <c r="G87" s="288"/>
      <c r="H87" s="288"/>
      <c r="I87" s="287"/>
    </row>
    <row r="88" spans="1:9" ht="15.75">
      <c r="A88" s="285" t="s">
        <v>663</v>
      </c>
      <c r="B88" s="288"/>
      <c r="C88" s="288"/>
      <c r="D88" s="288"/>
      <c r="E88" s="288"/>
      <c r="F88" s="288"/>
      <c r="G88" s="288"/>
      <c r="H88" s="288"/>
      <c r="I88" s="287"/>
    </row>
    <row r="89" spans="1:9" ht="15.75">
      <c r="A89" s="285" t="s">
        <v>664</v>
      </c>
      <c r="B89" s="288"/>
      <c r="C89" s="288"/>
      <c r="D89" s="288"/>
      <c r="E89" s="288"/>
      <c r="F89" s="288"/>
      <c r="G89" s="288"/>
      <c r="H89" s="288"/>
      <c r="I89" s="287"/>
    </row>
    <row r="90" spans="1:9" ht="15.75">
      <c r="A90" s="293" t="s">
        <v>263</v>
      </c>
      <c r="B90" s="288" t="s">
        <v>696</v>
      </c>
      <c r="C90" s="288"/>
      <c r="D90" s="288"/>
      <c r="E90" s="288"/>
      <c r="F90" s="288"/>
      <c r="G90" s="288"/>
      <c r="H90" s="288"/>
      <c r="I90" s="287"/>
    </row>
    <row r="91" spans="1:9" ht="15.75">
      <c r="A91" s="293" t="s">
        <v>697</v>
      </c>
      <c r="B91" s="288" t="s">
        <v>698</v>
      </c>
      <c r="C91" s="288"/>
      <c r="D91" s="288"/>
      <c r="E91" s="288"/>
      <c r="F91" s="288"/>
      <c r="G91" s="288"/>
      <c r="H91" s="288"/>
      <c r="I91" s="287"/>
    </row>
    <row r="92" spans="1:9" ht="15.75">
      <c r="A92" s="293" t="s">
        <v>699</v>
      </c>
      <c r="B92" s="288" t="s">
        <v>700</v>
      </c>
      <c r="C92" s="288"/>
      <c r="D92" s="288"/>
      <c r="E92" s="288"/>
      <c r="F92" s="288"/>
      <c r="G92" s="288"/>
      <c r="H92" s="288"/>
      <c r="I92" s="287"/>
    </row>
    <row r="93" spans="1:9" ht="15.75">
      <c r="A93" s="293" t="s">
        <v>263</v>
      </c>
      <c r="B93" s="288" t="s">
        <v>665</v>
      </c>
      <c r="C93" s="288"/>
      <c r="D93" s="288"/>
      <c r="E93" s="288"/>
      <c r="F93" s="288"/>
      <c r="G93" s="288"/>
      <c r="H93" s="288"/>
      <c r="I93" s="287"/>
    </row>
    <row r="94" spans="1:9" ht="15.75">
      <c r="A94" s="285" t="s">
        <v>666</v>
      </c>
      <c r="B94" s="288"/>
      <c r="C94" s="288"/>
      <c r="D94" s="288"/>
      <c r="E94" s="288"/>
      <c r="F94" s="288"/>
      <c r="G94" s="288"/>
      <c r="H94" s="288"/>
      <c r="I94" s="287"/>
    </row>
    <row r="95" spans="1:9" ht="15.75">
      <c r="A95" s="285">
        <v>3</v>
      </c>
      <c r="B95" s="290" t="s">
        <v>264</v>
      </c>
      <c r="C95" s="290"/>
      <c r="D95" s="290"/>
      <c r="E95" s="290"/>
      <c r="F95" s="290"/>
      <c r="G95" s="290"/>
      <c r="H95" s="288"/>
      <c r="I95" s="287"/>
    </row>
    <row r="96" spans="1:9" ht="15.75">
      <c r="A96" s="285"/>
      <c r="B96" s="288" t="s">
        <v>265</v>
      </c>
      <c r="C96" s="288"/>
      <c r="D96" s="288"/>
      <c r="E96" s="288"/>
      <c r="F96" s="288"/>
      <c r="G96" s="288"/>
      <c r="H96" s="288"/>
      <c r="I96" s="287"/>
    </row>
    <row r="97" spans="1:9" ht="15.75">
      <c r="A97" s="285" t="s">
        <v>266</v>
      </c>
      <c r="B97" s="288"/>
      <c r="C97" s="288"/>
      <c r="D97" s="288"/>
      <c r="E97" s="288"/>
      <c r="F97" s="288"/>
      <c r="G97" s="288"/>
      <c r="H97" s="288"/>
      <c r="I97" s="287"/>
    </row>
    <row r="98" spans="1:9" ht="15.75">
      <c r="A98" s="285" t="s">
        <v>667</v>
      </c>
      <c r="B98" s="288"/>
      <c r="C98" s="288"/>
      <c r="D98" s="288"/>
      <c r="E98" s="288"/>
      <c r="F98" s="288"/>
      <c r="G98" s="288"/>
      <c r="H98" s="288"/>
      <c r="I98" s="287"/>
    </row>
    <row r="99" spans="1:9" ht="15.75">
      <c r="A99" s="285" t="s">
        <v>668</v>
      </c>
      <c r="B99" s="288"/>
      <c r="C99" s="288"/>
      <c r="D99" s="288"/>
      <c r="E99" s="288"/>
      <c r="F99" s="288"/>
      <c r="G99" s="288"/>
      <c r="H99" s="288"/>
      <c r="I99" s="287"/>
    </row>
    <row r="100" spans="1:9" ht="15.75">
      <c r="A100" s="285" t="s">
        <v>669</v>
      </c>
      <c r="B100" s="288"/>
      <c r="C100" s="288"/>
      <c r="D100" s="288"/>
      <c r="E100" s="288"/>
      <c r="F100" s="288"/>
      <c r="G100" s="288"/>
      <c r="H100" s="288"/>
      <c r="I100" s="287"/>
    </row>
    <row r="101" spans="1:9" ht="15.75">
      <c r="A101" s="285" t="s">
        <v>670</v>
      </c>
      <c r="B101" s="288"/>
      <c r="C101" s="288"/>
      <c r="D101" s="288"/>
      <c r="E101" s="288"/>
      <c r="F101" s="288"/>
      <c r="G101" s="288"/>
      <c r="H101" s="288"/>
      <c r="I101" s="287"/>
    </row>
    <row r="102" spans="1:9" ht="15.75">
      <c r="A102" s="285"/>
      <c r="B102" s="288" t="s">
        <v>267</v>
      </c>
      <c r="C102" s="288"/>
      <c r="D102" s="288"/>
      <c r="E102" s="288"/>
      <c r="F102" s="288"/>
      <c r="G102" s="288"/>
      <c r="H102" s="288"/>
      <c r="I102" s="287"/>
    </row>
    <row r="103" spans="1:9" ht="15.75">
      <c r="A103" s="285" t="s">
        <v>448</v>
      </c>
      <c r="B103" s="288"/>
      <c r="C103" s="288"/>
      <c r="D103" s="288"/>
      <c r="E103" s="288"/>
      <c r="F103" s="288"/>
      <c r="G103" s="288"/>
      <c r="H103" s="288"/>
      <c r="I103" s="287"/>
    </row>
    <row r="104" spans="1:9" ht="15.75">
      <c r="A104" s="285" t="s">
        <v>671</v>
      </c>
      <c r="B104" s="288"/>
      <c r="C104" s="288"/>
      <c r="D104" s="288"/>
      <c r="E104" s="288"/>
      <c r="F104" s="288"/>
      <c r="G104" s="288"/>
      <c r="H104" s="288"/>
      <c r="I104" s="287"/>
    </row>
    <row r="105" spans="1:9" ht="15.75">
      <c r="A105" s="285" t="s">
        <v>672</v>
      </c>
      <c r="B105" s="288"/>
      <c r="C105" s="288"/>
      <c r="D105" s="288"/>
      <c r="E105" s="288"/>
      <c r="F105" s="288"/>
      <c r="G105" s="288"/>
      <c r="H105" s="288"/>
      <c r="I105" s="287"/>
    </row>
    <row r="106" spans="1:9" ht="15.75">
      <c r="A106" s="285" t="s">
        <v>673</v>
      </c>
      <c r="B106" s="288"/>
      <c r="C106" s="288"/>
      <c r="D106" s="288"/>
      <c r="E106" s="288"/>
      <c r="F106" s="288"/>
      <c r="G106" s="288"/>
      <c r="H106" s="288"/>
      <c r="I106" s="287"/>
    </row>
    <row r="107" spans="1:9" ht="15.75">
      <c r="A107" s="293" t="s">
        <v>242</v>
      </c>
      <c r="B107" s="288" t="s">
        <v>458</v>
      </c>
      <c r="C107" s="288"/>
      <c r="D107" s="288"/>
      <c r="E107" s="288"/>
      <c r="F107" s="288"/>
      <c r="G107" s="288"/>
      <c r="H107" s="288"/>
      <c r="I107" s="287"/>
    </row>
    <row r="108" spans="1:9" ht="15.75">
      <c r="A108" s="294" t="s">
        <v>674</v>
      </c>
      <c r="B108" s="288"/>
      <c r="C108" s="288"/>
      <c r="D108" s="288"/>
      <c r="E108" s="288"/>
      <c r="F108" s="288"/>
      <c r="G108" s="288"/>
      <c r="H108" s="288"/>
      <c r="I108" s="287"/>
    </row>
    <row r="109" spans="1:9" ht="15.75">
      <c r="A109" s="294" t="s">
        <v>675</v>
      </c>
      <c r="B109" s="288"/>
      <c r="C109" s="288"/>
      <c r="D109" s="288"/>
      <c r="E109" s="288"/>
      <c r="F109" s="288"/>
      <c r="G109" s="288"/>
      <c r="H109" s="288"/>
      <c r="I109" s="287"/>
    </row>
    <row r="110" spans="1:9" ht="15.75">
      <c r="A110" s="293" t="s">
        <v>243</v>
      </c>
      <c r="B110" s="288" t="s">
        <v>459</v>
      </c>
      <c r="C110" s="288"/>
      <c r="D110" s="288"/>
      <c r="E110" s="288"/>
      <c r="F110" s="288"/>
      <c r="G110" s="288"/>
      <c r="H110" s="288"/>
      <c r="I110" s="287"/>
    </row>
    <row r="111" spans="1:9" ht="15.75">
      <c r="A111" s="294" t="s">
        <v>676</v>
      </c>
      <c r="B111" s="288"/>
      <c r="C111" s="288"/>
      <c r="D111" s="288"/>
      <c r="E111" s="288"/>
      <c r="F111" s="288"/>
      <c r="G111" s="288"/>
      <c r="H111" s="288"/>
      <c r="I111" s="287"/>
    </row>
    <row r="112" spans="1:9" ht="15.75">
      <c r="A112" s="294" t="s">
        <v>677</v>
      </c>
      <c r="B112" s="288"/>
      <c r="C112" s="288"/>
      <c r="D112" s="288"/>
      <c r="E112" s="288"/>
      <c r="F112" s="288"/>
      <c r="G112" s="288"/>
      <c r="H112" s="288"/>
      <c r="I112" s="287"/>
    </row>
    <row r="113" spans="1:9" ht="15.75">
      <c r="A113" s="294" t="s">
        <v>678</v>
      </c>
      <c r="B113" s="288"/>
      <c r="C113" s="288"/>
      <c r="D113" s="288"/>
      <c r="E113" s="288"/>
      <c r="F113" s="288"/>
      <c r="G113" s="288"/>
      <c r="H113" s="288"/>
      <c r="I113" s="287"/>
    </row>
    <row r="114" spans="1:9" ht="15.75">
      <c r="A114" s="293" t="s">
        <v>245</v>
      </c>
      <c r="B114" s="288" t="s">
        <v>461</v>
      </c>
      <c r="C114" s="288"/>
      <c r="D114" s="288"/>
      <c r="E114" s="288"/>
      <c r="F114" s="288"/>
      <c r="G114" s="288"/>
      <c r="H114" s="288"/>
      <c r="I114" s="287"/>
    </row>
    <row r="115" spans="1:9" ht="15.75">
      <c r="A115" s="294" t="s">
        <v>460</v>
      </c>
      <c r="B115" s="288"/>
      <c r="C115" s="288"/>
      <c r="D115" s="288"/>
      <c r="E115" s="288"/>
      <c r="F115" s="288"/>
      <c r="G115" s="288"/>
      <c r="H115" s="288"/>
      <c r="I115" s="287"/>
    </row>
    <row r="116" spans="1:9" ht="15.75">
      <c r="A116" s="294" t="s">
        <v>462</v>
      </c>
      <c r="B116" s="288"/>
      <c r="C116" s="288"/>
      <c r="D116" s="288"/>
      <c r="E116" s="288"/>
      <c r="F116" s="288"/>
      <c r="G116" s="288"/>
      <c r="H116" s="288"/>
      <c r="I116" s="287"/>
    </row>
    <row r="117" spans="1:9" ht="15.75">
      <c r="A117" s="293" t="s">
        <v>248</v>
      </c>
      <c r="B117" s="288" t="s">
        <v>463</v>
      </c>
      <c r="C117" s="288"/>
      <c r="D117" s="288"/>
      <c r="E117" s="288"/>
      <c r="F117" s="288"/>
      <c r="G117" s="288"/>
      <c r="H117" s="288"/>
      <c r="I117" s="287"/>
    </row>
    <row r="118" spans="1:9" ht="15.75">
      <c r="A118" s="294" t="s">
        <v>464</v>
      </c>
      <c r="B118" s="288"/>
      <c r="C118" s="288"/>
      <c r="D118" s="288"/>
      <c r="E118" s="288"/>
      <c r="F118" s="288"/>
      <c r="G118" s="288"/>
      <c r="H118" s="288"/>
      <c r="I118" s="287"/>
    </row>
    <row r="119" spans="1:9" ht="15.75">
      <c r="A119" s="294" t="s">
        <v>465</v>
      </c>
      <c r="B119" s="288"/>
      <c r="C119" s="288"/>
      <c r="D119" s="288"/>
      <c r="E119" s="288"/>
      <c r="F119" s="288"/>
      <c r="G119" s="288"/>
      <c r="H119" s="288"/>
      <c r="I119" s="287"/>
    </row>
    <row r="120" spans="1:9" ht="15.75">
      <c r="A120" s="293" t="s">
        <v>262</v>
      </c>
      <c r="B120" s="288" t="s">
        <v>613</v>
      </c>
      <c r="C120" s="288"/>
      <c r="D120" s="288"/>
      <c r="E120" s="288"/>
      <c r="F120" s="288"/>
      <c r="G120" s="288"/>
      <c r="H120" s="288"/>
      <c r="I120" s="287"/>
    </row>
    <row r="121" spans="1:9" ht="15.75">
      <c r="A121" s="294" t="s">
        <v>679</v>
      </c>
      <c r="B121" s="288"/>
      <c r="C121" s="288"/>
      <c r="D121" s="288"/>
      <c r="E121" s="288"/>
      <c r="F121" s="288"/>
      <c r="G121" s="288"/>
      <c r="H121" s="288"/>
      <c r="I121" s="287"/>
    </row>
    <row r="122" spans="1:9" ht="15.75">
      <c r="A122" s="294" t="s">
        <v>680</v>
      </c>
      <c r="B122" s="288"/>
      <c r="C122" s="288"/>
      <c r="D122" s="288"/>
      <c r="E122" s="288"/>
      <c r="F122" s="288"/>
      <c r="G122" s="288"/>
      <c r="H122" s="288"/>
      <c r="I122" s="287"/>
    </row>
    <row r="123" spans="1:9" ht="15.75">
      <c r="A123" s="294" t="s">
        <v>681</v>
      </c>
      <c r="B123" s="288"/>
      <c r="C123" s="288"/>
      <c r="D123" s="288"/>
      <c r="E123" s="288"/>
      <c r="F123" s="288"/>
      <c r="G123" s="288"/>
      <c r="H123" s="288"/>
      <c r="I123" s="287"/>
    </row>
    <row r="124" spans="1:9" ht="15.75">
      <c r="A124" s="294" t="s">
        <v>682</v>
      </c>
      <c r="B124" s="288"/>
      <c r="C124" s="288"/>
      <c r="D124" s="288"/>
      <c r="E124" s="288"/>
      <c r="F124" s="288"/>
      <c r="G124" s="288"/>
      <c r="H124" s="288"/>
      <c r="I124" s="287"/>
    </row>
    <row r="125" spans="1:9" ht="15.75">
      <c r="A125" s="294" t="s">
        <v>683</v>
      </c>
      <c r="B125" s="288"/>
      <c r="C125" s="288"/>
      <c r="D125" s="288"/>
      <c r="E125" s="288"/>
      <c r="F125" s="288"/>
      <c r="G125" s="288"/>
      <c r="H125" s="288"/>
      <c r="I125" s="287"/>
    </row>
    <row r="126" spans="1:9" ht="15.75">
      <c r="A126" s="294"/>
      <c r="B126" s="288" t="s">
        <v>614</v>
      </c>
      <c r="C126" s="288"/>
      <c r="D126" s="288"/>
      <c r="E126" s="288"/>
      <c r="F126" s="288"/>
      <c r="G126" s="288"/>
      <c r="H126" s="288"/>
      <c r="I126" s="287"/>
    </row>
    <row r="127" spans="1:9" ht="15.75">
      <c r="A127" s="294" t="s">
        <v>684</v>
      </c>
      <c r="B127" s="288"/>
      <c r="C127" s="288"/>
      <c r="D127" s="288"/>
      <c r="E127" s="288"/>
      <c r="F127" s="288"/>
      <c r="G127" s="288"/>
      <c r="H127" s="288"/>
      <c r="I127" s="287"/>
    </row>
    <row r="128" spans="1:9" ht="15.75">
      <c r="A128" s="294" t="s">
        <v>685</v>
      </c>
      <c r="B128" s="288"/>
      <c r="C128" s="288"/>
      <c r="D128" s="288"/>
      <c r="E128" s="288"/>
      <c r="F128" s="288"/>
      <c r="G128" s="288"/>
      <c r="H128" s="288"/>
      <c r="I128" s="287"/>
    </row>
    <row r="129" spans="1:9" ht="15.75">
      <c r="A129" s="285"/>
      <c r="B129" s="288" t="s">
        <v>449</v>
      </c>
      <c r="C129" s="288"/>
      <c r="D129" s="288"/>
      <c r="E129" s="288"/>
      <c r="F129" s="288"/>
      <c r="G129" s="288"/>
      <c r="H129" s="288"/>
      <c r="I129" s="287"/>
    </row>
    <row r="130" spans="1:9" ht="15.75">
      <c r="A130" s="285" t="s">
        <v>450</v>
      </c>
      <c r="B130" s="288"/>
      <c r="C130" s="288"/>
      <c r="D130" s="288"/>
      <c r="E130" s="288"/>
      <c r="F130" s="288"/>
      <c r="G130" s="288"/>
      <c r="H130" s="288"/>
      <c r="I130" s="287"/>
    </row>
    <row r="131" spans="1:9" ht="15.75">
      <c r="A131" s="285" t="s">
        <v>608</v>
      </c>
      <c r="B131" s="288"/>
      <c r="C131" s="288"/>
      <c r="D131" s="288"/>
      <c r="E131" s="288"/>
      <c r="F131" s="288"/>
      <c r="G131" s="288"/>
      <c r="H131" s="288"/>
      <c r="I131" s="287" t="s">
        <v>451</v>
      </c>
    </row>
    <row r="132" spans="1:9" ht="15.75">
      <c r="A132" s="285" t="s">
        <v>686</v>
      </c>
      <c r="B132" s="288"/>
      <c r="C132" s="288"/>
      <c r="D132" s="288"/>
      <c r="E132" s="288"/>
      <c r="F132" s="288"/>
      <c r="G132" s="288"/>
      <c r="H132" s="288"/>
      <c r="I132" s="287"/>
    </row>
    <row r="133" spans="1:9" ht="15.75">
      <c r="A133" s="285" t="s">
        <v>452</v>
      </c>
      <c r="B133" s="288"/>
      <c r="C133" s="288"/>
      <c r="D133" s="288"/>
      <c r="E133" s="288"/>
      <c r="F133" s="288"/>
      <c r="G133" s="288"/>
      <c r="H133" s="288"/>
      <c r="I133" s="287"/>
    </row>
    <row r="134" spans="1:9" ht="15.75">
      <c r="A134" s="285"/>
      <c r="B134" s="288" t="s">
        <v>453</v>
      </c>
      <c r="C134" s="288"/>
      <c r="D134" s="288"/>
      <c r="E134" s="288"/>
      <c r="F134" s="288"/>
      <c r="G134" s="288"/>
      <c r="H134" s="288"/>
      <c r="I134" s="287"/>
    </row>
    <row r="135" spans="1:9" ht="15.75">
      <c r="A135" s="285" t="s">
        <v>454</v>
      </c>
      <c r="B135" s="288"/>
      <c r="C135" s="288"/>
      <c r="D135" s="288"/>
      <c r="E135" s="288"/>
      <c r="F135" s="288"/>
      <c r="G135" s="288"/>
      <c r="H135" s="288"/>
      <c r="I135" s="287"/>
    </row>
    <row r="136" spans="1:9" ht="15.75">
      <c r="A136" s="285" t="s">
        <v>687</v>
      </c>
      <c r="B136" s="288"/>
      <c r="C136" s="288"/>
      <c r="D136" s="288"/>
      <c r="E136" s="288"/>
      <c r="F136" s="288"/>
      <c r="G136" s="288"/>
      <c r="H136" s="288"/>
      <c r="I136" s="287"/>
    </row>
    <row r="137" spans="1:9" ht="15.75">
      <c r="A137" s="285" t="s">
        <v>688</v>
      </c>
      <c r="B137" s="288"/>
      <c r="C137" s="288"/>
      <c r="D137" s="288"/>
      <c r="E137" s="288"/>
      <c r="F137" s="288"/>
      <c r="G137" s="288"/>
      <c r="H137" s="288"/>
      <c r="I137" s="287"/>
    </row>
    <row r="138" spans="1:9" ht="15.75">
      <c r="A138" s="285" t="s">
        <v>690</v>
      </c>
      <c r="B138" s="288"/>
      <c r="C138" s="288"/>
      <c r="D138" s="288"/>
      <c r="E138" s="288"/>
      <c r="F138" s="288"/>
      <c r="G138" s="288"/>
      <c r="H138" s="288"/>
      <c r="I138" s="287"/>
    </row>
    <row r="139" spans="1:9" ht="15.75">
      <c r="A139" s="285" t="s">
        <v>689</v>
      </c>
      <c r="B139" s="288"/>
      <c r="C139" s="288"/>
      <c r="D139" s="288"/>
      <c r="E139" s="288"/>
      <c r="F139" s="288"/>
      <c r="G139" s="288"/>
      <c r="H139" s="288"/>
      <c r="I139" s="287"/>
    </row>
    <row r="140" spans="1:9" ht="15.75">
      <c r="A140" s="285"/>
      <c r="B140" s="288" t="s">
        <v>609</v>
      </c>
      <c r="C140" s="288"/>
      <c r="D140" s="288"/>
      <c r="E140" s="288"/>
      <c r="F140" s="288"/>
      <c r="G140" s="288"/>
      <c r="H140" s="288"/>
      <c r="I140" s="287"/>
    </row>
    <row r="141" spans="1:9" ht="15.75">
      <c r="A141" s="294" t="s">
        <v>610</v>
      </c>
      <c r="B141" s="288"/>
      <c r="C141" s="288"/>
      <c r="D141" s="288"/>
      <c r="E141" s="288"/>
      <c r="F141" s="288"/>
      <c r="G141" s="288"/>
      <c r="H141" s="288"/>
      <c r="I141" s="287"/>
    </row>
    <row r="142" spans="1:9" ht="15.75">
      <c r="A142" s="294" t="s">
        <v>691</v>
      </c>
      <c r="B142" s="288"/>
      <c r="C142" s="288"/>
      <c r="D142" s="288"/>
      <c r="E142" s="288"/>
      <c r="F142" s="288"/>
      <c r="G142" s="288"/>
      <c r="H142" s="288"/>
      <c r="I142" s="287"/>
    </row>
    <row r="143" spans="1:9" ht="15.75">
      <c r="A143" s="294" t="s">
        <v>692</v>
      </c>
      <c r="B143" s="288"/>
      <c r="C143" s="288"/>
      <c r="D143" s="288"/>
      <c r="E143" s="288"/>
      <c r="F143" s="288"/>
      <c r="G143" s="288"/>
      <c r="H143" s="288"/>
      <c r="I143" s="287"/>
    </row>
    <row r="144" spans="1:9" ht="15.75">
      <c r="A144" s="294"/>
      <c r="B144" s="288"/>
      <c r="C144" s="288"/>
      <c r="D144" s="288"/>
      <c r="E144" s="288"/>
      <c r="F144" s="288"/>
      <c r="G144" s="288"/>
      <c r="H144" s="288"/>
      <c r="I144" s="287"/>
    </row>
    <row r="145" spans="1:9" ht="15.75">
      <c r="A145" s="294"/>
      <c r="B145" s="288"/>
      <c r="C145" s="288"/>
      <c r="D145" s="288"/>
      <c r="E145" s="288"/>
      <c r="F145" s="288"/>
      <c r="G145" s="288"/>
      <c r="H145" s="288"/>
      <c r="I145" s="287"/>
    </row>
    <row r="146" spans="1:9" ht="15.75">
      <c r="A146" s="294"/>
      <c r="B146" s="288"/>
      <c r="C146" s="288"/>
      <c r="D146" s="288"/>
      <c r="E146" s="288"/>
      <c r="F146" s="288"/>
      <c r="G146" s="288"/>
      <c r="H146" s="288"/>
      <c r="I146" s="287"/>
    </row>
    <row r="147" spans="1:9" ht="15.75">
      <c r="A147" s="295" t="s">
        <v>693</v>
      </c>
      <c r="B147" s="286"/>
      <c r="C147" s="286"/>
      <c r="D147" s="288"/>
      <c r="E147" s="288"/>
      <c r="F147" s="288"/>
      <c r="G147" s="288"/>
      <c r="H147" s="288"/>
      <c r="I147" s="287"/>
    </row>
    <row r="148" spans="1:9" ht="15.75">
      <c r="A148" s="285"/>
      <c r="B148" s="288"/>
      <c r="C148" s="288"/>
      <c r="D148" s="288"/>
      <c r="E148" s="288"/>
      <c r="F148" s="288"/>
      <c r="G148" s="288"/>
      <c r="H148" s="288"/>
      <c r="I148" s="287"/>
    </row>
    <row r="149" spans="1:9" ht="15.75">
      <c r="A149" s="285"/>
      <c r="B149" s="291" t="s">
        <v>455</v>
      </c>
      <c r="C149" s="288"/>
      <c r="D149" s="288"/>
      <c r="E149" s="288"/>
      <c r="F149" s="288"/>
      <c r="G149" s="291" t="s">
        <v>456</v>
      </c>
      <c r="H149" s="291"/>
      <c r="I149" s="292"/>
    </row>
    <row r="150" spans="1:9" ht="15.75">
      <c r="A150" s="285"/>
      <c r="B150" s="288" t="s">
        <v>131</v>
      </c>
      <c r="C150" s="288" t="s">
        <v>132</v>
      </c>
      <c r="D150" s="288"/>
      <c r="E150" s="288"/>
      <c r="F150" s="288"/>
      <c r="G150" s="288" t="s">
        <v>611</v>
      </c>
      <c r="H150" s="288" t="s">
        <v>612</v>
      </c>
      <c r="I150" s="287"/>
    </row>
    <row r="151" spans="1:9" ht="15.75">
      <c r="A151" s="285"/>
      <c r="B151" s="288"/>
      <c r="C151" s="288"/>
      <c r="D151" s="288"/>
      <c r="E151" s="288"/>
      <c r="F151" s="288"/>
      <c r="G151" s="288"/>
      <c r="H151" s="288"/>
      <c r="I151" s="287"/>
    </row>
    <row r="152" spans="1:9" ht="16.5" thickBot="1">
      <c r="A152" s="296"/>
      <c r="B152" s="297"/>
      <c r="C152" s="297"/>
      <c r="D152" s="297"/>
      <c r="E152" s="297"/>
      <c r="F152" s="297"/>
      <c r="G152" s="297"/>
      <c r="H152" s="297"/>
      <c r="I152" s="298"/>
    </row>
  </sheetData>
  <printOptions/>
  <pageMargins left="0.75" right="0.75" top="1" bottom="1" header="0.25" footer="0.5"/>
  <pageSetup orientation="portrait" paperSize="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79">
      <selection activeCell="C100" sqref="C100:C101"/>
    </sheetView>
  </sheetViews>
  <sheetFormatPr defaultColWidth="9.140625" defaultRowHeight="12.75"/>
  <cols>
    <col min="1" max="1" width="6.28125" style="0" customWidth="1"/>
    <col min="2" max="2" width="49.00390625" style="0" customWidth="1"/>
    <col min="3" max="3" width="8.8515625" style="0" customWidth="1"/>
    <col min="4" max="4" width="11.140625" style="0" customWidth="1"/>
    <col min="5" max="5" width="11.8515625" style="0" customWidth="1"/>
  </cols>
  <sheetData>
    <row r="1" spans="1:6" ht="18" customHeight="1">
      <c r="A1" s="131"/>
      <c r="B1" s="246" t="s">
        <v>230</v>
      </c>
      <c r="C1" s="127" t="s">
        <v>37</v>
      </c>
      <c r="D1" s="129" t="s">
        <v>38</v>
      </c>
      <c r="E1" s="129" t="s">
        <v>38</v>
      </c>
      <c r="F1" s="36"/>
    </row>
    <row r="2" spans="1:7" ht="15" customHeight="1">
      <c r="A2" s="132"/>
      <c r="B2" s="126"/>
      <c r="C2" s="128"/>
      <c r="D2" s="130">
        <v>2010</v>
      </c>
      <c r="E2" s="130">
        <v>2009</v>
      </c>
      <c r="F2" s="36"/>
      <c r="G2" s="36"/>
    </row>
    <row r="3" spans="1:7" ht="14.25">
      <c r="A3" s="138" t="s">
        <v>701</v>
      </c>
      <c r="B3" s="139" t="s">
        <v>39</v>
      </c>
      <c r="C3" s="140"/>
      <c r="D3" s="141"/>
      <c r="E3" s="149"/>
      <c r="F3" s="36"/>
      <c r="G3" s="36"/>
    </row>
    <row r="4" spans="1:7" ht="14.25">
      <c r="A4" s="136" t="s">
        <v>74</v>
      </c>
      <c r="B4" s="137" t="s">
        <v>40</v>
      </c>
      <c r="C4" s="247">
        <v>512531</v>
      </c>
      <c r="D4" s="242">
        <v>129294664</v>
      </c>
      <c r="E4" s="242">
        <v>18796426</v>
      </c>
      <c r="F4" s="36"/>
      <c r="G4" s="36"/>
    </row>
    <row r="5" spans="1:7" ht="12.75" customHeight="1">
      <c r="A5" s="138" t="s">
        <v>82</v>
      </c>
      <c r="B5" s="139" t="s">
        <v>41</v>
      </c>
      <c r="C5" s="140"/>
      <c r="D5" s="141"/>
      <c r="E5" s="141"/>
      <c r="F5" s="36"/>
      <c r="G5" s="36"/>
    </row>
    <row r="6" spans="1:7" ht="12.75" customHeight="1">
      <c r="A6" s="136" t="s">
        <v>42</v>
      </c>
      <c r="B6" s="249" t="s">
        <v>43</v>
      </c>
      <c r="C6" s="119"/>
      <c r="D6" s="242">
        <v>0</v>
      </c>
      <c r="E6" s="242">
        <v>0</v>
      </c>
      <c r="F6" s="36"/>
      <c r="G6" s="36"/>
    </row>
    <row r="7" spans="1:7" ht="15">
      <c r="A7" s="138" t="s">
        <v>44</v>
      </c>
      <c r="B7" s="250" t="s">
        <v>45</v>
      </c>
      <c r="C7" s="140"/>
      <c r="D7" s="236">
        <v>0</v>
      </c>
      <c r="E7" s="236">
        <v>0</v>
      </c>
      <c r="F7" s="36"/>
      <c r="G7" s="36"/>
    </row>
    <row r="8" spans="1:7" ht="14.25">
      <c r="A8" s="143"/>
      <c r="B8" s="139" t="s">
        <v>46</v>
      </c>
      <c r="C8" s="140"/>
      <c r="D8" s="236">
        <f>SUM(D4:D7)</f>
        <v>129294664</v>
      </c>
      <c r="E8" s="236">
        <f>SUM(E4:E7)</f>
        <v>18796426</v>
      </c>
      <c r="F8" s="36"/>
      <c r="G8" s="36"/>
    </row>
    <row r="9" spans="1:7" ht="14.25">
      <c r="A9" s="138" t="s">
        <v>47</v>
      </c>
      <c r="B9" s="139" t="s">
        <v>48</v>
      </c>
      <c r="C9" s="140"/>
      <c r="D9" s="141"/>
      <c r="E9" s="141"/>
      <c r="F9" s="36"/>
      <c r="G9" s="36"/>
    </row>
    <row r="10" spans="1:7" ht="15">
      <c r="A10" s="138" t="s">
        <v>42</v>
      </c>
      <c r="B10" s="250" t="s">
        <v>49</v>
      </c>
      <c r="C10" s="140">
        <v>41</v>
      </c>
      <c r="D10" s="236">
        <v>122659777</v>
      </c>
      <c r="E10" s="236">
        <v>223714355</v>
      </c>
      <c r="F10" s="36"/>
      <c r="G10" s="36"/>
    </row>
    <row r="11" spans="1:7" ht="15">
      <c r="A11" s="138" t="s">
        <v>44</v>
      </c>
      <c r="B11" s="250" t="s">
        <v>50</v>
      </c>
      <c r="C11" s="140">
        <v>467</v>
      </c>
      <c r="D11" s="236">
        <v>963188</v>
      </c>
      <c r="E11" s="236">
        <v>4902697</v>
      </c>
      <c r="F11" s="36"/>
      <c r="G11" s="36"/>
    </row>
    <row r="12" spans="1:7" ht="15">
      <c r="A12" s="138" t="s">
        <v>51</v>
      </c>
      <c r="B12" s="250" t="s">
        <v>52</v>
      </c>
      <c r="C12" s="140"/>
      <c r="D12" s="236">
        <v>8073767</v>
      </c>
      <c r="E12" s="236">
        <v>0</v>
      </c>
      <c r="F12" s="36"/>
      <c r="G12" s="36"/>
    </row>
    <row r="13" spans="1:7" ht="15">
      <c r="A13" s="138" t="s">
        <v>53</v>
      </c>
      <c r="B13" s="250" t="s">
        <v>54</v>
      </c>
      <c r="C13" s="140"/>
      <c r="D13" s="236">
        <v>0</v>
      </c>
      <c r="E13" s="236">
        <v>0</v>
      </c>
      <c r="F13" s="36"/>
      <c r="G13" s="36"/>
    </row>
    <row r="14" spans="1:7" ht="14.25">
      <c r="A14" s="144"/>
      <c r="B14" s="139" t="s">
        <v>55</v>
      </c>
      <c r="C14" s="140"/>
      <c r="D14" s="236">
        <f>SUM(D10:D13)</f>
        <v>131696732</v>
      </c>
      <c r="E14" s="236">
        <f>SUM(E10:E13)</f>
        <v>228617052</v>
      </c>
      <c r="F14" s="36"/>
      <c r="G14" s="36"/>
    </row>
    <row r="15" spans="1:7" ht="14.25">
      <c r="A15" s="138" t="s">
        <v>56</v>
      </c>
      <c r="B15" s="139" t="s">
        <v>57</v>
      </c>
      <c r="C15" s="140"/>
      <c r="D15" s="141"/>
      <c r="E15" s="141"/>
      <c r="F15" s="36"/>
      <c r="G15" s="36"/>
    </row>
    <row r="16" spans="1:7" ht="15">
      <c r="A16" s="145"/>
      <c r="B16" s="250" t="s">
        <v>58</v>
      </c>
      <c r="C16" s="140">
        <v>311</v>
      </c>
      <c r="D16" s="236">
        <v>20079719</v>
      </c>
      <c r="E16" s="236">
        <v>53743600</v>
      </c>
      <c r="F16" s="36"/>
      <c r="G16" s="36"/>
    </row>
    <row r="17" spans="1:7" ht="15">
      <c r="A17" s="145" t="s">
        <v>44</v>
      </c>
      <c r="B17" s="250" t="s">
        <v>59</v>
      </c>
      <c r="C17" s="140"/>
      <c r="D17" s="236">
        <v>0</v>
      </c>
      <c r="E17" s="236">
        <v>0</v>
      </c>
      <c r="F17" s="36"/>
      <c r="G17" s="36"/>
    </row>
    <row r="18" spans="1:7" ht="15">
      <c r="A18" s="138" t="s">
        <v>51</v>
      </c>
      <c r="B18" s="250" t="s">
        <v>60</v>
      </c>
      <c r="C18" s="140"/>
      <c r="D18" s="236">
        <v>0</v>
      </c>
      <c r="E18" s="236">
        <v>0</v>
      </c>
      <c r="F18" s="36"/>
      <c r="G18" s="36"/>
    </row>
    <row r="19" spans="1:7" ht="15">
      <c r="A19" s="138" t="s">
        <v>53</v>
      </c>
      <c r="B19" s="250" t="s">
        <v>61</v>
      </c>
      <c r="C19" s="140">
        <v>342</v>
      </c>
      <c r="D19" s="236">
        <v>0</v>
      </c>
      <c r="E19" s="236" t="s">
        <v>62</v>
      </c>
      <c r="F19" s="36"/>
      <c r="G19" s="36"/>
    </row>
    <row r="20" spans="1:7" ht="15">
      <c r="A20" s="138" t="s">
        <v>63</v>
      </c>
      <c r="B20" s="250" t="s">
        <v>64</v>
      </c>
      <c r="C20" s="140"/>
      <c r="D20" s="244">
        <v>0</v>
      </c>
      <c r="E20" s="236">
        <v>751000</v>
      </c>
      <c r="F20" s="36"/>
      <c r="G20" s="36"/>
    </row>
    <row r="21" spans="1:7" ht="14.25">
      <c r="A21" s="143"/>
      <c r="B21" s="139" t="s">
        <v>65</v>
      </c>
      <c r="C21" s="140"/>
      <c r="D21" s="236">
        <f>D16+D19</f>
        <v>20079719</v>
      </c>
      <c r="E21" s="236">
        <f>E16+E19+E20</f>
        <v>55348380</v>
      </c>
      <c r="F21" s="36"/>
      <c r="G21" s="36"/>
    </row>
    <row r="22" spans="1:7" ht="14.25">
      <c r="A22" s="138" t="s">
        <v>66</v>
      </c>
      <c r="B22" s="139" t="s">
        <v>67</v>
      </c>
      <c r="C22" s="140"/>
      <c r="D22" s="236">
        <v>0</v>
      </c>
      <c r="E22" s="236">
        <v>0</v>
      </c>
      <c r="F22" s="36"/>
      <c r="G22" s="36"/>
    </row>
    <row r="23" spans="1:7" ht="15" customHeight="1">
      <c r="A23" s="138" t="s">
        <v>68</v>
      </c>
      <c r="B23" s="139" t="s">
        <v>69</v>
      </c>
      <c r="C23" s="140"/>
      <c r="D23" s="236">
        <v>0</v>
      </c>
      <c r="E23" s="236">
        <v>0</v>
      </c>
      <c r="F23" s="36"/>
      <c r="G23" s="36"/>
    </row>
    <row r="24" spans="1:7" ht="14.25">
      <c r="A24" s="138" t="s">
        <v>70</v>
      </c>
      <c r="B24" s="139" t="s">
        <v>71</v>
      </c>
      <c r="C24" s="140"/>
      <c r="D24" s="236">
        <v>0</v>
      </c>
      <c r="E24" s="236">
        <v>0</v>
      </c>
      <c r="F24" s="36"/>
      <c r="G24" s="36"/>
    </row>
    <row r="25" spans="1:7" ht="15.75" customHeight="1">
      <c r="A25" s="144"/>
      <c r="B25" s="139" t="s">
        <v>72</v>
      </c>
      <c r="C25" s="140"/>
      <c r="D25" s="236">
        <f>D8+D14+D21+D22+D23+D24</f>
        <v>281071115</v>
      </c>
      <c r="E25" s="236">
        <f>E8+E14+E21+E22+E23+E24</f>
        <v>302761858</v>
      </c>
      <c r="F25" s="36"/>
      <c r="G25" s="36"/>
    </row>
    <row r="26" spans="1:7" ht="14.25">
      <c r="A26" s="133" t="s">
        <v>702</v>
      </c>
      <c r="B26" s="118" t="s">
        <v>73</v>
      </c>
      <c r="C26" s="121"/>
      <c r="D26" s="123"/>
      <c r="E26" s="123"/>
      <c r="F26" s="36"/>
      <c r="G26" s="36"/>
    </row>
    <row r="27" spans="1:7" ht="14.25">
      <c r="A27" s="145" t="s">
        <v>74</v>
      </c>
      <c r="B27" s="139" t="s">
        <v>75</v>
      </c>
      <c r="C27" s="140"/>
      <c r="D27" s="141"/>
      <c r="E27" s="141"/>
      <c r="F27" s="36"/>
      <c r="G27" s="36"/>
    </row>
    <row r="28" spans="1:7" ht="15.75" customHeight="1">
      <c r="A28" s="138" t="s">
        <v>42</v>
      </c>
      <c r="B28" s="250" t="s">
        <v>76</v>
      </c>
      <c r="C28" s="140"/>
      <c r="D28" s="236">
        <v>0</v>
      </c>
      <c r="E28" s="236">
        <v>0</v>
      </c>
      <c r="F28" s="36"/>
      <c r="G28" s="36"/>
    </row>
    <row r="29" spans="1:7" ht="15" hidden="1">
      <c r="A29" s="134"/>
      <c r="B29" s="251" t="s">
        <v>77</v>
      </c>
      <c r="C29" s="124"/>
      <c r="D29" s="125"/>
      <c r="E29" s="125"/>
      <c r="F29" s="36"/>
      <c r="G29" s="36"/>
    </row>
    <row r="30" spans="1:7" ht="17.25" customHeight="1">
      <c r="A30" s="136" t="s">
        <v>44</v>
      </c>
      <c r="B30" s="249" t="s">
        <v>78</v>
      </c>
      <c r="C30" s="119"/>
      <c r="D30" s="242">
        <v>0</v>
      </c>
      <c r="E30" s="242">
        <v>0</v>
      </c>
      <c r="F30" s="36"/>
      <c r="G30" s="36"/>
    </row>
    <row r="31" spans="1:7" ht="15">
      <c r="A31" s="145" t="s">
        <v>51</v>
      </c>
      <c r="B31" s="250" t="s">
        <v>79</v>
      </c>
      <c r="C31" s="140"/>
      <c r="D31" s="244">
        <v>0</v>
      </c>
      <c r="E31" s="236">
        <v>0</v>
      </c>
      <c r="F31" s="36"/>
      <c r="G31" s="36"/>
    </row>
    <row r="32" spans="1:7" ht="15">
      <c r="A32" s="138" t="s">
        <v>53</v>
      </c>
      <c r="B32" s="252" t="s">
        <v>80</v>
      </c>
      <c r="C32" s="140"/>
      <c r="D32" s="244">
        <v>0</v>
      </c>
      <c r="E32" s="236">
        <v>0</v>
      </c>
      <c r="F32" s="36"/>
      <c r="G32" s="36"/>
    </row>
    <row r="33" spans="1:7" ht="14.25">
      <c r="A33" s="143"/>
      <c r="B33" s="147" t="s">
        <v>81</v>
      </c>
      <c r="C33" s="140"/>
      <c r="D33" s="244">
        <f>D28+D30+D31+D32</f>
        <v>0</v>
      </c>
      <c r="E33" s="244">
        <f>E28+E30+E31+E32</f>
        <v>0</v>
      </c>
      <c r="F33" s="36"/>
      <c r="G33" s="36"/>
    </row>
    <row r="34" spans="1:7" ht="14.25">
      <c r="A34" s="138" t="s">
        <v>82</v>
      </c>
      <c r="B34" s="147" t="s">
        <v>83</v>
      </c>
      <c r="C34" s="140"/>
      <c r="D34" s="244"/>
      <c r="E34" s="236"/>
      <c r="F34" s="36"/>
      <c r="G34" s="36"/>
    </row>
    <row r="35" spans="1:7" ht="15" customHeight="1">
      <c r="A35" s="138" t="s">
        <v>42</v>
      </c>
      <c r="B35" s="252" t="s">
        <v>84</v>
      </c>
      <c r="C35" s="140"/>
      <c r="D35" s="236">
        <v>0</v>
      </c>
      <c r="E35" s="236">
        <v>0</v>
      </c>
      <c r="F35" s="36"/>
      <c r="G35" s="36"/>
    </row>
    <row r="36" spans="1:7" ht="15" customHeight="1">
      <c r="A36" s="133" t="s">
        <v>44</v>
      </c>
      <c r="B36" s="253" t="s">
        <v>85</v>
      </c>
      <c r="C36" s="121">
        <v>212</v>
      </c>
      <c r="D36" s="245">
        <v>22765836</v>
      </c>
      <c r="E36" s="245">
        <v>1392034</v>
      </c>
      <c r="F36" s="36"/>
      <c r="G36" s="36"/>
    </row>
    <row r="37" spans="1:7" ht="15" customHeight="1">
      <c r="A37" s="145" t="s">
        <v>51</v>
      </c>
      <c r="B37" s="252" t="s">
        <v>86</v>
      </c>
      <c r="C37" s="140">
        <v>213</v>
      </c>
      <c r="D37" s="236">
        <v>9638483</v>
      </c>
      <c r="E37" s="236">
        <v>8896214</v>
      </c>
      <c r="F37" s="36"/>
      <c r="G37" s="36"/>
    </row>
    <row r="38" spans="1:7" ht="16.5" customHeight="1">
      <c r="A38" s="138" t="s">
        <v>53</v>
      </c>
      <c r="B38" s="252" t="s">
        <v>87</v>
      </c>
      <c r="C38" s="140">
        <v>215</v>
      </c>
      <c r="D38" s="236">
        <v>65744</v>
      </c>
      <c r="E38" s="236">
        <v>69204</v>
      </c>
      <c r="F38" s="36"/>
      <c r="G38" s="36"/>
    </row>
    <row r="39" spans="1:7" ht="14.25">
      <c r="A39" s="148"/>
      <c r="B39" s="147" t="s">
        <v>46</v>
      </c>
      <c r="C39" s="140"/>
      <c r="D39" s="236">
        <f>SUM(D35:D38)</f>
        <v>32470063</v>
      </c>
      <c r="E39" s="236">
        <f>SUM(E35:E38)</f>
        <v>10357452</v>
      </c>
      <c r="F39" s="36"/>
      <c r="G39" s="36"/>
    </row>
    <row r="40" spans="1:7" ht="14.25">
      <c r="A40" s="138" t="s">
        <v>88</v>
      </c>
      <c r="B40" s="147" t="s">
        <v>89</v>
      </c>
      <c r="C40" s="140"/>
      <c r="D40" s="236">
        <v>0</v>
      </c>
      <c r="E40" s="236">
        <v>0</v>
      </c>
      <c r="F40" s="36"/>
      <c r="G40" s="36"/>
    </row>
    <row r="41" spans="1:7" ht="14.25">
      <c r="A41" s="138" t="s">
        <v>90</v>
      </c>
      <c r="B41" s="147" t="s">
        <v>91</v>
      </c>
      <c r="C41" s="140"/>
      <c r="D41" s="141"/>
      <c r="E41" s="141"/>
      <c r="F41" s="36"/>
      <c r="G41" s="36"/>
    </row>
    <row r="42" spans="1:7" ht="15">
      <c r="A42" s="138" t="s">
        <v>42</v>
      </c>
      <c r="B42" s="252" t="s">
        <v>92</v>
      </c>
      <c r="C42" s="140"/>
      <c r="D42" s="236">
        <v>0</v>
      </c>
      <c r="E42" s="244">
        <v>0</v>
      </c>
      <c r="F42" s="35"/>
      <c r="G42" s="36"/>
    </row>
    <row r="43" spans="1:7" ht="15">
      <c r="A43" s="138" t="s">
        <v>44</v>
      </c>
      <c r="B43" s="252" t="s">
        <v>93</v>
      </c>
      <c r="C43" s="140"/>
      <c r="D43" s="236">
        <v>0</v>
      </c>
      <c r="E43" s="244">
        <v>0</v>
      </c>
      <c r="F43" s="35"/>
      <c r="G43" s="36"/>
    </row>
    <row r="44" spans="1:7" ht="15">
      <c r="A44" s="145" t="s">
        <v>51</v>
      </c>
      <c r="B44" s="252" t="s">
        <v>94</v>
      </c>
      <c r="C44" s="140"/>
      <c r="D44" s="236">
        <f>SUM(H40)</f>
        <v>0</v>
      </c>
      <c r="E44" s="244">
        <v>0</v>
      </c>
      <c r="F44" s="35"/>
      <c r="G44" s="36"/>
    </row>
    <row r="45" spans="1:7" ht="14.25">
      <c r="A45" s="143"/>
      <c r="B45" s="147" t="s">
        <v>65</v>
      </c>
      <c r="C45" s="140"/>
      <c r="D45" s="236">
        <f>D42+D43+D44</f>
        <v>0</v>
      </c>
      <c r="E45" s="236">
        <f>E42+E43+E44</f>
        <v>0</v>
      </c>
      <c r="F45" s="35"/>
      <c r="G45" s="36"/>
    </row>
    <row r="46" spans="1:7" ht="14.25">
      <c r="A46" s="145" t="s">
        <v>95</v>
      </c>
      <c r="B46" s="147" t="s">
        <v>96</v>
      </c>
      <c r="C46" s="140"/>
      <c r="D46" s="236">
        <v>0</v>
      </c>
      <c r="E46" s="244">
        <v>0</v>
      </c>
      <c r="F46" s="35"/>
      <c r="G46" s="36"/>
    </row>
    <row r="47" spans="1:7" ht="14.25">
      <c r="A47" s="145" t="s">
        <v>68</v>
      </c>
      <c r="B47" s="147" t="s">
        <v>97</v>
      </c>
      <c r="C47" s="140"/>
      <c r="D47" s="236">
        <v>0</v>
      </c>
      <c r="E47" s="244">
        <v>0</v>
      </c>
      <c r="F47" s="35"/>
      <c r="G47" s="36"/>
    </row>
    <row r="48" spans="1:7" ht="18" customHeight="1">
      <c r="A48" s="135"/>
      <c r="B48" s="120" t="s">
        <v>98</v>
      </c>
      <c r="C48" s="119"/>
      <c r="D48" s="242">
        <f>D33+D39+D45+D46+D47</f>
        <v>32470063</v>
      </c>
      <c r="E48" s="242">
        <f>E33+E39+E45+E46+E47</f>
        <v>10357452</v>
      </c>
      <c r="F48" s="35"/>
      <c r="G48" s="36"/>
    </row>
    <row r="49" spans="1:7" ht="16.5" customHeight="1">
      <c r="A49" s="140"/>
      <c r="B49" s="147" t="s">
        <v>232</v>
      </c>
      <c r="C49" s="140"/>
      <c r="D49" s="256">
        <f>D25+D48</f>
        <v>313541178</v>
      </c>
      <c r="E49" s="256">
        <f>E25+E48</f>
        <v>313119310</v>
      </c>
      <c r="F49" s="36"/>
      <c r="G49" s="36"/>
    </row>
    <row r="50" spans="1:7" ht="13.5" thickBot="1">
      <c r="A50" s="36"/>
      <c r="B50" s="36"/>
      <c r="C50" s="36"/>
      <c r="D50" s="36"/>
      <c r="E50" s="36"/>
      <c r="F50" s="36"/>
      <c r="G50" s="36"/>
    </row>
    <row r="51" spans="1:7" ht="28.5">
      <c r="A51" s="131"/>
      <c r="B51" s="246" t="s">
        <v>99</v>
      </c>
      <c r="C51" s="127" t="s">
        <v>37</v>
      </c>
      <c r="D51" s="129" t="s">
        <v>38</v>
      </c>
      <c r="E51" s="129" t="s">
        <v>38</v>
      </c>
      <c r="F51" s="36"/>
      <c r="G51" s="36"/>
    </row>
    <row r="52" spans="1:7" ht="14.25">
      <c r="A52" s="132"/>
      <c r="B52" s="126"/>
      <c r="C52" s="128"/>
      <c r="D52" s="130">
        <v>2010</v>
      </c>
      <c r="E52" s="130">
        <v>2009</v>
      </c>
      <c r="F52" s="36"/>
      <c r="G52" s="36"/>
    </row>
    <row r="53" spans="1:7" ht="14.25">
      <c r="A53" s="138" t="s">
        <v>701</v>
      </c>
      <c r="B53" s="139" t="s">
        <v>109</v>
      </c>
      <c r="C53" s="140"/>
      <c r="D53" s="141"/>
      <c r="E53" s="149"/>
      <c r="F53" s="36"/>
      <c r="G53" s="36"/>
    </row>
    <row r="54" spans="1:7" ht="14.25">
      <c r="A54" s="136">
        <v>1</v>
      </c>
      <c r="B54" s="137" t="s">
        <v>110</v>
      </c>
      <c r="C54" s="119"/>
      <c r="D54" s="242">
        <v>0</v>
      </c>
      <c r="E54" s="242">
        <v>0</v>
      </c>
      <c r="F54" s="36"/>
      <c r="G54" s="36"/>
    </row>
    <row r="55" spans="1:7" ht="14.25">
      <c r="A55" s="138">
        <v>2</v>
      </c>
      <c r="B55" s="139" t="s">
        <v>100</v>
      </c>
      <c r="C55" s="140"/>
      <c r="D55" s="236"/>
      <c r="E55" s="236"/>
      <c r="F55" s="36"/>
      <c r="G55" s="36"/>
    </row>
    <row r="56" spans="1:7" ht="15">
      <c r="A56" s="136" t="s">
        <v>42</v>
      </c>
      <c r="B56" s="249" t="s">
        <v>111</v>
      </c>
      <c r="C56" s="119"/>
      <c r="D56" s="242">
        <v>0</v>
      </c>
      <c r="E56" s="242">
        <v>0</v>
      </c>
      <c r="F56" s="36"/>
      <c r="G56" s="36"/>
    </row>
    <row r="57" spans="1:7" ht="15">
      <c r="A57" s="138" t="s">
        <v>44</v>
      </c>
      <c r="B57" s="250" t="s">
        <v>101</v>
      </c>
      <c r="C57" s="140"/>
      <c r="D57" s="236">
        <v>0</v>
      </c>
      <c r="E57" s="236">
        <v>0</v>
      </c>
      <c r="F57" s="36"/>
      <c r="G57" s="36"/>
    </row>
    <row r="58" spans="1:7" ht="15">
      <c r="A58" s="150" t="s">
        <v>51</v>
      </c>
      <c r="B58" s="254" t="s">
        <v>112</v>
      </c>
      <c r="C58" s="140"/>
      <c r="D58" s="236">
        <v>0</v>
      </c>
      <c r="E58" s="236">
        <v>0</v>
      </c>
      <c r="F58" s="36"/>
      <c r="G58" s="36"/>
    </row>
    <row r="59" spans="1:7" ht="14.25">
      <c r="A59" s="138"/>
      <c r="B59" s="139" t="s">
        <v>46</v>
      </c>
      <c r="C59" s="140"/>
      <c r="D59" s="236">
        <f>SUM(D56:D58)</f>
        <v>0</v>
      </c>
      <c r="E59" s="236">
        <f>SUM(E56:E58)</f>
        <v>0</v>
      </c>
      <c r="F59" s="36"/>
      <c r="G59" s="36"/>
    </row>
    <row r="60" spans="1:7" ht="12.75" customHeight="1">
      <c r="A60" s="138">
        <v>3</v>
      </c>
      <c r="B60" s="152" t="s">
        <v>113</v>
      </c>
      <c r="C60" s="140"/>
      <c r="D60" s="236"/>
      <c r="E60" s="236"/>
      <c r="F60" s="36"/>
      <c r="G60" s="36"/>
    </row>
    <row r="61" spans="1:7" ht="13.5" customHeight="1">
      <c r="A61" s="138" t="s">
        <v>42</v>
      </c>
      <c r="B61" s="250" t="s">
        <v>116</v>
      </c>
      <c r="C61" s="140">
        <v>401</v>
      </c>
      <c r="D61" s="236">
        <v>311894975</v>
      </c>
      <c r="E61" s="236">
        <v>278806899</v>
      </c>
      <c r="F61" s="36"/>
      <c r="G61" s="36"/>
    </row>
    <row r="62" spans="1:7" ht="15">
      <c r="A62" s="138" t="s">
        <v>44</v>
      </c>
      <c r="B62" s="250" t="s">
        <v>114</v>
      </c>
      <c r="C62" s="140">
        <v>421</v>
      </c>
      <c r="D62" s="236">
        <v>0</v>
      </c>
      <c r="E62" s="236">
        <v>425153</v>
      </c>
      <c r="F62" s="36"/>
      <c r="G62" s="36"/>
    </row>
    <row r="63" spans="1:7" ht="15">
      <c r="A63" s="138" t="s">
        <v>51</v>
      </c>
      <c r="B63" s="250" t="s">
        <v>102</v>
      </c>
      <c r="C63" s="248">
        <v>431447</v>
      </c>
      <c r="D63" s="236">
        <v>207496</v>
      </c>
      <c r="E63" s="236">
        <v>187788</v>
      </c>
      <c r="F63" s="36"/>
      <c r="G63" s="36"/>
    </row>
    <row r="64" spans="1:7" ht="15">
      <c r="A64" s="151" t="s">
        <v>53</v>
      </c>
      <c r="B64" s="254" t="s">
        <v>115</v>
      </c>
      <c r="C64" s="140"/>
      <c r="D64" s="236">
        <v>0</v>
      </c>
      <c r="E64" s="236">
        <v>0</v>
      </c>
      <c r="F64" s="36"/>
      <c r="G64" s="36"/>
    </row>
    <row r="65" spans="1:7" ht="14.25">
      <c r="A65" s="138"/>
      <c r="B65" s="139" t="s">
        <v>55</v>
      </c>
      <c r="C65" s="140"/>
      <c r="D65" s="236">
        <f>SUM(D61:D64)</f>
        <v>312102471</v>
      </c>
      <c r="E65" s="236">
        <f>SUM(E61:E64)</f>
        <v>279419840</v>
      </c>
      <c r="F65" s="36"/>
      <c r="G65" s="36"/>
    </row>
    <row r="66" spans="1:7" ht="15">
      <c r="A66" s="145">
        <v>4</v>
      </c>
      <c r="B66" s="152" t="s">
        <v>117</v>
      </c>
      <c r="C66" s="140"/>
      <c r="D66" s="236">
        <v>0</v>
      </c>
      <c r="E66" s="236">
        <v>0</v>
      </c>
      <c r="F66" s="36"/>
      <c r="G66" s="36"/>
    </row>
    <row r="67" spans="1:7" ht="15">
      <c r="A67" s="145">
        <v>5</v>
      </c>
      <c r="B67" s="152" t="s">
        <v>118</v>
      </c>
      <c r="C67" s="140"/>
      <c r="D67" s="236">
        <v>0</v>
      </c>
      <c r="E67" s="236">
        <v>0</v>
      </c>
      <c r="F67" s="36"/>
      <c r="G67" s="36"/>
    </row>
    <row r="68" spans="1:7" ht="15">
      <c r="A68" s="138"/>
      <c r="B68" s="152" t="s">
        <v>119</v>
      </c>
      <c r="C68" s="140"/>
      <c r="D68" s="236">
        <f>D54+D59+D65+D66+D67</f>
        <v>312102471</v>
      </c>
      <c r="E68" s="236">
        <f>E54+E59+E65+E66+E67</f>
        <v>279419840</v>
      </c>
      <c r="F68" s="36"/>
      <c r="G68" s="36"/>
    </row>
    <row r="69" spans="1:7" ht="15">
      <c r="A69" s="138"/>
      <c r="B69" s="152"/>
      <c r="C69" s="140"/>
      <c r="D69" s="141"/>
      <c r="E69" s="141"/>
      <c r="F69" s="36"/>
      <c r="G69" s="36"/>
    </row>
    <row r="70" spans="1:7" ht="15">
      <c r="A70" s="138" t="s">
        <v>702</v>
      </c>
      <c r="B70" s="152" t="s">
        <v>120</v>
      </c>
      <c r="C70" s="140"/>
      <c r="D70" s="141"/>
      <c r="E70" s="141"/>
      <c r="F70" s="36"/>
      <c r="G70" s="36"/>
    </row>
    <row r="71" spans="1:7" ht="15">
      <c r="A71" s="138">
        <v>1</v>
      </c>
      <c r="B71" s="250" t="s">
        <v>121</v>
      </c>
      <c r="C71" s="140"/>
      <c r="D71" s="244">
        <v>0</v>
      </c>
      <c r="E71" s="236">
        <v>0</v>
      </c>
      <c r="F71" s="36"/>
      <c r="G71" s="36"/>
    </row>
    <row r="72" spans="1:7" ht="15">
      <c r="A72" s="150" t="s">
        <v>42</v>
      </c>
      <c r="B72" s="254" t="s">
        <v>122</v>
      </c>
      <c r="C72" s="140"/>
      <c r="D72" s="236">
        <v>0</v>
      </c>
      <c r="E72" s="236">
        <v>0</v>
      </c>
      <c r="F72" s="36"/>
      <c r="G72" s="36"/>
    </row>
    <row r="73" spans="1:7" ht="15">
      <c r="A73" s="138" t="s">
        <v>44</v>
      </c>
      <c r="B73" s="254" t="s">
        <v>103</v>
      </c>
      <c r="C73" s="140"/>
      <c r="D73" s="236">
        <v>0</v>
      </c>
      <c r="E73" s="236">
        <v>0</v>
      </c>
      <c r="F73" s="36"/>
      <c r="G73" s="36"/>
    </row>
    <row r="74" spans="1:7" ht="14.25">
      <c r="A74" s="138"/>
      <c r="B74" s="139" t="s">
        <v>104</v>
      </c>
      <c r="C74" s="140"/>
      <c r="D74" s="236">
        <f>SUM(D71:D73)</f>
        <v>0</v>
      </c>
      <c r="E74" s="236">
        <f>SUM(E71:E73)</f>
        <v>0</v>
      </c>
      <c r="F74" s="36"/>
      <c r="G74" s="36"/>
    </row>
    <row r="75" spans="1:7" ht="15">
      <c r="A75" s="138">
        <v>2</v>
      </c>
      <c r="B75" s="254" t="s">
        <v>123</v>
      </c>
      <c r="C75" s="140"/>
      <c r="D75" s="236">
        <v>0</v>
      </c>
      <c r="E75" s="236">
        <v>0</v>
      </c>
      <c r="F75" s="36"/>
      <c r="G75" s="36"/>
    </row>
    <row r="76" spans="1:7" ht="15">
      <c r="A76" s="151">
        <v>3</v>
      </c>
      <c r="B76" s="254" t="s">
        <v>124</v>
      </c>
      <c r="C76" s="140"/>
      <c r="D76" s="236">
        <v>0</v>
      </c>
      <c r="E76" s="236">
        <v>0</v>
      </c>
      <c r="F76" s="36"/>
      <c r="G76" s="36"/>
    </row>
    <row r="77" spans="1:7" ht="15">
      <c r="A77" s="133">
        <v>4</v>
      </c>
      <c r="B77" s="255" t="s">
        <v>117</v>
      </c>
      <c r="C77" s="121"/>
      <c r="D77" s="245">
        <v>0</v>
      </c>
      <c r="E77" s="245">
        <v>0</v>
      </c>
      <c r="F77" s="36"/>
      <c r="G77" s="36"/>
    </row>
    <row r="78" spans="1:7" ht="14.25">
      <c r="A78" s="145"/>
      <c r="B78" s="139" t="s">
        <v>125</v>
      </c>
      <c r="C78" s="140"/>
      <c r="D78" s="236">
        <f>D74+D75+D76+D77</f>
        <v>0</v>
      </c>
      <c r="E78" s="236">
        <f>E74+E75+E76+E77</f>
        <v>0</v>
      </c>
      <c r="F78" s="36"/>
      <c r="G78" s="36"/>
    </row>
    <row r="79" spans="1:7" ht="15">
      <c r="A79" s="138"/>
      <c r="B79" s="152" t="s">
        <v>468</v>
      </c>
      <c r="C79" s="140"/>
      <c r="D79" s="236">
        <f>D68+D78</f>
        <v>312102471</v>
      </c>
      <c r="E79" s="236">
        <f>E68+E78</f>
        <v>279419840</v>
      </c>
      <c r="F79" s="36"/>
      <c r="G79" s="36"/>
    </row>
    <row r="80" spans="1:7" ht="15">
      <c r="A80" s="153"/>
      <c r="B80" s="142"/>
      <c r="C80" s="154"/>
      <c r="D80" s="155"/>
      <c r="E80" s="155"/>
      <c r="F80" s="36"/>
      <c r="G80" s="36"/>
    </row>
    <row r="81" spans="1:7" ht="15">
      <c r="A81" s="136" t="s">
        <v>704</v>
      </c>
      <c r="B81" s="156" t="s">
        <v>105</v>
      </c>
      <c r="C81" s="119"/>
      <c r="D81" s="122"/>
      <c r="E81" s="122"/>
      <c r="F81" s="36"/>
      <c r="G81" s="36"/>
    </row>
    <row r="82" spans="1:7" ht="15">
      <c r="A82" s="145">
        <v>1</v>
      </c>
      <c r="B82" s="152" t="s">
        <v>126</v>
      </c>
      <c r="C82" s="140"/>
      <c r="D82" s="244">
        <v>0</v>
      </c>
      <c r="E82" s="236">
        <v>0</v>
      </c>
      <c r="F82" s="36"/>
      <c r="G82" s="36"/>
    </row>
    <row r="83" spans="1:7" ht="30">
      <c r="A83" s="138">
        <v>2</v>
      </c>
      <c r="B83" s="257" t="s">
        <v>127</v>
      </c>
      <c r="C83" s="140"/>
      <c r="D83" s="244">
        <v>0</v>
      </c>
      <c r="E83" s="236">
        <v>0</v>
      </c>
      <c r="F83" s="36"/>
      <c r="G83" s="36"/>
    </row>
    <row r="84" spans="1:7" ht="14.25">
      <c r="A84" s="150">
        <v>3</v>
      </c>
      <c r="B84" s="147" t="s">
        <v>106</v>
      </c>
      <c r="C84" s="140">
        <v>101</v>
      </c>
      <c r="D84" s="244">
        <v>25293000</v>
      </c>
      <c r="E84" s="236">
        <v>25293000</v>
      </c>
      <c r="F84" s="36"/>
      <c r="G84" s="36"/>
    </row>
    <row r="85" spans="1:7" ht="14.25">
      <c r="A85" s="138">
        <v>4</v>
      </c>
      <c r="B85" s="147" t="s">
        <v>107</v>
      </c>
      <c r="C85" s="140"/>
      <c r="D85" s="117">
        <v>0</v>
      </c>
      <c r="E85" s="141">
        <v>0</v>
      </c>
      <c r="F85" s="36"/>
      <c r="G85" s="36"/>
    </row>
    <row r="86" spans="1:7" ht="15">
      <c r="A86" s="138">
        <v>5</v>
      </c>
      <c r="B86" s="257" t="s">
        <v>128</v>
      </c>
      <c r="C86" s="140"/>
      <c r="D86" s="236">
        <v>0</v>
      </c>
      <c r="E86" s="236">
        <v>0</v>
      </c>
      <c r="F86" s="36"/>
      <c r="G86" s="36"/>
    </row>
    <row r="87" spans="1:7" ht="15">
      <c r="A87" s="133">
        <v>6</v>
      </c>
      <c r="B87" s="258" t="s">
        <v>129</v>
      </c>
      <c r="C87" s="121"/>
      <c r="D87" s="245">
        <v>0</v>
      </c>
      <c r="E87" s="245">
        <v>0</v>
      </c>
      <c r="F87" s="36"/>
      <c r="G87" s="36"/>
    </row>
    <row r="88" spans="1:7" ht="15">
      <c r="A88" s="145">
        <v>7</v>
      </c>
      <c r="B88" s="257" t="s">
        <v>130</v>
      </c>
      <c r="C88" s="140">
        <v>106</v>
      </c>
      <c r="D88" s="236">
        <v>1000216</v>
      </c>
      <c r="E88" s="236">
        <v>610216</v>
      </c>
      <c r="F88" s="36"/>
      <c r="G88" s="36"/>
    </row>
    <row r="89" spans="1:7" ht="15">
      <c r="A89" s="138">
        <v>8</v>
      </c>
      <c r="B89" s="257" t="s">
        <v>133</v>
      </c>
      <c r="C89" s="140">
        <v>111</v>
      </c>
      <c r="D89" s="236">
        <v>6800000</v>
      </c>
      <c r="E89" s="236">
        <v>0</v>
      </c>
      <c r="F89" s="36"/>
      <c r="G89" s="36"/>
    </row>
    <row r="90" spans="1:7" ht="14.25">
      <c r="A90" s="157">
        <v>9</v>
      </c>
      <c r="B90" s="147" t="s">
        <v>134</v>
      </c>
      <c r="C90" s="140"/>
      <c r="D90" s="236">
        <v>0</v>
      </c>
      <c r="E90" s="236">
        <v>7796254</v>
      </c>
      <c r="F90" s="36"/>
      <c r="G90" s="36"/>
    </row>
    <row r="91" spans="1:7" ht="14.25">
      <c r="A91" s="138">
        <v>10</v>
      </c>
      <c r="B91" s="147" t="s">
        <v>231</v>
      </c>
      <c r="C91" s="140">
        <v>120</v>
      </c>
      <c r="D91" s="236">
        <v>-31654509</v>
      </c>
      <c r="E91" s="236">
        <v>0</v>
      </c>
      <c r="F91" s="36"/>
      <c r="G91" s="36"/>
    </row>
    <row r="92" spans="1:7" ht="14.25">
      <c r="A92" s="138"/>
      <c r="B92" s="147" t="s">
        <v>108</v>
      </c>
      <c r="C92" s="140"/>
      <c r="D92" s="236">
        <f>SUM(D82:D91)</f>
        <v>1438707</v>
      </c>
      <c r="E92" s="236">
        <f>SUM(E82:E91)</f>
        <v>33699470</v>
      </c>
      <c r="F92" s="36"/>
      <c r="G92" s="36"/>
    </row>
    <row r="93" spans="1:7" ht="15">
      <c r="A93" s="138"/>
      <c r="B93" s="146"/>
      <c r="C93" s="140"/>
      <c r="D93" s="141"/>
      <c r="E93" s="117"/>
      <c r="F93" s="36"/>
      <c r="G93" s="36"/>
    </row>
    <row r="94" spans="1:7" ht="15">
      <c r="A94" s="138"/>
      <c r="B94" s="146" t="s">
        <v>135</v>
      </c>
      <c r="C94" s="140"/>
      <c r="D94" s="256">
        <f>D79+D92</f>
        <v>313541178</v>
      </c>
      <c r="E94" s="256">
        <f>E79+E92</f>
        <v>313119310</v>
      </c>
      <c r="F94" s="36"/>
      <c r="G94" s="36"/>
    </row>
    <row r="95" spans="1:7" ht="15">
      <c r="A95" s="163"/>
      <c r="B95" s="164"/>
      <c r="C95" s="165"/>
      <c r="D95" s="166"/>
      <c r="E95" s="166"/>
      <c r="F95" s="36"/>
      <c r="G95" s="36"/>
    </row>
    <row r="96" spans="1:7" ht="14.25">
      <c r="A96" s="162"/>
      <c r="B96" s="160"/>
      <c r="C96" s="159"/>
      <c r="D96" s="158"/>
      <c r="E96" s="158"/>
      <c r="F96" s="36"/>
      <c r="G96" s="36"/>
    </row>
    <row r="97" spans="1:7" ht="14.25">
      <c r="A97" s="161"/>
      <c r="B97" s="160"/>
      <c r="C97" s="159"/>
      <c r="D97" s="158"/>
      <c r="E97" s="158"/>
      <c r="F97" s="36"/>
      <c r="G97" s="36"/>
    </row>
    <row r="98" spans="1:7" ht="14.25">
      <c r="A98" s="161"/>
      <c r="B98" s="160"/>
      <c r="C98" s="159"/>
      <c r="D98" s="158"/>
      <c r="E98" s="158"/>
      <c r="F98" s="36"/>
      <c r="G98" s="36"/>
    </row>
    <row r="99" spans="1:7" ht="14.25">
      <c r="A99" s="162"/>
      <c r="B99" s="160"/>
      <c r="C99" s="159"/>
      <c r="D99" s="158"/>
      <c r="E99" s="158"/>
      <c r="F99" s="36"/>
      <c r="G99" s="36"/>
    </row>
    <row r="100" spans="1:7" ht="12.75">
      <c r="A100" s="455"/>
      <c r="B100" s="456"/>
      <c r="C100" s="455"/>
      <c r="D100" s="476"/>
      <c r="E100" s="476"/>
      <c r="F100" s="36"/>
      <c r="G100" s="36"/>
    </row>
    <row r="101" spans="1:7" ht="12.75">
      <c r="A101" s="455"/>
      <c r="B101" s="456"/>
      <c r="C101" s="455"/>
      <c r="D101" s="476"/>
      <c r="E101" s="476"/>
      <c r="F101" s="36"/>
      <c r="G101" s="36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2.75">
      <c r="A103" s="36"/>
      <c r="B103" s="36"/>
      <c r="C103" s="36"/>
      <c r="D103" s="36"/>
      <c r="E103" s="36"/>
      <c r="F103" s="36"/>
      <c r="G103" s="36"/>
    </row>
    <row r="104" spans="1:7" ht="12.75">
      <c r="A104" s="36"/>
      <c r="B104" s="36"/>
      <c r="C104" s="36"/>
      <c r="D104" s="36"/>
      <c r="E104" s="36"/>
      <c r="F104" s="36"/>
      <c r="G104" s="36"/>
    </row>
    <row r="105" spans="1:7" ht="12.75">
      <c r="A105" s="36"/>
      <c r="B105" s="36"/>
      <c r="C105" s="36"/>
      <c r="D105" s="36"/>
      <c r="E105" s="36"/>
      <c r="F105" s="36"/>
      <c r="G105" s="36"/>
    </row>
    <row r="106" spans="1:7" ht="12.75">
      <c r="A106" s="36"/>
      <c r="B106" s="36"/>
      <c r="C106" s="36"/>
      <c r="D106" s="36"/>
      <c r="E106" s="36"/>
      <c r="F106" s="36"/>
      <c r="G106" s="36"/>
    </row>
    <row r="107" spans="1:7" ht="12.75">
      <c r="A107" s="36"/>
      <c r="B107" s="36"/>
      <c r="C107" s="36"/>
      <c r="D107" s="36"/>
      <c r="E107" s="36"/>
      <c r="F107" s="36"/>
      <c r="G107" s="36"/>
    </row>
    <row r="108" spans="1:7" ht="12.75">
      <c r="A108" s="36"/>
      <c r="B108" s="36"/>
      <c r="C108" s="36"/>
      <c r="D108" s="36"/>
      <c r="E108" s="36"/>
      <c r="F108" s="36"/>
      <c r="G108" s="36"/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36"/>
      <c r="B111" s="36"/>
      <c r="C111" s="36"/>
      <c r="D111" s="36"/>
      <c r="E111" s="36"/>
      <c r="F111" s="36"/>
      <c r="G111" s="36"/>
    </row>
  </sheetData>
  <mergeCells count="5">
    <mergeCell ref="E100:E101"/>
    <mergeCell ref="A100:A101"/>
    <mergeCell ref="B100:B101"/>
    <mergeCell ref="C100:C101"/>
    <mergeCell ref="D100:D10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0">
      <selection activeCell="G16" sqref="G16"/>
    </sheetView>
  </sheetViews>
  <sheetFormatPr defaultColWidth="9.140625" defaultRowHeight="12.75"/>
  <cols>
    <col min="1" max="1" width="5.7109375" style="0" customWidth="1"/>
    <col min="2" max="2" width="45.57421875" style="0" customWidth="1"/>
    <col min="3" max="3" width="12.00390625" style="0" customWidth="1"/>
    <col min="4" max="5" width="11.8515625" style="0" customWidth="1"/>
  </cols>
  <sheetData>
    <row r="1" spans="1:5" ht="12.75">
      <c r="A1" s="3" t="s">
        <v>615</v>
      </c>
      <c r="B1" s="167" t="s">
        <v>136</v>
      </c>
      <c r="C1" s="15" t="s">
        <v>137</v>
      </c>
      <c r="D1" s="169" t="s">
        <v>139</v>
      </c>
      <c r="E1" s="167" t="s">
        <v>140</v>
      </c>
    </row>
    <row r="2" spans="1:6" ht="12.75">
      <c r="A2" s="100" t="s">
        <v>622</v>
      </c>
      <c r="B2" s="18"/>
      <c r="C2" s="16" t="s">
        <v>138</v>
      </c>
      <c r="D2" s="170">
        <v>2010</v>
      </c>
      <c r="E2" s="168">
        <v>2009</v>
      </c>
      <c r="F2" s="35"/>
    </row>
    <row r="3" spans="1:5" ht="21" customHeight="1">
      <c r="A3" s="1">
        <v>1</v>
      </c>
      <c r="B3" s="15" t="s">
        <v>141</v>
      </c>
      <c r="C3" s="174">
        <v>701705</v>
      </c>
      <c r="D3" s="12">
        <v>209336419</v>
      </c>
      <c r="E3" s="24">
        <v>203150164</v>
      </c>
    </row>
    <row r="4" spans="1:5" ht="21.75" customHeight="1">
      <c r="A4" s="1">
        <v>2</v>
      </c>
      <c r="B4" s="15" t="s">
        <v>142</v>
      </c>
      <c r="C4" s="14"/>
      <c r="D4" s="11">
        <v>0</v>
      </c>
      <c r="E4" s="14">
        <v>0</v>
      </c>
    </row>
    <row r="5" spans="1:5" ht="16.5" customHeight="1">
      <c r="A5" s="1">
        <v>3</v>
      </c>
      <c r="B5" s="15" t="s">
        <v>143</v>
      </c>
      <c r="C5" s="14"/>
      <c r="D5" s="11"/>
      <c r="E5" s="14"/>
    </row>
    <row r="6" spans="1:5" ht="16.5" customHeight="1">
      <c r="A6" s="1"/>
      <c r="B6" s="15" t="s">
        <v>144</v>
      </c>
      <c r="C6" s="14"/>
      <c r="D6" s="11">
        <v>0</v>
      </c>
      <c r="E6" s="14">
        <v>0</v>
      </c>
    </row>
    <row r="7" spans="1:5" ht="19.5" customHeight="1">
      <c r="A7" s="1">
        <v>4</v>
      </c>
      <c r="B7" s="15" t="s">
        <v>145</v>
      </c>
      <c r="C7" s="5" t="s">
        <v>146</v>
      </c>
      <c r="D7" s="12">
        <v>228977444</v>
      </c>
      <c r="E7" s="15">
        <v>186794469</v>
      </c>
    </row>
    <row r="8" spans="1:7" ht="14.25">
      <c r="A8" s="1">
        <v>5</v>
      </c>
      <c r="B8" s="15" t="s">
        <v>147</v>
      </c>
      <c r="C8" s="14"/>
      <c r="D8" s="11"/>
      <c r="E8" s="14"/>
      <c r="G8" s="173"/>
    </row>
    <row r="9" spans="1:5" ht="16.5" customHeight="1">
      <c r="A9" s="1"/>
      <c r="B9" s="14" t="s">
        <v>148</v>
      </c>
      <c r="C9" s="14">
        <v>641</v>
      </c>
      <c r="D9" s="11">
        <v>6010308</v>
      </c>
      <c r="E9" s="14">
        <v>5531425</v>
      </c>
    </row>
    <row r="10" spans="1:5" ht="18.75" customHeight="1">
      <c r="A10" s="1"/>
      <c r="B10" s="14" t="s">
        <v>149</v>
      </c>
      <c r="C10" s="14">
        <v>644</v>
      </c>
      <c r="D10" s="11">
        <v>2036924</v>
      </c>
      <c r="E10" s="14">
        <v>2015475</v>
      </c>
    </row>
    <row r="11" spans="1:5" ht="17.25" customHeight="1">
      <c r="A11" s="1">
        <v>6</v>
      </c>
      <c r="B11" s="171" t="s">
        <v>150</v>
      </c>
      <c r="C11" s="14">
        <v>68</v>
      </c>
      <c r="D11" s="12">
        <v>517873</v>
      </c>
      <c r="E11" s="15">
        <v>475846</v>
      </c>
    </row>
    <row r="12" spans="1:5" ht="18.75" customHeight="1">
      <c r="A12" s="1">
        <v>7</v>
      </c>
      <c r="B12" s="171" t="s">
        <v>151</v>
      </c>
      <c r="C12" s="10" t="s">
        <v>152</v>
      </c>
      <c r="D12" s="176">
        <v>3903959</v>
      </c>
      <c r="E12" s="15">
        <v>1012297</v>
      </c>
    </row>
    <row r="13" spans="1:5" ht="21" customHeight="1">
      <c r="A13" s="1">
        <v>8</v>
      </c>
      <c r="B13" s="171" t="s">
        <v>153</v>
      </c>
      <c r="C13" s="4"/>
      <c r="D13" s="176">
        <f>D7+D9+D10+D11+D12</f>
        <v>241446508</v>
      </c>
      <c r="E13" s="176">
        <f>E7+E9+E10+E11+E12</f>
        <v>195829512</v>
      </c>
    </row>
    <row r="14" spans="1:5" ht="24" customHeight="1">
      <c r="A14" s="1">
        <v>9</v>
      </c>
      <c r="B14" s="171" t="s">
        <v>154</v>
      </c>
      <c r="C14" s="4"/>
      <c r="D14" s="176">
        <f>D3-D13</f>
        <v>-32110089</v>
      </c>
      <c r="E14" s="176">
        <f>E3-E13</f>
        <v>7320652</v>
      </c>
    </row>
    <row r="15" spans="1:5" ht="20.25" customHeight="1">
      <c r="A15" s="1">
        <v>10</v>
      </c>
      <c r="B15" s="171" t="s">
        <v>155</v>
      </c>
      <c r="C15" s="14"/>
      <c r="D15" s="11"/>
      <c r="E15" s="14"/>
    </row>
    <row r="16" spans="1:5" ht="18.75" customHeight="1">
      <c r="A16" s="1"/>
      <c r="B16" s="171" t="s">
        <v>156</v>
      </c>
      <c r="C16" s="14"/>
      <c r="D16" s="11">
        <v>0</v>
      </c>
      <c r="E16" s="14">
        <v>0</v>
      </c>
    </row>
    <row r="17" spans="1:5" ht="16.5" customHeight="1">
      <c r="A17" s="1">
        <v>11</v>
      </c>
      <c r="B17" s="171" t="s">
        <v>157</v>
      </c>
      <c r="C17" s="14"/>
      <c r="D17" s="11"/>
      <c r="E17" s="14"/>
    </row>
    <row r="18" spans="1:5" ht="16.5" customHeight="1">
      <c r="A18" s="1"/>
      <c r="B18" s="171" t="s">
        <v>158</v>
      </c>
      <c r="C18" s="14"/>
      <c r="D18" s="11">
        <v>0</v>
      </c>
      <c r="E18" s="14">
        <v>0</v>
      </c>
    </row>
    <row r="19" spans="1:5" ht="18" customHeight="1">
      <c r="A19" s="1">
        <v>12</v>
      </c>
      <c r="B19" s="171" t="s">
        <v>159</v>
      </c>
      <c r="C19" s="14"/>
      <c r="D19" s="11">
        <v>0</v>
      </c>
      <c r="E19" s="14">
        <v>0</v>
      </c>
    </row>
    <row r="20" spans="1:5" ht="16.5" customHeight="1">
      <c r="A20" s="1">
        <v>12.1</v>
      </c>
      <c r="B20" s="171" t="s">
        <v>160</v>
      </c>
      <c r="C20" s="14"/>
      <c r="D20" s="11"/>
      <c r="E20" s="14"/>
    </row>
    <row r="21" spans="1:5" ht="15.75" customHeight="1">
      <c r="A21" s="1"/>
      <c r="B21" s="171" t="s">
        <v>161</v>
      </c>
      <c r="C21" s="14"/>
      <c r="D21" s="11">
        <v>0</v>
      </c>
      <c r="E21" s="14">
        <v>0</v>
      </c>
    </row>
    <row r="22" spans="1:5" ht="17.25" customHeight="1">
      <c r="A22" s="1">
        <v>12.2</v>
      </c>
      <c r="B22" s="171" t="s">
        <v>162</v>
      </c>
      <c r="C22" s="14"/>
      <c r="D22" s="11">
        <v>456580</v>
      </c>
      <c r="E22" s="14">
        <v>1357586</v>
      </c>
    </row>
    <row r="23" spans="1:5" ht="19.5" customHeight="1">
      <c r="A23" s="1">
        <v>12.3</v>
      </c>
      <c r="B23" s="171" t="s">
        <v>163</v>
      </c>
      <c r="C23" s="14"/>
      <c r="D23" s="11">
        <v>0</v>
      </c>
      <c r="E23" s="14">
        <v>0</v>
      </c>
    </row>
    <row r="24" spans="1:5" ht="18.75" customHeight="1">
      <c r="A24" s="1">
        <v>12.4</v>
      </c>
      <c r="B24" s="171" t="s">
        <v>164</v>
      </c>
      <c r="C24" s="14"/>
      <c r="D24" s="11">
        <v>0</v>
      </c>
      <c r="E24" s="14">
        <v>0</v>
      </c>
    </row>
    <row r="25" spans="1:5" ht="17.25" customHeight="1">
      <c r="A25" s="1">
        <v>13</v>
      </c>
      <c r="B25" s="171" t="s">
        <v>165</v>
      </c>
      <c r="C25" s="14"/>
      <c r="D25" s="11"/>
      <c r="E25" s="14"/>
    </row>
    <row r="26" spans="1:5" ht="20.25" customHeight="1">
      <c r="A26" s="4"/>
      <c r="B26" s="171" t="s">
        <v>166</v>
      </c>
      <c r="C26" s="14"/>
      <c r="D26" s="12">
        <f>D16+D18+D19+D21+D22+D23+D24</f>
        <v>456580</v>
      </c>
      <c r="E26" s="12">
        <f>E16+E18+E19+E21+E22+E23+E24</f>
        <v>1357586</v>
      </c>
    </row>
    <row r="27" spans="1:5" ht="20.25" customHeight="1">
      <c r="A27" s="1">
        <v>14</v>
      </c>
      <c r="B27" s="171" t="s">
        <v>167</v>
      </c>
      <c r="C27" s="14"/>
      <c r="D27" s="12">
        <v>-31653509</v>
      </c>
      <c r="E27" s="15">
        <v>8819838</v>
      </c>
    </row>
    <row r="28" spans="1:5" ht="19.5" customHeight="1">
      <c r="A28" s="1">
        <v>15</v>
      </c>
      <c r="B28" s="171" t="s">
        <v>168</v>
      </c>
      <c r="C28" s="14"/>
      <c r="D28" s="12">
        <v>0</v>
      </c>
      <c r="E28" s="15">
        <v>881984</v>
      </c>
    </row>
    <row r="29" spans="1:5" ht="17.25" customHeight="1">
      <c r="A29" s="20">
        <v>16</v>
      </c>
      <c r="B29" s="172" t="s">
        <v>466</v>
      </c>
      <c r="C29" s="18"/>
      <c r="D29" s="17">
        <f>D27-D28</f>
        <v>-31653509</v>
      </c>
      <c r="E29" s="17">
        <f>E27-E28</f>
        <v>7937854</v>
      </c>
    </row>
    <row r="30" spans="1:5" ht="15.75" customHeight="1">
      <c r="A30" s="21">
        <v>17</v>
      </c>
      <c r="B30" s="39" t="s">
        <v>169</v>
      </c>
      <c r="C30" s="39"/>
      <c r="D30" s="175"/>
      <c r="E30" s="175"/>
    </row>
  </sheetData>
  <printOptions gridLines="1"/>
  <pageMargins left="0.75" right="0.75" top="1" bottom="1" header="0.5" footer="0.5"/>
  <pageSetup orientation="portrait" paperSize="9" r:id="rId1"/>
  <headerFooter alignWithMargins="0">
    <oddHeader>&amp;C&amp;"Arial,Bold Italic"&amp;14A.PASQYRA E TE ARDHURAVE DHE SHPENZIMEVE&amp;"Arial,Regular"&amp;10
&amp;"Arial,Bold"(Bazuar ne klasifikimin e Shpenzimeve sipas Natyres)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2" topLeftCell="BM15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12.140625" style="0" customWidth="1"/>
    <col min="4" max="4" width="12.8515625" style="0" customWidth="1"/>
  </cols>
  <sheetData>
    <row r="1" spans="1:4" ht="12.75">
      <c r="A1" s="167" t="s">
        <v>615</v>
      </c>
      <c r="B1" s="167" t="s">
        <v>170</v>
      </c>
      <c r="C1" s="167" t="s">
        <v>724</v>
      </c>
      <c r="D1" s="167" t="s">
        <v>724</v>
      </c>
    </row>
    <row r="2" spans="1:4" ht="12.75">
      <c r="A2" s="34"/>
      <c r="B2" s="34"/>
      <c r="C2" s="168">
        <v>2010</v>
      </c>
      <c r="D2" s="168">
        <v>2009</v>
      </c>
    </row>
    <row r="3" spans="1:4" ht="19.5" customHeight="1">
      <c r="A3" s="167" t="s">
        <v>701</v>
      </c>
      <c r="B3" s="15" t="s">
        <v>171</v>
      </c>
      <c r="C3" s="29"/>
      <c r="D3" s="29"/>
    </row>
    <row r="4" spans="1:4" ht="20.25" customHeight="1">
      <c r="A4" s="29"/>
      <c r="B4" s="29" t="s">
        <v>172</v>
      </c>
      <c r="C4" s="29">
        <v>352187400</v>
      </c>
      <c r="D4" s="29">
        <v>84392727</v>
      </c>
    </row>
    <row r="5" spans="1:4" ht="18" customHeight="1">
      <c r="A5" s="29"/>
      <c r="B5" s="29" t="s">
        <v>193</v>
      </c>
      <c r="C5" s="53">
        <v>220606392</v>
      </c>
      <c r="D5" s="29">
        <v>172276993</v>
      </c>
    </row>
    <row r="6" spans="1:4" ht="18" customHeight="1">
      <c r="A6" s="29"/>
      <c r="B6" s="29" t="s">
        <v>472</v>
      </c>
      <c r="C6" s="29">
        <v>2000000</v>
      </c>
      <c r="D6" s="29">
        <v>0</v>
      </c>
    </row>
    <row r="7" spans="1:4" ht="15.75" customHeight="1">
      <c r="A7" s="29"/>
      <c r="B7" s="29" t="s">
        <v>173</v>
      </c>
      <c r="C7" s="29">
        <v>0</v>
      </c>
      <c r="D7" s="29">
        <v>0</v>
      </c>
    </row>
    <row r="8" spans="1:4" ht="15.75" customHeight="1">
      <c r="A8" s="34"/>
      <c r="B8" s="34" t="s">
        <v>174</v>
      </c>
      <c r="C8" s="68">
        <v>1155392</v>
      </c>
      <c r="D8" s="34">
        <v>2294144</v>
      </c>
    </row>
    <row r="9" spans="1:4" ht="23.25" customHeight="1">
      <c r="A9" s="29"/>
      <c r="B9" s="15" t="s">
        <v>175</v>
      </c>
      <c r="C9" s="15">
        <f>C4-C5+C6-C7-C8</f>
        <v>132425616</v>
      </c>
      <c r="D9" s="15">
        <f>D4-D5+D6-D7-D8</f>
        <v>-90178410</v>
      </c>
    </row>
    <row r="10" spans="1:4" ht="12.75">
      <c r="A10" s="167"/>
      <c r="B10" s="29"/>
      <c r="C10" s="29"/>
      <c r="D10" s="29"/>
    </row>
    <row r="11" spans="1:4" ht="21" customHeight="1">
      <c r="A11" s="167" t="s">
        <v>702</v>
      </c>
      <c r="B11" s="15" t="s">
        <v>176</v>
      </c>
      <c r="C11" s="29"/>
      <c r="D11" s="29"/>
    </row>
    <row r="12" spans="1:4" ht="16.5" customHeight="1">
      <c r="A12" s="29"/>
      <c r="B12" s="29" t="s">
        <v>177</v>
      </c>
      <c r="C12" s="29"/>
      <c r="D12" s="29"/>
    </row>
    <row r="13" spans="1:4" ht="17.25" customHeight="1">
      <c r="A13" s="29"/>
      <c r="B13" s="29" t="s">
        <v>178</v>
      </c>
      <c r="C13" s="29">
        <v>0</v>
      </c>
      <c r="D13" s="29">
        <v>0</v>
      </c>
    </row>
    <row r="14" spans="1:4" ht="16.5" customHeight="1">
      <c r="A14" s="29"/>
      <c r="B14" s="29" t="s">
        <v>179</v>
      </c>
      <c r="C14" s="53">
        <v>21776704</v>
      </c>
      <c r="D14" s="29">
        <v>0</v>
      </c>
    </row>
    <row r="15" spans="1:4" ht="15.75" customHeight="1">
      <c r="A15" s="29"/>
      <c r="B15" s="29" t="s">
        <v>180</v>
      </c>
      <c r="C15" s="29">
        <v>0</v>
      </c>
      <c r="D15" s="29">
        <v>0</v>
      </c>
    </row>
    <row r="16" spans="1:4" ht="15.75" customHeight="1">
      <c r="A16" s="29"/>
      <c r="B16" s="64" t="s">
        <v>181</v>
      </c>
      <c r="C16" s="29">
        <v>455580</v>
      </c>
      <c r="D16" s="29">
        <v>1357586</v>
      </c>
    </row>
    <row r="17" spans="1:4" ht="15.75" customHeight="1">
      <c r="A17" s="34"/>
      <c r="B17" s="65" t="s">
        <v>182</v>
      </c>
      <c r="C17" s="18">
        <v>0</v>
      </c>
      <c r="D17" s="18">
        <v>0</v>
      </c>
    </row>
    <row r="18" spans="1:4" ht="19.5" customHeight="1">
      <c r="A18" s="29"/>
      <c r="B18" s="171" t="s">
        <v>183</v>
      </c>
      <c r="C18" s="12">
        <f>-C13-C14+C15+C16+C17</f>
        <v>-21321124</v>
      </c>
      <c r="D18" s="12">
        <f>-D13-D14+D15+D16+D17</f>
        <v>1357586</v>
      </c>
    </row>
    <row r="19" spans="1:4" ht="12.75">
      <c r="A19" s="29"/>
      <c r="B19" s="29"/>
      <c r="C19" s="32"/>
      <c r="D19" s="29"/>
    </row>
    <row r="20" spans="1:4" ht="12.75">
      <c r="A20" s="167" t="s">
        <v>704</v>
      </c>
      <c r="B20" s="15" t="s">
        <v>184</v>
      </c>
      <c r="C20" s="32"/>
      <c r="D20" s="29"/>
    </row>
    <row r="21" spans="1:4" ht="12.75">
      <c r="A21" s="29"/>
      <c r="B21" s="29" t="s">
        <v>185</v>
      </c>
      <c r="C21" s="32">
        <v>0</v>
      </c>
      <c r="D21" s="29">
        <v>0</v>
      </c>
    </row>
    <row r="22" spans="1:4" ht="12.75">
      <c r="A22" s="29"/>
      <c r="B22" s="29" t="s">
        <v>186</v>
      </c>
      <c r="C22" s="32">
        <v>0</v>
      </c>
      <c r="D22" s="29">
        <v>0</v>
      </c>
    </row>
    <row r="23" spans="1:4" ht="12.75">
      <c r="A23" s="29"/>
      <c r="B23" s="29" t="s">
        <v>187</v>
      </c>
      <c r="C23" s="32">
        <v>0</v>
      </c>
      <c r="D23" s="29">
        <v>0</v>
      </c>
    </row>
    <row r="24" spans="1:4" ht="12.75">
      <c r="A24" s="34"/>
      <c r="B24" s="34" t="s">
        <v>188</v>
      </c>
      <c r="C24" s="47">
        <v>606254</v>
      </c>
      <c r="D24" s="34">
        <v>600000</v>
      </c>
    </row>
    <row r="25" spans="1:4" ht="18.75" customHeight="1">
      <c r="A25" s="29"/>
      <c r="B25" s="15" t="s">
        <v>189</v>
      </c>
      <c r="C25" s="12">
        <f>C21+C22-C23-C24</f>
        <v>-606254</v>
      </c>
      <c r="D25" s="12">
        <f>D21+D22-D23-D24</f>
        <v>-600000</v>
      </c>
    </row>
    <row r="26" spans="1:4" ht="12.75">
      <c r="A26" s="29"/>
      <c r="B26" s="29"/>
      <c r="C26" s="32"/>
      <c r="D26" s="29"/>
    </row>
    <row r="27" spans="1:4" ht="19.5" customHeight="1">
      <c r="A27" s="29"/>
      <c r="B27" s="15" t="s">
        <v>190</v>
      </c>
      <c r="C27" s="177">
        <f>C29-C28</f>
        <v>110498238</v>
      </c>
      <c r="D27" s="13">
        <f>D29-D28</f>
        <v>-89420824</v>
      </c>
    </row>
    <row r="28" spans="1:4" ht="20.25" customHeight="1">
      <c r="A28" s="29"/>
      <c r="B28" s="15" t="s">
        <v>191</v>
      </c>
      <c r="C28" s="12">
        <v>18796426</v>
      </c>
      <c r="D28" s="15">
        <v>108217250</v>
      </c>
    </row>
    <row r="29" spans="1:4" ht="20.25" customHeight="1">
      <c r="A29" s="34"/>
      <c r="B29" s="16" t="s">
        <v>192</v>
      </c>
      <c r="C29" s="17">
        <v>129294664</v>
      </c>
      <c r="D29" s="16">
        <v>18796426</v>
      </c>
    </row>
    <row r="30" spans="4:5" ht="12.75">
      <c r="D30" s="42"/>
      <c r="E30" s="36"/>
    </row>
  </sheetData>
  <printOptions gridLines="1"/>
  <pageMargins left="0.75" right="0.75" top="1" bottom="1" header="0.5" footer="0.5"/>
  <pageSetup orientation="portrait" paperSize="9" r:id="rId1"/>
  <headerFooter alignWithMargins="0">
    <oddHeader>&amp;C&amp;"Arial,Bold Italic"&amp;14PASQYRA E FLUKSIT MONETAR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ySplit="6" topLeftCell="BM7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37.421875" style="0" customWidth="1"/>
    <col min="2" max="2" width="9.140625" style="0" hidden="1" customWidth="1"/>
    <col min="3" max="3" width="13.57421875" style="0" hidden="1" customWidth="1"/>
    <col min="4" max="4" width="0.2890625" style="0" hidden="1" customWidth="1"/>
    <col min="5" max="5" width="10.140625" style="0" bestFit="1" customWidth="1"/>
    <col min="6" max="6" width="9.28125" style="0" customWidth="1"/>
    <col min="10" max="11" width="10.140625" style="0" bestFit="1" customWidth="1"/>
    <col min="12" max="13" width="10.28125" style="0" customWidth="1"/>
  </cols>
  <sheetData>
    <row r="1" spans="1:15" ht="12.75" customHeight="1">
      <c r="A1" s="178"/>
      <c r="B1" s="179"/>
      <c r="C1" s="179"/>
      <c r="D1" s="191"/>
      <c r="E1" s="487" t="s">
        <v>222</v>
      </c>
      <c r="F1" s="488"/>
      <c r="G1" s="488"/>
      <c r="H1" s="488"/>
      <c r="I1" s="488"/>
      <c r="J1" s="488"/>
      <c r="K1" s="191"/>
      <c r="L1" s="191"/>
      <c r="M1" s="210"/>
      <c r="N1" s="186"/>
      <c r="O1" s="36"/>
    </row>
    <row r="2" spans="1:15" ht="12.75">
      <c r="A2" s="181"/>
      <c r="B2" s="181"/>
      <c r="C2" s="181"/>
      <c r="D2" s="205"/>
      <c r="E2" s="206"/>
      <c r="F2" s="187"/>
      <c r="G2" s="187"/>
      <c r="H2" s="187"/>
      <c r="I2" s="187"/>
      <c r="J2" s="187"/>
      <c r="K2" s="192"/>
      <c r="L2" s="192"/>
      <c r="M2" s="211"/>
      <c r="N2" s="181"/>
      <c r="O2" s="36"/>
    </row>
    <row r="3" spans="1:14" ht="12.75">
      <c r="A3" s="235" t="s">
        <v>618</v>
      </c>
      <c r="B3" s="182"/>
      <c r="C3" s="182"/>
      <c r="D3" s="193"/>
      <c r="E3" s="209" t="s">
        <v>194</v>
      </c>
      <c r="F3" s="209" t="s">
        <v>195</v>
      </c>
      <c r="G3" s="228" t="s">
        <v>211</v>
      </c>
      <c r="H3" s="197" t="s">
        <v>196</v>
      </c>
      <c r="I3" s="209" t="s">
        <v>196</v>
      </c>
      <c r="J3" s="209" t="s">
        <v>197</v>
      </c>
      <c r="K3" s="207" t="s">
        <v>198</v>
      </c>
      <c r="L3" s="207" t="s">
        <v>219</v>
      </c>
      <c r="M3" s="209" t="s">
        <v>198</v>
      </c>
      <c r="N3" s="183"/>
    </row>
    <row r="4" spans="1:15" ht="12.75">
      <c r="A4" s="184"/>
      <c r="B4" s="184"/>
      <c r="C4" s="184"/>
      <c r="D4" s="188"/>
      <c r="E4" s="219" t="s">
        <v>199</v>
      </c>
      <c r="F4" s="219" t="s">
        <v>200</v>
      </c>
      <c r="G4" s="229" t="s">
        <v>212</v>
      </c>
      <c r="H4" s="207" t="s">
        <v>213</v>
      </c>
      <c r="I4" s="219" t="s">
        <v>215</v>
      </c>
      <c r="J4" s="219" t="s">
        <v>217</v>
      </c>
      <c r="K4" s="198"/>
      <c r="L4" s="208" t="s">
        <v>220</v>
      </c>
      <c r="M4" s="198"/>
      <c r="N4" s="200"/>
      <c r="O4" s="36"/>
    </row>
    <row r="5" spans="1:15" ht="12.75">
      <c r="A5" s="184"/>
      <c r="B5" s="184"/>
      <c r="C5" s="184"/>
      <c r="D5" s="188"/>
      <c r="E5" s="220"/>
      <c r="F5" s="220"/>
      <c r="G5" s="225"/>
      <c r="H5" s="207" t="s">
        <v>214</v>
      </c>
      <c r="I5" s="219" t="s">
        <v>216</v>
      </c>
      <c r="J5" s="219" t="s">
        <v>218</v>
      </c>
      <c r="K5" s="198"/>
      <c r="L5" s="208" t="s">
        <v>221</v>
      </c>
      <c r="M5" s="198"/>
      <c r="N5" s="200"/>
      <c r="O5" s="36"/>
    </row>
    <row r="6" spans="1:15" ht="12.75">
      <c r="A6" s="195"/>
      <c r="B6" s="195"/>
      <c r="C6" s="195"/>
      <c r="D6" s="196"/>
      <c r="E6" s="212"/>
      <c r="F6" s="212"/>
      <c r="G6" s="212"/>
      <c r="H6" s="196"/>
      <c r="I6" s="231"/>
      <c r="J6" s="231"/>
      <c r="K6" s="195"/>
      <c r="L6" s="212"/>
      <c r="M6" s="196"/>
      <c r="N6" s="201"/>
      <c r="O6" s="36"/>
    </row>
    <row r="7" spans="1:15" ht="15.75">
      <c r="A7" s="478" t="s">
        <v>467</v>
      </c>
      <c r="B7" s="478"/>
      <c r="C7" s="478"/>
      <c r="D7" s="213"/>
      <c r="E7" s="236">
        <v>17433508</v>
      </c>
      <c r="F7" s="222"/>
      <c r="G7" s="227"/>
      <c r="H7" s="203"/>
      <c r="I7" s="221"/>
      <c r="J7" s="237">
        <v>12196436</v>
      </c>
      <c r="K7" s="236">
        <v>29629944</v>
      </c>
      <c r="L7" s="240">
        <v>0</v>
      </c>
      <c r="M7" s="238">
        <v>29624944</v>
      </c>
      <c r="N7" s="202"/>
      <c r="O7" s="36"/>
    </row>
    <row r="8" spans="1:15" ht="15.75">
      <c r="A8" s="464" t="s">
        <v>223</v>
      </c>
      <c r="B8" s="464"/>
      <c r="C8" s="464"/>
      <c r="D8" s="485"/>
      <c r="E8" s="218"/>
      <c r="F8" s="218"/>
      <c r="G8" s="218"/>
      <c r="H8" s="194"/>
      <c r="I8" s="218"/>
      <c r="J8" s="218"/>
      <c r="K8" s="222"/>
      <c r="L8" s="218"/>
      <c r="M8" s="194"/>
      <c r="N8" s="202"/>
      <c r="O8" s="36"/>
    </row>
    <row r="9" spans="1:15" ht="15.75">
      <c r="A9" s="478" t="s">
        <v>202</v>
      </c>
      <c r="B9" s="478"/>
      <c r="C9" s="478"/>
      <c r="D9" s="213"/>
      <c r="E9" s="222"/>
      <c r="F9" s="222"/>
      <c r="G9" s="227"/>
      <c r="H9" s="230"/>
      <c r="I9" s="222"/>
      <c r="J9" s="222"/>
      <c r="K9" s="222"/>
      <c r="L9" s="227"/>
      <c r="M9" s="213"/>
      <c r="N9" s="202"/>
      <c r="O9" s="36"/>
    </row>
    <row r="10" spans="1:15" ht="15.75">
      <c r="A10" s="486" t="s">
        <v>203</v>
      </c>
      <c r="B10" s="486"/>
      <c r="C10" s="486"/>
      <c r="D10" s="216"/>
      <c r="E10" s="223"/>
      <c r="F10" s="223"/>
      <c r="G10" s="223"/>
      <c r="H10" s="216"/>
      <c r="I10" s="223"/>
      <c r="J10" s="232"/>
      <c r="K10" s="223"/>
      <c r="L10" s="223"/>
      <c r="M10" s="216"/>
      <c r="N10" s="202"/>
      <c r="O10" s="36"/>
    </row>
    <row r="11" spans="1:15" ht="12.75">
      <c r="A11" s="483" t="s">
        <v>204</v>
      </c>
      <c r="B11" s="457"/>
      <c r="C11" s="457"/>
      <c r="D11" s="217"/>
      <c r="E11" s="119"/>
      <c r="F11" s="119"/>
      <c r="G11" s="119"/>
      <c r="H11" s="217"/>
      <c r="I11" s="119"/>
      <c r="J11" s="119"/>
      <c r="K11" s="119"/>
      <c r="L11" s="119"/>
      <c r="M11" s="217"/>
      <c r="N11" s="204"/>
      <c r="O11" s="36"/>
    </row>
    <row r="12" spans="1:15" ht="15.75">
      <c r="A12" s="484" t="s">
        <v>224</v>
      </c>
      <c r="B12" s="462"/>
      <c r="C12" s="462"/>
      <c r="D12" s="463"/>
      <c r="E12" s="224"/>
      <c r="F12" s="224"/>
      <c r="G12" s="224"/>
      <c r="H12" s="193"/>
      <c r="I12" s="224"/>
      <c r="J12" s="199"/>
      <c r="K12" s="224"/>
      <c r="L12" s="224"/>
      <c r="M12" s="193"/>
      <c r="N12" s="202"/>
      <c r="O12" s="36"/>
    </row>
    <row r="13" spans="1:15" ht="12.75" customHeight="1">
      <c r="A13" s="462" t="s">
        <v>225</v>
      </c>
      <c r="B13" s="462"/>
      <c r="C13" s="462"/>
      <c r="D13" s="188"/>
      <c r="E13" s="225"/>
      <c r="F13" s="225"/>
      <c r="G13" s="225"/>
      <c r="H13" s="188"/>
      <c r="I13" s="225"/>
      <c r="J13" s="225"/>
      <c r="K13" s="225"/>
      <c r="L13" s="225"/>
      <c r="M13" s="188"/>
      <c r="N13" s="200"/>
      <c r="O13" s="36"/>
    </row>
    <row r="14" spans="1:15" ht="12.75" customHeight="1">
      <c r="A14" s="457" t="s">
        <v>205</v>
      </c>
      <c r="B14" s="457"/>
      <c r="C14" s="457"/>
      <c r="D14" s="190"/>
      <c r="E14" s="226"/>
      <c r="F14" s="226"/>
      <c r="G14" s="226"/>
      <c r="H14" s="190"/>
      <c r="I14" s="226"/>
      <c r="J14" s="226"/>
      <c r="K14" s="226"/>
      <c r="L14" s="226"/>
      <c r="M14" s="190"/>
      <c r="N14" s="200"/>
      <c r="O14" s="36"/>
    </row>
    <row r="15" spans="1:15" ht="15.75">
      <c r="A15" s="464" t="s">
        <v>206</v>
      </c>
      <c r="B15" s="464"/>
      <c r="C15" s="464"/>
      <c r="D15" s="213"/>
      <c r="E15" s="227"/>
      <c r="F15" s="227"/>
      <c r="G15" s="227"/>
      <c r="H15" s="213"/>
      <c r="I15" s="227"/>
      <c r="J15" s="239">
        <v>7796254</v>
      </c>
      <c r="K15" s="236">
        <v>7796254</v>
      </c>
      <c r="L15" s="239"/>
      <c r="M15" s="238">
        <v>7796254</v>
      </c>
      <c r="N15" s="202"/>
      <c r="O15" s="36"/>
    </row>
    <row r="16" spans="1:15" ht="15.75">
      <c r="A16" s="482" t="s">
        <v>207</v>
      </c>
      <c r="B16" s="464"/>
      <c r="C16" s="214"/>
      <c r="D16" s="194"/>
      <c r="E16" s="218"/>
      <c r="F16" s="218"/>
      <c r="G16" s="218"/>
      <c r="H16" s="194"/>
      <c r="I16" s="218"/>
      <c r="J16" s="218"/>
      <c r="K16" s="237">
        <v>600000</v>
      </c>
      <c r="L16" s="218"/>
      <c r="M16" s="203">
        <v>600000</v>
      </c>
      <c r="N16" s="202"/>
      <c r="O16" s="36"/>
    </row>
    <row r="17" spans="1:14" ht="15.75">
      <c r="A17" s="215" t="s">
        <v>226</v>
      </c>
      <c r="B17" s="215"/>
      <c r="C17" s="215"/>
      <c r="D17" s="180" t="s">
        <v>201</v>
      </c>
      <c r="E17" s="218"/>
      <c r="F17" s="218"/>
      <c r="G17" s="218"/>
      <c r="H17" s="194"/>
      <c r="I17" s="222"/>
      <c r="J17" s="218"/>
      <c r="K17" s="222"/>
      <c r="L17" s="218"/>
      <c r="M17" s="194"/>
      <c r="N17" s="202"/>
    </row>
    <row r="18" spans="1:14" ht="15.75">
      <c r="A18" s="464" t="s">
        <v>208</v>
      </c>
      <c r="B18" s="464"/>
      <c r="C18" s="464"/>
      <c r="D18" s="194"/>
      <c r="E18" s="236"/>
      <c r="F18" s="222"/>
      <c r="G18" s="218"/>
      <c r="H18" s="194"/>
      <c r="I18" s="218"/>
      <c r="J18" s="218"/>
      <c r="K18" s="237">
        <v>7959492</v>
      </c>
      <c r="L18" s="218"/>
      <c r="M18" s="203">
        <v>7959492</v>
      </c>
      <c r="N18" s="202"/>
    </row>
    <row r="19" spans="1:14" ht="15.75">
      <c r="A19" s="477" t="s">
        <v>229</v>
      </c>
      <c r="B19" s="478"/>
      <c r="C19" s="479"/>
      <c r="D19" s="218"/>
      <c r="E19" s="236">
        <v>25293000</v>
      </c>
      <c r="F19" s="237">
        <v>252930</v>
      </c>
      <c r="G19" s="218"/>
      <c r="H19" s="203">
        <v>610216</v>
      </c>
      <c r="I19" s="221"/>
      <c r="J19" s="237">
        <v>7796254</v>
      </c>
      <c r="K19" s="236">
        <v>33699470</v>
      </c>
      <c r="L19" s="233"/>
      <c r="M19" s="203">
        <v>33699470</v>
      </c>
      <c r="N19" s="185"/>
    </row>
    <row r="20" spans="1:14" ht="12.75">
      <c r="A20" s="480"/>
      <c r="B20" s="480"/>
      <c r="C20" s="480"/>
      <c r="D20" s="481"/>
      <c r="E20" s="225"/>
      <c r="F20" s="225"/>
      <c r="G20" s="225"/>
      <c r="H20" s="188"/>
      <c r="I20" s="225"/>
      <c r="J20" s="225"/>
      <c r="K20" s="225"/>
      <c r="L20" s="225"/>
      <c r="M20" s="188"/>
      <c r="N20" s="200"/>
    </row>
    <row r="21" spans="1:14" ht="15.75">
      <c r="A21" s="462" t="s">
        <v>203</v>
      </c>
      <c r="B21" s="462"/>
      <c r="C21" s="462"/>
      <c r="D21" s="463"/>
      <c r="E21" s="225"/>
      <c r="F21" s="225"/>
      <c r="G21" s="225"/>
      <c r="H21" s="188"/>
      <c r="I21" s="225"/>
      <c r="J21" s="199"/>
      <c r="K21" s="225"/>
      <c r="L21" s="225"/>
      <c r="M21" s="188"/>
      <c r="N21" s="202"/>
    </row>
    <row r="22" spans="1:14" ht="12.75">
      <c r="A22" s="457" t="s">
        <v>204</v>
      </c>
      <c r="B22" s="457"/>
      <c r="C22" s="457"/>
      <c r="D22" s="217"/>
      <c r="E22" s="119"/>
      <c r="F22" s="119"/>
      <c r="G22" s="119"/>
      <c r="H22" s="217"/>
      <c r="I22" s="119"/>
      <c r="J22" s="119"/>
      <c r="K22" s="119"/>
      <c r="L22" s="119"/>
      <c r="M22" s="217"/>
      <c r="N22" s="204"/>
    </row>
    <row r="23" spans="1:14" ht="15.75">
      <c r="A23" s="462" t="s">
        <v>227</v>
      </c>
      <c r="B23" s="462"/>
      <c r="C23" s="462"/>
      <c r="D23" s="463"/>
      <c r="E23" s="224"/>
      <c r="F23" s="224"/>
      <c r="G23" s="224"/>
      <c r="H23" s="193"/>
      <c r="I23" s="224"/>
      <c r="J23" s="199"/>
      <c r="K23" s="224"/>
      <c r="L23" s="224"/>
      <c r="M23" s="193"/>
      <c r="N23" s="202"/>
    </row>
    <row r="24" spans="1:14" ht="12.75" customHeight="1">
      <c r="A24" s="457" t="s">
        <v>228</v>
      </c>
      <c r="B24" s="457"/>
      <c r="C24" s="457"/>
      <c r="D24" s="190"/>
      <c r="E24" s="226"/>
      <c r="F24" s="226"/>
      <c r="G24" s="226"/>
      <c r="H24" s="190"/>
      <c r="I24" s="226"/>
      <c r="J24" s="226"/>
      <c r="K24" s="226"/>
      <c r="L24" s="226"/>
      <c r="M24" s="190"/>
      <c r="N24" s="200"/>
    </row>
    <row r="25" spans="1:14" ht="12.75">
      <c r="A25" s="459"/>
      <c r="B25" s="459"/>
      <c r="C25" s="459"/>
      <c r="D25" s="460"/>
      <c r="E25" s="218"/>
      <c r="F25" s="218"/>
      <c r="G25" s="218"/>
      <c r="H25" s="190"/>
      <c r="I25" s="218"/>
      <c r="J25" s="226"/>
      <c r="K25" s="226"/>
      <c r="L25" s="226"/>
      <c r="M25" s="190"/>
      <c r="N25" s="200"/>
    </row>
    <row r="26" spans="1:14" ht="15.75">
      <c r="A26" s="457" t="s">
        <v>209</v>
      </c>
      <c r="B26" s="457"/>
      <c r="C26" s="457"/>
      <c r="D26" s="461"/>
      <c r="E26" s="226"/>
      <c r="F26" s="226"/>
      <c r="G26" s="226"/>
      <c r="H26" s="218"/>
      <c r="I26" s="226"/>
      <c r="J26" s="231">
        <v>-31654509</v>
      </c>
      <c r="K26" s="242"/>
      <c r="L26" s="231"/>
      <c r="M26" s="243"/>
      <c r="N26" s="202"/>
    </row>
    <row r="27" spans="1:14" ht="15.75">
      <c r="A27" s="457" t="s">
        <v>207</v>
      </c>
      <c r="B27" s="457"/>
      <c r="C27" s="189"/>
      <c r="D27" s="190"/>
      <c r="E27" s="226"/>
      <c r="F27" s="226"/>
      <c r="G27" s="226"/>
      <c r="H27" s="226"/>
      <c r="I27" s="226"/>
      <c r="J27" s="231"/>
      <c r="K27" s="231">
        <v>606254</v>
      </c>
      <c r="L27" s="231"/>
      <c r="M27" s="243">
        <v>606254</v>
      </c>
      <c r="N27" s="202"/>
    </row>
    <row r="28" spans="1:14" ht="15.75">
      <c r="A28" s="457" t="s">
        <v>208</v>
      </c>
      <c r="B28" s="457"/>
      <c r="C28" s="457"/>
      <c r="D28" s="194"/>
      <c r="E28" s="242"/>
      <c r="F28" s="234"/>
      <c r="G28" s="226"/>
      <c r="H28" s="231"/>
      <c r="I28" s="226"/>
      <c r="J28" s="231"/>
      <c r="K28" s="231"/>
      <c r="L28" s="231"/>
      <c r="M28" s="243"/>
      <c r="N28" s="202"/>
    </row>
    <row r="29" spans="1:14" ht="15.75">
      <c r="A29" s="457" t="s">
        <v>210</v>
      </c>
      <c r="B29" s="457"/>
      <c r="C29" s="457"/>
      <c r="D29" s="190"/>
      <c r="E29" s="231"/>
      <c r="F29" s="226"/>
      <c r="G29" s="226"/>
      <c r="H29" s="234"/>
      <c r="I29" s="226"/>
      <c r="J29" s="226"/>
      <c r="K29" s="226"/>
      <c r="L29" s="226"/>
      <c r="M29" s="190"/>
      <c r="N29" s="202"/>
    </row>
    <row r="30" spans="1:14" ht="15.75">
      <c r="A30" s="458" t="s">
        <v>356</v>
      </c>
      <c r="B30" s="458"/>
      <c r="C30" s="458"/>
      <c r="D30" s="190"/>
      <c r="E30" s="242">
        <v>25293000</v>
      </c>
      <c r="F30" s="231">
        <v>252930</v>
      </c>
      <c r="G30" s="241"/>
      <c r="H30" s="231">
        <v>7800216</v>
      </c>
      <c r="I30" s="242"/>
      <c r="J30" s="231">
        <v>-31654509</v>
      </c>
      <c r="K30" s="242">
        <v>1438707</v>
      </c>
      <c r="L30" s="242"/>
      <c r="M30" s="243">
        <v>1438707</v>
      </c>
      <c r="N30" s="202"/>
    </row>
    <row r="31" spans="1:14" ht="12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</sheetData>
  <mergeCells count="24">
    <mergeCell ref="A8:D8"/>
    <mergeCell ref="A9:C9"/>
    <mergeCell ref="A10:C10"/>
    <mergeCell ref="E1:J1"/>
    <mergeCell ref="A7:C7"/>
    <mergeCell ref="A15:C15"/>
    <mergeCell ref="A16:B16"/>
    <mergeCell ref="A11:C11"/>
    <mergeCell ref="A12:D12"/>
    <mergeCell ref="A13:C13"/>
    <mergeCell ref="A14:C14"/>
    <mergeCell ref="A22:C22"/>
    <mergeCell ref="A23:D23"/>
    <mergeCell ref="A24:C24"/>
    <mergeCell ref="A18:C18"/>
    <mergeCell ref="A19:C19"/>
    <mergeCell ref="A20:D20"/>
    <mergeCell ref="A21:D21"/>
    <mergeCell ref="A29:C29"/>
    <mergeCell ref="A30:C30"/>
    <mergeCell ref="A25:D25"/>
    <mergeCell ref="A26:D26"/>
    <mergeCell ref="A27:B27"/>
    <mergeCell ref="A28:C28"/>
  </mergeCells>
  <printOptions gridLines="1"/>
  <pageMargins left="0.75" right="0.75" top="1" bottom="1" header="0.5" footer="0.5"/>
  <pageSetup orientation="landscape" paperSize="9" r:id="rId1"/>
  <headerFooter alignWithMargins="0">
    <oddHeader>&amp;C&amp;"Arial,Bold Italic"&amp;14PASQYRA E KAPITALIT AKSIONAR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pane ySplit="1" topLeftCell="BM17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6.140625" style="0" customWidth="1"/>
    <col min="2" max="2" width="23.00390625" style="0" customWidth="1"/>
    <col min="4" max="4" width="10.57421875" style="0" customWidth="1"/>
    <col min="5" max="5" width="10.8515625" style="0" customWidth="1"/>
    <col min="6" max="6" width="12.8515625" style="0" customWidth="1"/>
    <col min="8" max="8" width="11.140625" style="0" customWidth="1"/>
    <col min="9" max="9" width="11.421875" style="0" customWidth="1"/>
  </cols>
  <sheetData>
    <row r="1" spans="1:6" s="3" customFormat="1" ht="12.75">
      <c r="A1" s="56" t="s">
        <v>615</v>
      </c>
      <c r="B1" s="57" t="s">
        <v>623</v>
      </c>
      <c r="C1" s="57" t="s">
        <v>712</v>
      </c>
      <c r="D1" s="56" t="s">
        <v>713</v>
      </c>
      <c r="E1" s="57" t="s">
        <v>714</v>
      </c>
      <c r="F1" s="40" t="s">
        <v>715</v>
      </c>
    </row>
    <row r="2" spans="1:6" ht="12.75">
      <c r="A2" s="29">
        <v>1</v>
      </c>
      <c r="B2" s="32" t="s">
        <v>716</v>
      </c>
      <c r="C2" s="32" t="s">
        <v>717</v>
      </c>
      <c r="D2" s="29">
        <v>140</v>
      </c>
      <c r="E2" s="32">
        <v>15000</v>
      </c>
      <c r="F2" s="9">
        <f aca="true" t="shared" si="0" ref="F2:F21">D2*E2</f>
        <v>2100000</v>
      </c>
    </row>
    <row r="3" spans="1:6" ht="12.75">
      <c r="A3" s="29">
        <v>2</v>
      </c>
      <c r="B3" s="32" t="s">
        <v>607</v>
      </c>
      <c r="C3" s="32" t="s">
        <v>723</v>
      </c>
      <c r="D3" s="29">
        <v>1209</v>
      </c>
      <c r="E3" s="32">
        <v>6.6</v>
      </c>
      <c r="F3" s="9">
        <f t="shared" si="0"/>
        <v>7979.4</v>
      </c>
    </row>
    <row r="4" spans="1:6" ht="12.75">
      <c r="A4" s="29">
        <v>3</v>
      </c>
      <c r="B4" s="32" t="s">
        <v>14</v>
      </c>
      <c r="C4" s="32" t="s">
        <v>723</v>
      </c>
      <c r="D4" s="29">
        <v>487</v>
      </c>
      <c r="E4" s="32">
        <v>95</v>
      </c>
      <c r="F4" s="9">
        <f t="shared" si="0"/>
        <v>46265</v>
      </c>
    </row>
    <row r="5" spans="1:6" ht="12.75">
      <c r="A5" s="29">
        <v>4</v>
      </c>
      <c r="B5" s="32" t="s">
        <v>596</v>
      </c>
      <c r="C5" s="32" t="s">
        <v>723</v>
      </c>
      <c r="D5" s="29">
        <v>149</v>
      </c>
      <c r="E5" s="32">
        <v>10</v>
      </c>
      <c r="F5" s="9">
        <f t="shared" si="0"/>
        <v>1490</v>
      </c>
    </row>
    <row r="6" spans="1:6" ht="12.75">
      <c r="A6" s="29">
        <v>5</v>
      </c>
      <c r="B6" s="32" t="s">
        <v>13</v>
      </c>
      <c r="C6" s="32" t="s">
        <v>723</v>
      </c>
      <c r="D6" s="29">
        <v>9</v>
      </c>
      <c r="E6" s="32">
        <v>4900</v>
      </c>
      <c r="F6" s="9">
        <f t="shared" si="0"/>
        <v>44100</v>
      </c>
    </row>
    <row r="7" spans="1:6" ht="12.75">
      <c r="A7" s="29">
        <v>6</v>
      </c>
      <c r="B7" s="32" t="s">
        <v>13</v>
      </c>
      <c r="C7" s="32" t="s">
        <v>723</v>
      </c>
      <c r="D7" s="29">
        <v>3</v>
      </c>
      <c r="E7" s="32">
        <v>3500</v>
      </c>
      <c r="F7" s="9">
        <f t="shared" si="0"/>
        <v>10500</v>
      </c>
    </row>
    <row r="8" spans="1:6" ht="12.75">
      <c r="A8" s="29">
        <v>7</v>
      </c>
      <c r="B8" s="32" t="s">
        <v>13</v>
      </c>
      <c r="C8" s="32" t="s">
        <v>723</v>
      </c>
      <c r="D8" s="29">
        <v>7</v>
      </c>
      <c r="E8" s="32">
        <v>16000</v>
      </c>
      <c r="F8" s="9">
        <f t="shared" si="0"/>
        <v>112000</v>
      </c>
    </row>
    <row r="9" spans="1:6" ht="12.75">
      <c r="A9" s="29">
        <v>8</v>
      </c>
      <c r="B9" s="32" t="s">
        <v>597</v>
      </c>
      <c r="C9" s="32" t="s">
        <v>723</v>
      </c>
      <c r="D9" s="29">
        <v>14</v>
      </c>
      <c r="E9" s="32">
        <v>9400</v>
      </c>
      <c r="F9" s="9">
        <f t="shared" si="0"/>
        <v>131600</v>
      </c>
    </row>
    <row r="10" spans="1:6" ht="12.75">
      <c r="A10" s="29">
        <v>9</v>
      </c>
      <c r="B10" s="32" t="s">
        <v>598</v>
      </c>
      <c r="C10" s="32" t="s">
        <v>723</v>
      </c>
      <c r="D10" s="29">
        <v>5</v>
      </c>
      <c r="E10" s="32">
        <v>5700</v>
      </c>
      <c r="F10" s="9">
        <f t="shared" si="0"/>
        <v>28500</v>
      </c>
    </row>
    <row r="11" spans="1:6" ht="12.75">
      <c r="A11" s="29">
        <v>10</v>
      </c>
      <c r="B11" s="32" t="s">
        <v>15</v>
      </c>
      <c r="C11" s="32" t="s">
        <v>723</v>
      </c>
      <c r="D11" s="32">
        <v>3737</v>
      </c>
      <c r="E11" s="32">
        <v>25</v>
      </c>
      <c r="F11" s="6">
        <f t="shared" si="0"/>
        <v>93425</v>
      </c>
    </row>
    <row r="12" spans="1:6" ht="12.75">
      <c r="A12" s="29">
        <v>11</v>
      </c>
      <c r="B12" s="32" t="s">
        <v>599</v>
      </c>
      <c r="C12" s="32" t="s">
        <v>723</v>
      </c>
      <c r="D12" s="29">
        <v>500</v>
      </c>
      <c r="E12" s="32">
        <v>40</v>
      </c>
      <c r="F12" s="9">
        <f t="shared" si="0"/>
        <v>20000</v>
      </c>
    </row>
    <row r="13" spans="1:6" ht="12.75">
      <c r="A13" s="29">
        <v>12</v>
      </c>
      <c r="B13" s="32" t="s">
        <v>600</v>
      </c>
      <c r="C13" s="32" t="s">
        <v>601</v>
      </c>
      <c r="D13" s="29">
        <v>100</v>
      </c>
      <c r="E13" s="32">
        <v>457</v>
      </c>
      <c r="F13" s="9">
        <f t="shared" si="0"/>
        <v>45700</v>
      </c>
    </row>
    <row r="14" spans="1:6" ht="12.75">
      <c r="A14" s="29">
        <v>13</v>
      </c>
      <c r="B14" s="32" t="s">
        <v>16</v>
      </c>
      <c r="C14" s="32" t="s">
        <v>723</v>
      </c>
      <c r="D14" s="29">
        <v>20</v>
      </c>
      <c r="E14" s="32">
        <v>440</v>
      </c>
      <c r="F14" s="9">
        <f t="shared" si="0"/>
        <v>8800</v>
      </c>
    </row>
    <row r="15" spans="1:6" ht="12.75">
      <c r="A15" s="29">
        <v>14</v>
      </c>
      <c r="B15" s="32" t="s">
        <v>17</v>
      </c>
      <c r="C15" s="32" t="s">
        <v>723</v>
      </c>
      <c r="D15" s="29">
        <v>271</v>
      </c>
      <c r="E15" s="32">
        <v>24</v>
      </c>
      <c r="F15" s="9">
        <f t="shared" si="0"/>
        <v>6504</v>
      </c>
    </row>
    <row r="16" spans="1:6" ht="12.75">
      <c r="A16" s="29">
        <v>15</v>
      </c>
      <c r="B16" s="32" t="s">
        <v>28</v>
      </c>
      <c r="C16" s="32" t="s">
        <v>723</v>
      </c>
      <c r="D16" s="29">
        <v>45</v>
      </c>
      <c r="E16" s="32">
        <v>140</v>
      </c>
      <c r="F16" s="9">
        <f t="shared" si="0"/>
        <v>6300</v>
      </c>
    </row>
    <row r="17" spans="1:6" ht="12.75">
      <c r="A17" s="29">
        <v>16</v>
      </c>
      <c r="B17" s="32" t="s">
        <v>29</v>
      </c>
      <c r="C17" s="32" t="s">
        <v>723</v>
      </c>
      <c r="D17" s="29">
        <v>1098</v>
      </c>
      <c r="E17" s="32">
        <v>20.5</v>
      </c>
      <c r="F17" s="9">
        <f t="shared" si="0"/>
        <v>22509</v>
      </c>
    </row>
    <row r="18" spans="1:6" ht="12.75">
      <c r="A18" s="29">
        <v>17</v>
      </c>
      <c r="B18" s="32" t="s">
        <v>602</v>
      </c>
      <c r="C18" s="32" t="s">
        <v>723</v>
      </c>
      <c r="D18" s="29">
        <v>28</v>
      </c>
      <c r="E18" s="32">
        <v>200</v>
      </c>
      <c r="F18" s="9">
        <f t="shared" si="0"/>
        <v>5600</v>
      </c>
    </row>
    <row r="19" spans="1:6" ht="12.75">
      <c r="A19" s="29">
        <v>18</v>
      </c>
      <c r="B19" s="32" t="s">
        <v>17</v>
      </c>
      <c r="C19" s="32" t="s">
        <v>723</v>
      </c>
      <c r="D19" s="29">
        <v>271</v>
      </c>
      <c r="E19" s="32">
        <v>24</v>
      </c>
      <c r="F19" s="9">
        <f t="shared" si="0"/>
        <v>6504</v>
      </c>
    </row>
    <row r="20" spans="1:6" ht="12.75">
      <c r="A20" s="29">
        <v>19</v>
      </c>
      <c r="B20" s="32" t="s">
        <v>30</v>
      </c>
      <c r="C20" s="32" t="s">
        <v>723</v>
      </c>
      <c r="D20" s="29"/>
      <c r="E20" s="32"/>
      <c r="F20" s="9">
        <f t="shared" si="0"/>
        <v>0</v>
      </c>
    </row>
    <row r="21" spans="1:6" ht="12.75">
      <c r="A21" s="29">
        <v>20</v>
      </c>
      <c r="B21" s="32" t="s">
        <v>31</v>
      </c>
      <c r="C21" s="32" t="s">
        <v>723</v>
      </c>
      <c r="D21" s="29">
        <v>60</v>
      </c>
      <c r="E21" s="32">
        <v>80</v>
      </c>
      <c r="F21" s="9">
        <f t="shared" si="0"/>
        <v>4800</v>
      </c>
    </row>
    <row r="22" spans="1:6" ht="12.75">
      <c r="A22" s="29">
        <v>21</v>
      </c>
      <c r="B22" s="32" t="s">
        <v>32</v>
      </c>
      <c r="C22" s="32" t="s">
        <v>723</v>
      </c>
      <c r="D22" s="29">
        <v>100</v>
      </c>
      <c r="E22" s="32">
        <v>100</v>
      </c>
      <c r="F22" s="9">
        <f aca="true" t="shared" si="1" ref="F22:F34">D22*E22</f>
        <v>10000</v>
      </c>
    </row>
    <row r="23" spans="1:6" ht="12.75">
      <c r="A23" s="29">
        <v>22</v>
      </c>
      <c r="B23" s="32" t="s">
        <v>33</v>
      </c>
      <c r="C23" s="32" t="s">
        <v>12</v>
      </c>
      <c r="D23" s="29">
        <v>5540</v>
      </c>
      <c r="E23" s="32">
        <v>9.2</v>
      </c>
      <c r="F23" s="9">
        <f t="shared" si="1"/>
        <v>50967.99999999999</v>
      </c>
    </row>
    <row r="24" spans="1:6" ht="12.75">
      <c r="A24" s="29">
        <v>23</v>
      </c>
      <c r="B24" s="32" t="s">
        <v>33</v>
      </c>
      <c r="C24" s="32" t="s">
        <v>12</v>
      </c>
      <c r="D24" s="29">
        <v>4910</v>
      </c>
      <c r="E24" s="32">
        <v>25</v>
      </c>
      <c r="F24" s="9">
        <f t="shared" si="1"/>
        <v>122750</v>
      </c>
    </row>
    <row r="25" spans="1:6" ht="12.75">
      <c r="A25" s="29">
        <v>24</v>
      </c>
      <c r="B25" s="32" t="s">
        <v>603</v>
      </c>
      <c r="C25" s="32" t="s">
        <v>12</v>
      </c>
      <c r="D25" s="29">
        <v>1650</v>
      </c>
      <c r="E25" s="32">
        <v>55</v>
      </c>
      <c r="F25" s="9">
        <f t="shared" si="1"/>
        <v>90750</v>
      </c>
    </row>
    <row r="26" spans="1:6" ht="12.75">
      <c r="A26" s="29">
        <v>25</v>
      </c>
      <c r="B26" s="32" t="s">
        <v>603</v>
      </c>
      <c r="C26" s="32" t="s">
        <v>12</v>
      </c>
      <c r="D26" s="29">
        <v>150</v>
      </c>
      <c r="E26" s="32">
        <v>40</v>
      </c>
      <c r="F26" s="9">
        <f t="shared" si="1"/>
        <v>6000</v>
      </c>
    </row>
    <row r="27" spans="1:6" ht="12.75">
      <c r="A27" s="29">
        <v>26</v>
      </c>
      <c r="B27" s="32" t="s">
        <v>34</v>
      </c>
      <c r="C27" s="32" t="s">
        <v>723</v>
      </c>
      <c r="D27" s="29">
        <v>990</v>
      </c>
      <c r="E27" s="32">
        <v>10</v>
      </c>
      <c r="F27" s="9">
        <f t="shared" si="1"/>
        <v>9900</v>
      </c>
    </row>
    <row r="28" spans="1:6" ht="12.75">
      <c r="A28" s="29">
        <v>27</v>
      </c>
      <c r="B28" s="32" t="s">
        <v>604</v>
      </c>
      <c r="C28" s="32" t="s">
        <v>723</v>
      </c>
      <c r="D28" s="29">
        <v>850</v>
      </c>
      <c r="E28" s="32">
        <v>40</v>
      </c>
      <c r="F28" s="9">
        <f t="shared" si="1"/>
        <v>34000</v>
      </c>
    </row>
    <row r="29" spans="1:6" ht="12.75">
      <c r="A29" s="29">
        <v>28</v>
      </c>
      <c r="B29" s="32" t="s">
        <v>35</v>
      </c>
      <c r="C29" s="32" t="s">
        <v>36</v>
      </c>
      <c r="D29" s="29">
        <v>32</v>
      </c>
      <c r="E29" s="32">
        <v>400</v>
      </c>
      <c r="F29" s="9">
        <f t="shared" si="1"/>
        <v>12800</v>
      </c>
    </row>
    <row r="30" spans="1:6" ht="12.75">
      <c r="A30" s="29">
        <v>29</v>
      </c>
      <c r="B30" s="32" t="s">
        <v>35</v>
      </c>
      <c r="C30" s="32" t="s">
        <v>36</v>
      </c>
      <c r="D30" s="29">
        <v>30</v>
      </c>
      <c r="E30" s="32">
        <v>300</v>
      </c>
      <c r="F30" s="9">
        <f t="shared" si="1"/>
        <v>9000</v>
      </c>
    </row>
    <row r="31" spans="1:6" ht="12.75">
      <c r="A31" s="29">
        <v>30</v>
      </c>
      <c r="B31" s="32" t="s">
        <v>35</v>
      </c>
      <c r="C31" s="32" t="s">
        <v>36</v>
      </c>
      <c r="D31" s="29">
        <v>17</v>
      </c>
      <c r="E31" s="32">
        <v>375</v>
      </c>
      <c r="F31" s="9">
        <f t="shared" si="1"/>
        <v>6375</v>
      </c>
    </row>
    <row r="32" spans="1:6" ht="12.75">
      <c r="A32" s="29">
        <v>31</v>
      </c>
      <c r="B32" s="32" t="s">
        <v>605</v>
      </c>
      <c r="C32" s="32" t="s">
        <v>606</v>
      </c>
      <c r="D32" s="29">
        <v>20</v>
      </c>
      <c r="E32" s="32">
        <v>230</v>
      </c>
      <c r="F32" s="9">
        <f t="shared" si="1"/>
        <v>4600</v>
      </c>
    </row>
    <row r="33" spans="1:6" ht="12.75">
      <c r="A33" s="29">
        <v>32</v>
      </c>
      <c r="B33" s="32" t="s">
        <v>719</v>
      </c>
      <c r="C33" s="32" t="s">
        <v>717</v>
      </c>
      <c r="D33" s="29">
        <v>408</v>
      </c>
      <c r="E33" s="32">
        <v>25000</v>
      </c>
      <c r="F33" s="9">
        <f t="shared" si="1"/>
        <v>10200000</v>
      </c>
    </row>
    <row r="34" spans="1:6" ht="12.75">
      <c r="A34" s="29">
        <v>33</v>
      </c>
      <c r="B34" s="33" t="s">
        <v>718</v>
      </c>
      <c r="C34" s="33" t="s">
        <v>717</v>
      </c>
      <c r="D34" s="34">
        <v>220</v>
      </c>
      <c r="E34" s="33">
        <v>31000</v>
      </c>
      <c r="F34" s="9">
        <f t="shared" si="1"/>
        <v>6820000</v>
      </c>
    </row>
    <row r="35" spans="1:6" s="1" customFormat="1" ht="12.75">
      <c r="A35" s="44"/>
      <c r="B35" s="72" t="s">
        <v>616</v>
      </c>
      <c r="C35" s="55"/>
      <c r="D35" s="44"/>
      <c r="E35" s="55"/>
      <c r="F35" s="109">
        <f>SUM(F2:F34)</f>
        <v>20079719.4</v>
      </c>
    </row>
    <row r="36" spans="1:6" s="1" customFormat="1" ht="12.75">
      <c r="A36" s="106"/>
      <c r="B36" s="110"/>
      <c r="C36" s="106"/>
      <c r="D36" s="106"/>
      <c r="E36" s="106"/>
      <c r="F36" s="111"/>
    </row>
    <row r="37" spans="1:6" s="1" customFormat="1" ht="12.75">
      <c r="A37" s="96"/>
      <c r="B37" s="103"/>
      <c r="C37" s="96"/>
      <c r="D37" s="96"/>
      <c r="E37" s="96"/>
      <c r="F37" s="112"/>
    </row>
    <row r="38" spans="1:9" ht="12.75">
      <c r="A38" s="104"/>
      <c r="B38" s="96"/>
      <c r="C38" s="104"/>
      <c r="D38" s="104"/>
      <c r="E38" s="104"/>
      <c r="F38" s="104"/>
      <c r="G38" s="99"/>
      <c r="H38" s="99"/>
      <c r="I38" s="99"/>
    </row>
    <row r="39" spans="1:10" ht="12.75">
      <c r="A39" s="104"/>
      <c r="B39" s="104"/>
      <c r="C39" s="104"/>
      <c r="D39" s="104"/>
      <c r="E39" s="104"/>
      <c r="F39" s="104"/>
      <c r="G39" s="104"/>
      <c r="H39" s="104"/>
      <c r="I39" s="104"/>
      <c r="J39" s="36"/>
    </row>
    <row r="40" s="1" customFormat="1" ht="12.75"/>
    <row r="45" spans="5:7" ht="12.75">
      <c r="E45" s="36"/>
      <c r="G45" s="36"/>
    </row>
    <row r="65" spans="1:6" ht="12.75">
      <c r="A65" s="36"/>
      <c r="B65" s="36"/>
      <c r="C65" s="36"/>
      <c r="D65" s="36"/>
      <c r="E65" s="36"/>
      <c r="F65" s="36"/>
    </row>
    <row r="66" spans="1:6" ht="12.75">
      <c r="A66" s="67"/>
      <c r="B66" s="67"/>
      <c r="C66" s="67"/>
      <c r="D66" s="67"/>
      <c r="E66" s="67"/>
      <c r="F66" s="66"/>
    </row>
    <row r="67" spans="1:6" ht="12.75">
      <c r="A67" s="104"/>
      <c r="B67" s="104"/>
      <c r="C67" s="104"/>
      <c r="D67" s="104"/>
      <c r="E67" s="104"/>
      <c r="F67" s="105"/>
    </row>
    <row r="68" spans="1:6" ht="12.75">
      <c r="A68" s="104"/>
      <c r="B68" s="104"/>
      <c r="C68" s="104"/>
      <c r="D68" s="104"/>
      <c r="E68" s="104"/>
      <c r="F68" s="105"/>
    </row>
    <row r="69" spans="1:6" ht="12.75">
      <c r="A69" s="104"/>
      <c r="B69" s="104"/>
      <c r="C69" s="104"/>
      <c r="D69" s="104"/>
      <c r="E69" s="104"/>
      <c r="F69" s="105"/>
    </row>
    <row r="70" spans="1:6" ht="12.75">
      <c r="A70" s="96"/>
      <c r="B70" s="103"/>
      <c r="C70" s="96"/>
      <c r="D70" s="96"/>
      <c r="E70" s="96"/>
      <c r="F70" s="97"/>
    </row>
    <row r="71" spans="1:6" ht="12.75">
      <c r="A71" s="99"/>
      <c r="B71" s="99"/>
      <c r="C71" s="99"/>
      <c r="D71" s="99"/>
      <c r="E71" s="99"/>
      <c r="F71" s="99"/>
    </row>
    <row r="72" spans="1:6" ht="12.75">
      <c r="A72" s="99"/>
      <c r="B72" s="99"/>
      <c r="C72" s="99"/>
      <c r="D72" s="99"/>
      <c r="E72" s="99"/>
      <c r="F72" s="99"/>
    </row>
    <row r="73" ht="12.75">
      <c r="H73" s="99"/>
    </row>
  </sheetData>
  <printOptions gridLines="1"/>
  <pageMargins left="0.75" right="0.75" top="1" bottom="1" header="0.5" footer="0.5"/>
  <pageSetup orientation="portrait" r:id="rId1"/>
  <headerFooter alignWithMargins="0">
    <oddHeader>&amp;LFIRMA "M.LEZHA" SHPK
SHKODER&amp;C&amp;"Arial,Bold Italic"&amp;11INVENTARI  I MATERIALEVE 
ME DATE 31.12.2010</oddHeader>
    <oddFooter>&amp;CADMINISTRATORI
(  MYFIT   LEZHA  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ySplit="2" topLeftCell="BM3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140625" style="0" customWidth="1"/>
    <col min="2" max="2" width="23.00390625" style="0" customWidth="1"/>
    <col min="4" max="4" width="10.57421875" style="0" customWidth="1"/>
    <col min="5" max="5" width="11.00390625" style="0" customWidth="1"/>
    <col min="6" max="6" width="16.00390625" style="0" customWidth="1"/>
  </cols>
  <sheetData>
    <row r="1" spans="1:6" ht="12.75">
      <c r="A1" s="38"/>
      <c r="B1" s="20"/>
      <c r="C1" s="38"/>
      <c r="D1" s="38"/>
      <c r="E1" s="38"/>
      <c r="F1" s="38"/>
    </row>
    <row r="2" spans="1:6" s="3" customFormat="1" ht="12.75">
      <c r="A2" s="56" t="s">
        <v>615</v>
      </c>
      <c r="B2" s="57" t="s">
        <v>623</v>
      </c>
      <c r="C2" s="57" t="s">
        <v>712</v>
      </c>
      <c r="D2" s="56" t="s">
        <v>713</v>
      </c>
      <c r="E2" s="57" t="s">
        <v>714</v>
      </c>
      <c r="F2" s="40" t="s">
        <v>715</v>
      </c>
    </row>
    <row r="3" spans="1:6" ht="12.75">
      <c r="A3" s="29">
        <v>1</v>
      </c>
      <c r="B3" s="32"/>
      <c r="C3" s="32"/>
      <c r="D3" s="29"/>
      <c r="E3" s="32"/>
      <c r="F3" s="7">
        <f aca="true" t="shared" si="0" ref="F3:F10">D3*E3</f>
        <v>0</v>
      </c>
    </row>
    <row r="4" spans="1:6" ht="12.75">
      <c r="A4" s="29"/>
      <c r="B4" s="32"/>
      <c r="C4" s="32"/>
      <c r="D4" s="29"/>
      <c r="E4" s="32"/>
      <c r="F4" s="7">
        <f t="shared" si="0"/>
        <v>0</v>
      </c>
    </row>
    <row r="5" spans="1:6" ht="12.75">
      <c r="A5" s="29"/>
      <c r="B5" s="32"/>
      <c r="C5" s="32"/>
      <c r="D5" s="29"/>
      <c r="E5" s="32"/>
      <c r="F5" s="7">
        <f t="shared" si="0"/>
        <v>0</v>
      </c>
    </row>
    <row r="6" spans="1:6" ht="12.75">
      <c r="A6" s="29"/>
      <c r="B6" s="32"/>
      <c r="C6" s="32"/>
      <c r="D6" s="29"/>
      <c r="E6" s="32"/>
      <c r="F6" s="7">
        <f t="shared" si="0"/>
        <v>0</v>
      </c>
    </row>
    <row r="7" spans="1:6" ht="12.75">
      <c r="A7" s="29"/>
      <c r="B7" s="32"/>
      <c r="C7" s="32"/>
      <c r="D7" s="29"/>
      <c r="E7" s="32"/>
      <c r="F7" s="7">
        <f t="shared" si="0"/>
        <v>0</v>
      </c>
    </row>
    <row r="8" spans="1:6" ht="12.75">
      <c r="A8" s="29"/>
      <c r="B8" s="32"/>
      <c r="C8" s="32"/>
      <c r="D8" s="29"/>
      <c r="E8" s="32"/>
      <c r="F8" s="7">
        <f t="shared" si="0"/>
        <v>0</v>
      </c>
    </row>
    <row r="9" spans="1:6" ht="12.75">
      <c r="A9" s="29"/>
      <c r="B9" s="32"/>
      <c r="C9" s="32"/>
      <c r="D9" s="29"/>
      <c r="E9" s="32"/>
      <c r="F9" s="7">
        <f t="shared" si="0"/>
        <v>0</v>
      </c>
    </row>
    <row r="10" spans="1:6" ht="12.75">
      <c r="A10" s="34"/>
      <c r="B10" s="33"/>
      <c r="C10" s="33"/>
      <c r="D10" s="34"/>
      <c r="E10" s="33"/>
      <c r="F10" s="8">
        <f t="shared" si="0"/>
        <v>0</v>
      </c>
    </row>
    <row r="11" spans="1:6" s="1" customFormat="1" ht="12.75">
      <c r="A11" s="44"/>
      <c r="B11" s="72" t="s">
        <v>616</v>
      </c>
      <c r="C11" s="55"/>
      <c r="D11" s="44"/>
      <c r="E11" s="55"/>
      <c r="F11" s="73">
        <f>SUM(F3:F10)</f>
        <v>0</v>
      </c>
    </row>
    <row r="12" spans="1:6" ht="12.75">
      <c r="A12" s="42"/>
      <c r="B12" s="107"/>
      <c r="C12" s="42"/>
      <c r="D12" s="42"/>
      <c r="E12" s="42"/>
      <c r="F12" s="42"/>
    </row>
    <row r="13" spans="1:6" ht="12.75">
      <c r="A13" s="67"/>
      <c r="B13" s="67"/>
      <c r="C13" s="67"/>
      <c r="D13" s="67"/>
      <c r="E13" s="67"/>
      <c r="F13" s="66"/>
    </row>
    <row r="14" spans="1:6" ht="12.75">
      <c r="A14" s="104"/>
      <c r="B14" s="104"/>
      <c r="C14" s="104"/>
      <c r="D14" s="104"/>
      <c r="E14" s="104"/>
      <c r="F14" s="105"/>
    </row>
    <row r="15" spans="1:6" ht="12.75">
      <c r="A15" s="104"/>
      <c r="B15" s="104"/>
      <c r="C15" s="104"/>
      <c r="D15" s="104"/>
      <c r="E15" s="104"/>
      <c r="F15" s="105"/>
    </row>
    <row r="16" spans="1:6" ht="12.75">
      <c r="A16" s="104"/>
      <c r="B16" s="104"/>
      <c r="C16" s="104"/>
      <c r="D16" s="104"/>
      <c r="E16" s="104"/>
      <c r="F16" s="105"/>
    </row>
    <row r="17" spans="1:6" ht="12.75">
      <c r="A17" s="104"/>
      <c r="B17" s="104"/>
      <c r="C17" s="104"/>
      <c r="D17" s="104"/>
      <c r="E17" s="104"/>
      <c r="F17" s="105"/>
    </row>
    <row r="18" spans="1:6" ht="12.75">
      <c r="A18" s="104"/>
      <c r="B18" s="104"/>
      <c r="C18" s="104"/>
      <c r="D18" s="104"/>
      <c r="E18" s="104"/>
      <c r="F18" s="105"/>
    </row>
    <row r="19" spans="1:6" ht="12.75">
      <c r="A19" s="104"/>
      <c r="B19" s="104"/>
      <c r="C19" s="104"/>
      <c r="D19" s="104"/>
      <c r="E19" s="104"/>
      <c r="F19" s="105"/>
    </row>
    <row r="20" spans="1:6" ht="12.75">
      <c r="A20" s="104"/>
      <c r="B20" s="104"/>
      <c r="C20" s="104"/>
      <c r="D20" s="104"/>
      <c r="E20" s="104"/>
      <c r="F20" s="105"/>
    </row>
    <row r="21" spans="1:6" ht="12.75">
      <c r="A21" s="104"/>
      <c r="B21" s="104"/>
      <c r="C21" s="104"/>
      <c r="D21" s="104"/>
      <c r="E21" s="104"/>
      <c r="F21" s="105"/>
    </row>
    <row r="22" spans="1:6" ht="12.75">
      <c r="A22" s="96"/>
      <c r="B22" s="103"/>
      <c r="C22" s="96"/>
      <c r="D22" s="96"/>
      <c r="E22" s="96"/>
      <c r="F22" s="97"/>
    </row>
  </sheetData>
  <printOptions gridLines="1"/>
  <pageMargins left="0.75" right="0.75" top="1" bottom="1" header="0.5" footer="0.5"/>
  <pageSetup orientation="portrait" r:id="rId1"/>
  <headerFooter alignWithMargins="0">
    <oddHeader>&amp;LFIRMA "M.LEZHA" SHPK
SHKODER&amp;C
&amp;"Arial,Bold"INVENTARI I MALLRAVE ME DT.31.12.2009</oddHeader>
    <oddFooter>&amp;CADMINISTRATORI
( MYFIT   LEZHA 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1" topLeftCell="BM2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6.140625" style="0" customWidth="1"/>
    <col min="2" max="2" width="29.00390625" style="0" customWidth="1"/>
    <col min="3" max="3" width="7.8515625" style="0" customWidth="1"/>
    <col min="4" max="4" width="9.00390625" style="0" customWidth="1"/>
    <col min="5" max="5" width="12.8515625" style="0" customWidth="1"/>
    <col min="6" max="6" width="10.8515625" style="0" customWidth="1"/>
    <col min="7" max="7" width="14.8515625" style="0" customWidth="1"/>
  </cols>
  <sheetData>
    <row r="1" spans="1:7" s="3" customFormat="1" ht="12.75">
      <c r="A1" s="56" t="s">
        <v>615</v>
      </c>
      <c r="B1" s="57" t="s">
        <v>623</v>
      </c>
      <c r="C1" s="56" t="s">
        <v>713</v>
      </c>
      <c r="D1" s="57" t="s">
        <v>714</v>
      </c>
      <c r="E1" s="40" t="s">
        <v>715</v>
      </c>
      <c r="F1" s="57"/>
      <c r="G1" s="57"/>
    </row>
    <row r="2" spans="1:7" s="3" customFormat="1" ht="12.75">
      <c r="A2" s="450" t="s">
        <v>701</v>
      </c>
      <c r="B2" s="85" t="s">
        <v>720</v>
      </c>
      <c r="C2" s="86"/>
      <c r="D2" s="87"/>
      <c r="E2" s="88">
        <f>E3+E7+E8</f>
        <v>39365312</v>
      </c>
      <c r="F2" s="89"/>
      <c r="G2" s="86"/>
    </row>
    <row r="3" spans="1:7" s="3" customFormat="1" ht="12.75">
      <c r="A3" s="75" t="s">
        <v>709</v>
      </c>
      <c r="B3" s="83" t="s">
        <v>711</v>
      </c>
      <c r="C3" s="86"/>
      <c r="D3" s="87"/>
      <c r="E3" s="88">
        <f>SUM(E4:E6)</f>
        <v>24043404</v>
      </c>
      <c r="F3" s="444"/>
      <c r="G3" s="370"/>
    </row>
    <row r="4" spans="1:7" s="3" customFormat="1" ht="12.75">
      <c r="A4" s="75">
        <v>1</v>
      </c>
      <c r="B4" s="74" t="s">
        <v>532</v>
      </c>
      <c r="C4" s="75"/>
      <c r="D4" s="61"/>
      <c r="E4" s="76">
        <v>19293404</v>
      </c>
      <c r="F4" s="70"/>
      <c r="G4" s="77"/>
    </row>
    <row r="5" spans="1:7" s="3" customFormat="1" ht="12.75">
      <c r="A5" s="75">
        <v>2</v>
      </c>
      <c r="B5" s="74" t="s">
        <v>533</v>
      </c>
      <c r="C5" s="75"/>
      <c r="D5" s="61"/>
      <c r="E5" s="76">
        <v>2150000</v>
      </c>
      <c r="F5" s="70"/>
      <c r="G5" s="77"/>
    </row>
    <row r="6" spans="1:7" s="3" customFormat="1" ht="12.75">
      <c r="A6" s="75">
        <v>3</v>
      </c>
      <c r="B6" s="74" t="s">
        <v>534</v>
      </c>
      <c r="C6" s="75"/>
      <c r="D6" s="61"/>
      <c r="E6" s="76">
        <v>2600000</v>
      </c>
      <c r="F6" s="70"/>
      <c r="G6" s="77"/>
    </row>
    <row r="7" spans="1:7" s="3" customFormat="1" ht="12.75">
      <c r="A7" s="75" t="s">
        <v>624</v>
      </c>
      <c r="B7" s="78" t="s">
        <v>721</v>
      </c>
      <c r="C7" s="79"/>
      <c r="D7" s="80"/>
      <c r="E7" s="81">
        <v>14771908</v>
      </c>
      <c r="F7" s="84"/>
      <c r="G7" s="82"/>
    </row>
    <row r="8" spans="1:7" s="3" customFormat="1" ht="12.75">
      <c r="A8" s="75" t="s">
        <v>705</v>
      </c>
      <c r="B8" s="78" t="s">
        <v>703</v>
      </c>
      <c r="C8" s="79"/>
      <c r="D8" s="80"/>
      <c r="E8" s="81">
        <v>550000</v>
      </c>
      <c r="F8" s="84"/>
      <c r="G8" s="82"/>
    </row>
    <row r="9" spans="1:7" s="452" customFormat="1" ht="12.75">
      <c r="A9" s="54">
        <v>1</v>
      </c>
      <c r="B9" s="101" t="s">
        <v>537</v>
      </c>
      <c r="C9" s="98">
        <v>1</v>
      </c>
      <c r="D9" s="102">
        <v>550000</v>
      </c>
      <c r="E9" s="451">
        <v>550000</v>
      </c>
      <c r="F9" s="300"/>
      <c r="G9" s="19"/>
    </row>
    <row r="10" spans="1:7" s="3" customFormat="1" ht="12.75">
      <c r="A10" s="60"/>
      <c r="B10" s="83" t="s">
        <v>722</v>
      </c>
      <c r="C10" s="87"/>
      <c r="D10" s="87"/>
      <c r="E10" s="115"/>
      <c r="F10" s="116"/>
      <c r="G10" s="116"/>
    </row>
    <row r="11" spans="1:7" ht="12.75">
      <c r="A11" s="29">
        <v>1</v>
      </c>
      <c r="B11" s="32" t="s">
        <v>725</v>
      </c>
      <c r="C11" s="28">
        <v>1</v>
      </c>
      <c r="D11" s="31">
        <v>2263200</v>
      </c>
      <c r="E11" s="7">
        <f aca="true" t="shared" si="0" ref="E11:E46">C11*D11</f>
        <v>2263200</v>
      </c>
      <c r="F11" s="114"/>
      <c r="G11" s="108"/>
    </row>
    <row r="12" spans="1:7" ht="12.75">
      <c r="A12" s="29">
        <v>2</v>
      </c>
      <c r="B12" s="32" t="s">
        <v>344</v>
      </c>
      <c r="C12" s="28">
        <v>1</v>
      </c>
      <c r="D12" s="31">
        <v>1800000</v>
      </c>
      <c r="E12" s="7">
        <f t="shared" si="0"/>
        <v>1800000</v>
      </c>
      <c r="F12" s="114"/>
      <c r="G12" s="108"/>
    </row>
    <row r="13" spans="1:7" ht="12.75">
      <c r="A13" s="29">
        <v>3</v>
      </c>
      <c r="B13" s="32" t="s">
        <v>726</v>
      </c>
      <c r="C13" s="28">
        <v>1</v>
      </c>
      <c r="D13" s="31">
        <v>910200</v>
      </c>
      <c r="E13" s="7">
        <f t="shared" si="0"/>
        <v>910200</v>
      </c>
      <c r="F13" s="114"/>
      <c r="G13" s="108"/>
    </row>
    <row r="14" spans="1:7" ht="12.75">
      <c r="A14" s="29">
        <v>4</v>
      </c>
      <c r="B14" s="32" t="s">
        <v>727</v>
      </c>
      <c r="C14" s="28">
        <v>1</v>
      </c>
      <c r="D14" s="31">
        <v>650000</v>
      </c>
      <c r="E14" s="7">
        <f t="shared" si="0"/>
        <v>650000</v>
      </c>
      <c r="F14" s="114"/>
      <c r="G14" s="108"/>
    </row>
    <row r="15" spans="1:7" ht="12.75">
      <c r="A15" s="29">
        <v>5</v>
      </c>
      <c r="B15" s="32" t="s">
        <v>728</v>
      </c>
      <c r="C15" s="28">
        <v>1</v>
      </c>
      <c r="D15" s="31">
        <v>600000</v>
      </c>
      <c r="E15" s="7">
        <f t="shared" si="0"/>
        <v>600000</v>
      </c>
      <c r="F15" s="114"/>
      <c r="G15" s="108"/>
    </row>
    <row r="16" spans="1:7" ht="12.75">
      <c r="A16" s="29">
        <v>6</v>
      </c>
      <c r="B16" s="32" t="s">
        <v>729</v>
      </c>
      <c r="C16" s="28">
        <v>1</v>
      </c>
      <c r="D16" s="31">
        <v>516600</v>
      </c>
      <c r="E16" s="7">
        <f t="shared" si="0"/>
        <v>516600</v>
      </c>
      <c r="F16" s="114"/>
      <c r="G16" s="108"/>
    </row>
    <row r="17" spans="1:7" ht="12.75">
      <c r="A17" s="29">
        <v>7</v>
      </c>
      <c r="B17" s="32" t="s">
        <v>730</v>
      </c>
      <c r="C17" s="28">
        <v>1</v>
      </c>
      <c r="D17" s="31">
        <v>500000</v>
      </c>
      <c r="E17" s="7">
        <f t="shared" si="0"/>
        <v>500000</v>
      </c>
      <c r="F17" s="114"/>
      <c r="G17" s="108"/>
    </row>
    <row r="18" spans="1:7" ht="12.75">
      <c r="A18" s="29">
        <v>8</v>
      </c>
      <c r="B18" s="32" t="s">
        <v>731</v>
      </c>
      <c r="C18" s="31">
        <v>1</v>
      </c>
      <c r="D18" s="31">
        <v>350000</v>
      </c>
      <c r="E18" s="26">
        <f t="shared" si="0"/>
        <v>350000</v>
      </c>
      <c r="F18" s="114"/>
      <c r="G18" s="108"/>
    </row>
    <row r="19" spans="1:7" s="1" customFormat="1" ht="12.75">
      <c r="A19" s="29">
        <v>9</v>
      </c>
      <c r="B19" s="62" t="s">
        <v>732</v>
      </c>
      <c r="C19" s="54">
        <v>1</v>
      </c>
      <c r="D19" s="51">
        <v>250000</v>
      </c>
      <c r="E19" s="26">
        <f t="shared" si="0"/>
        <v>250000</v>
      </c>
      <c r="F19" s="114"/>
      <c r="G19" s="108"/>
    </row>
    <row r="20" spans="1:7" ht="12.75">
      <c r="A20" s="29">
        <v>10</v>
      </c>
      <c r="B20" s="32" t="s">
        <v>733</v>
      </c>
      <c r="C20" s="31">
        <v>1</v>
      </c>
      <c r="D20" s="31">
        <v>150000</v>
      </c>
      <c r="E20" s="26">
        <f t="shared" si="0"/>
        <v>150000</v>
      </c>
      <c r="F20" s="114"/>
      <c r="G20" s="108"/>
    </row>
    <row r="21" spans="1:8" ht="12.75">
      <c r="A21" s="29">
        <v>11</v>
      </c>
      <c r="B21" s="32" t="s">
        <v>734</v>
      </c>
      <c r="C21" s="31">
        <v>1</v>
      </c>
      <c r="D21" s="31">
        <v>180000</v>
      </c>
      <c r="E21" s="26">
        <f t="shared" si="0"/>
        <v>180000</v>
      </c>
      <c r="F21" s="114"/>
      <c r="G21" s="108"/>
      <c r="H21" s="36"/>
    </row>
    <row r="22" spans="1:7" ht="12.75">
      <c r="A22" s="29">
        <v>12</v>
      </c>
      <c r="B22" s="32" t="s">
        <v>735</v>
      </c>
      <c r="C22" s="31">
        <v>1</v>
      </c>
      <c r="D22" s="31">
        <v>150000</v>
      </c>
      <c r="E22" s="26">
        <f t="shared" si="0"/>
        <v>150000</v>
      </c>
      <c r="F22" s="114"/>
      <c r="G22" s="108"/>
    </row>
    <row r="23" spans="1:7" ht="12.75">
      <c r="A23" s="29">
        <v>13</v>
      </c>
      <c r="B23" s="32" t="s">
        <v>736</v>
      </c>
      <c r="C23" s="31">
        <v>1</v>
      </c>
      <c r="D23" s="31">
        <v>180000</v>
      </c>
      <c r="E23" s="26">
        <f t="shared" si="0"/>
        <v>180000</v>
      </c>
      <c r="F23" s="114"/>
      <c r="G23" s="108"/>
    </row>
    <row r="24" spans="1:7" ht="12.75">
      <c r="A24" s="29">
        <v>14</v>
      </c>
      <c r="B24" s="32" t="s">
        <v>737</v>
      </c>
      <c r="C24" s="31">
        <v>1</v>
      </c>
      <c r="D24" s="31">
        <v>130000</v>
      </c>
      <c r="E24" s="26">
        <f t="shared" si="0"/>
        <v>130000</v>
      </c>
      <c r="F24" s="114"/>
      <c r="G24" s="108"/>
    </row>
    <row r="25" spans="1:7" ht="12.75">
      <c r="A25" s="29">
        <v>15</v>
      </c>
      <c r="B25" s="32" t="s">
        <v>738</v>
      </c>
      <c r="C25" s="31">
        <v>1</v>
      </c>
      <c r="D25" s="31">
        <v>200000</v>
      </c>
      <c r="E25" s="26">
        <f t="shared" si="0"/>
        <v>200000</v>
      </c>
      <c r="F25" s="114"/>
      <c r="G25" s="108"/>
    </row>
    <row r="26" spans="1:7" ht="12.75">
      <c r="A26" s="29">
        <v>16</v>
      </c>
      <c r="B26" s="32" t="s">
        <v>739</v>
      </c>
      <c r="C26" s="31">
        <v>1</v>
      </c>
      <c r="D26" s="31">
        <v>300000</v>
      </c>
      <c r="E26" s="26">
        <f t="shared" si="0"/>
        <v>300000</v>
      </c>
      <c r="F26" s="114"/>
      <c r="G26" s="108"/>
    </row>
    <row r="27" spans="1:7" ht="12.75">
      <c r="A27" s="29">
        <v>17</v>
      </c>
      <c r="B27" s="32" t="s">
        <v>740</v>
      </c>
      <c r="C27" s="31">
        <v>1</v>
      </c>
      <c r="D27" s="31">
        <v>350000</v>
      </c>
      <c r="E27" s="26">
        <f t="shared" si="0"/>
        <v>350000</v>
      </c>
      <c r="F27" s="114"/>
      <c r="G27" s="108"/>
    </row>
    <row r="28" spans="1:7" ht="12.75">
      <c r="A28" s="29">
        <v>18</v>
      </c>
      <c r="B28" s="32" t="s">
        <v>741</v>
      </c>
      <c r="C28" s="31">
        <v>1</v>
      </c>
      <c r="D28" s="31">
        <v>150000</v>
      </c>
      <c r="E28" s="26">
        <f t="shared" si="0"/>
        <v>150000</v>
      </c>
      <c r="F28" s="114"/>
      <c r="G28" s="108"/>
    </row>
    <row r="29" spans="1:7" ht="12.75">
      <c r="A29" s="29">
        <v>19</v>
      </c>
      <c r="B29" s="32" t="s">
        <v>742</v>
      </c>
      <c r="C29" s="31">
        <v>4</v>
      </c>
      <c r="D29" s="31">
        <v>50000</v>
      </c>
      <c r="E29" s="26">
        <f t="shared" si="0"/>
        <v>200000</v>
      </c>
      <c r="F29" s="114"/>
      <c r="G29" s="108"/>
    </row>
    <row r="30" spans="1:7" ht="12.75">
      <c r="A30" s="29">
        <v>20</v>
      </c>
      <c r="B30" s="32" t="s">
        <v>743</v>
      </c>
      <c r="C30" s="31">
        <v>1</v>
      </c>
      <c r="D30" s="31">
        <v>200000</v>
      </c>
      <c r="E30" s="26">
        <f t="shared" si="0"/>
        <v>200000</v>
      </c>
      <c r="F30" s="114"/>
      <c r="G30" s="108"/>
    </row>
    <row r="31" spans="1:7" ht="12.75">
      <c r="A31" s="29">
        <v>21</v>
      </c>
      <c r="B31" s="32" t="s">
        <v>744</v>
      </c>
      <c r="C31" s="31">
        <v>1</v>
      </c>
      <c r="D31" s="31">
        <v>100000</v>
      </c>
      <c r="E31" s="26">
        <f t="shared" si="0"/>
        <v>100000</v>
      </c>
      <c r="F31" s="114"/>
      <c r="G31" s="108"/>
    </row>
    <row r="32" spans="1:7" ht="12.75">
      <c r="A32" s="29">
        <v>22</v>
      </c>
      <c r="B32" s="32" t="s">
        <v>745</v>
      </c>
      <c r="C32" s="31">
        <v>1</v>
      </c>
      <c r="D32" s="31">
        <v>130000</v>
      </c>
      <c r="E32" s="26">
        <f t="shared" si="0"/>
        <v>130000</v>
      </c>
      <c r="F32" s="114"/>
      <c r="G32" s="108"/>
    </row>
    <row r="33" spans="1:7" ht="12.75">
      <c r="A33" s="29">
        <v>23</v>
      </c>
      <c r="B33" s="32" t="s">
        <v>746</v>
      </c>
      <c r="C33" s="31">
        <v>1</v>
      </c>
      <c r="D33" s="31">
        <v>270000</v>
      </c>
      <c r="E33" s="26">
        <f t="shared" si="0"/>
        <v>270000</v>
      </c>
      <c r="F33" s="114"/>
      <c r="G33" s="108"/>
    </row>
    <row r="34" spans="1:7" ht="12.75">
      <c r="A34" s="29">
        <v>24</v>
      </c>
      <c r="B34" s="32" t="s">
        <v>747</v>
      </c>
      <c r="C34" s="31">
        <v>1</v>
      </c>
      <c r="D34" s="31">
        <v>350000</v>
      </c>
      <c r="E34" s="26">
        <f t="shared" si="0"/>
        <v>350000</v>
      </c>
      <c r="F34" s="114"/>
      <c r="G34" s="108"/>
    </row>
    <row r="35" spans="1:7" ht="12.75">
      <c r="A35" s="29">
        <v>25</v>
      </c>
      <c r="B35" s="32" t="s">
        <v>748</v>
      </c>
      <c r="C35" s="31">
        <v>1</v>
      </c>
      <c r="D35" s="31">
        <v>210000</v>
      </c>
      <c r="E35" s="26">
        <f t="shared" si="0"/>
        <v>210000</v>
      </c>
      <c r="F35" s="114"/>
      <c r="G35" s="108"/>
    </row>
    <row r="36" spans="1:7" ht="12.75">
      <c r="A36" s="29">
        <v>26</v>
      </c>
      <c r="B36" s="32" t="s">
        <v>0</v>
      </c>
      <c r="C36" s="31">
        <v>1</v>
      </c>
      <c r="D36" s="31">
        <v>100000</v>
      </c>
      <c r="E36" s="26">
        <f t="shared" si="0"/>
        <v>100000</v>
      </c>
      <c r="F36" s="114"/>
      <c r="G36" s="108"/>
    </row>
    <row r="37" spans="1:7" ht="12.75">
      <c r="A37" s="29">
        <v>27</v>
      </c>
      <c r="B37" s="32" t="s">
        <v>1</v>
      </c>
      <c r="C37" s="31">
        <v>1</v>
      </c>
      <c r="D37" s="31">
        <v>350000</v>
      </c>
      <c r="E37" s="26">
        <f t="shared" si="0"/>
        <v>350000</v>
      </c>
      <c r="F37" s="114"/>
      <c r="G37" s="108"/>
    </row>
    <row r="38" spans="1:7" ht="12.75">
      <c r="A38" s="29">
        <v>28</v>
      </c>
      <c r="B38" s="32" t="s">
        <v>2</v>
      </c>
      <c r="C38" s="31">
        <v>5</v>
      </c>
      <c r="D38" s="31">
        <v>50000</v>
      </c>
      <c r="E38" s="26">
        <f t="shared" si="0"/>
        <v>250000</v>
      </c>
      <c r="F38" s="114"/>
      <c r="G38" s="108"/>
    </row>
    <row r="39" spans="1:7" ht="12.75">
      <c r="A39" s="29">
        <v>29</v>
      </c>
      <c r="B39" s="32" t="s">
        <v>3</v>
      </c>
      <c r="C39" s="31">
        <v>1</v>
      </c>
      <c r="D39" s="31">
        <v>457721</v>
      </c>
      <c r="E39" s="26">
        <f t="shared" si="0"/>
        <v>457721</v>
      </c>
      <c r="F39" s="114"/>
      <c r="G39" s="108"/>
    </row>
    <row r="40" spans="1:7" ht="12.75">
      <c r="A40" s="29">
        <v>30</v>
      </c>
      <c r="B40" s="32" t="s">
        <v>4</v>
      </c>
      <c r="C40" s="31">
        <v>1</v>
      </c>
      <c r="D40" s="31">
        <v>92598</v>
      </c>
      <c r="E40" s="26">
        <f t="shared" si="0"/>
        <v>92598</v>
      </c>
      <c r="F40" s="114"/>
      <c r="G40" s="108"/>
    </row>
    <row r="41" spans="1:7" ht="12.75">
      <c r="A41" s="64">
        <v>31</v>
      </c>
      <c r="B41" s="46" t="s">
        <v>5</v>
      </c>
      <c r="C41" s="92">
        <v>2</v>
      </c>
      <c r="D41" s="92">
        <v>31051</v>
      </c>
      <c r="E41" s="49">
        <f t="shared" si="0"/>
        <v>62102</v>
      </c>
      <c r="F41" s="114"/>
      <c r="G41" s="108"/>
    </row>
    <row r="42" spans="1:7" ht="12.75">
      <c r="A42" s="64">
        <v>32</v>
      </c>
      <c r="B42" s="46" t="s">
        <v>6</v>
      </c>
      <c r="C42" s="92">
        <v>1</v>
      </c>
      <c r="D42" s="92">
        <v>437437</v>
      </c>
      <c r="E42" s="49">
        <f t="shared" si="0"/>
        <v>437437</v>
      </c>
      <c r="F42" s="114"/>
      <c r="G42" s="108"/>
    </row>
    <row r="43" spans="1:7" ht="12.75">
      <c r="A43" s="64">
        <v>33</v>
      </c>
      <c r="B43" s="46" t="s">
        <v>7</v>
      </c>
      <c r="C43" s="92">
        <v>1</v>
      </c>
      <c r="D43" s="92">
        <v>266530</v>
      </c>
      <c r="E43" s="49">
        <f t="shared" si="0"/>
        <v>266530</v>
      </c>
      <c r="F43" s="114"/>
      <c r="G43" s="108"/>
    </row>
    <row r="44" spans="1:7" ht="12.75">
      <c r="A44" s="64">
        <v>34</v>
      </c>
      <c r="B44" s="46" t="s">
        <v>8</v>
      </c>
      <c r="C44" s="92">
        <v>1</v>
      </c>
      <c r="D44" s="92">
        <v>478440</v>
      </c>
      <c r="E44" s="49">
        <f t="shared" si="0"/>
        <v>478440</v>
      </c>
      <c r="F44" s="114"/>
      <c r="G44" s="108"/>
    </row>
    <row r="45" spans="1:7" ht="12.75">
      <c r="A45" s="64">
        <v>35</v>
      </c>
      <c r="B45" s="445" t="s">
        <v>535</v>
      </c>
      <c r="C45" s="11">
        <v>1</v>
      </c>
      <c r="D45" s="446">
        <v>333300</v>
      </c>
      <c r="E45" s="49">
        <f t="shared" si="0"/>
        <v>333300</v>
      </c>
      <c r="F45" s="114"/>
      <c r="G45" s="108"/>
    </row>
    <row r="46" spans="1:7" ht="12.75">
      <c r="A46" s="65">
        <v>36</v>
      </c>
      <c r="B46" s="91" t="s">
        <v>536</v>
      </c>
      <c r="C46" s="93">
        <v>1</v>
      </c>
      <c r="D46" s="447">
        <v>853780</v>
      </c>
      <c r="E46" s="94">
        <f t="shared" si="0"/>
        <v>853780</v>
      </c>
      <c r="F46" s="448"/>
      <c r="G46" s="449"/>
    </row>
    <row r="47" spans="1:7" ht="12.75">
      <c r="A47" s="41"/>
      <c r="B47" s="41"/>
      <c r="C47" s="21" t="s">
        <v>616</v>
      </c>
      <c r="D47" s="21"/>
      <c r="E47" s="95">
        <f>SUM(E11:E46)</f>
        <v>14771908</v>
      </c>
      <c r="F47" s="453"/>
      <c r="G47" s="454"/>
    </row>
  </sheetData>
  <printOptions gridLines="1"/>
  <pageMargins left="0.75" right="0.75" top="1" bottom="1" header="0.25" footer="0.5"/>
  <pageSetup orientation="portrait" r:id="rId1"/>
  <headerFooter alignWithMargins="0">
    <oddHeader>&amp;LFIRMA "M.LEZHA"SHPK
SHKODER&amp;C&amp;"Arial,Bold Italic"&amp;11&amp;U
INVENTARI I AKTIVEVE AFATGJATA MATERIALE,ME DATE 31.12.2010
( ME VLERE FILLESTARE)</oddHeader>
    <oddFooter>&amp;CADMINISTRATORI
(  MYFIT  LEZHA 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2011-07-15T07:37:19Z</cp:lastPrinted>
  <dcterms:created xsi:type="dcterms:W3CDTF">2005-05-31T20:29:09Z</dcterms:created>
  <dcterms:modified xsi:type="dcterms:W3CDTF">2011-07-21T10:56:43Z</dcterms:modified>
  <cp:category/>
  <cp:version/>
  <cp:contentType/>
  <cp:contentStatus/>
</cp:coreProperties>
</file>