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656" firstSheet="1" activeTab="4"/>
  </bookViews>
  <sheets>
    <sheet name="Kopertina" sheetId="1" r:id="rId1"/>
    <sheet name="Aktivi" sheetId="2" r:id="rId2"/>
    <sheet name=" Pasiv" sheetId="3" r:id="rId3"/>
    <sheet name="Teardhura shpenzime" sheetId="4" r:id="rId4"/>
    <sheet name="Cash fllow" sheetId="5" r:id="rId5"/>
    <sheet name="Levizja e kapitalit" sheetId="6" r:id="rId6"/>
    <sheet name="Inventari i mjeteve te transpor" sheetId="7" r:id="rId7"/>
    <sheet name="Pasqyra sqaruse" sheetId="8" r:id="rId8"/>
  </sheets>
  <externalReferences>
    <externalReference r:id="rId11"/>
  </externalReferences>
  <definedNames>
    <definedName name="_xlnm.Print_Area" localSheetId="2">' Pasiv'!$B$2:$H$48</definedName>
    <definedName name="_xlnm.Print_Area" localSheetId="1">'Aktivi'!$B$2:$H$48</definedName>
    <definedName name="_xlnm.Print_Area" localSheetId="4">'Cash fllow'!$B$83:$F$113</definedName>
    <definedName name="_xlnm.Print_Area" localSheetId="6">'Inventari i mjeteve te transpor'!$B$5:$F$20</definedName>
    <definedName name="_xlnm.Print_Area" localSheetId="0">'Kopertina'!$E$3:$H$40</definedName>
    <definedName name="_xlnm.Print_Area" localSheetId="5">'Levizja e kapitalit'!$B$7:$L$31</definedName>
    <definedName name="_xlnm.Print_Area" localSheetId="3">'Teardhura shpenzime'!$A$2:$F$31</definedName>
  </definedNames>
  <calcPr fullCalcOnLoad="1"/>
</workbook>
</file>

<file path=xl/comments5.xml><?xml version="1.0" encoding="utf-8"?>
<comments xmlns="http://schemas.openxmlformats.org/spreadsheetml/2006/main">
  <authors>
    <author>User</author>
  </authors>
  <commentList>
    <comment ref="F6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755670 tatimi 2011 +15261 tatimi 2010 31.12.2010</t>
        </r>
      </text>
    </comment>
    <comment ref="F9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755670 tatimi 2011 +15261 tatimi 2010 31.12.2010</t>
        </r>
      </text>
    </comment>
  </commentList>
</comments>
</file>

<file path=xl/sharedStrings.xml><?xml version="1.0" encoding="utf-8"?>
<sst xmlns="http://schemas.openxmlformats.org/spreadsheetml/2006/main" count="503" uniqueCount="379">
  <si>
    <t xml:space="preserve">           Kapitali aksionar qe I perket aksionareve te shoqerise meme</t>
  </si>
  <si>
    <t>Emri subjektit</t>
  </si>
  <si>
    <t>Merolli</t>
  </si>
  <si>
    <t xml:space="preserve">Dega  e  Tatimeve </t>
  </si>
  <si>
    <t>K O R Ç E</t>
  </si>
  <si>
    <t>N I P T</t>
  </si>
  <si>
    <t>K.04005080.H</t>
  </si>
  <si>
    <t xml:space="preserve">Kapitali </t>
  </si>
  <si>
    <t xml:space="preserve">Primi I </t>
  </si>
  <si>
    <t>Aksionet e</t>
  </si>
  <si>
    <t>Rezerva</t>
  </si>
  <si>
    <t>Rezerva te</t>
  </si>
  <si>
    <t xml:space="preserve">Fitimi I </t>
  </si>
  <si>
    <t xml:space="preserve">Zoterimet e </t>
  </si>
  <si>
    <t>Emertimi</t>
  </si>
  <si>
    <t>aksionar</t>
  </si>
  <si>
    <t>aksionit</t>
  </si>
  <si>
    <t>thesarit</t>
  </si>
  <si>
    <t>stat.&amp; ligj.</t>
  </si>
  <si>
    <t>konv.monedh</t>
  </si>
  <si>
    <t>pashpernd</t>
  </si>
  <si>
    <t>Totali</t>
  </si>
  <si>
    <t>aksionereve</t>
  </si>
  <si>
    <t>TOTALI</t>
  </si>
  <si>
    <t>te huaja</t>
  </si>
  <si>
    <t>te pakices</t>
  </si>
  <si>
    <t>Pozicioni me 31 dhjetor</t>
  </si>
  <si>
    <t>Efekti I ndryshimeve ne politikat kontabel</t>
  </si>
  <si>
    <t>Pozicioni I rregulluar</t>
  </si>
  <si>
    <t>Efektet e ndryshimit te kurs.kembimit gjate konsolidimit</t>
  </si>
  <si>
    <t>Te Ardhura dhe Shpenzime te panjohura</t>
  </si>
  <si>
    <t>Fitimi netto I vitit financiar</t>
  </si>
  <si>
    <t>Dividentet e paguar</t>
  </si>
  <si>
    <t>Transferuar ne rezerven e detyrushme statutore</t>
  </si>
  <si>
    <t>Emetim I kapitalit aksionar  (+kalim Fitimi ne Kapital)</t>
  </si>
  <si>
    <t>Fitimi netto I vitit ushtrimor</t>
  </si>
  <si>
    <t>Aksione te thesarit te riblera</t>
  </si>
  <si>
    <t>Pasqyra Financiare te Vitit</t>
  </si>
  <si>
    <t>Viti</t>
  </si>
  <si>
    <t>AKTIVET</t>
  </si>
  <si>
    <t>Shenime</t>
  </si>
  <si>
    <t>I</t>
  </si>
  <si>
    <t>Aktivet afatshkurtera</t>
  </si>
  <si>
    <t>Aktive monetare</t>
  </si>
  <si>
    <t>Banka</t>
  </si>
  <si>
    <t>II</t>
  </si>
  <si>
    <t>Arka</t>
  </si>
  <si>
    <t>Derivate dhe aktive te mbajtura per tregetim</t>
  </si>
  <si>
    <t>Total 2</t>
  </si>
  <si>
    <t>Aktive te tjera financiare afatshkurtera</t>
  </si>
  <si>
    <t>Kliente per mallra, produkte e sherbime</t>
  </si>
  <si>
    <t>Debitore, Kreditore te tjere</t>
  </si>
  <si>
    <t>III</t>
  </si>
  <si>
    <t>Tatim mbi Fitimin</t>
  </si>
  <si>
    <t>IV</t>
  </si>
  <si>
    <t>TVSH</t>
  </si>
  <si>
    <t>Total 3</t>
  </si>
  <si>
    <t>Inventari</t>
  </si>
  <si>
    <t>Lendet e para</t>
  </si>
  <si>
    <t>Inventar i imet</t>
  </si>
  <si>
    <t>Prodhim ne proces</t>
  </si>
  <si>
    <t>Produkte te gateshme</t>
  </si>
  <si>
    <t>V</t>
  </si>
  <si>
    <t>Mallra per rishitje</t>
  </si>
  <si>
    <t>VI</t>
  </si>
  <si>
    <t>Parapagesa per furnizime</t>
  </si>
  <si>
    <t>Total 4</t>
  </si>
  <si>
    <t>Aktive biologjike afatshkurtera</t>
  </si>
  <si>
    <t>Aktive afatshkurtera te mbajtura per shitje</t>
  </si>
  <si>
    <t>Parapagime dhe shpenzime te shtyra</t>
  </si>
  <si>
    <t>Shpenzime te periudhave te ardheshme</t>
  </si>
  <si>
    <t>TOTALI  I  AKTIVEVE AFATSHKURTRA ( I )</t>
  </si>
  <si>
    <t>Investimet financiare afatgjata</t>
  </si>
  <si>
    <t>Aktive afatgjata materiale   ( netto )</t>
  </si>
  <si>
    <t>Toka</t>
  </si>
  <si>
    <t>Ndertesa</t>
  </si>
  <si>
    <t>Makineri dhe paisje</t>
  </si>
  <si>
    <t>Aktive te tjera afatgjata materiale (me vl.kontab.)</t>
  </si>
  <si>
    <t>Aktive biologjike afatgjata</t>
  </si>
  <si>
    <t>Aktive afatgjata jomateriale</t>
  </si>
  <si>
    <t>Kapital aksionar i papaguar</t>
  </si>
  <si>
    <t>Aktive te tjera afatgjata</t>
  </si>
  <si>
    <t>TOTALI  I  AKTIVEVE AFATGJATA ( II )</t>
  </si>
  <si>
    <t>TOTALI  I  AKTIVEVE  ( I + II )</t>
  </si>
  <si>
    <t>PASIVET</t>
  </si>
  <si>
    <t>DETYRIMET DHE KAPITALI</t>
  </si>
  <si>
    <t>Detyrimet afatshkurtera</t>
  </si>
  <si>
    <t>Derivativet</t>
  </si>
  <si>
    <t>Huamarrjet</t>
  </si>
  <si>
    <t>Overdraftet bankare</t>
  </si>
  <si>
    <t>Huamarrje afatshkurtra</t>
  </si>
  <si>
    <t>Huate dhe parapagimet</t>
  </si>
  <si>
    <t>Te pagueshme ndaj furnitoreve. . .</t>
  </si>
  <si>
    <t>Te pagueshme ndaj punonjesve</t>
  </si>
  <si>
    <t>Detyrime per Sigur.Shoq.Shend.</t>
  </si>
  <si>
    <t>Detyrime tatimore per TAP-in</t>
  </si>
  <si>
    <t>Detyrime Tatimore per-Tatim Fitimin</t>
  </si>
  <si>
    <t>Detyrime Tatimore per-T V Sh..</t>
  </si>
  <si>
    <t>VII</t>
  </si>
  <si>
    <t>Detyrime tatimore per Tatim ne Burim</t>
  </si>
  <si>
    <t>VIII</t>
  </si>
  <si>
    <t>Te drejta dhe detyrime ndaj  Ortakeve.</t>
  </si>
  <si>
    <t>IX</t>
  </si>
  <si>
    <t>Debitore dhe Kreditore te tjere</t>
  </si>
  <si>
    <t>Grantet dhe te ardhurat e shtyra</t>
  </si>
  <si>
    <t>Provizionet afatshkurtera</t>
  </si>
  <si>
    <t>TOTALI  I  DETYRIMEVE AFATSHKURTRA ( I )</t>
  </si>
  <si>
    <t>Detyrimet afatgjata</t>
  </si>
  <si>
    <t>Huate afatgjata</t>
  </si>
  <si>
    <t>Hua,bono dhe detyrime nga qeraja financiare</t>
  </si>
  <si>
    <t>Bonot e konvertueshme……………………….</t>
  </si>
  <si>
    <t>Huamarrje te tjera afatgjata (…Ortake…)</t>
  </si>
  <si>
    <t>Grantet dhe te ardhur.e shtyra (lehtesi tatimore etj)</t>
  </si>
  <si>
    <t>Provizione afatgjata (..+ ardh.marra avance.. )</t>
  </si>
  <si>
    <t>TOTALI  I  DETYRIMEVE AFATGJATA ( II )</t>
  </si>
  <si>
    <t>Totali i Detyrimeve ( I + II )</t>
  </si>
  <si>
    <t>Kapitali</t>
  </si>
  <si>
    <t>Aksionet e pakices ( PF te konsoliduara )</t>
  </si>
  <si>
    <t>Kapitali aksionareve te shoq.meme (PF te kons.)</t>
  </si>
  <si>
    <t>Kapitali aksionar</t>
  </si>
  <si>
    <t>Primi i aksionit</t>
  </si>
  <si>
    <t>Njesite ose aksionet e thesarit ( negative )</t>
  </si>
  <si>
    <t>Rezerva statutore</t>
  </si>
  <si>
    <t>Rezerva ligjore</t>
  </si>
  <si>
    <t>Rezerva te tjera</t>
  </si>
  <si>
    <t>Fitimet e pashperndara</t>
  </si>
  <si>
    <t>Fitimi ( Humbja ) e Vitit Financiar</t>
  </si>
  <si>
    <t>TOTALI  I  KAPITALIT (II I )</t>
  </si>
  <si>
    <t>TOTALI  I  DETYRIMEVE DHE KAPITALIT ( I + II + III )</t>
  </si>
  <si>
    <t>Periudha raportuse</t>
  </si>
  <si>
    <t>Periudha Paraardhse</t>
  </si>
  <si>
    <t>Periudha Raportuse</t>
  </si>
  <si>
    <t>PASQYRAT  FINANCIARE</t>
  </si>
  <si>
    <t>(Mbeshtetur ne Ligjin nr.9228, dt.29.04.2004 "Per Kontabilitetin dhe Pasqyrat</t>
  </si>
  <si>
    <t>Financiare", te ndryshuar, dhe ne Standartet Komb. te Kontabilitetit - SKK 2)</t>
  </si>
  <si>
    <t xml:space="preserve">V I T I </t>
  </si>
  <si>
    <t>01.01.</t>
  </si>
  <si>
    <t>Te dhena identifikuese :</t>
  </si>
  <si>
    <t>Emertimi dhe forma ligjore</t>
  </si>
  <si>
    <t>NIPT-i</t>
  </si>
  <si>
    <t>Adresa e Selise</t>
  </si>
  <si>
    <t>Data e krijimit</t>
  </si>
  <si>
    <t>Nr.i Regjistrit Tregetar</t>
  </si>
  <si>
    <t>Veprimtaria Kryesore</t>
  </si>
  <si>
    <t>Te dhena te tjera :</t>
  </si>
  <si>
    <t xml:space="preserve">Pasqyrat Financiare jane </t>
  </si>
  <si>
    <t>Individuale</t>
  </si>
  <si>
    <t>Te konsoliduara</t>
  </si>
  <si>
    <t>Monedha</t>
  </si>
  <si>
    <t>Leke</t>
  </si>
  <si>
    <t>Rrumbullakimi</t>
  </si>
  <si>
    <t>1 Leke</t>
  </si>
  <si>
    <t xml:space="preserve">Periudha Kontabel </t>
  </si>
  <si>
    <t>Nga</t>
  </si>
  <si>
    <t>Deri</t>
  </si>
  <si>
    <t>31.12.</t>
  </si>
  <si>
    <t>Data e plotesimit te P F</t>
  </si>
  <si>
    <t>shpk</t>
  </si>
  <si>
    <t>Vloçisht</t>
  </si>
  <si>
    <t>29.01.1999</t>
  </si>
  <si>
    <t>TREGETI KARBURANTI</t>
  </si>
  <si>
    <t>KORCE</t>
  </si>
  <si>
    <t>N</t>
  </si>
  <si>
    <t>R</t>
  </si>
  <si>
    <t>A-</t>
  </si>
  <si>
    <t>Pasqyra e te Ardhurave dhe Shpenzimeve</t>
  </si>
  <si>
    <t>(Bazuar ne klasifikimin e Shpenzimeve sipas Natyres)</t>
  </si>
  <si>
    <t>Pershkrimi I Elementeve</t>
  </si>
  <si>
    <t>Ushtrimor</t>
  </si>
  <si>
    <t>Para ardhes</t>
  </si>
  <si>
    <t>Shitje neto</t>
  </si>
  <si>
    <t>Te ardhura te tjera nga veprimtaria e shfrytezimit</t>
  </si>
  <si>
    <t>Materialet e konsumuara</t>
  </si>
  <si>
    <t>Kosto e punes</t>
  </si>
  <si>
    <t>Pagat e personelit</t>
  </si>
  <si>
    <t>Shpenzimet per sigurime shoqerore e shendetesore</t>
  </si>
  <si>
    <t>Amortizimet dhe zhvleresimet</t>
  </si>
  <si>
    <t>Shpenzime te tjera</t>
  </si>
  <si>
    <t>Nga keto : Shpenzime te panjohura</t>
  </si>
  <si>
    <t>Totali I Shpenzimeve ( shumat 4 - 7 )</t>
  </si>
  <si>
    <t>Fitimi (humbja) nga veprimtarite kryesore (1+2+/-3-8)</t>
  </si>
  <si>
    <t>Te Ardhurat dhe shpenzimet financiare nga njesite e kontr.</t>
  </si>
  <si>
    <t>Te Ardhurat dhe shpenzimet financiare nga pjesemarrjet</t>
  </si>
  <si>
    <t>Te  ardhurat dhe shpenzimet financiare</t>
  </si>
  <si>
    <t>Te  ardh.e shpenz.financ. nga inv.tj.fin.af.gjate</t>
  </si>
  <si>
    <t>Te ardhurat dhe shpenzimet nga interesat</t>
  </si>
  <si>
    <t>Fitimet ( Humbjet ) nga kursi I kembimit</t>
  </si>
  <si>
    <t>Te ardhura dhe shpenzime te tjera financiare</t>
  </si>
  <si>
    <t>Totali I te Ardhurave dhe Shpenzimeve Financiare</t>
  </si>
  <si>
    <t>Fitimi ( Humbja ) para Tatimit ( 9 + / - 13 )</t>
  </si>
  <si>
    <t>Shtohen shpenzimet e panjohura</t>
  </si>
  <si>
    <t>Shpenzimet e Tatimit mbi Fitimin</t>
  </si>
  <si>
    <t>Fitimi ( Humbja ) netto e vitit financiar ( 14 - 15 )</t>
  </si>
  <si>
    <t>Elementet e pasqyrave te konsoliduara</t>
  </si>
  <si>
    <t xml:space="preserve">  MEROLLI OIL </t>
  </si>
  <si>
    <t>Nipt:K04005080H</t>
  </si>
  <si>
    <t>Inventari i mjeteve te trasportit</t>
  </si>
  <si>
    <t>Nr</t>
  </si>
  <si>
    <t>Lloji I mjetit</t>
  </si>
  <si>
    <t>Kapaciteti (Ton)</t>
  </si>
  <si>
    <t>Targa</t>
  </si>
  <si>
    <t>Vlera</t>
  </si>
  <si>
    <t>Volvo 420</t>
  </si>
  <si>
    <t>Volvo 380</t>
  </si>
  <si>
    <t>Daf 2800</t>
  </si>
  <si>
    <t>Benci 1617</t>
  </si>
  <si>
    <t>SHUMA</t>
  </si>
  <si>
    <t>Administratori:</t>
  </si>
  <si>
    <t>Kujtim   Merolli</t>
  </si>
  <si>
    <t>KO 2010A  KO 5591B</t>
  </si>
  <si>
    <t>KO 2319B  AAR 915</t>
  </si>
  <si>
    <t>KO 5325B  KO 0825B</t>
  </si>
  <si>
    <t>KO 1427B</t>
  </si>
  <si>
    <t>MEROLLI OIL</t>
  </si>
  <si>
    <t>NIPTI: K04005080H</t>
  </si>
  <si>
    <t xml:space="preserve">            PASQYRA E FLUKSIT TE PARASE  (Cash Flow)</t>
  </si>
  <si>
    <t xml:space="preserve">                                        Metoda Indirekte</t>
  </si>
  <si>
    <t xml:space="preserve">Monedha : LEK </t>
  </si>
  <si>
    <t>PASQYRA E FLUKSIT TE PARASE- METODA INDIREKTE</t>
  </si>
  <si>
    <t>Shenimi shpjegues</t>
  </si>
  <si>
    <t>Viti Raportues</t>
  </si>
  <si>
    <t>Viti Paraardhes</t>
  </si>
  <si>
    <t>FLUKSI I PARASE NGA VEPRIMTARIA  E SHFRYTEZIMIT</t>
  </si>
  <si>
    <t>Fitimi I Bilancit</t>
  </si>
  <si>
    <t>Rregullime per :</t>
  </si>
  <si>
    <t>a</t>
  </si>
  <si>
    <t xml:space="preserve">                         Tatim  fitimi i njohur ne PASH</t>
  </si>
  <si>
    <t>b</t>
  </si>
  <si>
    <t xml:space="preserve">                        Amortizimin</t>
  </si>
  <si>
    <t>c</t>
  </si>
  <si>
    <t xml:space="preserve">                        Humbje nga kembimet valutore</t>
  </si>
  <si>
    <t>d</t>
  </si>
  <si>
    <t xml:space="preserve">                        Humbje nga  shitja e AAGJ</t>
  </si>
  <si>
    <t>e</t>
  </si>
  <si>
    <t xml:space="preserve">                        Shpenzime te periudhave te ardhshme</t>
  </si>
  <si>
    <t>f</t>
  </si>
  <si>
    <t>g</t>
  </si>
  <si>
    <t>Rritje renie  ne tepricen e kerkesave te ark. te tjera</t>
  </si>
  <si>
    <t>h</t>
  </si>
  <si>
    <t>Rritje/renie  ne tepricen e inventarit</t>
  </si>
  <si>
    <t>i</t>
  </si>
  <si>
    <t>Rritje/renie ne tepricen e detyrimeve  per tu paguar nga aktiviteti</t>
  </si>
  <si>
    <t>j</t>
  </si>
  <si>
    <t>Rritje renie deyrimeve te tjera</t>
  </si>
  <si>
    <t>k</t>
  </si>
  <si>
    <t xml:space="preserve">Ritje renie e kredise afatshkurter </t>
  </si>
  <si>
    <t>l</t>
  </si>
  <si>
    <t xml:space="preserve">TVSH  I paguar </t>
  </si>
  <si>
    <t>Paraja  neto nga  aktivitetet e shfytezimit</t>
  </si>
  <si>
    <t>FLUKSI I PARASE NGA VEPRIMTARITE INVESTUESE</t>
  </si>
  <si>
    <t>Blerja  e shoq. Kontrolluar X minus parate e arketuara</t>
  </si>
  <si>
    <t>Blerja  e aktiveve afatgjata  materiale</t>
  </si>
  <si>
    <t>Blerje AAGJ  jomateriale</t>
  </si>
  <si>
    <t>Interes I arketuar</t>
  </si>
  <si>
    <t>Dividentet i arketuar</t>
  </si>
  <si>
    <t>Paraja  neto e perdorur ne aktivitetet  investuese</t>
  </si>
  <si>
    <t>FLUKSI I PARAVE NGA VEPRIMTARITE FINANCIARE</t>
  </si>
  <si>
    <t>Te ardhura nga emetimi I kapitalit aksionar</t>
  </si>
  <si>
    <t>Te ardhura nga huamarrjet afatgjata</t>
  </si>
  <si>
    <t>Pagesa e detyrimit te qirase financiare</t>
  </si>
  <si>
    <t>Divident I paguar</t>
  </si>
  <si>
    <t>Paraja neto e perdorur  ne aktivitetet financiare</t>
  </si>
  <si>
    <t>RRITJA/RENIA NETO E MJETEVE MONETARE</t>
  </si>
  <si>
    <t xml:space="preserve">V </t>
  </si>
  <si>
    <t>MJETE MONETARE NE FILLIM TE PERIUDHES KONTABEL</t>
  </si>
  <si>
    <t>MJETE MONETARE NE FUND TE PERIUDHES KONTABEL</t>
  </si>
  <si>
    <t>Kontabel i miratuar</t>
  </si>
  <si>
    <t>ADMINISTRATORI</t>
  </si>
  <si>
    <t>Ramadan Shahollari</t>
  </si>
  <si>
    <t>Kujtim MEROLLI</t>
  </si>
  <si>
    <t>01.01.2012    31.12.2012</t>
  </si>
  <si>
    <t>Ndrysh. Ne invent. Prod. Gateshme e prodhimit ne proces(Materiale)</t>
  </si>
  <si>
    <t>Fugon transport</t>
  </si>
  <si>
    <t>20.03.2013</t>
  </si>
  <si>
    <t xml:space="preserve">        AKTIVET AFETGJATA</t>
  </si>
  <si>
    <t>AA 444 EA</t>
  </si>
  <si>
    <t>Rritje/renie e tepricave te arketueshme te klienteve</t>
  </si>
  <si>
    <t>Merolli OIL shpk</t>
  </si>
  <si>
    <t>K04005080H</t>
  </si>
  <si>
    <t>Aktive Monetare</t>
  </si>
  <si>
    <t>Situacioni I klienteve</t>
  </si>
  <si>
    <t>Bakat</t>
  </si>
  <si>
    <t>51211</t>
  </si>
  <si>
    <t>Raifajzen bank</t>
  </si>
  <si>
    <t>LEK</t>
  </si>
  <si>
    <t>41114</t>
  </si>
  <si>
    <t>Komuna Lozhan</t>
  </si>
  <si>
    <t>51212</t>
  </si>
  <si>
    <t>Tirana bak</t>
  </si>
  <si>
    <t>41116</t>
  </si>
  <si>
    <t>Ujsjellsi fshat</t>
  </si>
  <si>
    <t>51213</t>
  </si>
  <si>
    <t>P C B</t>
  </si>
  <si>
    <t>41118</t>
  </si>
  <si>
    <t>Simaku  shpk</t>
  </si>
  <si>
    <t>51214</t>
  </si>
  <si>
    <t>B K T</t>
  </si>
  <si>
    <t>4112</t>
  </si>
  <si>
    <t>Albavija shpk</t>
  </si>
  <si>
    <t>51241</t>
  </si>
  <si>
    <t>Tirana bank ne euro</t>
  </si>
  <si>
    <t>4113</t>
  </si>
  <si>
    <t>Ernik shpk</t>
  </si>
  <si>
    <t>51243</t>
  </si>
  <si>
    <t>Tirana bank ne euro e rregullt</t>
  </si>
  <si>
    <t>EUR</t>
  </si>
  <si>
    <t>41130</t>
  </si>
  <si>
    <t>Bashkia Pogradec</t>
  </si>
  <si>
    <t>41131</t>
  </si>
  <si>
    <t>Komuna Liqenas</t>
  </si>
  <si>
    <t>Shuma e bankave</t>
  </si>
  <si>
    <t>41132</t>
  </si>
  <si>
    <t>Shtepia lulet e vogla Korce</t>
  </si>
  <si>
    <t>4118</t>
  </si>
  <si>
    <t>Bashkia Maliq</t>
  </si>
  <si>
    <t>4119</t>
  </si>
  <si>
    <t>Bashkia Erseke</t>
  </si>
  <si>
    <t>40119</t>
  </si>
  <si>
    <t>Alba Ledi Lushnje</t>
  </si>
  <si>
    <t>Arka ne leke</t>
  </si>
  <si>
    <t>Shuma klieteve</t>
  </si>
  <si>
    <t>5311</t>
  </si>
  <si>
    <t>Situacioni I furnitorve</t>
  </si>
  <si>
    <t>Shuma e arkes ne lek</t>
  </si>
  <si>
    <t>4011</t>
  </si>
  <si>
    <t>Genklaudis sha Shkoder</t>
  </si>
  <si>
    <t>Shuma e Aktiveve Monetare</t>
  </si>
  <si>
    <t>40110</t>
  </si>
  <si>
    <t>Eltion 2009</t>
  </si>
  <si>
    <t>40112</t>
  </si>
  <si>
    <t>Merolli  Furnitor</t>
  </si>
  <si>
    <t>40113</t>
  </si>
  <si>
    <t>JAMB Sha Korce</t>
  </si>
  <si>
    <t>40128</t>
  </si>
  <si>
    <t>Taci OIL sha</t>
  </si>
  <si>
    <t xml:space="preserve">Administratori </t>
  </si>
  <si>
    <t>40132</t>
  </si>
  <si>
    <t>Ramadan Shaollari</t>
  </si>
  <si>
    <t xml:space="preserve">Kujtim Merolli </t>
  </si>
  <si>
    <t>40134</t>
  </si>
  <si>
    <t>Qafzezi Shpk Korce</t>
  </si>
  <si>
    <t>40135</t>
  </si>
  <si>
    <t>Vaske Gaqi</t>
  </si>
  <si>
    <t>4014</t>
  </si>
  <si>
    <t>Larti shpk</t>
  </si>
  <si>
    <t>4016</t>
  </si>
  <si>
    <t>Pagouni ae</t>
  </si>
  <si>
    <t>4019</t>
  </si>
  <si>
    <t>Europetrol sha</t>
  </si>
  <si>
    <t>Shuma e furnitorve</t>
  </si>
  <si>
    <t>Pasqyra e Fluksit Monetar - Metoda Direkte</t>
  </si>
  <si>
    <t>Periudha</t>
  </si>
  <si>
    <t>Raportuese</t>
  </si>
  <si>
    <t>Para ardhese</t>
  </si>
  <si>
    <t>Fluksi monetar nga veprimtarite e shfrytez</t>
  </si>
  <si>
    <t>Mjetet monetare (MM) te arketuara nga klientet</t>
  </si>
  <si>
    <t>MM te paguara ndaj furnitoreve dhe punonjesve</t>
  </si>
  <si>
    <t>MM te ardhura nga veprimtarite</t>
  </si>
  <si>
    <t>Tatim mbi fitimin i paguar ( + TVSh e paguar )</t>
  </si>
  <si>
    <t>#</t>
  </si>
  <si>
    <t>MM netto nga veprimtarite e shfrytezimit</t>
  </si>
  <si>
    <t>Fluksi monetar nga veprimtarite investuese</t>
  </si>
  <si>
    <t>Blerja e njesise se kontrolluar x minus parate e arket.</t>
  </si>
  <si>
    <t>Blerja e aktiveve afatgjata materiale</t>
  </si>
  <si>
    <t>Te ardhura nga shitja e paisjeve</t>
  </si>
  <si>
    <t xml:space="preserve"> Interesi i arketuar</t>
  </si>
  <si>
    <t>Dividentet e arketuar</t>
  </si>
  <si>
    <t>MM netto te perdorura ne veprimtarite investuese</t>
  </si>
  <si>
    <t>Fluksi monetar nga aktivitetet financiare</t>
  </si>
  <si>
    <t>Te ardhura nga emetimi i kapitalit aksionar</t>
  </si>
  <si>
    <t>ortak</t>
  </si>
  <si>
    <t>Te ardhura nga huamarrje afatgjata</t>
  </si>
  <si>
    <t>Pagesa e detyrime te qerase financiare</t>
  </si>
  <si>
    <t>MM netto te perdorura ne veprimtarite financiare</t>
  </si>
  <si>
    <t>Rritja / Renia netto e mjeteve monetare</t>
  </si>
  <si>
    <t>Mjetet monetare ne fillim te periudhes kontabel</t>
  </si>
  <si>
    <t>Mjetet monetare ne fund te periudhes kontabel</t>
  </si>
  <si>
    <t>Shifer kontrolli :</t>
  </si>
  <si>
    <t>Interesi i paguar(komisione)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</si>
</sst>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L_e_k_-;\-* #,##0_L_e_k_-;_-* &quot;-&quot;??_L_e_k_-;_-@_-"/>
    <numFmt numFmtId="166" formatCode="#,##0.00_);\-#,##0.00"/>
    <numFmt numFmtId="167" formatCode="&quot;Po&quot;;&quot;Po&quot;;&quot;Jo&quot;"/>
    <numFmt numFmtId="168" formatCode="&quot;Saktë&quot;;&quot;Saktë&quot;;&quot;Pasaktë&quot;"/>
    <numFmt numFmtId="169" formatCode="&quot;Kyç&quot;;&quot;Kyç&quot;;&quot;Çkyç&quot;"/>
    <numFmt numFmtId="170" formatCode="[$€-2]\ #,##0.00_);[Red]\([$€-2]\ #,##0.00\)"/>
  </numFmts>
  <fonts count="36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u val="single"/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indexed="12"/>
      <name val="Arial"/>
      <family val="0"/>
    </font>
    <font>
      <sz val="10"/>
      <color indexed="58"/>
      <name val="Arial"/>
      <family val="0"/>
    </font>
    <font>
      <sz val="14"/>
      <name val="Arial"/>
      <family val="0"/>
    </font>
    <font>
      <b/>
      <i/>
      <u val="single"/>
      <sz val="10"/>
      <name val="Arial"/>
      <family val="2"/>
    </font>
    <font>
      <b/>
      <sz val="10"/>
      <color indexed="8"/>
      <name val="Calibri"/>
      <family val="2"/>
    </font>
    <font>
      <b/>
      <sz val="8"/>
      <name val="Microsoft Sans Serif"/>
      <family val="2"/>
    </font>
    <font>
      <b/>
      <sz val="10"/>
      <color indexed="8"/>
      <name val="MS Sans Serif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9"/>
      <color indexed="8"/>
      <name val="Arial"/>
      <family val="2"/>
    </font>
    <font>
      <b/>
      <i/>
      <sz val="11"/>
      <color indexed="8"/>
      <name val="Calibri"/>
      <family val="2"/>
    </font>
    <font>
      <b/>
      <sz val="12"/>
      <color indexed="8"/>
      <name val="MS Serif"/>
      <family val="1"/>
    </font>
    <font>
      <sz val="12"/>
      <name val="Arial"/>
      <family val="0"/>
    </font>
    <font>
      <b/>
      <sz val="12"/>
      <color indexed="8"/>
      <name val="Calibri"/>
      <family val="2"/>
    </font>
    <font>
      <b/>
      <sz val="12"/>
      <name val="Arial"/>
      <family val="0"/>
    </font>
    <font>
      <i/>
      <sz val="10"/>
      <name val="Arial"/>
      <family val="0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color indexed="8"/>
      <name val="MS Sans Serif"/>
      <family val="2"/>
    </font>
    <font>
      <b/>
      <sz val="9"/>
      <color indexed="8"/>
      <name val="Arial"/>
      <family val="2"/>
    </font>
    <font>
      <u val="single"/>
      <sz val="10"/>
      <color indexed="16"/>
      <name val="Arial"/>
      <family val="0"/>
    </font>
    <font>
      <u val="single"/>
      <sz val="10"/>
      <name val="Arial"/>
      <family val="0"/>
    </font>
    <font>
      <sz val="10"/>
      <color indexed="18"/>
      <name val="Arial"/>
      <family val="0"/>
    </font>
    <font>
      <u val="single"/>
      <sz val="10"/>
      <color indexed="18"/>
      <name val="Arial"/>
      <family val="0"/>
    </font>
    <font>
      <i/>
      <sz val="10"/>
      <color indexed="58"/>
      <name val="Arial"/>
      <family val="0"/>
    </font>
    <font>
      <b/>
      <sz val="8"/>
      <name val="Tahoma"/>
      <family val="0"/>
    </font>
    <font>
      <sz val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0" fillId="0" borderId="3" xfId="0" applyFont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3" fontId="2" fillId="0" borderId="3" xfId="0" applyNumberFormat="1" applyFont="1" applyFill="1" applyBorder="1" applyAlignment="1">
      <alignment horizontal="left"/>
    </xf>
    <xf numFmtId="3" fontId="2" fillId="0" borderId="1" xfId="0" applyNumberFormat="1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1" fillId="0" borderId="2" xfId="0" applyFont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" fontId="0" fillId="0" borderId="4" xfId="0" applyNumberFormat="1" applyFont="1" applyFill="1" applyBorder="1" applyAlignment="1">
      <alignment/>
    </xf>
    <xf numFmtId="1" fontId="0" fillId="0" borderId="1" xfId="0" applyNumberFormat="1" applyFont="1" applyFill="1" applyBorder="1" applyAlignment="1">
      <alignment/>
    </xf>
    <xf numFmtId="1" fontId="0" fillId="0" borderId="1" xfId="0" applyNumberFormat="1" applyFont="1" applyFill="1" applyBorder="1" applyAlignment="1">
      <alignment horizontal="center"/>
    </xf>
    <xf numFmtId="1" fontId="0" fillId="0" borderId="5" xfId="0" applyNumberFormat="1" applyFont="1" applyFill="1" applyBorder="1" applyAlignment="1">
      <alignment/>
    </xf>
    <xf numFmtId="1" fontId="1" fillId="0" borderId="1" xfId="0" applyNumberFormat="1" applyFont="1" applyFill="1" applyBorder="1" applyAlignment="1">
      <alignment horizontal="center"/>
    </xf>
    <xf numFmtId="1" fontId="0" fillId="0" borderId="5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left"/>
    </xf>
    <xf numFmtId="1" fontId="0" fillId="0" borderId="1" xfId="0" applyNumberFormat="1" applyFont="1" applyFill="1" applyBorder="1" applyAlignment="1">
      <alignment horizontal="left"/>
    </xf>
    <xf numFmtId="1" fontId="1" fillId="0" borderId="1" xfId="0" applyNumberFormat="1" applyFont="1" applyFill="1" applyBorder="1" applyAlignment="1">
      <alignment/>
    </xf>
    <xf numFmtId="1" fontId="0" fillId="0" borderId="0" xfId="0" applyNumberFormat="1" applyFont="1" applyFill="1" applyAlignment="1">
      <alignment horizontal="center"/>
    </xf>
    <xf numFmtId="1" fontId="0" fillId="0" borderId="1" xfId="0" applyNumberFormat="1" applyFont="1" applyFill="1" applyBorder="1" applyAlignment="1">
      <alignment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" xfId="0" applyFont="1" applyFill="1" applyBorder="1" applyAlignment="1">
      <alignment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6" fillId="0" borderId="1" xfId="0" applyFont="1" applyBorder="1" applyAlignment="1">
      <alignment/>
    </xf>
    <xf numFmtId="0" fontId="0" fillId="0" borderId="1" xfId="0" applyBorder="1" applyAlignment="1">
      <alignment/>
    </xf>
    <xf numFmtId="0" fontId="10" fillId="0" borderId="1" xfId="0" applyFont="1" applyBorder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1" fontId="0" fillId="0" borderId="4" xfId="0" applyNumberFormat="1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left"/>
    </xf>
    <xf numFmtId="1" fontId="0" fillId="0" borderId="5" xfId="0" applyNumberFormat="1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 horizontal="left"/>
    </xf>
    <xf numFmtId="1" fontId="0" fillId="0" borderId="2" xfId="0" applyNumberFormat="1" applyFont="1" applyFill="1" applyBorder="1" applyAlignment="1">
      <alignment horizontal="left"/>
    </xf>
    <xf numFmtId="1" fontId="6" fillId="0" borderId="1" xfId="0" applyNumberFormat="1" applyFont="1" applyFill="1" applyBorder="1" applyAlignment="1">
      <alignment horizontal="left"/>
    </xf>
    <xf numFmtId="1" fontId="0" fillId="0" borderId="0" xfId="0" applyNumberFormat="1" applyFont="1" applyFill="1" applyAlignment="1">
      <alignment horizontal="left"/>
    </xf>
    <xf numFmtId="1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left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0" fillId="0" borderId="1" xfId="0" applyBorder="1" applyAlignment="1">
      <alignment/>
    </xf>
    <xf numFmtId="164" fontId="15" fillId="2" borderId="1" xfId="18" applyNumberFormat="1" applyFont="1" applyFill="1" applyBorder="1" applyAlignment="1">
      <alignment horizontal="right"/>
    </xf>
    <xf numFmtId="164" fontId="17" fillId="0" borderId="1" xfId="18" applyNumberFormat="1" applyFont="1" applyBorder="1" applyAlignment="1">
      <alignment horizontal="right" vertical="center"/>
    </xf>
    <xf numFmtId="164" fontId="15" fillId="2" borderId="1" xfId="18" applyNumberFormat="1" applyFont="1" applyFill="1" applyBorder="1" applyAlignment="1">
      <alignment horizontal="right" wrapText="1"/>
    </xf>
    <xf numFmtId="164" fontId="16" fillId="2" borderId="1" xfId="18" applyNumberFormat="1" applyFon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164" fontId="14" fillId="2" borderId="1" xfId="0" applyNumberFormat="1" applyFont="1" applyFill="1" applyBorder="1" applyAlignment="1">
      <alignment horizontal="right"/>
    </xf>
    <xf numFmtId="0" fontId="15" fillId="2" borderId="1" xfId="0" applyFont="1" applyFill="1" applyBorder="1" applyAlignment="1">
      <alignment horizontal="right"/>
    </xf>
    <xf numFmtId="43" fontId="15" fillId="2" borderId="1" xfId="18" applyFont="1" applyFill="1" applyBorder="1" applyAlignment="1">
      <alignment horizontal="right"/>
    </xf>
    <xf numFmtId="164" fontId="14" fillId="2" borderId="1" xfId="18" applyNumberFormat="1" applyFont="1" applyFill="1" applyBorder="1" applyAlignment="1">
      <alignment horizontal="right"/>
    </xf>
    <xf numFmtId="3" fontId="15" fillId="2" borderId="1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 applyProtection="1">
      <alignment/>
      <protection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1" fontId="0" fillId="0" borderId="1" xfId="0" applyNumberFormat="1" applyBorder="1" applyAlignment="1">
      <alignment/>
    </xf>
    <xf numFmtId="0" fontId="0" fillId="0" borderId="1" xfId="0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/>
    </xf>
    <xf numFmtId="0" fontId="0" fillId="0" borderId="6" xfId="0" applyFont="1" applyFill="1" applyBorder="1" applyAlignment="1">
      <alignment/>
    </xf>
    <xf numFmtId="1" fontId="6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1" fontId="6" fillId="0" borderId="1" xfId="0" applyNumberFormat="1" applyFont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2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9" fillId="0" borderId="0" xfId="0" applyFont="1" applyFill="1" applyAlignment="1">
      <alignment horizontal="left"/>
    </xf>
    <xf numFmtId="0" fontId="20" fillId="0" borderId="0" xfId="0" applyFont="1" applyFill="1" applyAlignment="1">
      <alignment horizontal="left"/>
    </xf>
    <xf numFmtId="0" fontId="0" fillId="0" borderId="4" xfId="0" applyFont="1" applyFill="1" applyBorder="1" applyAlignment="1">
      <alignment horizontal="left"/>
    </xf>
    <xf numFmtId="0" fontId="23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2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3" fontId="13" fillId="0" borderId="0" xfId="0" applyNumberFormat="1" applyFont="1" applyBorder="1" applyAlignment="1">
      <alignment horizontal="left"/>
    </xf>
    <xf numFmtId="3" fontId="0" fillId="0" borderId="0" xfId="0" applyNumberFormat="1" applyBorder="1" applyAlignment="1">
      <alignment/>
    </xf>
    <xf numFmtId="3" fontId="13" fillId="0" borderId="0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1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center" vertical="center" wrapText="1"/>
    </xf>
    <xf numFmtId="14" fontId="13" fillId="0" borderId="1" xfId="0" applyNumberFormat="1" applyFont="1" applyFill="1" applyBorder="1" applyAlignment="1" applyProtection="1">
      <alignment horizontal="center" wrapText="1"/>
      <protection/>
    </xf>
    <xf numFmtId="0" fontId="14" fillId="0" borderId="1" xfId="0" applyFont="1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16" fillId="0" borderId="1" xfId="0" applyFont="1" applyBorder="1" applyAlignment="1">
      <alignment horizontal="left"/>
    </xf>
    <xf numFmtId="0" fontId="16" fillId="0" borderId="1" xfId="0" applyFont="1" applyBorder="1" applyAlignment="1">
      <alignment horizontal="right" wrapText="1"/>
    </xf>
    <xf numFmtId="0" fontId="16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right" wrapText="1"/>
    </xf>
    <xf numFmtId="0" fontId="16" fillId="0" borderId="1" xfId="0" applyFont="1" applyBorder="1" applyAlignment="1">
      <alignment horizontal="right"/>
    </xf>
    <xf numFmtId="0" fontId="16" fillId="0" borderId="1" xfId="0" applyFont="1" applyFill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0" fillId="0" borderId="1" xfId="0" applyFill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3" fontId="0" fillId="0" borderId="0" xfId="0" applyNumberFormat="1" applyFont="1" applyAlignment="1">
      <alignment/>
    </xf>
    <xf numFmtId="0" fontId="13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ill="1" applyBorder="1" applyAlignment="1" applyProtection="1">
      <alignment/>
      <protection/>
    </xf>
    <xf numFmtId="0" fontId="17" fillId="0" borderId="1" xfId="0" applyBorder="1" applyAlignment="1">
      <alignment horizontal="left" vertical="center"/>
    </xf>
    <xf numFmtId="0" fontId="17" fillId="0" borderId="1" xfId="0" applyBorder="1" applyAlignment="1">
      <alignment vertical="center"/>
    </xf>
    <xf numFmtId="166" fontId="17" fillId="0" borderId="1" xfId="0" applyBorder="1" applyAlignment="1">
      <alignment horizontal="right" vertical="center"/>
    </xf>
    <xf numFmtId="0" fontId="13" fillId="0" borderId="1" xfId="0" applyNumberFormat="1" applyFont="1" applyFill="1" applyBorder="1" applyAlignment="1" applyProtection="1">
      <alignment/>
      <protection/>
    </xf>
    <xf numFmtId="166" fontId="13" fillId="0" borderId="1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8" fillId="0" borderId="1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8" fillId="0" borderId="4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8" fillId="0" borderId="9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5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3" xfId="0" applyFont="1" applyFill="1" applyBorder="1" applyAlignment="1">
      <alignment/>
    </xf>
    <xf numFmtId="3" fontId="31" fillId="0" borderId="1" xfId="0" applyNumberFormat="1" applyFont="1" applyFill="1" applyBorder="1" applyAlignment="1">
      <alignment/>
    </xf>
    <xf numFmtId="0" fontId="33" fillId="0" borderId="14" xfId="0" applyFont="1" applyFill="1" applyBorder="1" applyAlignment="1">
      <alignment/>
    </xf>
    <xf numFmtId="0" fontId="31" fillId="0" borderId="1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3" xfId="0" applyFill="1" applyBorder="1" applyAlignment="1">
      <alignment/>
    </xf>
    <xf numFmtId="1" fontId="0" fillId="0" borderId="0" xfId="0" applyNumberFormat="1" applyAlignment="1">
      <alignment/>
    </xf>
    <xf numFmtId="1" fontId="0" fillId="0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y%20Documents\1pasqyra%20amortizimit%202008+2009%20+2010+2011+201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.A.Q"/>
      <sheetName val="Inv mjet trans"/>
      <sheetName val="Fletë3"/>
    </sheetNames>
    <sheetDataSet>
      <sheetData sheetId="0">
        <row r="9">
          <cell r="V9">
            <v>1455828</v>
          </cell>
        </row>
        <row r="10">
          <cell r="V10">
            <v>1531070</v>
          </cell>
        </row>
        <row r="11">
          <cell r="V11">
            <v>821173</v>
          </cell>
        </row>
        <row r="12">
          <cell r="V12">
            <v>574443</v>
          </cell>
        </row>
        <row r="13">
          <cell r="V13">
            <v>6780651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workbookViewId="0" topLeftCell="A22">
      <selection activeCell="I43" sqref="I43:I44"/>
    </sheetView>
  </sheetViews>
  <sheetFormatPr defaultColWidth="9.140625" defaultRowHeight="12.75"/>
  <cols>
    <col min="1" max="1" width="3.7109375" style="101" customWidth="1"/>
    <col min="2" max="2" width="2.7109375" style="101" customWidth="1"/>
    <col min="3" max="3" width="3.00390625" style="101" customWidth="1"/>
    <col min="4" max="4" width="0.13671875" style="101" customWidth="1"/>
    <col min="5" max="5" width="30.7109375" style="101" customWidth="1"/>
    <col min="6" max="6" width="20.8515625" style="101" customWidth="1"/>
    <col min="7" max="7" width="9.57421875" style="101" customWidth="1"/>
    <col min="8" max="8" width="15.28125" style="101" customWidth="1"/>
    <col min="9" max="16384" width="9.140625" style="101" customWidth="1"/>
  </cols>
  <sheetData>
    <row r="1" spans="1:9" s="97" customFormat="1" ht="12.75">
      <c r="A1" s="95"/>
      <c r="B1" s="95"/>
      <c r="C1" s="95"/>
      <c r="D1" s="95"/>
      <c r="E1" s="95"/>
      <c r="F1" s="95"/>
      <c r="G1" s="95"/>
      <c r="H1" s="95"/>
      <c r="I1" s="96"/>
    </row>
    <row r="2" spans="1:9" s="97" customFormat="1" ht="12.75">
      <c r="A2" s="95"/>
      <c r="B2" s="95"/>
      <c r="C2" s="95"/>
      <c r="D2" s="95"/>
      <c r="E2" s="95"/>
      <c r="F2" s="95"/>
      <c r="G2" s="95"/>
      <c r="H2" s="95"/>
      <c r="I2" s="96"/>
    </row>
    <row r="3" spans="1:9" ht="15.75">
      <c r="A3" s="95"/>
      <c r="B3" s="95"/>
      <c r="C3" s="95"/>
      <c r="D3" s="95"/>
      <c r="E3" s="98" t="s">
        <v>132</v>
      </c>
      <c r="F3" s="99"/>
      <c r="G3" s="99"/>
      <c r="H3" s="99"/>
      <c r="I3" s="100"/>
    </row>
    <row r="4" spans="1:9" ht="12.75">
      <c r="A4" s="99"/>
      <c r="B4" s="99"/>
      <c r="C4" s="99"/>
      <c r="D4" s="99"/>
      <c r="E4" s="99"/>
      <c r="F4" s="99"/>
      <c r="G4" s="99"/>
      <c r="H4" s="99"/>
      <c r="I4" s="100"/>
    </row>
    <row r="5" spans="1:9" s="105" customFormat="1" ht="12.75">
      <c r="A5" s="99"/>
      <c r="B5" s="99"/>
      <c r="C5" s="99"/>
      <c r="D5" s="99"/>
      <c r="E5" s="102" t="s">
        <v>133</v>
      </c>
      <c r="F5" s="103"/>
      <c r="G5" s="103"/>
      <c r="H5" s="103"/>
      <c r="I5" s="104"/>
    </row>
    <row r="6" spans="1:9" s="105" customFormat="1" ht="12.75">
      <c r="A6" s="103"/>
      <c r="B6" s="103"/>
      <c r="C6" s="103"/>
      <c r="D6" s="103"/>
      <c r="E6" s="102" t="s">
        <v>134</v>
      </c>
      <c r="F6" s="103"/>
      <c r="G6" s="103"/>
      <c r="H6" s="103"/>
      <c r="I6" s="104"/>
    </row>
    <row r="7" spans="1:9" s="105" customFormat="1" ht="12.75">
      <c r="A7" s="103"/>
      <c r="B7" s="103"/>
      <c r="C7" s="103"/>
      <c r="D7" s="103"/>
      <c r="E7" s="103"/>
      <c r="F7" s="103"/>
      <c r="G7" s="103"/>
      <c r="H7" s="103"/>
      <c r="I7" s="104"/>
    </row>
    <row r="8" spans="1:9" s="105" customFormat="1" ht="12.75">
      <c r="A8" s="103"/>
      <c r="B8" s="103"/>
      <c r="C8" s="103"/>
      <c r="D8" s="103"/>
      <c r="E8" s="103"/>
      <c r="F8" s="103"/>
      <c r="G8" s="103"/>
      <c r="H8" s="103"/>
      <c r="I8" s="104"/>
    </row>
    <row r="9" spans="1:9" s="105" customFormat="1" ht="12.75">
      <c r="A9" s="103"/>
      <c r="B9" s="103"/>
      <c r="C9" s="103"/>
      <c r="D9" s="103"/>
      <c r="E9" s="103"/>
      <c r="F9" s="103"/>
      <c r="G9" s="103"/>
      <c r="H9" s="103"/>
      <c r="I9" s="104"/>
    </row>
    <row r="10" spans="1:9" s="105" customFormat="1" ht="12.75">
      <c r="A10" s="103"/>
      <c r="B10" s="103"/>
      <c r="C10" s="103"/>
      <c r="D10" s="103"/>
      <c r="E10" s="103"/>
      <c r="F10" s="103"/>
      <c r="G10" s="103"/>
      <c r="H10" s="103"/>
      <c r="I10" s="104"/>
    </row>
    <row r="11" spans="1:9" ht="18">
      <c r="A11" s="103"/>
      <c r="B11" s="103"/>
      <c r="C11" s="103"/>
      <c r="D11" s="103"/>
      <c r="E11" s="103" t="s">
        <v>135</v>
      </c>
      <c r="F11" s="106">
        <v>2012</v>
      </c>
      <c r="G11" s="99"/>
      <c r="H11" s="99"/>
      <c r="I11" s="100"/>
    </row>
    <row r="12" spans="1:9" ht="12.75">
      <c r="A12" s="99"/>
      <c r="B12" s="99"/>
      <c r="C12" s="99"/>
      <c r="D12" s="99"/>
      <c r="E12" s="99"/>
      <c r="F12" s="99"/>
      <c r="G12" s="99"/>
      <c r="H12" s="99"/>
      <c r="I12" s="100"/>
    </row>
    <row r="13" spans="1:9" ht="15">
      <c r="A13" s="99"/>
      <c r="B13" s="99"/>
      <c r="C13" s="99"/>
      <c r="D13" s="99"/>
      <c r="E13" s="107"/>
      <c r="F13" s="99" t="s">
        <v>270</v>
      </c>
      <c r="G13" s="99"/>
      <c r="H13" s="99"/>
      <c r="I13" s="100"/>
    </row>
    <row r="14" spans="1:9" ht="12.75">
      <c r="A14" s="99"/>
      <c r="B14" s="99"/>
      <c r="C14" s="99"/>
      <c r="D14" s="99"/>
      <c r="E14" s="99"/>
      <c r="F14" s="99"/>
      <c r="G14" s="99"/>
      <c r="H14" s="99"/>
      <c r="I14" s="100"/>
    </row>
    <row r="15" spans="1:9" ht="12.75">
      <c r="A15" s="99"/>
      <c r="B15" s="99"/>
      <c r="C15" s="99"/>
      <c r="D15" s="99"/>
      <c r="E15" s="99"/>
      <c r="F15" s="99"/>
      <c r="G15" s="99"/>
      <c r="H15" s="99"/>
      <c r="I15" s="100"/>
    </row>
    <row r="16" spans="1:9" ht="12.75">
      <c r="A16" s="99"/>
      <c r="B16" s="99"/>
      <c r="C16" s="99"/>
      <c r="D16" s="99"/>
      <c r="E16" s="99"/>
      <c r="F16" s="99"/>
      <c r="G16" s="99"/>
      <c r="H16" s="99"/>
      <c r="I16" s="100"/>
    </row>
    <row r="17" spans="1:9" ht="12.75">
      <c r="A17" s="99"/>
      <c r="B17" s="99"/>
      <c r="C17" s="99"/>
      <c r="D17" s="99"/>
      <c r="E17" s="99"/>
      <c r="F17" s="99"/>
      <c r="G17" s="99"/>
      <c r="H17" s="99"/>
      <c r="I17" s="100"/>
    </row>
    <row r="18" spans="1:9" ht="12.75">
      <c r="A18" s="99"/>
      <c r="B18" s="99"/>
      <c r="C18" s="99"/>
      <c r="D18" s="100"/>
      <c r="E18" s="100"/>
      <c r="F18" s="100"/>
      <c r="G18" s="100"/>
      <c r="H18" s="100"/>
      <c r="I18" s="100"/>
    </row>
    <row r="19" spans="1:9" ht="12.75">
      <c r="A19" s="99"/>
      <c r="B19" s="99"/>
      <c r="C19" s="99"/>
      <c r="D19" s="100"/>
      <c r="E19" s="100"/>
      <c r="F19" s="100"/>
      <c r="G19" s="100"/>
      <c r="H19" s="100"/>
      <c r="I19" s="100"/>
    </row>
    <row r="20" spans="1:9" s="112" customFormat="1" ht="12.75">
      <c r="A20" s="99"/>
      <c r="B20" s="99"/>
      <c r="C20" s="99"/>
      <c r="D20" s="108"/>
      <c r="E20" s="109" t="s">
        <v>137</v>
      </c>
      <c r="F20" s="110"/>
      <c r="G20" s="110"/>
      <c r="H20" s="110"/>
      <c r="I20" s="111"/>
    </row>
    <row r="21" spans="1:9" s="112" customFormat="1" ht="12.75">
      <c r="A21" s="113"/>
      <c r="B21" s="113"/>
      <c r="C21" s="113"/>
      <c r="D21" s="114" t="s">
        <v>138</v>
      </c>
      <c r="E21" s="110"/>
      <c r="F21" s="110" t="s">
        <v>2</v>
      </c>
      <c r="G21" s="110"/>
      <c r="H21" s="110" t="s">
        <v>157</v>
      </c>
      <c r="I21" s="111"/>
    </row>
    <row r="22" spans="1:9" s="112" customFormat="1" ht="12.75">
      <c r="A22" s="113"/>
      <c r="B22" s="113"/>
      <c r="C22" s="113"/>
      <c r="D22" s="114" t="s">
        <v>139</v>
      </c>
      <c r="E22" s="110"/>
      <c r="F22" s="110" t="s">
        <v>6</v>
      </c>
      <c r="G22" s="110"/>
      <c r="H22" s="110"/>
      <c r="I22" s="111"/>
    </row>
    <row r="23" spans="1:9" s="112" customFormat="1" ht="12.75">
      <c r="A23" s="113"/>
      <c r="B23" s="113"/>
      <c r="C23" s="113"/>
      <c r="D23" s="114" t="s">
        <v>140</v>
      </c>
      <c r="E23" s="110"/>
      <c r="F23" s="110" t="s">
        <v>158</v>
      </c>
      <c r="G23" s="110"/>
      <c r="H23" s="110" t="s">
        <v>161</v>
      </c>
      <c r="I23" s="111"/>
    </row>
    <row r="24" spans="1:9" s="112" customFormat="1" ht="12.75">
      <c r="A24" s="113"/>
      <c r="B24" s="113"/>
      <c r="C24" s="113"/>
      <c r="D24" s="114" t="s">
        <v>141</v>
      </c>
      <c r="E24" s="110"/>
      <c r="F24" s="110" t="s">
        <v>159</v>
      </c>
      <c r="G24" s="110"/>
      <c r="H24" s="110"/>
      <c r="I24" s="111"/>
    </row>
    <row r="25" spans="1:9" s="112" customFormat="1" ht="12.75">
      <c r="A25" s="113"/>
      <c r="B25" s="113"/>
      <c r="C25" s="113"/>
      <c r="D25" s="114" t="s">
        <v>142</v>
      </c>
      <c r="E25" s="110"/>
      <c r="F25" s="110">
        <v>20691</v>
      </c>
      <c r="G25" s="110"/>
      <c r="H25" s="110"/>
      <c r="I25" s="111"/>
    </row>
    <row r="26" spans="1:9" s="112" customFormat="1" ht="12.75">
      <c r="A26" s="113"/>
      <c r="B26" s="113"/>
      <c r="C26" s="113"/>
      <c r="D26" s="115" t="s">
        <v>143</v>
      </c>
      <c r="E26" s="110"/>
      <c r="F26" s="110" t="s">
        <v>160</v>
      </c>
      <c r="G26" s="110"/>
      <c r="H26" s="110"/>
      <c r="I26" s="111"/>
    </row>
    <row r="27" spans="1:9" s="112" customFormat="1" ht="12.75">
      <c r="A27" s="113"/>
      <c r="B27" s="113"/>
      <c r="C27" s="113"/>
      <c r="D27" s="113"/>
      <c r="E27" s="113"/>
      <c r="F27" s="113"/>
      <c r="G27" s="113"/>
      <c r="H27" s="113"/>
      <c r="I27" s="111"/>
    </row>
    <row r="28" spans="1:9" s="112" customFormat="1" ht="12.75">
      <c r="A28" s="113"/>
      <c r="B28" s="113"/>
      <c r="C28" s="113"/>
      <c r="D28" s="113"/>
      <c r="E28" s="113"/>
      <c r="F28" s="113"/>
      <c r="G28" s="113"/>
      <c r="H28" s="113"/>
      <c r="I28" s="111"/>
    </row>
    <row r="29" spans="1:9" s="112" customFormat="1" ht="12.75">
      <c r="A29" s="113"/>
      <c r="B29" s="113"/>
      <c r="C29" s="113"/>
      <c r="D29" s="113"/>
      <c r="I29" s="111"/>
    </row>
    <row r="30" spans="1:9" s="112" customFormat="1" ht="12.75">
      <c r="A30" s="113"/>
      <c r="B30" s="113"/>
      <c r="C30" s="113"/>
      <c r="D30" s="113"/>
      <c r="I30" s="111"/>
    </row>
    <row r="31" spans="1:9" s="112" customFormat="1" ht="12.75">
      <c r="A31" s="113"/>
      <c r="B31" s="113"/>
      <c r="C31" s="113"/>
      <c r="D31" s="113"/>
      <c r="I31" s="111"/>
    </row>
    <row r="32" spans="1:9" s="112" customFormat="1" ht="12.75">
      <c r="A32" s="113"/>
      <c r="B32" s="113"/>
      <c r="C32" s="113"/>
      <c r="D32" s="113"/>
      <c r="E32" s="109" t="s">
        <v>144</v>
      </c>
      <c r="F32" s="110"/>
      <c r="G32" s="110"/>
      <c r="H32" s="110"/>
      <c r="I32" s="111"/>
    </row>
    <row r="33" spans="1:9" s="112" customFormat="1" ht="12.75">
      <c r="A33" s="113"/>
      <c r="B33" s="113"/>
      <c r="C33" s="113"/>
      <c r="D33" s="113"/>
      <c r="E33" s="110" t="s">
        <v>145</v>
      </c>
      <c r="F33" s="110"/>
      <c r="G33" s="110"/>
      <c r="H33" s="110" t="s">
        <v>146</v>
      </c>
      <c r="I33" s="111"/>
    </row>
    <row r="34" spans="1:9" s="112" customFormat="1" ht="12.75">
      <c r="A34" s="113"/>
      <c r="B34" s="113"/>
      <c r="C34" s="113"/>
      <c r="D34" s="113"/>
      <c r="E34" s="110"/>
      <c r="F34" s="110"/>
      <c r="G34" s="110"/>
      <c r="H34" s="110" t="s">
        <v>147</v>
      </c>
      <c r="I34" s="111"/>
    </row>
    <row r="35" spans="1:9" s="112" customFormat="1" ht="12.75">
      <c r="A35" s="113"/>
      <c r="B35" s="113"/>
      <c r="C35" s="113"/>
      <c r="D35" s="113"/>
      <c r="E35" s="110"/>
      <c r="F35" s="110"/>
      <c r="G35" s="110"/>
      <c r="H35" s="110"/>
      <c r="I35" s="111"/>
    </row>
    <row r="36" spans="1:9" s="112" customFormat="1" ht="12.75">
      <c r="A36" s="113"/>
      <c r="B36" s="113"/>
      <c r="C36" s="113"/>
      <c r="D36" s="113"/>
      <c r="E36" s="110" t="s">
        <v>148</v>
      </c>
      <c r="F36" s="110"/>
      <c r="G36" s="110"/>
      <c r="H36" s="110" t="s">
        <v>149</v>
      </c>
      <c r="I36" s="111"/>
    </row>
    <row r="37" spans="1:9" s="112" customFormat="1" ht="12.75">
      <c r="A37" s="113"/>
      <c r="B37" s="113"/>
      <c r="C37" s="113"/>
      <c r="D37" s="113"/>
      <c r="E37" s="110" t="s">
        <v>150</v>
      </c>
      <c r="F37" s="110"/>
      <c r="G37" s="110"/>
      <c r="H37" s="110" t="s">
        <v>151</v>
      </c>
      <c r="I37" s="111"/>
    </row>
    <row r="38" spans="1:9" ht="15">
      <c r="A38" s="113"/>
      <c r="B38" s="113"/>
      <c r="C38" s="113"/>
      <c r="D38" s="113"/>
      <c r="E38" s="110" t="s">
        <v>152</v>
      </c>
      <c r="F38" s="110" t="s">
        <v>153</v>
      </c>
      <c r="G38" s="110" t="s">
        <v>136</v>
      </c>
      <c r="H38" s="116">
        <v>2012</v>
      </c>
      <c r="I38" s="100"/>
    </row>
    <row r="39" spans="1:9" ht="15">
      <c r="A39" s="99"/>
      <c r="B39" s="99"/>
      <c r="C39" s="99"/>
      <c r="D39" s="99"/>
      <c r="E39" s="117"/>
      <c r="F39" s="117" t="s">
        <v>154</v>
      </c>
      <c r="G39" s="117" t="s">
        <v>155</v>
      </c>
      <c r="H39" s="116">
        <v>2012</v>
      </c>
      <c r="I39" s="100"/>
    </row>
    <row r="40" spans="1:9" ht="12.75">
      <c r="A40" s="99"/>
      <c r="B40" s="99"/>
      <c r="C40" s="99"/>
      <c r="D40" s="99"/>
      <c r="E40" s="117" t="s">
        <v>156</v>
      </c>
      <c r="F40" s="117"/>
      <c r="G40" s="117" t="s">
        <v>273</v>
      </c>
      <c r="H40" s="117"/>
      <c r="I40" s="100"/>
    </row>
    <row r="41" spans="1:9" ht="12.75">
      <c r="A41" s="99"/>
      <c r="B41" s="99"/>
      <c r="C41" s="99"/>
      <c r="D41" s="99"/>
      <c r="E41" s="118"/>
      <c r="F41" s="118"/>
      <c r="G41" s="118"/>
      <c r="H41" s="118"/>
      <c r="I41" s="100"/>
    </row>
    <row r="42" spans="1:9" ht="12.75">
      <c r="A42" s="99"/>
      <c r="B42" s="99"/>
      <c r="C42" s="99"/>
      <c r="D42" s="99"/>
      <c r="E42" s="118"/>
      <c r="F42" s="118"/>
      <c r="G42" s="118"/>
      <c r="H42" s="118"/>
      <c r="I42" s="100"/>
    </row>
    <row r="43" spans="1:9" ht="12.75">
      <c r="A43" s="99"/>
      <c r="B43" s="99"/>
      <c r="C43" s="99"/>
      <c r="D43" s="99"/>
      <c r="E43" s="118"/>
      <c r="F43" s="118"/>
      <c r="G43" s="118"/>
      <c r="H43" s="118"/>
      <c r="I43" s="100"/>
    </row>
    <row r="44" spans="1:9" ht="15">
      <c r="A44" s="99"/>
      <c r="B44" s="99"/>
      <c r="C44" s="99"/>
      <c r="D44" s="99"/>
      <c r="E44" s="118"/>
      <c r="F44" s="118"/>
      <c r="G44" s="118"/>
      <c r="H44" s="119"/>
      <c r="I44" s="100"/>
    </row>
    <row r="45" spans="1:9" ht="15">
      <c r="A45" s="99"/>
      <c r="B45" s="99"/>
      <c r="C45" s="99"/>
      <c r="D45" s="99"/>
      <c r="E45" s="118"/>
      <c r="F45" s="118"/>
      <c r="G45" s="118"/>
      <c r="H45" s="119"/>
      <c r="I45" s="100"/>
    </row>
    <row r="46" spans="1:9" ht="12.75">
      <c r="A46" s="99"/>
      <c r="B46" s="99"/>
      <c r="C46" s="99"/>
      <c r="D46" s="99"/>
      <c r="E46" s="118"/>
      <c r="F46" s="118"/>
      <c r="G46" s="118"/>
      <c r="H46" s="118"/>
      <c r="I46" s="100"/>
    </row>
    <row r="47" spans="1:8" ht="12.75">
      <c r="A47" s="120"/>
      <c r="B47" s="120"/>
      <c r="C47" s="120"/>
      <c r="E47" s="121"/>
      <c r="F47" s="121"/>
      <c r="G47" s="121"/>
      <c r="H47" s="121"/>
    </row>
    <row r="48" spans="1:3" ht="12.75">
      <c r="A48" s="120"/>
      <c r="B48" s="120"/>
      <c r="C48" s="120"/>
    </row>
    <row r="49" spans="1:3" ht="12.75">
      <c r="A49" s="120"/>
      <c r="B49" s="120"/>
      <c r="C49" s="120"/>
    </row>
    <row r="50" spans="1:3" ht="12.75">
      <c r="A50" s="120"/>
      <c r="B50" s="120"/>
      <c r="C50" s="120"/>
    </row>
    <row r="51" spans="1:3" ht="12.75">
      <c r="A51" s="120"/>
      <c r="B51" s="120"/>
      <c r="C51" s="120"/>
    </row>
    <row r="53" spans="5:8" ht="12.75">
      <c r="E53" s="121"/>
      <c r="F53" s="121"/>
      <c r="G53" s="121"/>
      <c r="H53" s="12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8"/>
  <sheetViews>
    <sheetView workbookViewId="0" topLeftCell="A1">
      <selection activeCell="H4" sqref="H4"/>
    </sheetView>
  </sheetViews>
  <sheetFormatPr defaultColWidth="9.140625" defaultRowHeight="12.75"/>
  <cols>
    <col min="1" max="1" width="6.421875" style="5" customWidth="1"/>
    <col min="2" max="2" width="2.8515625" style="5" customWidth="1"/>
    <col min="3" max="3" width="5.421875" style="5" customWidth="1"/>
    <col min="4" max="4" width="5.8515625" style="5" customWidth="1"/>
    <col min="5" max="5" width="40.8515625" style="0" customWidth="1"/>
    <col min="7" max="7" width="10.28125" style="0" customWidth="1"/>
    <col min="8" max="8" width="9.8515625" style="0" customWidth="1"/>
  </cols>
  <sheetData>
    <row r="2" ht="12.75">
      <c r="E2" s="52" t="s">
        <v>213</v>
      </c>
    </row>
    <row r="3" spans="1:8" ht="12.75">
      <c r="A3" s="61"/>
      <c r="B3" s="62"/>
      <c r="C3" s="62"/>
      <c r="D3" s="62"/>
      <c r="E3" s="43" t="s">
        <v>37</v>
      </c>
      <c r="F3" s="43"/>
      <c r="G3" s="43">
        <v>2012</v>
      </c>
      <c r="H3" s="42">
        <v>2011</v>
      </c>
    </row>
    <row r="4" spans="1:8" ht="12.75">
      <c r="A4" s="63"/>
      <c r="B4" s="62"/>
      <c r="C4" s="62"/>
      <c r="D4" s="62"/>
      <c r="E4" s="44"/>
      <c r="F4" s="43"/>
      <c r="G4" s="43"/>
      <c r="H4" s="42"/>
    </row>
    <row r="5" spans="1:8" ht="12.75">
      <c r="A5" s="63"/>
      <c r="B5" s="62"/>
      <c r="C5" s="62"/>
      <c r="D5" s="64"/>
      <c r="E5" s="42"/>
      <c r="F5" s="42"/>
      <c r="G5" s="42"/>
      <c r="H5" s="42"/>
    </row>
    <row r="6" spans="1:8" ht="38.25">
      <c r="A6" s="65"/>
      <c r="B6" s="37"/>
      <c r="C6" s="37"/>
      <c r="D6" s="37"/>
      <c r="E6" s="34" t="s">
        <v>39</v>
      </c>
      <c r="F6" s="29" t="s">
        <v>40</v>
      </c>
      <c r="G6" s="45" t="s">
        <v>129</v>
      </c>
      <c r="H6" s="45" t="s">
        <v>130</v>
      </c>
    </row>
    <row r="7" spans="1:8" ht="12.75">
      <c r="A7" s="65"/>
      <c r="B7" s="37" t="s">
        <v>41</v>
      </c>
      <c r="C7" s="37"/>
      <c r="D7" s="36"/>
      <c r="E7" s="29" t="s">
        <v>42</v>
      </c>
      <c r="F7" s="29"/>
      <c r="G7" s="29"/>
      <c r="H7" s="29"/>
    </row>
    <row r="8" spans="1:8" ht="12.75">
      <c r="A8" s="65"/>
      <c r="B8" s="37"/>
      <c r="C8" s="37">
        <v>1</v>
      </c>
      <c r="D8" s="36" t="s">
        <v>43</v>
      </c>
      <c r="E8" s="29"/>
      <c r="F8" s="29"/>
      <c r="G8" s="55">
        <f>G9+G10</f>
        <v>2564872</v>
      </c>
      <c r="H8" s="29">
        <v>6881070</v>
      </c>
    </row>
    <row r="9" spans="1:8" ht="12.75">
      <c r="A9" s="65"/>
      <c r="B9" s="37"/>
      <c r="C9" s="37"/>
      <c r="D9" s="37" t="s">
        <v>41</v>
      </c>
      <c r="E9" s="29" t="s">
        <v>44</v>
      </c>
      <c r="F9" s="29"/>
      <c r="G9" s="55">
        <v>2499695</v>
      </c>
      <c r="H9" s="29">
        <v>1237853</v>
      </c>
    </row>
    <row r="10" spans="1:8" ht="12.75">
      <c r="A10" s="65"/>
      <c r="B10" s="37"/>
      <c r="C10" s="37"/>
      <c r="D10" s="37" t="s">
        <v>45</v>
      </c>
      <c r="E10" s="29" t="s">
        <v>46</v>
      </c>
      <c r="F10" s="29"/>
      <c r="G10" s="55">
        <v>65177</v>
      </c>
      <c r="H10" s="29">
        <v>5643217</v>
      </c>
    </row>
    <row r="11" spans="1:8" ht="12.75">
      <c r="A11" s="65"/>
      <c r="B11" s="37"/>
      <c r="C11" s="37">
        <v>2</v>
      </c>
      <c r="D11" s="37" t="s">
        <v>47</v>
      </c>
      <c r="E11" s="29"/>
      <c r="F11" s="29"/>
      <c r="G11" s="55"/>
      <c r="H11" s="29"/>
    </row>
    <row r="12" spans="1:8" ht="12.75">
      <c r="A12" s="65"/>
      <c r="B12" s="37"/>
      <c r="C12" s="37"/>
      <c r="D12" s="36"/>
      <c r="E12" s="29" t="s">
        <v>48</v>
      </c>
      <c r="F12" s="29"/>
      <c r="G12" s="55"/>
      <c r="H12" s="29"/>
    </row>
    <row r="13" spans="1:8" ht="12.75">
      <c r="A13" s="65"/>
      <c r="B13" s="37"/>
      <c r="C13" s="37">
        <v>3</v>
      </c>
      <c r="D13" s="36" t="s">
        <v>49</v>
      </c>
      <c r="E13" s="29"/>
      <c r="F13" s="29"/>
      <c r="G13" s="55">
        <f>G17+G16+G14</f>
        <v>12505450</v>
      </c>
      <c r="H13" s="29">
        <v>22343381</v>
      </c>
    </row>
    <row r="14" spans="1:8" ht="12.75">
      <c r="A14" s="65"/>
      <c r="B14" s="37"/>
      <c r="C14" s="37"/>
      <c r="D14" s="36" t="s">
        <v>41</v>
      </c>
      <c r="E14" s="29" t="s">
        <v>50</v>
      </c>
      <c r="F14" s="29"/>
      <c r="G14" s="55">
        <v>10846187</v>
      </c>
      <c r="H14" s="29">
        <v>21993069</v>
      </c>
    </row>
    <row r="15" spans="1:8" ht="12.75">
      <c r="A15" s="65"/>
      <c r="B15" s="37"/>
      <c r="C15" s="37"/>
      <c r="D15" s="36" t="s">
        <v>45</v>
      </c>
      <c r="E15" s="29" t="s">
        <v>51</v>
      </c>
      <c r="F15" s="29"/>
      <c r="G15" s="55"/>
      <c r="H15" s="29"/>
    </row>
    <row r="16" spans="1:8" ht="12.75">
      <c r="A16" s="65"/>
      <c r="B16" s="37"/>
      <c r="C16" s="37"/>
      <c r="D16" s="36" t="s">
        <v>52</v>
      </c>
      <c r="E16" s="29" t="s">
        <v>53</v>
      </c>
      <c r="F16" s="29"/>
      <c r="G16" s="55">
        <v>209913</v>
      </c>
      <c r="H16" s="29">
        <v>125811</v>
      </c>
    </row>
    <row r="17" spans="1:8" ht="12.75">
      <c r="A17" s="65"/>
      <c r="B17" s="37"/>
      <c r="C17" s="37"/>
      <c r="D17" s="37" t="s">
        <v>54</v>
      </c>
      <c r="E17" s="29" t="s">
        <v>55</v>
      </c>
      <c r="F17" s="29"/>
      <c r="G17" s="55">
        <v>1449350</v>
      </c>
      <c r="H17" s="29">
        <v>224501</v>
      </c>
    </row>
    <row r="18" spans="1:8" ht="12.75">
      <c r="A18" s="65"/>
      <c r="B18" s="37"/>
      <c r="C18" s="37"/>
      <c r="D18" s="37"/>
      <c r="E18" s="29"/>
      <c r="F18" s="29"/>
      <c r="G18" s="55"/>
      <c r="H18" s="29"/>
    </row>
    <row r="19" spans="1:8" ht="12.75">
      <c r="A19" s="65"/>
      <c r="B19" s="37"/>
      <c r="C19" s="37"/>
      <c r="D19" s="36"/>
      <c r="E19" s="29" t="s">
        <v>56</v>
      </c>
      <c r="F19" s="29"/>
      <c r="G19" s="55">
        <f>SUM(G14:G18)</f>
        <v>12505450</v>
      </c>
      <c r="H19" s="29">
        <v>22343381</v>
      </c>
    </row>
    <row r="20" spans="1:8" ht="12.75">
      <c r="A20" s="65"/>
      <c r="B20" s="37"/>
      <c r="C20" s="37">
        <v>4</v>
      </c>
      <c r="D20" s="36" t="s">
        <v>57</v>
      </c>
      <c r="E20" s="29"/>
      <c r="F20" s="29"/>
      <c r="G20" s="54">
        <v>4808957</v>
      </c>
      <c r="H20" s="92">
        <v>7797817</v>
      </c>
    </row>
    <row r="21" spans="1:8" ht="12.75">
      <c r="A21" s="65"/>
      <c r="B21" s="37"/>
      <c r="C21" s="37"/>
      <c r="D21" s="36" t="s">
        <v>41</v>
      </c>
      <c r="E21" s="29" t="s">
        <v>58</v>
      </c>
      <c r="F21" s="29"/>
      <c r="G21" s="55"/>
      <c r="H21" s="29"/>
    </row>
    <row r="22" spans="1:8" ht="12.75">
      <c r="A22" s="65"/>
      <c r="B22" s="37"/>
      <c r="C22" s="37"/>
      <c r="D22" s="36" t="s">
        <v>45</v>
      </c>
      <c r="E22" s="29" t="s">
        <v>59</v>
      </c>
      <c r="F22" s="29"/>
      <c r="G22" s="55"/>
      <c r="H22" s="29"/>
    </row>
    <row r="23" spans="1:8" ht="12.75">
      <c r="A23" s="65"/>
      <c r="B23" s="37"/>
      <c r="C23" s="37"/>
      <c r="D23" s="36" t="s">
        <v>52</v>
      </c>
      <c r="E23" s="29" t="s">
        <v>60</v>
      </c>
      <c r="F23" s="29"/>
      <c r="G23" s="55"/>
      <c r="H23" s="29"/>
    </row>
    <row r="24" spans="1:8" ht="12.75">
      <c r="A24" s="65"/>
      <c r="B24" s="37"/>
      <c r="C24" s="37"/>
      <c r="D24" s="36" t="s">
        <v>54</v>
      </c>
      <c r="E24" s="29" t="s">
        <v>61</v>
      </c>
      <c r="F24" s="29"/>
      <c r="G24" s="55"/>
      <c r="H24" s="29"/>
    </row>
    <row r="25" spans="1:8" ht="12.75">
      <c r="A25" s="65"/>
      <c r="B25" s="37"/>
      <c r="C25" s="37"/>
      <c r="D25" s="37" t="s">
        <v>62</v>
      </c>
      <c r="E25" s="29" t="s">
        <v>63</v>
      </c>
      <c r="F25" s="29"/>
      <c r="G25" s="55">
        <v>4808957</v>
      </c>
      <c r="H25" s="29">
        <v>7797817</v>
      </c>
    </row>
    <row r="26" spans="1:8" ht="12.75">
      <c r="A26" s="65"/>
      <c r="B26" s="37"/>
      <c r="C26" s="37"/>
      <c r="D26" s="37" t="s">
        <v>64</v>
      </c>
      <c r="E26" s="29" t="s">
        <v>65</v>
      </c>
      <c r="F26" s="29"/>
      <c r="G26" s="55"/>
      <c r="H26" s="29"/>
    </row>
    <row r="27" spans="1:8" ht="12.75">
      <c r="A27" s="65"/>
      <c r="B27" s="37"/>
      <c r="C27" s="37"/>
      <c r="D27" s="37"/>
      <c r="E27" s="29" t="s">
        <v>66</v>
      </c>
      <c r="F27" s="29"/>
      <c r="G27" s="54">
        <v>4808957</v>
      </c>
      <c r="H27" s="92">
        <v>7797817</v>
      </c>
    </row>
    <row r="28" spans="1:8" ht="12.75">
      <c r="A28" s="65"/>
      <c r="B28" s="37"/>
      <c r="C28" s="37">
        <v>5</v>
      </c>
      <c r="D28" s="37" t="s">
        <v>67</v>
      </c>
      <c r="E28" s="29"/>
      <c r="F28" s="29"/>
      <c r="G28" s="55"/>
      <c r="H28" s="29"/>
    </row>
    <row r="29" spans="1:8" ht="12.75">
      <c r="A29" s="65"/>
      <c r="B29" s="37"/>
      <c r="C29" s="37">
        <v>6</v>
      </c>
      <c r="D29" s="36" t="s">
        <v>68</v>
      </c>
      <c r="E29" s="29"/>
      <c r="F29" s="29"/>
      <c r="G29" s="55"/>
      <c r="H29" s="29"/>
    </row>
    <row r="30" spans="1:8" ht="12.75">
      <c r="A30" s="65"/>
      <c r="B30" s="37"/>
      <c r="C30" s="37">
        <v>7</v>
      </c>
      <c r="D30" s="36" t="s">
        <v>69</v>
      </c>
      <c r="E30" s="29"/>
      <c r="F30" s="29"/>
      <c r="G30" s="55"/>
      <c r="H30" s="29"/>
    </row>
    <row r="31" spans="1:8" ht="12.75">
      <c r="A31" s="65"/>
      <c r="B31" s="37"/>
      <c r="C31" s="37"/>
      <c r="D31" s="36" t="s">
        <v>41</v>
      </c>
      <c r="E31" s="29" t="s">
        <v>70</v>
      </c>
      <c r="F31" s="29"/>
      <c r="G31" s="55"/>
      <c r="H31" s="29"/>
    </row>
    <row r="32" spans="1:8" ht="12.75">
      <c r="A32" s="65"/>
      <c r="B32" s="37"/>
      <c r="C32" s="37"/>
      <c r="D32" s="66"/>
      <c r="E32" s="29"/>
      <c r="F32" s="29"/>
      <c r="G32" s="55"/>
      <c r="H32" s="29"/>
    </row>
    <row r="33" spans="1:8" ht="12.75">
      <c r="A33" s="65"/>
      <c r="B33" s="37"/>
      <c r="C33" s="37"/>
      <c r="D33" s="37"/>
      <c r="E33" s="29" t="s">
        <v>71</v>
      </c>
      <c r="F33" s="29"/>
      <c r="G33" s="55">
        <f>G27+G19+G8</f>
        <v>19879279</v>
      </c>
      <c r="H33" s="29">
        <f>H27+H19+H8</f>
        <v>37022268</v>
      </c>
    </row>
    <row r="34" spans="1:8" ht="12.75">
      <c r="A34" s="65"/>
      <c r="B34" s="37" t="s">
        <v>45</v>
      </c>
      <c r="C34" s="37" t="s">
        <v>274</v>
      </c>
      <c r="D34" s="37"/>
      <c r="E34" s="29"/>
      <c r="F34" s="29"/>
      <c r="G34" s="55"/>
      <c r="H34" s="29"/>
    </row>
    <row r="35" spans="1:8" ht="12.75">
      <c r="A35" s="65"/>
      <c r="B35" s="37"/>
      <c r="C35" s="37">
        <v>1</v>
      </c>
      <c r="D35" s="36" t="s">
        <v>72</v>
      </c>
      <c r="E35" s="29"/>
      <c r="F35" s="29"/>
      <c r="G35" s="55"/>
      <c r="H35" s="29"/>
    </row>
    <row r="36" spans="1:8" ht="12.75">
      <c r="A36" s="65"/>
      <c r="B36" s="37"/>
      <c r="C36" s="37">
        <v>2</v>
      </c>
      <c r="D36" s="36" t="s">
        <v>73</v>
      </c>
      <c r="E36" s="29"/>
      <c r="F36" s="29"/>
      <c r="G36" s="85">
        <v>46804140</v>
      </c>
      <c r="H36" s="29">
        <v>23990347</v>
      </c>
    </row>
    <row r="37" spans="1:8" ht="12.75">
      <c r="A37" s="65"/>
      <c r="B37" s="37"/>
      <c r="C37" s="37"/>
      <c r="D37" s="36" t="s">
        <v>41</v>
      </c>
      <c r="E37" s="29" t="s">
        <v>74</v>
      </c>
      <c r="F37" s="29"/>
      <c r="G37" s="86">
        <v>10151914</v>
      </c>
      <c r="H37" s="29">
        <v>0</v>
      </c>
    </row>
    <row r="38" spans="1:8" ht="12.75">
      <c r="A38" s="65"/>
      <c r="B38" s="37"/>
      <c r="C38" s="37"/>
      <c r="D38" s="36" t="s">
        <v>45</v>
      </c>
      <c r="E38" s="29" t="s">
        <v>75</v>
      </c>
      <c r="F38" s="29"/>
      <c r="G38" s="87">
        <v>20784381</v>
      </c>
      <c r="H38" s="29">
        <v>15756158</v>
      </c>
    </row>
    <row r="39" spans="1:8" ht="12.75">
      <c r="A39" s="65"/>
      <c r="B39" s="37"/>
      <c r="C39" s="37"/>
      <c r="D39" s="37" t="s">
        <v>52</v>
      </c>
      <c r="E39" s="29" t="s">
        <v>76</v>
      </c>
      <c r="F39" s="29"/>
      <c r="G39" s="55">
        <v>4704680</v>
      </c>
      <c r="H39" s="29">
        <v>3555191</v>
      </c>
    </row>
    <row r="40" spans="1:8" ht="12.75">
      <c r="A40" s="65"/>
      <c r="B40" s="37"/>
      <c r="C40" s="37"/>
      <c r="D40" s="37" t="s">
        <v>54</v>
      </c>
      <c r="E40" s="29" t="s">
        <v>77</v>
      </c>
      <c r="F40" s="29"/>
      <c r="G40" s="55">
        <v>11163165</v>
      </c>
      <c r="H40" s="29">
        <v>4678998</v>
      </c>
    </row>
    <row r="41" spans="1:8" ht="12.75">
      <c r="A41" s="65"/>
      <c r="B41" s="37"/>
      <c r="C41" s="37"/>
      <c r="D41" s="37"/>
      <c r="E41" s="29" t="s">
        <v>48</v>
      </c>
      <c r="F41" s="29"/>
      <c r="G41" s="55">
        <f>SUM(G37:G40)</f>
        <v>46804140</v>
      </c>
      <c r="H41" s="29">
        <f>SUM(H38:H40)</f>
        <v>23990347</v>
      </c>
    </row>
    <row r="42" spans="1:8" ht="12.75">
      <c r="A42" s="65"/>
      <c r="B42" s="37"/>
      <c r="C42" s="37">
        <v>3</v>
      </c>
      <c r="D42" s="37" t="s">
        <v>78</v>
      </c>
      <c r="E42" s="37"/>
      <c r="F42" s="29"/>
      <c r="G42" s="55"/>
      <c r="H42" s="29"/>
    </row>
    <row r="43" spans="1:8" ht="12.75">
      <c r="A43" s="65"/>
      <c r="B43" s="37"/>
      <c r="C43" s="37">
        <v>4</v>
      </c>
      <c r="D43" s="37" t="s">
        <v>79</v>
      </c>
      <c r="E43" s="37"/>
      <c r="F43" s="29"/>
      <c r="G43" s="55"/>
      <c r="H43" s="29"/>
    </row>
    <row r="44" spans="1:8" ht="12.75">
      <c r="A44" s="61"/>
      <c r="B44" s="37"/>
      <c r="C44" s="37"/>
      <c r="D44" s="37"/>
      <c r="E44" s="37" t="s">
        <v>66</v>
      </c>
      <c r="F44" s="29"/>
      <c r="G44" s="55">
        <v>46804140</v>
      </c>
      <c r="H44" s="29">
        <v>23990347</v>
      </c>
    </row>
    <row r="45" spans="1:8" ht="12.75">
      <c r="A45" s="61"/>
      <c r="B45" s="37"/>
      <c r="C45" s="37">
        <v>5</v>
      </c>
      <c r="D45" s="36" t="s">
        <v>80</v>
      </c>
      <c r="E45" s="37"/>
      <c r="F45" s="29"/>
      <c r="G45" s="55"/>
      <c r="H45" s="29"/>
    </row>
    <row r="46" spans="1:8" ht="12.75">
      <c r="A46" s="65"/>
      <c r="B46" s="37"/>
      <c r="C46" s="37">
        <v>6</v>
      </c>
      <c r="D46" s="37" t="s">
        <v>81</v>
      </c>
      <c r="E46" s="37"/>
      <c r="F46" s="29"/>
      <c r="G46" s="55"/>
      <c r="H46" s="29"/>
    </row>
    <row r="47" spans="1:8" ht="12.75">
      <c r="A47" s="67"/>
      <c r="B47" s="37"/>
      <c r="C47" s="37"/>
      <c r="D47" s="37"/>
      <c r="E47" s="29" t="s">
        <v>82</v>
      </c>
      <c r="F47" s="29"/>
      <c r="G47" s="85">
        <v>46804140</v>
      </c>
      <c r="H47" s="29">
        <v>23990347</v>
      </c>
    </row>
    <row r="48" spans="1:8" ht="12.75">
      <c r="A48" s="67"/>
      <c r="B48" s="37"/>
      <c r="C48" s="37"/>
      <c r="D48" s="37"/>
      <c r="E48" s="29" t="s">
        <v>83</v>
      </c>
      <c r="F48" s="29"/>
      <c r="G48" s="54">
        <f>G47+G33</f>
        <v>66683419</v>
      </c>
      <c r="H48" s="92">
        <f>H36+H33</f>
        <v>61012615</v>
      </c>
    </row>
  </sheetData>
  <printOptions/>
  <pageMargins left="0.75" right="0.75" top="1" bottom="1" header="0.5" footer="0.5"/>
  <pageSetup horizontalDpi="600" verticalDpi="600" orientation="portrait" paperSize="9" r:id="rId1"/>
  <ignoredErrors>
    <ignoredError sqref="G41:H4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J62"/>
  <sheetViews>
    <sheetView workbookViewId="0" topLeftCell="A16">
      <selection activeCell="K9" sqref="K9"/>
    </sheetView>
  </sheetViews>
  <sheetFormatPr defaultColWidth="9.140625" defaultRowHeight="12.75"/>
  <cols>
    <col min="1" max="1" width="2.7109375" style="0" customWidth="1"/>
    <col min="2" max="2" width="4.00390625" style="0" customWidth="1"/>
    <col min="3" max="3" width="3.421875" style="0" customWidth="1"/>
    <col min="4" max="4" width="5.7109375" style="0" customWidth="1"/>
    <col min="5" max="5" width="40.140625" style="0" customWidth="1"/>
    <col min="7" max="7" width="10.7109375" style="0" customWidth="1"/>
    <col min="8" max="8" width="11.8515625" style="0" customWidth="1"/>
  </cols>
  <sheetData>
    <row r="1" spans="1:9" ht="12.75">
      <c r="A1" s="39"/>
      <c r="B1" s="43"/>
      <c r="C1" s="43"/>
      <c r="D1" s="42"/>
      <c r="E1" s="42"/>
      <c r="F1" s="42"/>
      <c r="G1" s="42"/>
      <c r="H1" s="42"/>
      <c r="I1" s="42"/>
    </row>
    <row r="2" spans="1:9" ht="14.25" customHeight="1">
      <c r="A2" s="39"/>
      <c r="B2" s="43"/>
      <c r="C2" s="43"/>
      <c r="D2" s="42"/>
      <c r="E2" s="68" t="s">
        <v>213</v>
      </c>
      <c r="F2" s="42"/>
      <c r="G2" s="42"/>
      <c r="H2" s="42"/>
      <c r="I2" s="42"/>
    </row>
    <row r="3" spans="1:9" ht="12.75">
      <c r="A3" s="28"/>
      <c r="B3" s="29"/>
      <c r="C3" s="40"/>
      <c r="D3" s="30"/>
      <c r="E3" s="30" t="s">
        <v>37</v>
      </c>
      <c r="F3" s="30"/>
      <c r="G3" s="29">
        <v>2012</v>
      </c>
      <c r="H3" s="30">
        <v>2011</v>
      </c>
      <c r="I3" s="42"/>
    </row>
    <row r="4" spans="1:9" ht="12.75">
      <c r="A4" s="31"/>
      <c r="B4" s="29"/>
      <c r="C4" s="40"/>
      <c r="D4" s="30"/>
      <c r="E4" s="32"/>
      <c r="F4" s="30"/>
      <c r="G4" s="29"/>
      <c r="H4" s="30"/>
      <c r="I4" s="42"/>
    </row>
    <row r="5" spans="1:9" ht="12.75">
      <c r="A5" s="33"/>
      <c r="B5" s="30"/>
      <c r="C5" s="40"/>
      <c r="D5" s="34"/>
      <c r="E5" s="34" t="s">
        <v>84</v>
      </c>
      <c r="F5" s="29"/>
      <c r="G5" s="29"/>
      <c r="H5" s="29" t="s">
        <v>38</v>
      </c>
      <c r="I5" s="42"/>
    </row>
    <row r="6" spans="1:9" ht="32.25" customHeight="1">
      <c r="A6" s="35"/>
      <c r="B6" s="30"/>
      <c r="C6" s="40"/>
      <c r="D6" s="29"/>
      <c r="E6" s="29" t="s">
        <v>85</v>
      </c>
      <c r="F6" s="29" t="s">
        <v>40</v>
      </c>
      <c r="G6" s="45" t="s">
        <v>131</v>
      </c>
      <c r="H6" s="45" t="s">
        <v>130</v>
      </c>
      <c r="I6" s="42"/>
    </row>
    <row r="7" spans="1:9" ht="12.75">
      <c r="A7" s="35"/>
      <c r="B7" s="30" t="s">
        <v>41</v>
      </c>
      <c r="C7" s="30"/>
      <c r="D7" s="29"/>
      <c r="E7" s="29" t="s">
        <v>86</v>
      </c>
      <c r="F7" s="29"/>
      <c r="G7" s="29"/>
      <c r="H7" s="29"/>
      <c r="I7" s="42"/>
    </row>
    <row r="8" spans="1:9" ht="12.75">
      <c r="A8" s="35"/>
      <c r="B8" s="30"/>
      <c r="C8" s="30">
        <v>1</v>
      </c>
      <c r="D8" s="38" t="s">
        <v>87</v>
      </c>
      <c r="E8" s="29"/>
      <c r="F8" s="29"/>
      <c r="G8" s="29"/>
      <c r="H8" s="29"/>
      <c r="I8" s="42"/>
    </row>
    <row r="9" spans="1:9" ht="12.75">
      <c r="A9" s="35"/>
      <c r="B9" s="30"/>
      <c r="C9" s="30">
        <v>2</v>
      </c>
      <c r="D9" s="38" t="s">
        <v>88</v>
      </c>
      <c r="E9" s="29"/>
      <c r="F9" s="29"/>
      <c r="G9" s="29"/>
      <c r="H9" s="29"/>
      <c r="I9" s="42"/>
    </row>
    <row r="10" spans="1:9" ht="12.75">
      <c r="A10" s="35"/>
      <c r="B10" s="30"/>
      <c r="C10" s="30"/>
      <c r="D10" s="30" t="s">
        <v>41</v>
      </c>
      <c r="E10" s="29" t="s">
        <v>89</v>
      </c>
      <c r="F10" s="29"/>
      <c r="G10" s="29"/>
      <c r="H10" s="29"/>
      <c r="I10" s="42"/>
    </row>
    <row r="11" spans="1:9" ht="12.75">
      <c r="A11" s="35"/>
      <c r="B11" s="30"/>
      <c r="C11" s="30"/>
      <c r="D11" s="30" t="s">
        <v>45</v>
      </c>
      <c r="E11" s="29" t="s">
        <v>90</v>
      </c>
      <c r="F11" s="29"/>
      <c r="G11" s="29"/>
      <c r="H11" s="29"/>
      <c r="I11" s="42"/>
    </row>
    <row r="12" spans="1:9" ht="12.75">
      <c r="A12" s="35"/>
      <c r="B12" s="30"/>
      <c r="C12" s="30"/>
      <c r="D12" s="32"/>
      <c r="E12" s="29" t="s">
        <v>48</v>
      </c>
      <c r="F12" s="29"/>
      <c r="G12" s="29"/>
      <c r="H12" s="29"/>
      <c r="I12" s="42"/>
    </row>
    <row r="13" spans="1:9" ht="12.75">
      <c r="A13" s="35"/>
      <c r="B13" s="30"/>
      <c r="C13" s="30">
        <v>3</v>
      </c>
      <c r="D13" s="36" t="s">
        <v>91</v>
      </c>
      <c r="E13" s="29"/>
      <c r="F13" s="29"/>
      <c r="G13" s="29">
        <f>G17+G16+G15+G14</f>
        <v>32023492</v>
      </c>
      <c r="H13" s="29">
        <v>38538774</v>
      </c>
      <c r="I13" s="42"/>
    </row>
    <row r="14" spans="1:9" ht="12.75">
      <c r="A14" s="35"/>
      <c r="B14" s="30"/>
      <c r="C14" s="30"/>
      <c r="D14" s="32" t="s">
        <v>41</v>
      </c>
      <c r="E14" s="29" t="s">
        <v>92</v>
      </c>
      <c r="F14" s="29"/>
      <c r="G14" s="29">
        <v>31862214</v>
      </c>
      <c r="H14" s="29">
        <v>38356489</v>
      </c>
      <c r="I14" s="42"/>
    </row>
    <row r="15" spans="1:9" ht="12.75">
      <c r="A15" s="35"/>
      <c r="B15" s="30"/>
      <c r="C15" s="30"/>
      <c r="D15" s="32" t="s">
        <v>45</v>
      </c>
      <c r="E15" s="29" t="s">
        <v>93</v>
      </c>
      <c r="F15" s="29"/>
      <c r="G15" s="29">
        <v>112900</v>
      </c>
      <c r="H15" s="29">
        <v>128085</v>
      </c>
      <c r="I15" s="42"/>
    </row>
    <row r="16" spans="1:9" ht="12.75">
      <c r="A16" s="35"/>
      <c r="B16" s="30"/>
      <c r="C16" s="40"/>
      <c r="D16" s="32" t="s">
        <v>52</v>
      </c>
      <c r="E16" s="29" t="s">
        <v>94</v>
      </c>
      <c r="F16" s="29"/>
      <c r="G16" s="29">
        <v>38558</v>
      </c>
      <c r="H16" s="29">
        <v>43580</v>
      </c>
      <c r="I16" s="42"/>
    </row>
    <row r="17" spans="1:9" ht="12.75">
      <c r="A17" s="35"/>
      <c r="B17" s="30"/>
      <c r="C17" s="40"/>
      <c r="D17" s="32" t="s">
        <v>54</v>
      </c>
      <c r="E17" s="29" t="s">
        <v>95</v>
      </c>
      <c r="F17" s="29"/>
      <c r="G17" s="29">
        <v>9820</v>
      </c>
      <c r="H17" s="29">
        <v>10620</v>
      </c>
      <c r="I17" s="42"/>
    </row>
    <row r="18" spans="1:9" ht="12.75">
      <c r="A18" s="35"/>
      <c r="B18" s="30"/>
      <c r="C18" s="40"/>
      <c r="D18" s="32" t="s">
        <v>62</v>
      </c>
      <c r="E18" s="29" t="s">
        <v>96</v>
      </c>
      <c r="F18" s="29"/>
      <c r="G18" s="29"/>
      <c r="H18" s="29"/>
      <c r="I18" s="42"/>
    </row>
    <row r="19" spans="1:9" ht="12.75">
      <c r="A19" s="35"/>
      <c r="B19" s="30"/>
      <c r="C19" s="40"/>
      <c r="D19" s="32" t="s">
        <v>64</v>
      </c>
      <c r="E19" s="29" t="s">
        <v>97</v>
      </c>
      <c r="F19" s="29"/>
      <c r="G19" s="29"/>
      <c r="H19" s="29"/>
      <c r="I19" s="42"/>
    </row>
    <row r="20" spans="1:9" ht="12.75">
      <c r="A20" s="35"/>
      <c r="B20" s="30"/>
      <c r="C20" s="40"/>
      <c r="D20" s="32" t="s">
        <v>98</v>
      </c>
      <c r="E20" s="29" t="s">
        <v>99</v>
      </c>
      <c r="F20" s="29"/>
      <c r="G20" s="29"/>
      <c r="H20" s="29"/>
      <c r="I20" s="42"/>
    </row>
    <row r="21" spans="1:9" ht="12.75">
      <c r="A21" s="35"/>
      <c r="B21" s="30"/>
      <c r="C21" s="40"/>
      <c r="D21" s="30" t="s">
        <v>100</v>
      </c>
      <c r="E21" s="29" t="s">
        <v>101</v>
      </c>
      <c r="F21" s="29"/>
      <c r="G21" s="29"/>
      <c r="H21" s="29"/>
      <c r="I21" s="42"/>
    </row>
    <row r="22" spans="1:9" ht="12.75">
      <c r="A22" s="35"/>
      <c r="B22" s="30"/>
      <c r="C22" s="30"/>
      <c r="D22" s="30" t="s">
        <v>102</v>
      </c>
      <c r="E22" s="29" t="s">
        <v>103</v>
      </c>
      <c r="F22" s="29"/>
      <c r="G22" s="29"/>
      <c r="H22" s="29"/>
      <c r="I22" s="42"/>
    </row>
    <row r="23" spans="1:9" ht="12.75">
      <c r="A23" s="35"/>
      <c r="B23" s="30"/>
      <c r="C23" s="30"/>
      <c r="D23" s="30"/>
      <c r="E23" s="29" t="s">
        <v>56</v>
      </c>
      <c r="F23" s="29"/>
      <c r="G23" s="29">
        <f>SUM(G14:G22)</f>
        <v>32023492</v>
      </c>
      <c r="H23" s="29">
        <v>38538774</v>
      </c>
      <c r="I23" s="42"/>
    </row>
    <row r="24" spans="1:9" ht="12.75">
      <c r="A24" s="35"/>
      <c r="B24" s="30"/>
      <c r="C24" s="30">
        <v>4</v>
      </c>
      <c r="D24" s="36" t="s">
        <v>104</v>
      </c>
      <c r="E24" s="37"/>
      <c r="F24" s="29"/>
      <c r="G24" s="29"/>
      <c r="H24" s="29"/>
      <c r="I24" s="42"/>
    </row>
    <row r="25" spans="1:9" ht="12.75">
      <c r="A25" s="35"/>
      <c r="B25" s="30"/>
      <c r="C25" s="30">
        <v>5</v>
      </c>
      <c r="D25" s="37" t="s">
        <v>105</v>
      </c>
      <c r="E25" s="37"/>
      <c r="F25" s="29"/>
      <c r="G25" s="29"/>
      <c r="H25" s="29"/>
      <c r="I25" s="42"/>
    </row>
    <row r="26" spans="1:9" ht="12.75">
      <c r="A26" s="35"/>
      <c r="B26" s="30"/>
      <c r="C26" s="30"/>
      <c r="D26" s="179" t="s">
        <v>106</v>
      </c>
      <c r="E26" s="179"/>
      <c r="F26" s="29"/>
      <c r="G26" s="29">
        <f>G23</f>
        <v>32023492</v>
      </c>
      <c r="H26" s="29">
        <v>38538774</v>
      </c>
      <c r="I26" s="42"/>
    </row>
    <row r="27" spans="1:9" ht="12.75">
      <c r="A27" s="35"/>
      <c r="B27" s="30" t="s">
        <v>45</v>
      </c>
      <c r="C27" s="30"/>
      <c r="D27" s="180" t="s">
        <v>107</v>
      </c>
      <c r="E27" s="180"/>
      <c r="F27" s="29"/>
      <c r="G27" s="29"/>
      <c r="H27" s="29"/>
      <c r="I27" s="42"/>
    </row>
    <row r="28" spans="1:9" ht="12.75">
      <c r="A28" s="35"/>
      <c r="B28" s="30"/>
      <c r="C28" s="30">
        <v>1</v>
      </c>
      <c r="D28" s="36" t="s">
        <v>108</v>
      </c>
      <c r="E28" s="37"/>
      <c r="F28" s="29"/>
      <c r="G28" s="29"/>
      <c r="H28" s="29"/>
      <c r="I28" s="42"/>
    </row>
    <row r="29" spans="1:9" ht="12.75">
      <c r="A29" s="35"/>
      <c r="B29" s="30"/>
      <c r="C29" s="30"/>
      <c r="D29" s="30" t="s">
        <v>41</v>
      </c>
      <c r="E29" s="37" t="s">
        <v>109</v>
      </c>
      <c r="F29" s="29"/>
      <c r="G29" s="29"/>
      <c r="H29" s="29"/>
      <c r="I29" s="42"/>
    </row>
    <row r="30" spans="1:9" ht="12.75">
      <c r="A30" s="35"/>
      <c r="B30" s="30"/>
      <c r="C30" s="30"/>
      <c r="D30" s="30" t="s">
        <v>45</v>
      </c>
      <c r="E30" s="37" t="s">
        <v>110</v>
      </c>
      <c r="F30" s="29"/>
      <c r="G30" s="29"/>
      <c r="H30" s="29"/>
      <c r="I30" s="42"/>
    </row>
    <row r="31" spans="1:10" ht="12.75">
      <c r="A31" s="35"/>
      <c r="B31" s="30"/>
      <c r="C31" s="30">
        <v>2</v>
      </c>
      <c r="D31" s="37" t="s">
        <v>111</v>
      </c>
      <c r="E31" s="37"/>
      <c r="F31" s="29"/>
      <c r="G31" s="29">
        <v>11407621</v>
      </c>
      <c r="H31" s="29">
        <v>1255708</v>
      </c>
      <c r="I31" s="42"/>
      <c r="J31" s="58"/>
    </row>
    <row r="32" spans="1:9" ht="12.75">
      <c r="A32" s="35"/>
      <c r="B32" s="30"/>
      <c r="C32" s="30">
        <v>3</v>
      </c>
      <c r="D32" s="36" t="s">
        <v>112</v>
      </c>
      <c r="E32" s="37"/>
      <c r="F32" s="29"/>
      <c r="G32" s="29"/>
      <c r="H32" s="29"/>
      <c r="I32" s="42"/>
    </row>
    <row r="33" spans="1:9" ht="12.75">
      <c r="A33" s="35"/>
      <c r="B33" s="30"/>
      <c r="C33" s="30">
        <v>4</v>
      </c>
      <c r="D33" s="37" t="s">
        <v>113</v>
      </c>
      <c r="E33" s="37"/>
      <c r="F33" s="29"/>
      <c r="G33" s="29"/>
      <c r="H33" s="29"/>
      <c r="I33" s="42"/>
    </row>
    <row r="34" spans="1:9" ht="12.75">
      <c r="A34" s="35"/>
      <c r="B34" s="30"/>
      <c r="C34" s="30"/>
      <c r="D34" s="179" t="s">
        <v>114</v>
      </c>
      <c r="E34" s="179"/>
      <c r="F34" s="29"/>
      <c r="G34" s="29">
        <v>11407621</v>
      </c>
      <c r="H34" s="29">
        <v>1255708</v>
      </c>
      <c r="I34" s="42"/>
    </row>
    <row r="35" spans="1:9" ht="12.75">
      <c r="A35" s="35"/>
      <c r="B35" s="30"/>
      <c r="C35" s="30"/>
      <c r="D35" s="179" t="s">
        <v>115</v>
      </c>
      <c r="E35" s="179"/>
      <c r="F35" s="29"/>
      <c r="G35" s="29">
        <f>G31+G26</f>
        <v>43431113</v>
      </c>
      <c r="H35" s="29">
        <v>39794482</v>
      </c>
      <c r="I35" s="42"/>
    </row>
    <row r="36" spans="1:9" ht="12.75">
      <c r="A36" s="35"/>
      <c r="B36" s="30" t="s">
        <v>52</v>
      </c>
      <c r="C36" s="30"/>
      <c r="D36" s="179" t="s">
        <v>116</v>
      </c>
      <c r="E36" s="179"/>
      <c r="F36" s="29"/>
      <c r="G36" s="29"/>
      <c r="H36" s="29"/>
      <c r="I36" s="42"/>
    </row>
    <row r="37" spans="1:9" ht="12.75">
      <c r="A37" s="35"/>
      <c r="B37" s="30"/>
      <c r="C37" s="30">
        <v>1</v>
      </c>
      <c r="D37" s="37" t="s">
        <v>117</v>
      </c>
      <c r="E37" s="37"/>
      <c r="F37" s="29"/>
      <c r="G37" s="29"/>
      <c r="H37" s="29"/>
      <c r="I37" s="42"/>
    </row>
    <row r="38" spans="1:9" ht="12.75">
      <c r="A38" s="35"/>
      <c r="B38" s="30"/>
      <c r="C38" s="30">
        <v>2</v>
      </c>
      <c r="D38" s="37" t="s">
        <v>118</v>
      </c>
      <c r="E38" s="37"/>
      <c r="F38" s="29"/>
      <c r="G38" s="29"/>
      <c r="H38" s="29"/>
      <c r="I38" s="42"/>
    </row>
    <row r="39" spans="1:9" ht="12.75">
      <c r="A39" s="35"/>
      <c r="B39" s="30"/>
      <c r="C39" s="30">
        <v>3</v>
      </c>
      <c r="D39" s="37" t="s">
        <v>119</v>
      </c>
      <c r="E39" s="37"/>
      <c r="F39" s="29"/>
      <c r="G39" s="29">
        <v>12200000</v>
      </c>
      <c r="H39" s="29">
        <v>12200000</v>
      </c>
      <c r="I39" s="42"/>
    </row>
    <row r="40" spans="1:9" ht="12.75">
      <c r="A40" s="35"/>
      <c r="B40" s="30"/>
      <c r="C40" s="30">
        <v>4</v>
      </c>
      <c r="D40" s="37" t="s">
        <v>120</v>
      </c>
      <c r="E40" s="37"/>
      <c r="F40" s="29"/>
      <c r="G40" s="29"/>
      <c r="H40" s="29"/>
      <c r="I40" s="42"/>
    </row>
    <row r="41" spans="1:9" ht="12.75">
      <c r="A41" s="35"/>
      <c r="B41" s="30"/>
      <c r="C41" s="30">
        <v>5</v>
      </c>
      <c r="D41" s="37" t="s">
        <v>121</v>
      </c>
      <c r="E41" s="37"/>
      <c r="F41" s="29"/>
      <c r="G41" s="29"/>
      <c r="H41" s="29"/>
      <c r="I41" s="42"/>
    </row>
    <row r="42" spans="1:9" ht="12.75">
      <c r="A42" s="35"/>
      <c r="B42" s="30"/>
      <c r="C42" s="30">
        <v>6</v>
      </c>
      <c r="D42" s="37" t="s">
        <v>122</v>
      </c>
      <c r="E42" s="37"/>
      <c r="F42" s="29"/>
      <c r="G42" s="29">
        <v>30690</v>
      </c>
      <c r="H42" s="29">
        <v>30690</v>
      </c>
      <c r="I42" s="42"/>
    </row>
    <row r="43" spans="1:9" ht="12.75">
      <c r="A43" s="35"/>
      <c r="B43" s="30"/>
      <c r="C43" s="30">
        <v>7</v>
      </c>
      <c r="D43" s="37" t="s">
        <v>123</v>
      </c>
      <c r="E43" s="37"/>
      <c r="F43" s="29"/>
      <c r="G43" s="29">
        <v>133968</v>
      </c>
      <c r="H43" s="29">
        <v>133968</v>
      </c>
      <c r="I43" s="42"/>
    </row>
    <row r="44" spans="1:9" ht="12.75">
      <c r="A44" s="35"/>
      <c r="B44" s="30"/>
      <c r="C44" s="30">
        <v>8</v>
      </c>
      <c r="D44" s="37" t="s">
        <v>124</v>
      </c>
      <c r="E44" s="37"/>
      <c r="F44" s="29"/>
      <c r="G44" s="29"/>
      <c r="H44" s="29"/>
      <c r="I44" s="42"/>
    </row>
    <row r="45" spans="1:9" ht="12.75">
      <c r="A45" s="35"/>
      <c r="B45" s="30"/>
      <c r="C45" s="30">
        <v>9</v>
      </c>
      <c r="D45" s="36" t="s">
        <v>125</v>
      </c>
      <c r="E45" s="37"/>
      <c r="F45" s="29"/>
      <c r="G45" s="29">
        <f>H46+H45</f>
        <v>8853475</v>
      </c>
      <c r="H45" s="29">
        <v>3184742</v>
      </c>
      <c r="I45" s="42"/>
    </row>
    <row r="46" spans="1:9" ht="12.75">
      <c r="A46" s="35"/>
      <c r="B46" s="30"/>
      <c r="C46" s="30">
        <v>10</v>
      </c>
      <c r="D46" s="37" t="s">
        <v>126</v>
      </c>
      <c r="E46" s="37"/>
      <c r="F46" s="29"/>
      <c r="G46" s="55">
        <v>2034173</v>
      </c>
      <c r="H46" s="29">
        <v>5668733</v>
      </c>
      <c r="I46" s="42"/>
    </row>
    <row r="47" spans="1:9" ht="12.75">
      <c r="A47" s="41"/>
      <c r="B47" s="29"/>
      <c r="C47" s="30"/>
      <c r="D47" s="37" t="s">
        <v>127</v>
      </c>
      <c r="E47" s="37"/>
      <c r="F47" s="29"/>
      <c r="G47" s="29">
        <f>G39+G42+G43+G45+G46</f>
        <v>23252306</v>
      </c>
      <c r="H47" s="29">
        <v>21218133</v>
      </c>
      <c r="I47" s="42"/>
    </row>
    <row r="48" spans="1:9" ht="12.75">
      <c r="A48" s="41"/>
      <c r="B48" s="29"/>
      <c r="C48" s="30"/>
      <c r="D48" s="37" t="s">
        <v>128</v>
      </c>
      <c r="E48" s="37"/>
      <c r="F48" s="29"/>
      <c r="G48" s="92">
        <f>G35+G47</f>
        <v>66683419</v>
      </c>
      <c r="H48" s="92">
        <v>61012615</v>
      </c>
      <c r="I48" s="42"/>
    </row>
    <row r="49" ht="12.75">
      <c r="I49" s="46"/>
    </row>
    <row r="50" ht="12.75">
      <c r="I50" s="46"/>
    </row>
    <row r="51" ht="12.75">
      <c r="I51" s="46"/>
    </row>
    <row r="52" ht="12.75">
      <c r="I52" s="46"/>
    </row>
    <row r="53" ht="12.75">
      <c r="I53" s="46"/>
    </row>
    <row r="54" ht="12.75">
      <c r="I54" s="46"/>
    </row>
    <row r="55" ht="12.75">
      <c r="I55" s="46"/>
    </row>
    <row r="56" ht="12.75">
      <c r="I56" s="46"/>
    </row>
    <row r="57" ht="12.75">
      <c r="I57" s="46"/>
    </row>
    <row r="58" ht="12.75">
      <c r="I58" s="46"/>
    </row>
    <row r="59" ht="12.75">
      <c r="I59" s="46"/>
    </row>
    <row r="60" ht="12.75">
      <c r="I60" s="46"/>
    </row>
    <row r="61" ht="12.75">
      <c r="I61" s="46"/>
    </row>
    <row r="62" ht="12.75">
      <c r="I62" s="46"/>
    </row>
  </sheetData>
  <mergeCells count="5">
    <mergeCell ref="D36:E36"/>
    <mergeCell ref="D26:E26"/>
    <mergeCell ref="D27:E27"/>
    <mergeCell ref="D34:E34"/>
    <mergeCell ref="D35:E35"/>
  </mergeCells>
  <printOptions/>
  <pageMargins left="0.75" right="0.75" top="1" bottom="1" header="0.5" footer="0.5"/>
  <pageSetup horizontalDpi="600" verticalDpi="600" orientation="portrait" paperSize="9" r:id="rId1"/>
  <ignoredErrors>
    <ignoredError sqref="G2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L34"/>
  <sheetViews>
    <sheetView workbookViewId="0" topLeftCell="A10">
      <selection activeCell="E25" sqref="E25"/>
    </sheetView>
  </sheetViews>
  <sheetFormatPr defaultColWidth="9.140625" defaultRowHeight="21.75" customHeight="1"/>
  <cols>
    <col min="1" max="1" width="3.8515625" style="0" customWidth="1"/>
    <col min="2" max="2" width="8.421875" style="0" customWidth="1"/>
    <col min="3" max="3" width="13.28125" style="0" customWidth="1"/>
    <col min="4" max="4" width="33.7109375" style="0" customWidth="1"/>
    <col min="5" max="5" width="13.140625" style="0" customWidth="1"/>
    <col min="6" max="6" width="12.140625" style="0" customWidth="1"/>
    <col min="8" max="8" width="11.140625" style="0" bestFit="1" customWidth="1"/>
  </cols>
  <sheetData>
    <row r="2" ht="21.75" customHeight="1">
      <c r="C2" s="52" t="s">
        <v>213</v>
      </c>
    </row>
    <row r="3" spans="1:6" ht="21.75" customHeight="1">
      <c r="A3" s="48"/>
      <c r="B3" s="93" t="s">
        <v>164</v>
      </c>
      <c r="C3" s="93" t="s">
        <v>165</v>
      </c>
      <c r="D3" s="93"/>
      <c r="E3" s="48"/>
      <c r="F3" s="48"/>
    </row>
    <row r="4" spans="1:6" ht="21.75" customHeight="1">
      <c r="A4" s="48"/>
      <c r="B4" s="93"/>
      <c r="C4" s="93" t="s">
        <v>166</v>
      </c>
      <c r="D4" s="93"/>
      <c r="E4" s="89">
        <v>2012</v>
      </c>
      <c r="F4" s="89">
        <v>2011</v>
      </c>
    </row>
    <row r="5" spans="1:6" ht="21.75" customHeight="1">
      <c r="A5" s="49" t="s">
        <v>162</v>
      </c>
      <c r="B5" s="50"/>
      <c r="C5" s="50" t="s">
        <v>167</v>
      </c>
      <c r="D5" s="50"/>
      <c r="E5" s="89" t="s">
        <v>38</v>
      </c>
      <c r="F5" s="89" t="s">
        <v>38</v>
      </c>
    </row>
    <row r="6" spans="1:6" ht="21.75" customHeight="1">
      <c r="A6" s="49" t="s">
        <v>163</v>
      </c>
      <c r="B6" s="50"/>
      <c r="C6" s="50"/>
      <c r="D6" s="50"/>
      <c r="E6" s="89" t="s">
        <v>168</v>
      </c>
      <c r="F6" s="89" t="s">
        <v>169</v>
      </c>
    </row>
    <row r="7" spans="1:6" ht="21.75" customHeight="1">
      <c r="A7" s="49">
        <v>1</v>
      </c>
      <c r="B7" s="50" t="s">
        <v>170</v>
      </c>
      <c r="C7" s="50"/>
      <c r="D7" s="50"/>
      <c r="E7" s="86">
        <v>85114980</v>
      </c>
      <c r="F7" s="90">
        <v>151326615</v>
      </c>
    </row>
    <row r="8" spans="1:6" ht="21.75" customHeight="1">
      <c r="A8" s="49">
        <v>2</v>
      </c>
      <c r="B8" s="50" t="s">
        <v>171</v>
      </c>
      <c r="C8" s="50"/>
      <c r="D8" s="50"/>
      <c r="E8" s="86"/>
      <c r="F8" s="90"/>
    </row>
    <row r="9" spans="1:6" ht="21.75" customHeight="1">
      <c r="A9" s="49">
        <v>3</v>
      </c>
      <c r="B9" s="50" t="s">
        <v>271</v>
      </c>
      <c r="C9" s="50"/>
      <c r="D9" s="50"/>
      <c r="E9" s="86">
        <v>4488269</v>
      </c>
      <c r="F9" s="90"/>
    </row>
    <row r="10" spans="1:6" ht="21.75" customHeight="1">
      <c r="A10" s="49">
        <v>4</v>
      </c>
      <c r="B10" s="50" t="s">
        <v>172</v>
      </c>
      <c r="C10" s="50"/>
      <c r="D10" s="50"/>
      <c r="E10" s="86">
        <v>73032003</v>
      </c>
      <c r="F10" s="90">
        <v>137759911</v>
      </c>
    </row>
    <row r="11" spans="1:6" ht="21.75" customHeight="1">
      <c r="A11" s="49">
        <v>5</v>
      </c>
      <c r="B11" s="50" t="s">
        <v>173</v>
      </c>
      <c r="C11" s="50"/>
      <c r="D11" s="50"/>
      <c r="E11" s="91">
        <v>2092368</v>
      </c>
      <c r="F11" s="90">
        <f>F12+F13</f>
        <v>2166418</v>
      </c>
    </row>
    <row r="12" spans="1:6" ht="21.75" customHeight="1">
      <c r="A12" s="49"/>
      <c r="B12" s="50"/>
      <c r="C12" s="50" t="s">
        <v>174</v>
      </c>
      <c r="D12" s="50"/>
      <c r="E12" s="86">
        <v>1792946</v>
      </c>
      <c r="F12" s="90">
        <v>1856400</v>
      </c>
    </row>
    <row r="13" spans="1:6" ht="21.75" customHeight="1">
      <c r="A13" s="49"/>
      <c r="B13" s="50"/>
      <c r="C13" s="50" t="s">
        <v>175</v>
      </c>
      <c r="D13" s="50"/>
      <c r="E13" s="86">
        <v>299422</v>
      </c>
      <c r="F13" s="90">
        <v>310018</v>
      </c>
    </row>
    <row r="14" spans="1:6" ht="21.75" customHeight="1">
      <c r="A14" s="49">
        <v>6</v>
      </c>
      <c r="B14" s="50" t="s">
        <v>176</v>
      </c>
      <c r="C14" s="50"/>
      <c r="D14" s="50"/>
      <c r="E14" s="86">
        <v>392837</v>
      </c>
      <c r="F14" s="90">
        <v>1134550</v>
      </c>
    </row>
    <row r="15" spans="1:6" ht="21.75" customHeight="1">
      <c r="A15" s="49">
        <v>7</v>
      </c>
      <c r="B15" s="50" t="s">
        <v>177</v>
      </c>
      <c r="C15" s="50"/>
      <c r="D15" s="50"/>
      <c r="E15" s="86">
        <v>2788911</v>
      </c>
      <c r="F15" s="90">
        <v>3892396</v>
      </c>
    </row>
    <row r="16" spans="1:6" ht="21.75" customHeight="1">
      <c r="A16" s="49"/>
      <c r="B16" s="50"/>
      <c r="C16" s="50" t="s">
        <v>178</v>
      </c>
      <c r="D16" s="50"/>
      <c r="E16" s="86"/>
      <c r="F16" s="90"/>
    </row>
    <row r="17" spans="1:12" ht="21.75" customHeight="1">
      <c r="A17" s="49">
        <v>8</v>
      </c>
      <c r="B17" s="50"/>
      <c r="C17" s="50" t="s">
        <v>179</v>
      </c>
      <c r="D17" s="50"/>
      <c r="E17" s="86">
        <f>E9+E10+E11+E14+E15</f>
        <v>82794388</v>
      </c>
      <c r="F17" s="90">
        <f>F10+F11+F14+F15</f>
        <v>144953275</v>
      </c>
      <c r="L17" s="60"/>
    </row>
    <row r="18" spans="1:6" ht="21.75" customHeight="1">
      <c r="A18" s="49">
        <v>9</v>
      </c>
      <c r="B18" s="50"/>
      <c r="C18" s="50" t="s">
        <v>180</v>
      </c>
      <c r="D18" s="50"/>
      <c r="E18" s="86">
        <f>E7-E17</f>
        <v>2320592</v>
      </c>
      <c r="F18" s="90">
        <f>F7-F17</f>
        <v>6373340</v>
      </c>
    </row>
    <row r="19" spans="1:6" ht="21.75" customHeight="1">
      <c r="A19" s="49">
        <v>10</v>
      </c>
      <c r="B19" s="50" t="s">
        <v>181</v>
      </c>
      <c r="C19" s="50"/>
      <c r="D19" s="50"/>
      <c r="E19" s="86"/>
      <c r="F19" s="90"/>
    </row>
    <row r="20" spans="1:6" ht="21.75" customHeight="1">
      <c r="A20" s="49">
        <v>11</v>
      </c>
      <c r="B20" s="50" t="s">
        <v>182</v>
      </c>
      <c r="C20" s="50"/>
      <c r="D20" s="50"/>
      <c r="E20" s="86"/>
      <c r="F20" s="90"/>
    </row>
    <row r="21" spans="1:6" ht="21.75" customHeight="1">
      <c r="A21" s="49">
        <v>12</v>
      </c>
      <c r="B21" s="50" t="s">
        <v>183</v>
      </c>
      <c r="C21" s="50"/>
      <c r="D21" s="50"/>
      <c r="E21" s="86">
        <f>E23+E25</f>
        <v>-60400</v>
      </c>
      <c r="F21" s="87">
        <f>F25+F23</f>
        <v>-74748</v>
      </c>
    </row>
    <row r="22" spans="1:6" ht="21.75" customHeight="1">
      <c r="A22" s="49"/>
      <c r="B22" s="50">
        <v>12.1</v>
      </c>
      <c r="C22" s="50" t="s">
        <v>184</v>
      </c>
      <c r="D22" s="50"/>
      <c r="E22" s="86"/>
      <c r="F22" s="90"/>
    </row>
    <row r="23" spans="1:6" ht="21.75" customHeight="1">
      <c r="A23" s="49"/>
      <c r="B23" s="50">
        <v>12.2</v>
      </c>
      <c r="C23" s="50" t="s">
        <v>185</v>
      </c>
      <c r="D23" s="50"/>
      <c r="E23" s="86">
        <v>31</v>
      </c>
      <c r="F23" s="90">
        <v>429</v>
      </c>
    </row>
    <row r="24" spans="1:6" ht="21.75" customHeight="1">
      <c r="A24" s="49"/>
      <c r="B24" s="50">
        <v>12.3</v>
      </c>
      <c r="C24" s="50" t="s">
        <v>186</v>
      </c>
      <c r="D24" s="50"/>
      <c r="E24" s="86"/>
      <c r="F24" s="90"/>
    </row>
    <row r="25" spans="1:6" ht="21.75" customHeight="1">
      <c r="A25" s="49"/>
      <c r="B25" s="50">
        <v>12.4</v>
      </c>
      <c r="C25" s="50" t="s">
        <v>187</v>
      </c>
      <c r="D25" s="50"/>
      <c r="E25" s="86">
        <v>-60431</v>
      </c>
      <c r="F25" s="87">
        <v>-75177</v>
      </c>
    </row>
    <row r="26" spans="1:6" ht="21.75" customHeight="1">
      <c r="A26" s="49">
        <v>13</v>
      </c>
      <c r="B26" s="50"/>
      <c r="C26" s="50" t="s">
        <v>188</v>
      </c>
      <c r="D26" s="50"/>
      <c r="E26" s="86">
        <f>SUM(E23:E25)</f>
        <v>-60400</v>
      </c>
      <c r="F26" s="90">
        <f>F25+F23</f>
        <v>-74748</v>
      </c>
    </row>
    <row r="27" spans="1:8" ht="21.75" customHeight="1">
      <c r="A27" s="49">
        <v>14</v>
      </c>
      <c r="B27" s="50"/>
      <c r="C27" s="50" t="s">
        <v>189</v>
      </c>
      <c r="D27" s="50"/>
      <c r="E27" s="86">
        <f>E18+E26</f>
        <v>2260192</v>
      </c>
      <c r="F27" s="90">
        <f>F18+F26</f>
        <v>6298592</v>
      </c>
      <c r="H27" s="57"/>
    </row>
    <row r="28" spans="1:8" ht="21.75" customHeight="1">
      <c r="A28" s="49"/>
      <c r="B28" s="50"/>
      <c r="C28" s="50" t="s">
        <v>190</v>
      </c>
      <c r="D28" s="50"/>
      <c r="E28" s="86"/>
      <c r="F28" s="90"/>
      <c r="H28" s="57"/>
    </row>
    <row r="29" spans="1:6" ht="21.75" customHeight="1">
      <c r="A29" s="49">
        <v>15</v>
      </c>
      <c r="B29" s="50" t="s">
        <v>191</v>
      </c>
      <c r="C29" s="50"/>
      <c r="D29" s="50"/>
      <c r="E29" s="86">
        <v>226019</v>
      </c>
      <c r="F29" s="90">
        <f>F27*0.1</f>
        <v>629859.2000000001</v>
      </c>
    </row>
    <row r="30" spans="1:6" ht="21.75" customHeight="1">
      <c r="A30" s="49">
        <v>16</v>
      </c>
      <c r="B30" s="50"/>
      <c r="C30" s="50" t="s">
        <v>192</v>
      </c>
      <c r="D30" s="50"/>
      <c r="E30" s="86">
        <f>E27-E29</f>
        <v>2034173</v>
      </c>
      <c r="F30" s="90">
        <f>F27-F29</f>
        <v>5668732.8</v>
      </c>
    </row>
    <row r="31" spans="1:6" ht="21.75" customHeight="1">
      <c r="A31" s="49">
        <v>17</v>
      </c>
      <c r="B31" s="50" t="s">
        <v>193</v>
      </c>
      <c r="C31" s="50"/>
      <c r="D31" s="50"/>
      <c r="E31" s="90"/>
      <c r="F31" s="90"/>
    </row>
    <row r="32" spans="1:6" ht="21.75" customHeight="1">
      <c r="A32" s="51"/>
      <c r="B32" s="51"/>
      <c r="C32" s="51"/>
      <c r="D32" s="51"/>
      <c r="E32" s="51"/>
      <c r="F32" s="51"/>
    </row>
    <row r="33" spans="1:6" ht="21.75" customHeight="1">
      <c r="A33" s="51"/>
      <c r="B33" s="51"/>
      <c r="C33" s="51"/>
      <c r="D33" s="51"/>
      <c r="E33" s="51"/>
      <c r="F33" s="51"/>
    </row>
    <row r="34" spans="1:6" ht="21.75" customHeight="1">
      <c r="A34" s="51"/>
      <c r="B34" s="51"/>
      <c r="C34" s="51"/>
      <c r="D34" s="51"/>
      <c r="E34" s="51"/>
      <c r="F34" s="5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V113"/>
  <sheetViews>
    <sheetView tabSelected="1" workbookViewId="0" topLeftCell="A103">
      <selection activeCell="C120" sqref="C120"/>
    </sheetView>
  </sheetViews>
  <sheetFormatPr defaultColWidth="9.140625" defaultRowHeight="19.5" customHeight="1"/>
  <cols>
    <col min="1" max="1" width="10.28125" style="47" customWidth="1"/>
    <col min="2" max="2" width="5.00390625" style="47" customWidth="1"/>
    <col min="3" max="3" width="46.28125" style="47" customWidth="1"/>
    <col min="4" max="4" width="7.8515625" style="47" customWidth="1"/>
    <col min="5" max="5" width="12.8515625" style="47" customWidth="1"/>
    <col min="6" max="6" width="13.421875" style="47" customWidth="1"/>
    <col min="7" max="7" width="10.8515625" style="47" customWidth="1"/>
    <col min="8" max="23" width="9.8515625" style="47" customWidth="1"/>
    <col min="24" max="24" width="45.421875" style="47" customWidth="1"/>
    <col min="25" max="25" width="15.57421875" style="47" customWidth="1"/>
    <col min="26" max="26" width="14.00390625" style="47" customWidth="1"/>
    <col min="27" max="27" width="12.57421875" style="47" customWidth="1"/>
    <col min="28" max="16384" width="9.8515625" style="47" customWidth="1"/>
  </cols>
  <sheetData>
    <row r="2" ht="17.25" customHeight="1"/>
    <row r="3" spans="4:6" ht="19.5" customHeight="1">
      <c r="D3" s="71"/>
      <c r="E3" s="71"/>
      <c r="F3" s="71"/>
    </row>
    <row r="4" spans="5:6" ht="19.5" customHeight="1">
      <c r="E4" s="71"/>
      <c r="F4" s="71"/>
    </row>
    <row r="5" spans="2:22" ht="13.5" customHeight="1">
      <c r="B5" s="70" t="s">
        <v>213</v>
      </c>
      <c r="C5" s="71"/>
      <c r="D5" s="71"/>
      <c r="E5" s="71"/>
      <c r="F5" s="71"/>
      <c r="V5"/>
    </row>
    <row r="6" spans="2:22" ht="13.5" customHeight="1">
      <c r="B6" s="70" t="s">
        <v>214</v>
      </c>
      <c r="C6" s="71"/>
      <c r="D6" s="71"/>
      <c r="E6" s="71"/>
      <c r="F6" s="71"/>
      <c r="V6"/>
    </row>
    <row r="7" spans="2:22" ht="13.5" customHeight="1">
      <c r="B7" s="72"/>
      <c r="C7" s="72" t="s">
        <v>215</v>
      </c>
      <c r="D7" s="71"/>
      <c r="E7" s="71"/>
      <c r="F7" s="71"/>
      <c r="V7"/>
    </row>
    <row r="8" spans="2:22" ht="13.5" customHeight="1">
      <c r="B8" s="71"/>
      <c r="C8" s="72" t="s">
        <v>216</v>
      </c>
      <c r="D8" s="71"/>
      <c r="E8" s="73" t="s">
        <v>217</v>
      </c>
      <c r="V8"/>
    </row>
    <row r="9" spans="2:22" ht="13.5" customHeight="1">
      <c r="B9" s="126"/>
      <c r="C9" s="127" t="s">
        <v>218</v>
      </c>
      <c r="D9" s="128" t="s">
        <v>219</v>
      </c>
      <c r="E9" s="129" t="s">
        <v>220</v>
      </c>
      <c r="F9" s="129" t="s">
        <v>221</v>
      </c>
      <c r="V9"/>
    </row>
    <row r="10" spans="2:22" ht="13.5" customHeight="1">
      <c r="B10" s="126"/>
      <c r="C10" s="127"/>
      <c r="D10" s="128"/>
      <c r="E10" s="130">
        <v>41274</v>
      </c>
      <c r="F10" s="130">
        <v>40908</v>
      </c>
      <c r="V10"/>
    </row>
    <row r="11" spans="2:22" ht="13.5" customHeight="1">
      <c r="B11" s="131" t="s">
        <v>41</v>
      </c>
      <c r="C11" s="127" t="s">
        <v>222</v>
      </c>
      <c r="D11" s="132"/>
      <c r="E11" s="55"/>
      <c r="F11" s="55"/>
      <c r="V11"/>
    </row>
    <row r="12" spans="2:22" ht="13.5" customHeight="1">
      <c r="B12" s="126">
        <v>1</v>
      </c>
      <c r="C12" s="132" t="s">
        <v>223</v>
      </c>
      <c r="D12" s="132"/>
      <c r="E12" s="74">
        <v>2034173</v>
      </c>
      <c r="F12" s="75">
        <v>5668733</v>
      </c>
      <c r="V12"/>
    </row>
    <row r="13" spans="2:22" ht="13.5" customHeight="1">
      <c r="B13" s="126">
        <v>2</v>
      </c>
      <c r="C13" s="132" t="s">
        <v>224</v>
      </c>
      <c r="D13" s="132"/>
      <c r="E13" s="74"/>
      <c r="F13" s="75"/>
      <c r="V13"/>
    </row>
    <row r="14" spans="2:22" ht="13.5" customHeight="1">
      <c r="B14" s="133" t="s">
        <v>225</v>
      </c>
      <c r="C14" s="134" t="s">
        <v>226</v>
      </c>
      <c r="D14" s="132"/>
      <c r="E14" s="74"/>
      <c r="F14" s="75"/>
      <c r="V14"/>
    </row>
    <row r="15" spans="2:22" ht="13.5" customHeight="1">
      <c r="B15" s="133" t="s">
        <v>227</v>
      </c>
      <c r="C15" s="132" t="s">
        <v>228</v>
      </c>
      <c r="D15" s="132"/>
      <c r="E15" s="74">
        <v>392837</v>
      </c>
      <c r="F15" s="75">
        <v>1134550</v>
      </c>
      <c r="V15"/>
    </row>
    <row r="16" spans="2:22" ht="13.5" customHeight="1">
      <c r="B16" s="133" t="s">
        <v>229</v>
      </c>
      <c r="C16" s="132" t="s">
        <v>230</v>
      </c>
      <c r="D16" s="132"/>
      <c r="E16" s="74"/>
      <c r="F16" s="75">
        <v>0</v>
      </c>
      <c r="V16"/>
    </row>
    <row r="17" spans="2:22" ht="13.5" customHeight="1">
      <c r="B17" s="133" t="s">
        <v>231</v>
      </c>
      <c r="C17" s="134" t="s">
        <v>232</v>
      </c>
      <c r="D17" s="132"/>
      <c r="E17" s="74"/>
      <c r="F17" s="75">
        <v>0</v>
      </c>
      <c r="V17"/>
    </row>
    <row r="18" spans="2:22" ht="13.5" customHeight="1">
      <c r="B18" s="133" t="s">
        <v>233</v>
      </c>
      <c r="C18" s="132" t="s">
        <v>234</v>
      </c>
      <c r="D18" s="132">
        <v>5</v>
      </c>
      <c r="E18" s="74"/>
      <c r="F18" s="76">
        <v>0</v>
      </c>
      <c r="V18"/>
    </row>
    <row r="19" spans="2:22" ht="13.5" customHeight="1">
      <c r="B19" s="135" t="s">
        <v>235</v>
      </c>
      <c r="C19" s="136" t="s">
        <v>276</v>
      </c>
      <c r="D19" s="137"/>
      <c r="E19" s="88">
        <v>11146882</v>
      </c>
      <c r="F19" s="77">
        <v>-4634853</v>
      </c>
      <c r="V19"/>
    </row>
    <row r="20" spans="2:22" ht="13.5" customHeight="1">
      <c r="B20" s="138"/>
      <c r="C20" s="137"/>
      <c r="D20" s="137"/>
      <c r="E20" s="74"/>
      <c r="F20" s="77"/>
      <c r="V20"/>
    </row>
    <row r="21" spans="2:22" ht="13.5" customHeight="1">
      <c r="B21" s="135" t="s">
        <v>236</v>
      </c>
      <c r="C21" s="136" t="s">
        <v>237</v>
      </c>
      <c r="D21" s="137"/>
      <c r="E21" s="88">
        <v>-1308951</v>
      </c>
      <c r="F21" s="77">
        <v>1882557</v>
      </c>
      <c r="V21"/>
    </row>
    <row r="22" spans="2:22" ht="13.5" customHeight="1">
      <c r="B22" s="139" t="s">
        <v>238</v>
      </c>
      <c r="C22" s="140" t="s">
        <v>239</v>
      </c>
      <c r="D22" s="132"/>
      <c r="E22" s="88">
        <v>2988860</v>
      </c>
      <c r="F22" s="75">
        <v>1261694</v>
      </c>
      <c r="V22"/>
    </row>
    <row r="23" spans="2:22" ht="30" customHeight="1">
      <c r="B23" s="139" t="s">
        <v>240</v>
      </c>
      <c r="C23" s="136" t="s">
        <v>241</v>
      </c>
      <c r="D23" s="132"/>
      <c r="E23" s="88">
        <v>-6494275</v>
      </c>
      <c r="F23" s="75">
        <v>6815515</v>
      </c>
      <c r="V23"/>
    </row>
    <row r="24" spans="2:22" ht="13.5" customHeight="1">
      <c r="B24" s="133"/>
      <c r="C24" s="137"/>
      <c r="D24" s="132"/>
      <c r="E24" s="74"/>
      <c r="F24" s="75"/>
      <c r="V24"/>
    </row>
    <row r="25" spans="2:22" ht="13.5" customHeight="1">
      <c r="B25" s="139" t="s">
        <v>242</v>
      </c>
      <c r="C25" s="134" t="s">
        <v>243</v>
      </c>
      <c r="D25" s="132">
        <v>6</v>
      </c>
      <c r="E25" s="88">
        <v>-21008</v>
      </c>
      <c r="F25" s="75">
        <v>-11760</v>
      </c>
      <c r="V25"/>
    </row>
    <row r="26" spans="2:22" ht="13.5" customHeight="1">
      <c r="B26" s="139" t="s">
        <v>244</v>
      </c>
      <c r="C26" s="134" t="s">
        <v>245</v>
      </c>
      <c r="D26" s="132"/>
      <c r="E26" s="74"/>
      <c r="F26" s="78">
        <v>0</v>
      </c>
      <c r="V26"/>
    </row>
    <row r="27" spans="2:22" ht="13.5" customHeight="1">
      <c r="B27" s="139" t="s">
        <v>246</v>
      </c>
      <c r="C27" s="132" t="s">
        <v>247</v>
      </c>
      <c r="D27" s="132"/>
      <c r="E27" s="74"/>
      <c r="F27" s="79"/>
      <c r="V27"/>
    </row>
    <row r="28" spans="2:22" ht="13.5" customHeight="1">
      <c r="B28" s="55"/>
      <c r="C28" s="141" t="s">
        <v>248</v>
      </c>
      <c r="D28" s="132"/>
      <c r="E28" s="74">
        <v>8738518</v>
      </c>
      <c r="F28" s="80">
        <v>12116436</v>
      </c>
      <c r="V28"/>
    </row>
    <row r="29" spans="2:22" ht="13.5" customHeight="1">
      <c r="B29" s="131" t="s">
        <v>45</v>
      </c>
      <c r="C29" s="142" t="s">
        <v>249</v>
      </c>
      <c r="D29" s="132"/>
      <c r="E29" s="74"/>
      <c r="F29" s="81"/>
      <c r="V29"/>
    </row>
    <row r="30" spans="2:22" ht="13.5" customHeight="1">
      <c r="B30" s="126">
        <v>1</v>
      </c>
      <c r="C30" s="132" t="s">
        <v>250</v>
      </c>
      <c r="D30" s="132"/>
      <c r="E30" s="74"/>
      <c r="F30" s="82">
        <v>0</v>
      </c>
      <c r="V30"/>
    </row>
    <row r="31" spans="2:22" ht="13.5" customHeight="1">
      <c r="B31" s="126">
        <v>2</v>
      </c>
      <c r="C31" s="132" t="s">
        <v>251</v>
      </c>
      <c r="D31" s="132"/>
      <c r="E31" s="74"/>
      <c r="F31" s="75">
        <v>0</v>
      </c>
      <c r="V31"/>
    </row>
    <row r="32" spans="2:22" ht="13.5" customHeight="1">
      <c r="B32" s="126">
        <v>3</v>
      </c>
      <c r="C32" s="132" t="s">
        <v>252</v>
      </c>
      <c r="D32" s="132"/>
      <c r="E32" s="74">
        <v>-23206629</v>
      </c>
      <c r="F32" s="75">
        <v>-293749</v>
      </c>
      <c r="V32"/>
    </row>
    <row r="33" spans="2:22" ht="13.5" customHeight="1">
      <c r="B33" s="126">
        <v>4</v>
      </c>
      <c r="C33" s="143" t="s">
        <v>253</v>
      </c>
      <c r="D33" s="132"/>
      <c r="E33" s="74"/>
      <c r="F33" s="81"/>
      <c r="V33"/>
    </row>
    <row r="34" spans="2:22" ht="13.5" customHeight="1">
      <c r="B34" s="126">
        <v>5</v>
      </c>
      <c r="C34" s="134" t="s">
        <v>254</v>
      </c>
      <c r="D34" s="143"/>
      <c r="E34" s="74"/>
      <c r="F34" s="81"/>
      <c r="V34"/>
    </row>
    <row r="35" spans="2:22" ht="13.5" customHeight="1">
      <c r="B35" s="55"/>
      <c r="C35" s="141" t="s">
        <v>255</v>
      </c>
      <c r="D35" s="132"/>
      <c r="E35" s="74">
        <v>-23206629</v>
      </c>
      <c r="F35" s="83">
        <v>-293749</v>
      </c>
      <c r="V35"/>
    </row>
    <row r="36" spans="2:22" ht="13.5" customHeight="1">
      <c r="B36" s="131" t="s">
        <v>52</v>
      </c>
      <c r="C36" s="142" t="s">
        <v>256</v>
      </c>
      <c r="D36" s="132"/>
      <c r="E36" s="74"/>
      <c r="F36" s="81"/>
      <c r="V36"/>
    </row>
    <row r="37" spans="2:22" ht="13.5" customHeight="1">
      <c r="B37" s="126">
        <v>1</v>
      </c>
      <c r="C37" s="132" t="s">
        <v>257</v>
      </c>
      <c r="D37" s="132"/>
      <c r="E37" s="74"/>
      <c r="F37" s="84">
        <v>0</v>
      </c>
      <c r="V37"/>
    </row>
    <row r="38" spans="2:22" ht="13.5" customHeight="1">
      <c r="B38" s="126">
        <v>2</v>
      </c>
      <c r="C38" s="134" t="s">
        <v>258</v>
      </c>
      <c r="D38" s="132"/>
      <c r="E38" s="88">
        <v>10151913</v>
      </c>
      <c r="F38" s="75">
        <v>-6100150</v>
      </c>
      <c r="V38"/>
    </row>
    <row r="39" spans="2:22" ht="13.5" customHeight="1">
      <c r="B39" s="126">
        <v>3</v>
      </c>
      <c r="C39" s="132" t="s">
        <v>259</v>
      </c>
      <c r="D39" s="143"/>
      <c r="E39" s="74"/>
      <c r="F39" s="81"/>
      <c r="V39"/>
    </row>
    <row r="40" spans="2:22" ht="13.5" customHeight="1">
      <c r="B40" s="126">
        <v>4</v>
      </c>
      <c r="C40" s="132" t="s">
        <v>260</v>
      </c>
      <c r="D40" s="143"/>
      <c r="E40" s="74"/>
      <c r="F40" s="81"/>
      <c r="V40"/>
    </row>
    <row r="41" spans="2:22" ht="13.5" customHeight="1">
      <c r="B41" s="55"/>
      <c r="C41" s="141" t="s">
        <v>261</v>
      </c>
      <c r="D41" s="132"/>
      <c r="E41" s="74">
        <v>10151913</v>
      </c>
      <c r="F41" s="83">
        <v>-6100150</v>
      </c>
      <c r="V41"/>
    </row>
    <row r="42" spans="2:22" ht="13.5" customHeight="1">
      <c r="B42" s="131" t="s">
        <v>54</v>
      </c>
      <c r="C42" s="142" t="s">
        <v>262</v>
      </c>
      <c r="D42" s="132"/>
      <c r="E42" s="88">
        <v>-4316198</v>
      </c>
      <c r="F42" s="83">
        <v>5722537</v>
      </c>
      <c r="V42"/>
    </row>
    <row r="43" spans="2:22" ht="13.5" customHeight="1">
      <c r="B43" s="131" t="s">
        <v>263</v>
      </c>
      <c r="C43" s="127" t="s">
        <v>264</v>
      </c>
      <c r="D43" s="132"/>
      <c r="E43" s="74">
        <v>6881070</v>
      </c>
      <c r="F43" s="83">
        <v>1158533</v>
      </c>
      <c r="V43"/>
    </row>
    <row r="44" spans="2:22" ht="13.5" customHeight="1">
      <c r="B44" s="131" t="s">
        <v>64</v>
      </c>
      <c r="C44" s="127" t="s">
        <v>265</v>
      </c>
      <c r="D44" s="132"/>
      <c r="E44" s="94">
        <v>2564872</v>
      </c>
      <c r="F44" s="83">
        <v>6881070</v>
      </c>
      <c r="V44"/>
    </row>
    <row r="45" spans="2:22" ht="13.5" customHeight="1">
      <c r="B45" s="46"/>
      <c r="C45" s="123" t="s">
        <v>266</v>
      </c>
      <c r="D45" s="124"/>
      <c r="E45" s="125" t="s">
        <v>267</v>
      </c>
      <c r="F45" s="46"/>
      <c r="V45"/>
    </row>
    <row r="46" spans="2:22" ht="13.5" customHeight="1">
      <c r="B46" s="46"/>
      <c r="C46" s="123" t="s">
        <v>268</v>
      </c>
      <c r="D46" s="46"/>
      <c r="E46" s="125" t="s">
        <v>269</v>
      </c>
      <c r="F46" s="46"/>
      <c r="V46"/>
    </row>
    <row r="47" spans="2:22" ht="19.5" customHeight="1">
      <c r="B47" s="46"/>
      <c r="C47" s="122"/>
      <c r="D47" s="122"/>
      <c r="E47" s="122"/>
      <c r="F47" s="122"/>
      <c r="V47"/>
    </row>
    <row r="48" spans="2:22" ht="19.5" customHeight="1">
      <c r="B48" s="122"/>
      <c r="C48" s="122"/>
      <c r="D48" s="122"/>
      <c r="E48" s="122"/>
      <c r="F48" s="122"/>
      <c r="V48"/>
    </row>
    <row r="49" spans="2:22" ht="19.5" customHeight="1">
      <c r="B49" s="122"/>
      <c r="C49" s="122"/>
      <c r="D49" s="122"/>
      <c r="E49" s="122"/>
      <c r="F49" s="122"/>
      <c r="V49"/>
    </row>
    <row r="50" spans="2:6" ht="19.5" customHeight="1">
      <c r="B50" s="122"/>
      <c r="C50" s="122"/>
      <c r="D50" s="122"/>
      <c r="E50" s="122"/>
      <c r="F50" s="122"/>
    </row>
    <row r="51" spans="2:6" ht="19.5" customHeight="1">
      <c r="B51" s="157"/>
      <c r="C51" s="158" t="s">
        <v>350</v>
      </c>
      <c r="D51" s="159"/>
      <c r="E51" s="160"/>
      <c r="F51" s="161">
        <v>2012</v>
      </c>
    </row>
    <row r="52" spans="2:6" ht="19.5" customHeight="1">
      <c r="B52" s="157"/>
      <c r="C52" s="157"/>
      <c r="D52" s="157"/>
      <c r="E52" s="160"/>
      <c r="F52" s="160"/>
    </row>
    <row r="53" spans="2:6" ht="19.5" customHeight="1">
      <c r="B53" s="162"/>
      <c r="C53" s="163" t="s">
        <v>350</v>
      </c>
      <c r="D53" s="164"/>
      <c r="E53" s="165" t="s">
        <v>351</v>
      </c>
      <c r="F53" s="165" t="s">
        <v>351</v>
      </c>
    </row>
    <row r="54" spans="2:6" ht="19.5" customHeight="1">
      <c r="B54" s="166"/>
      <c r="C54" s="167"/>
      <c r="D54" s="168"/>
      <c r="E54" s="169" t="s">
        <v>352</v>
      </c>
      <c r="F54" s="169" t="s">
        <v>353</v>
      </c>
    </row>
    <row r="55" spans="2:6" ht="19.5" customHeight="1">
      <c r="B55" s="170" t="s">
        <v>354</v>
      </c>
      <c r="C55" s="171"/>
      <c r="D55" s="172"/>
      <c r="E55" s="173"/>
      <c r="F55" s="173"/>
    </row>
    <row r="56" spans="2:10" ht="19.5" customHeight="1">
      <c r="B56" s="170"/>
      <c r="C56" s="171" t="s">
        <v>355</v>
      </c>
      <c r="D56" s="172"/>
      <c r="E56" s="74">
        <v>112915826.03392361</v>
      </c>
      <c r="F56" s="173">
        <v>169678475</v>
      </c>
      <c r="G56" s="47">
        <f>E56</f>
        <v>112915826.03392361</v>
      </c>
      <c r="H56" s="47">
        <v>101768944.03392361</v>
      </c>
      <c r="I56" s="47">
        <v>1845162</v>
      </c>
      <c r="J56" s="47">
        <v>99923782.03392361</v>
      </c>
    </row>
    <row r="57" spans="2:8" ht="19.5" customHeight="1">
      <c r="B57" s="170"/>
      <c r="C57" s="171" t="s">
        <v>356</v>
      </c>
      <c r="D57" s="172"/>
      <c r="E57" s="74">
        <f>E56-E60-E61</f>
        <v>103867218.03392361</v>
      </c>
      <c r="F57" s="173">
        <f>F56-F60-F61</f>
        <v>156791536</v>
      </c>
      <c r="G57" s="47">
        <v>-103806787</v>
      </c>
      <c r="H57" s="178">
        <f>Aktivi!H14-Aktivi!G14</f>
        <v>11146882</v>
      </c>
    </row>
    <row r="58" spans="2:8" ht="19.5" customHeight="1">
      <c r="B58" s="170"/>
      <c r="C58" s="171" t="s">
        <v>357</v>
      </c>
      <c r="D58" s="172"/>
      <c r="E58" s="74"/>
      <c r="F58" s="173"/>
      <c r="H58" s="47">
        <f>SUM(H56:H57)</f>
        <v>112915826.03392361</v>
      </c>
    </row>
    <row r="59" spans="2:7" ht="19.5" customHeight="1">
      <c r="B59" s="170"/>
      <c r="C59" s="171" t="s">
        <v>378</v>
      </c>
      <c r="D59" s="172"/>
      <c r="E59" s="86">
        <v>-60431</v>
      </c>
      <c r="F59" s="173"/>
      <c r="G59" s="47">
        <v>-60431</v>
      </c>
    </row>
    <row r="60" spans="2:7" ht="19.5" customHeight="1">
      <c r="B60" s="170"/>
      <c r="C60" s="171" t="s">
        <v>358</v>
      </c>
      <c r="D60" s="172"/>
      <c r="E60" s="74">
        <v>310121</v>
      </c>
      <c r="F60" s="173">
        <v>770931</v>
      </c>
      <c r="G60" s="47">
        <v>-310121</v>
      </c>
    </row>
    <row r="61" spans="2:8" ht="19.5" customHeight="1">
      <c r="B61" s="170" t="s">
        <v>359</v>
      </c>
      <c r="C61" s="174" t="s">
        <v>360</v>
      </c>
      <c r="D61" s="172">
        <f>E56-E57-E60</f>
        <v>8738487</v>
      </c>
      <c r="E61" s="74">
        <v>8738487</v>
      </c>
      <c r="F61" s="173">
        <f>F78-F76-F69</f>
        <v>12116008</v>
      </c>
      <c r="G61" s="47">
        <f>G56+G57+G59+G60</f>
        <v>8738487.033923611</v>
      </c>
      <c r="H61" s="47">
        <f>E56-E57-E60</f>
        <v>8738487</v>
      </c>
    </row>
    <row r="62" spans="2:6" ht="19.5" customHeight="1">
      <c r="B62" s="170"/>
      <c r="C62" s="174"/>
      <c r="D62" s="172"/>
      <c r="E62" s="74"/>
      <c r="F62" s="173"/>
    </row>
    <row r="63" spans="2:6" ht="19.5" customHeight="1">
      <c r="B63" s="170" t="s">
        <v>361</v>
      </c>
      <c r="C63" s="171"/>
      <c r="D63" s="172"/>
      <c r="E63" s="74"/>
      <c r="F63" s="175"/>
    </row>
    <row r="64" spans="2:6" ht="19.5" customHeight="1">
      <c r="B64" s="170"/>
      <c r="C64" s="171" t="s">
        <v>362</v>
      </c>
      <c r="D64" s="172"/>
      <c r="E64" s="74"/>
      <c r="F64" s="175"/>
    </row>
    <row r="65" spans="2:6" ht="19.5" customHeight="1">
      <c r="B65" s="170"/>
      <c r="C65" s="171" t="s">
        <v>363</v>
      </c>
      <c r="D65" s="172"/>
      <c r="E65" s="74">
        <v>-23206629</v>
      </c>
      <c r="F65" s="58">
        <v>293750</v>
      </c>
    </row>
    <row r="66" spans="2:6" ht="19.5" customHeight="1">
      <c r="B66" s="170"/>
      <c r="C66" s="171" t="s">
        <v>364</v>
      </c>
      <c r="D66" s="172"/>
      <c r="E66" s="74"/>
      <c r="F66" s="173"/>
    </row>
    <row r="67" spans="2:6" ht="19.5" customHeight="1">
      <c r="B67" s="170"/>
      <c r="C67" s="171" t="s">
        <v>365</v>
      </c>
      <c r="D67" s="172"/>
      <c r="E67" s="74">
        <v>31</v>
      </c>
      <c r="F67" s="173">
        <v>429</v>
      </c>
    </row>
    <row r="68" spans="2:6" ht="19.5" customHeight="1">
      <c r="B68" s="170"/>
      <c r="C68" s="171" t="s">
        <v>366</v>
      </c>
      <c r="D68" s="172"/>
      <c r="E68" s="74"/>
      <c r="F68" s="175"/>
    </row>
    <row r="69" spans="2:6" ht="19.5" customHeight="1">
      <c r="B69" s="170" t="s">
        <v>359</v>
      </c>
      <c r="C69" s="174" t="s">
        <v>367</v>
      </c>
      <c r="D69" s="172"/>
      <c r="E69" s="74">
        <f>E65+E67</f>
        <v>-23206598</v>
      </c>
      <c r="F69" s="173">
        <f>F67-F65</f>
        <v>-293321</v>
      </c>
    </row>
    <row r="70" spans="2:6" ht="19.5" customHeight="1">
      <c r="B70" s="170"/>
      <c r="C70" s="174"/>
      <c r="D70" s="172"/>
      <c r="E70" s="74"/>
      <c r="F70" s="173"/>
    </row>
    <row r="71" spans="2:6" ht="19.5" customHeight="1">
      <c r="B71" s="170" t="s">
        <v>368</v>
      </c>
      <c r="C71" s="171"/>
      <c r="D71" s="172"/>
      <c r="E71" s="74"/>
      <c r="F71" s="175"/>
    </row>
    <row r="72" spans="2:6" ht="19.5" customHeight="1">
      <c r="B72" s="170"/>
      <c r="C72" s="171" t="s">
        <v>369</v>
      </c>
      <c r="D72" s="172" t="s">
        <v>370</v>
      </c>
      <c r="E72" s="74">
        <v>10151913</v>
      </c>
      <c r="F72" s="173">
        <v>-6100150</v>
      </c>
    </row>
    <row r="73" spans="2:6" ht="19.5" customHeight="1">
      <c r="B73" s="170"/>
      <c r="C73" s="171" t="s">
        <v>371</v>
      </c>
      <c r="D73" s="172"/>
      <c r="E73" s="74"/>
      <c r="F73" s="173"/>
    </row>
    <row r="74" spans="2:6" ht="19.5" customHeight="1">
      <c r="B74" s="170"/>
      <c r="C74" s="171" t="s">
        <v>372</v>
      </c>
      <c r="D74" s="172"/>
      <c r="E74" s="74"/>
      <c r="F74" s="175"/>
    </row>
    <row r="75" spans="2:6" ht="19.5" customHeight="1">
      <c r="B75" s="170"/>
      <c r="C75" s="171" t="s">
        <v>32</v>
      </c>
      <c r="D75" s="172"/>
      <c r="E75" s="74"/>
      <c r="F75" s="175"/>
    </row>
    <row r="76" spans="2:6" ht="19.5" customHeight="1">
      <c r="B76" s="170" t="s">
        <v>359</v>
      </c>
      <c r="C76" s="174" t="s">
        <v>373</v>
      </c>
      <c r="D76" s="172"/>
      <c r="E76" s="74">
        <v>10151913</v>
      </c>
      <c r="F76" s="173">
        <v>-6100150</v>
      </c>
    </row>
    <row r="77" spans="2:6" ht="19.5" customHeight="1">
      <c r="B77" s="170"/>
      <c r="C77" s="174"/>
      <c r="D77" s="172"/>
      <c r="E77" s="74"/>
      <c r="F77" s="173"/>
    </row>
    <row r="78" spans="2:8" ht="19.5" customHeight="1">
      <c r="B78" s="170" t="s">
        <v>374</v>
      </c>
      <c r="C78" s="171"/>
      <c r="D78" s="172"/>
      <c r="E78" s="74">
        <v>-4316198</v>
      </c>
      <c r="F78" s="173">
        <f>F80-F79</f>
        <v>5722537</v>
      </c>
      <c r="H78" s="47">
        <f>E61+E69+E76</f>
        <v>-4316198</v>
      </c>
    </row>
    <row r="79" spans="2:6" ht="19.5" customHeight="1">
      <c r="B79" s="170" t="s">
        <v>375</v>
      </c>
      <c r="C79" s="171"/>
      <c r="D79" s="172"/>
      <c r="E79" s="74">
        <v>6881070</v>
      </c>
      <c r="F79" s="173">
        <v>1158533</v>
      </c>
    </row>
    <row r="80" spans="2:6" ht="19.5" customHeight="1">
      <c r="B80" s="170" t="s">
        <v>376</v>
      </c>
      <c r="C80" s="171"/>
      <c r="D80" s="172"/>
      <c r="E80" s="74">
        <v>2564872</v>
      </c>
      <c r="F80" s="173">
        <v>6881070</v>
      </c>
    </row>
    <row r="81" spans="2:6" ht="19.5" customHeight="1">
      <c r="B81" s="176"/>
      <c r="C81" s="171" t="s">
        <v>377</v>
      </c>
      <c r="D81" s="177"/>
      <c r="E81" s="74">
        <f>E80</f>
        <v>2564872</v>
      </c>
      <c r="F81" s="173">
        <f>F78+F79</f>
        <v>6881070</v>
      </c>
    </row>
    <row r="83" spans="2:6" ht="19.5" customHeight="1">
      <c r="B83" s="157"/>
      <c r="C83" s="158" t="s">
        <v>350</v>
      </c>
      <c r="D83" s="159"/>
      <c r="E83" s="160"/>
      <c r="F83" s="161">
        <v>2012</v>
      </c>
    </row>
    <row r="84" spans="2:6" ht="19.5" customHeight="1">
      <c r="B84" s="157"/>
      <c r="C84" s="157"/>
      <c r="D84" s="157"/>
      <c r="E84" s="160"/>
      <c r="F84" s="160"/>
    </row>
    <row r="85" spans="2:6" ht="19.5" customHeight="1">
      <c r="B85" s="162"/>
      <c r="C85" s="163" t="s">
        <v>350</v>
      </c>
      <c r="D85" s="164"/>
      <c r="E85" s="165" t="s">
        <v>351</v>
      </c>
      <c r="F85" s="165" t="s">
        <v>351</v>
      </c>
    </row>
    <row r="86" spans="2:6" ht="19.5" customHeight="1">
      <c r="B86" s="166"/>
      <c r="C86" s="167"/>
      <c r="D86" s="168"/>
      <c r="E86" s="169" t="s">
        <v>352</v>
      </c>
      <c r="F86" s="169" t="s">
        <v>353</v>
      </c>
    </row>
    <row r="87" spans="2:6" ht="19.5" customHeight="1">
      <c r="B87" s="170" t="s">
        <v>354</v>
      </c>
      <c r="C87" s="171"/>
      <c r="D87" s="172"/>
      <c r="E87" s="173"/>
      <c r="F87" s="173"/>
    </row>
    <row r="88" spans="2:6" ht="19.5" customHeight="1">
      <c r="B88" s="170"/>
      <c r="C88" s="171" t="s">
        <v>355</v>
      </c>
      <c r="D88" s="172"/>
      <c r="E88" s="74">
        <v>112915826</v>
      </c>
      <c r="F88" s="173">
        <v>169678475</v>
      </c>
    </row>
    <row r="89" spans="2:6" ht="19.5" customHeight="1">
      <c r="B89" s="170"/>
      <c r="C89" s="171" t="s">
        <v>356</v>
      </c>
      <c r="D89" s="172"/>
      <c r="E89" s="74">
        <v>-103806787</v>
      </c>
      <c r="F89" s="173">
        <f>F88-F92-F93</f>
        <v>156791536</v>
      </c>
    </row>
    <row r="90" spans="2:6" ht="19.5" customHeight="1">
      <c r="B90" s="170"/>
      <c r="C90" s="171" t="s">
        <v>357</v>
      </c>
      <c r="D90" s="172"/>
      <c r="E90" s="74"/>
      <c r="F90" s="173"/>
    </row>
    <row r="91" spans="2:6" ht="19.5" customHeight="1">
      <c r="B91" s="170"/>
      <c r="C91" s="171" t="s">
        <v>378</v>
      </c>
      <c r="D91" s="172"/>
      <c r="E91" s="86">
        <v>-60431</v>
      </c>
      <c r="F91" s="173"/>
    </row>
    <row r="92" spans="2:6" ht="19.5" customHeight="1">
      <c r="B92" s="170"/>
      <c r="C92" s="171" t="s">
        <v>358</v>
      </c>
      <c r="D92" s="172"/>
      <c r="E92" s="74">
        <v>-310121</v>
      </c>
      <c r="F92" s="173">
        <v>770931</v>
      </c>
    </row>
    <row r="93" spans="2:6" ht="19.5" customHeight="1">
      <c r="B93" s="170" t="s">
        <v>359</v>
      </c>
      <c r="C93" s="174" t="s">
        <v>360</v>
      </c>
      <c r="D93" s="172"/>
      <c r="E93" s="74">
        <v>8738487</v>
      </c>
      <c r="F93" s="173">
        <f>F110-F108-F101</f>
        <v>12116008</v>
      </c>
    </row>
    <row r="94" spans="2:6" ht="19.5" customHeight="1">
      <c r="B94" s="170"/>
      <c r="C94" s="174"/>
      <c r="D94" s="172"/>
      <c r="E94" s="74"/>
      <c r="F94" s="173"/>
    </row>
    <row r="95" spans="2:6" ht="19.5" customHeight="1">
      <c r="B95" s="170" t="s">
        <v>361</v>
      </c>
      <c r="C95" s="171"/>
      <c r="D95" s="172"/>
      <c r="E95" s="74"/>
      <c r="F95" s="175"/>
    </row>
    <row r="96" spans="2:6" ht="19.5" customHeight="1">
      <c r="B96" s="170"/>
      <c r="C96" s="171" t="s">
        <v>362</v>
      </c>
      <c r="D96" s="172"/>
      <c r="E96" s="74"/>
      <c r="F96" s="175"/>
    </row>
    <row r="97" spans="2:6" ht="19.5" customHeight="1">
      <c r="B97" s="170"/>
      <c r="C97" s="171" t="s">
        <v>363</v>
      </c>
      <c r="D97" s="172"/>
      <c r="E97" s="74">
        <v>-23206629</v>
      </c>
      <c r="F97" s="58">
        <v>293750</v>
      </c>
    </row>
    <row r="98" spans="2:6" ht="19.5" customHeight="1">
      <c r="B98" s="170"/>
      <c r="C98" s="171" t="s">
        <v>364</v>
      </c>
      <c r="D98" s="172"/>
      <c r="E98" s="74"/>
      <c r="F98" s="173"/>
    </row>
    <row r="99" spans="2:6" ht="19.5" customHeight="1">
      <c r="B99" s="170"/>
      <c r="C99" s="171" t="s">
        <v>365</v>
      </c>
      <c r="D99" s="172"/>
      <c r="E99" s="74">
        <v>31</v>
      </c>
      <c r="F99" s="173">
        <v>429</v>
      </c>
    </row>
    <row r="100" spans="2:6" ht="19.5" customHeight="1">
      <c r="B100" s="170"/>
      <c r="C100" s="171" t="s">
        <v>366</v>
      </c>
      <c r="D100" s="172"/>
      <c r="E100" s="74"/>
      <c r="F100" s="175"/>
    </row>
    <row r="101" spans="2:6" ht="19.5" customHeight="1">
      <c r="B101" s="170" t="s">
        <v>359</v>
      </c>
      <c r="C101" s="174" t="s">
        <v>367</v>
      </c>
      <c r="D101" s="172"/>
      <c r="E101" s="74">
        <f>E97+E99</f>
        <v>-23206598</v>
      </c>
      <c r="F101" s="173">
        <f>F99-F97</f>
        <v>-293321</v>
      </c>
    </row>
    <row r="102" spans="2:6" ht="19.5" customHeight="1">
      <c r="B102" s="170"/>
      <c r="C102" s="174"/>
      <c r="D102" s="172"/>
      <c r="E102" s="74"/>
      <c r="F102" s="173"/>
    </row>
    <row r="103" spans="2:6" ht="19.5" customHeight="1">
      <c r="B103" s="170" t="s">
        <v>368</v>
      </c>
      <c r="C103" s="171"/>
      <c r="D103" s="172"/>
      <c r="E103" s="74"/>
      <c r="F103" s="175"/>
    </row>
    <row r="104" spans="2:6" ht="19.5" customHeight="1">
      <c r="B104" s="170"/>
      <c r="C104" s="171" t="s">
        <v>369</v>
      </c>
      <c r="D104" s="172" t="s">
        <v>370</v>
      </c>
      <c r="E104" s="74">
        <v>10151913</v>
      </c>
      <c r="F104" s="173">
        <v>-6100150</v>
      </c>
    </row>
    <row r="105" spans="2:6" ht="19.5" customHeight="1">
      <c r="B105" s="170"/>
      <c r="C105" s="171" t="s">
        <v>371</v>
      </c>
      <c r="D105" s="172"/>
      <c r="E105" s="74"/>
      <c r="F105" s="173"/>
    </row>
    <row r="106" spans="2:6" ht="19.5" customHeight="1">
      <c r="B106" s="170"/>
      <c r="C106" s="171" t="s">
        <v>372</v>
      </c>
      <c r="D106" s="172"/>
      <c r="E106" s="74"/>
      <c r="F106" s="175"/>
    </row>
    <row r="107" spans="2:6" ht="19.5" customHeight="1">
      <c r="B107" s="170"/>
      <c r="C107" s="171" t="s">
        <v>32</v>
      </c>
      <c r="D107" s="172"/>
      <c r="E107" s="74"/>
      <c r="F107" s="175"/>
    </row>
    <row r="108" spans="2:6" ht="19.5" customHeight="1">
      <c r="B108" s="170" t="s">
        <v>359</v>
      </c>
      <c r="C108" s="174" t="s">
        <v>373</v>
      </c>
      <c r="D108" s="172"/>
      <c r="E108" s="74">
        <v>10151913</v>
      </c>
      <c r="F108" s="173">
        <v>-6100150</v>
      </c>
    </row>
    <row r="109" spans="2:6" ht="19.5" customHeight="1">
      <c r="B109" s="170"/>
      <c r="C109" s="174"/>
      <c r="D109" s="172"/>
      <c r="E109" s="74"/>
      <c r="F109" s="173"/>
    </row>
    <row r="110" spans="2:7" ht="19.5" customHeight="1">
      <c r="B110" s="170" t="s">
        <v>374</v>
      </c>
      <c r="C110" s="171"/>
      <c r="D110" s="172"/>
      <c r="E110" s="74">
        <f>E93+E101+E108</f>
        <v>-4316198</v>
      </c>
      <c r="F110" s="173">
        <f>F112-F111</f>
        <v>5722537</v>
      </c>
      <c r="G110" s="47">
        <f>E93+E101+E108</f>
        <v>-4316198</v>
      </c>
    </row>
    <row r="111" spans="2:6" ht="19.5" customHeight="1">
      <c r="B111" s="170" t="s">
        <v>375</v>
      </c>
      <c r="C111" s="171"/>
      <c r="D111" s="172"/>
      <c r="E111" s="74">
        <v>6881070</v>
      </c>
      <c r="F111" s="173">
        <v>1158533</v>
      </c>
    </row>
    <row r="112" spans="2:6" ht="19.5" customHeight="1">
      <c r="B112" s="170" t="s">
        <v>376</v>
      </c>
      <c r="C112" s="171"/>
      <c r="D112" s="172"/>
      <c r="E112" s="74">
        <v>2564872</v>
      </c>
      <c r="F112" s="173">
        <v>6881070</v>
      </c>
    </row>
    <row r="113" spans="2:6" ht="19.5" customHeight="1">
      <c r="B113" s="176"/>
      <c r="C113" s="171" t="s">
        <v>377</v>
      </c>
      <c r="D113" s="177"/>
      <c r="E113" s="74">
        <f>E112</f>
        <v>2564872</v>
      </c>
      <c r="F113" s="173">
        <f>F110+F111</f>
        <v>6881070</v>
      </c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3:M32"/>
  <sheetViews>
    <sheetView workbookViewId="0" topLeftCell="A1">
      <selection activeCell="N31" sqref="N31"/>
    </sheetView>
  </sheetViews>
  <sheetFormatPr defaultColWidth="9.140625" defaultRowHeight="12.75"/>
  <cols>
    <col min="1" max="1" width="9.140625" style="144" customWidth="1"/>
    <col min="2" max="2" width="37.57421875" style="145" customWidth="1"/>
    <col min="3" max="3" width="6.421875" style="145" customWidth="1"/>
    <col min="4" max="4" width="9.7109375" style="145" customWidth="1"/>
    <col min="5" max="5" width="5.8515625" style="145" customWidth="1"/>
    <col min="6" max="7" width="7.57421875" style="145" customWidth="1"/>
    <col min="8" max="8" width="8.28125" style="145" customWidth="1"/>
    <col min="9" max="10" width="9.57421875" style="145" customWidth="1"/>
    <col min="11" max="11" width="8.28125" style="145" customWidth="1"/>
    <col min="12" max="12" width="9.57421875" style="145" customWidth="1"/>
    <col min="13" max="16384" width="9.140625" style="145" customWidth="1"/>
  </cols>
  <sheetData>
    <row r="3" spans="2:13" ht="12.75">
      <c r="B3" s="69" t="s">
        <v>213</v>
      </c>
      <c r="C3" s="3"/>
      <c r="D3" s="3"/>
      <c r="E3" s="3"/>
      <c r="F3" s="3"/>
      <c r="G3" s="3"/>
      <c r="H3" s="3"/>
      <c r="I3" s="4"/>
      <c r="J3" s="4"/>
      <c r="K3" s="3"/>
      <c r="L3" s="7"/>
      <c r="M3" s="7"/>
    </row>
    <row r="4" spans="2:13" ht="12.75">
      <c r="B4" s="25" t="s">
        <v>0</v>
      </c>
      <c r="C4" s="26"/>
      <c r="D4" s="27"/>
      <c r="E4" s="7"/>
      <c r="F4" s="7"/>
      <c r="G4" s="7"/>
      <c r="H4" s="7"/>
      <c r="I4" s="7"/>
      <c r="J4" s="7"/>
      <c r="K4" s="6"/>
      <c r="L4" s="6"/>
      <c r="M4" s="7"/>
    </row>
    <row r="5" spans="2:13" ht="12.7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2:13" ht="12.75">
      <c r="B6" s="3"/>
      <c r="C6" s="3"/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ht="12.75">
      <c r="B7" s="4" t="s">
        <v>1</v>
      </c>
      <c r="C7" s="3"/>
      <c r="D7" s="8" t="s">
        <v>2</v>
      </c>
      <c r="E7" s="9"/>
      <c r="F7" s="9"/>
      <c r="G7" s="10"/>
      <c r="H7" s="10"/>
      <c r="I7" s="10"/>
      <c r="J7" s="10"/>
      <c r="K7" s="10"/>
      <c r="L7" s="10"/>
      <c r="M7" s="7"/>
    </row>
    <row r="8" spans="2:13" ht="12.75">
      <c r="B8" s="4" t="s">
        <v>3</v>
      </c>
      <c r="C8" s="3"/>
      <c r="D8" s="11" t="s">
        <v>4</v>
      </c>
      <c r="E8" s="11"/>
      <c r="F8" s="9"/>
      <c r="G8" s="10"/>
      <c r="H8" s="10"/>
      <c r="I8" s="10"/>
      <c r="J8" s="10"/>
      <c r="K8" s="10"/>
      <c r="L8" s="10"/>
      <c r="M8" s="7"/>
    </row>
    <row r="9" spans="2:13" ht="12.75">
      <c r="B9" s="4" t="s">
        <v>5</v>
      </c>
      <c r="C9" s="3"/>
      <c r="D9" s="11" t="s">
        <v>6</v>
      </c>
      <c r="E9" s="9"/>
      <c r="F9" s="9"/>
      <c r="G9" s="10"/>
      <c r="H9" s="10"/>
      <c r="I9" s="10"/>
      <c r="J9" s="10"/>
      <c r="K9" s="10"/>
      <c r="L9" s="10"/>
      <c r="M9" s="7"/>
    </row>
    <row r="10" spans="2:13" ht="12.75">
      <c r="B10" s="3"/>
      <c r="C10" s="3"/>
      <c r="D10" s="9"/>
      <c r="E10" s="9"/>
      <c r="F10" s="9"/>
      <c r="G10" s="10"/>
      <c r="H10" s="10"/>
      <c r="I10" s="10"/>
      <c r="J10" s="10"/>
      <c r="K10" s="10"/>
      <c r="L10" s="10"/>
      <c r="M10" s="7"/>
    </row>
    <row r="11" spans="2:13" ht="12.75">
      <c r="B11" s="12"/>
      <c r="C11" s="12"/>
      <c r="D11" s="13" t="s">
        <v>7</v>
      </c>
      <c r="E11" s="13" t="s">
        <v>8</v>
      </c>
      <c r="F11" s="13" t="s">
        <v>9</v>
      </c>
      <c r="G11" s="13" t="s">
        <v>10</v>
      </c>
      <c r="H11" s="13" t="s">
        <v>11</v>
      </c>
      <c r="I11" s="13" t="s">
        <v>12</v>
      </c>
      <c r="J11" s="13"/>
      <c r="K11" s="13" t="s">
        <v>13</v>
      </c>
      <c r="L11" s="13"/>
      <c r="M11" s="7"/>
    </row>
    <row r="12" spans="2:13" ht="12.75">
      <c r="B12" s="12" t="s">
        <v>14</v>
      </c>
      <c r="C12" s="14"/>
      <c r="D12" s="15" t="s">
        <v>15</v>
      </c>
      <c r="E12" s="13" t="s">
        <v>16</v>
      </c>
      <c r="F12" s="13" t="s">
        <v>17</v>
      </c>
      <c r="G12" s="13" t="s">
        <v>18</v>
      </c>
      <c r="H12" s="13" t="s">
        <v>19</v>
      </c>
      <c r="I12" s="13" t="s">
        <v>20</v>
      </c>
      <c r="J12" s="13" t="s">
        <v>21</v>
      </c>
      <c r="K12" s="13" t="s">
        <v>22</v>
      </c>
      <c r="L12" s="13" t="s">
        <v>23</v>
      </c>
      <c r="M12" s="7"/>
    </row>
    <row r="13" spans="2:13" ht="12.75">
      <c r="B13" s="12"/>
      <c r="C13" s="14"/>
      <c r="D13" s="15"/>
      <c r="E13" s="13"/>
      <c r="F13" s="13"/>
      <c r="G13" s="13"/>
      <c r="H13" s="13" t="s">
        <v>24</v>
      </c>
      <c r="I13" s="13"/>
      <c r="J13" s="13"/>
      <c r="K13" s="13" t="s">
        <v>25</v>
      </c>
      <c r="L13" s="13"/>
      <c r="M13" s="7"/>
    </row>
    <row r="14" spans="2:13" ht="12.75">
      <c r="B14" s="1" t="s">
        <v>26</v>
      </c>
      <c r="C14" s="17">
        <v>2010</v>
      </c>
      <c r="D14" s="18">
        <v>12200000</v>
      </c>
      <c r="E14" s="19">
        <v>0</v>
      </c>
      <c r="F14" s="19">
        <v>0</v>
      </c>
      <c r="G14" s="19">
        <v>164658</v>
      </c>
      <c r="H14" s="19">
        <v>0</v>
      </c>
      <c r="I14" s="19">
        <v>3184742</v>
      </c>
      <c r="J14" s="19">
        <v>15549400</v>
      </c>
      <c r="K14" s="19">
        <v>0</v>
      </c>
      <c r="L14" s="19">
        <v>15549400</v>
      </c>
      <c r="M14" s="7"/>
    </row>
    <row r="15" spans="2:13" ht="12.75">
      <c r="B15" s="20" t="s">
        <v>27</v>
      </c>
      <c r="C15" s="17"/>
      <c r="D15" s="21"/>
      <c r="E15" s="22"/>
      <c r="F15" s="22"/>
      <c r="G15" s="22"/>
      <c r="H15" s="22"/>
      <c r="I15" s="22"/>
      <c r="J15" s="19">
        <v>0</v>
      </c>
      <c r="K15" s="19"/>
      <c r="L15" s="19">
        <v>0</v>
      </c>
      <c r="M15" s="7"/>
    </row>
    <row r="16" spans="2:13" ht="12.75">
      <c r="B16" s="20" t="s">
        <v>28</v>
      </c>
      <c r="C16" s="17"/>
      <c r="D16" s="18"/>
      <c r="E16" s="22"/>
      <c r="F16" s="19"/>
      <c r="G16" s="22"/>
      <c r="H16" s="22"/>
      <c r="I16" s="22"/>
      <c r="J16" s="19">
        <v>0</v>
      </c>
      <c r="K16" s="19"/>
      <c r="L16" s="19">
        <v>0</v>
      </c>
      <c r="M16" s="7"/>
    </row>
    <row r="17" spans="2:13" ht="12.75">
      <c r="B17" s="20" t="s">
        <v>29</v>
      </c>
      <c r="C17" s="17"/>
      <c r="D17" s="18"/>
      <c r="E17" s="22"/>
      <c r="F17" s="22"/>
      <c r="G17" s="19"/>
      <c r="H17" s="22"/>
      <c r="I17" s="22"/>
      <c r="J17" s="19">
        <v>0</v>
      </c>
      <c r="K17" s="19"/>
      <c r="L17" s="19">
        <v>0</v>
      </c>
      <c r="M17" s="7"/>
    </row>
    <row r="18" spans="2:13" ht="12.75">
      <c r="B18" s="20" t="s">
        <v>30</v>
      </c>
      <c r="C18" s="17"/>
      <c r="D18" s="18"/>
      <c r="E18" s="22"/>
      <c r="F18" s="22"/>
      <c r="G18" s="19"/>
      <c r="H18" s="19"/>
      <c r="I18" s="22"/>
      <c r="J18" s="19">
        <v>0</v>
      </c>
      <c r="K18" s="19"/>
      <c r="L18" s="19">
        <v>0</v>
      </c>
      <c r="M18" s="7"/>
    </row>
    <row r="19" spans="2:13" ht="12.75">
      <c r="B19" s="20" t="s">
        <v>31</v>
      </c>
      <c r="C19" s="17"/>
      <c r="D19" s="18"/>
      <c r="E19" s="22"/>
      <c r="F19" s="22"/>
      <c r="G19" s="22"/>
      <c r="H19" s="22"/>
      <c r="I19" s="19">
        <v>5668733</v>
      </c>
      <c r="J19" s="19">
        <v>5668733</v>
      </c>
      <c r="K19" s="19"/>
      <c r="L19" s="19">
        <v>5668733</v>
      </c>
      <c r="M19" s="7"/>
    </row>
    <row r="20" spans="2:13" ht="12.75">
      <c r="B20" s="20" t="s">
        <v>32</v>
      </c>
      <c r="C20" s="17"/>
      <c r="D20" s="18"/>
      <c r="E20" s="22"/>
      <c r="F20" s="22"/>
      <c r="G20" s="22"/>
      <c r="H20" s="22"/>
      <c r="I20" s="22"/>
      <c r="J20" s="19">
        <v>0</v>
      </c>
      <c r="K20" s="19"/>
      <c r="L20" s="19">
        <v>0</v>
      </c>
      <c r="M20" s="7"/>
    </row>
    <row r="21" spans="2:13" ht="12.75">
      <c r="B21" s="20" t="s">
        <v>33</v>
      </c>
      <c r="C21" s="17"/>
      <c r="D21" s="18"/>
      <c r="E21" s="19"/>
      <c r="F21" s="22"/>
      <c r="G21" s="22"/>
      <c r="H21" s="22"/>
      <c r="I21" s="22"/>
      <c r="J21" s="19">
        <v>0</v>
      </c>
      <c r="K21" s="19"/>
      <c r="L21" s="19">
        <v>0</v>
      </c>
      <c r="M21" s="7"/>
    </row>
    <row r="22" spans="2:13" ht="12.75">
      <c r="B22" s="20" t="s">
        <v>34</v>
      </c>
      <c r="C22" s="17"/>
      <c r="D22" s="18"/>
      <c r="E22" s="22"/>
      <c r="F22" s="22"/>
      <c r="G22" s="22"/>
      <c r="H22" s="22"/>
      <c r="I22" s="18"/>
      <c r="J22" s="19">
        <v>0</v>
      </c>
      <c r="K22" s="19"/>
      <c r="L22" s="19">
        <v>0</v>
      </c>
      <c r="M22" s="7"/>
    </row>
    <row r="23" spans="2:13" ht="12.75">
      <c r="B23" s="1" t="s">
        <v>26</v>
      </c>
      <c r="C23" s="17">
        <v>2011</v>
      </c>
      <c r="D23" s="19">
        <v>12200000</v>
      </c>
      <c r="E23" s="19">
        <v>0</v>
      </c>
      <c r="F23" s="19">
        <v>0</v>
      </c>
      <c r="G23" s="19">
        <v>164658</v>
      </c>
      <c r="H23" s="19">
        <v>0</v>
      </c>
      <c r="I23" s="19">
        <v>8853475</v>
      </c>
      <c r="J23" s="19">
        <v>21218133</v>
      </c>
      <c r="K23" s="19">
        <v>0</v>
      </c>
      <c r="L23" s="19">
        <v>21218133</v>
      </c>
      <c r="M23" s="7"/>
    </row>
    <row r="24" spans="2:13" ht="12.75">
      <c r="B24" s="20" t="s">
        <v>29</v>
      </c>
      <c r="C24" s="17"/>
      <c r="D24" s="21"/>
      <c r="E24" s="22"/>
      <c r="F24" s="22"/>
      <c r="G24" s="22"/>
      <c r="H24" s="22"/>
      <c r="I24" s="22"/>
      <c r="J24" s="19">
        <v>0</v>
      </c>
      <c r="K24" s="19"/>
      <c r="L24" s="19">
        <v>0</v>
      </c>
      <c r="M24" s="7"/>
    </row>
    <row r="25" spans="2:13" ht="12.75">
      <c r="B25" s="20" t="s">
        <v>30</v>
      </c>
      <c r="C25" s="17"/>
      <c r="D25" s="18"/>
      <c r="E25" s="19"/>
      <c r="F25" s="19"/>
      <c r="G25" s="19"/>
      <c r="H25" s="19"/>
      <c r="I25" s="19"/>
      <c r="J25" s="19">
        <v>0</v>
      </c>
      <c r="K25" s="19"/>
      <c r="L25" s="19">
        <v>0</v>
      </c>
      <c r="M25" s="7"/>
    </row>
    <row r="26" spans="2:13" ht="12.75">
      <c r="B26" s="20" t="s">
        <v>35</v>
      </c>
      <c r="C26" s="17"/>
      <c r="D26" s="18"/>
      <c r="E26" s="19"/>
      <c r="F26" s="19"/>
      <c r="H26" s="19"/>
      <c r="I26" s="19">
        <f>'Teardhura shpenzime'!E30</f>
        <v>2034173</v>
      </c>
      <c r="J26" s="19">
        <f>I26</f>
        <v>2034173</v>
      </c>
      <c r="K26" s="19"/>
      <c r="L26" s="19">
        <f>J26</f>
        <v>2034173</v>
      </c>
      <c r="M26" s="7"/>
    </row>
    <row r="27" spans="2:13" ht="12.75">
      <c r="B27" s="20" t="s">
        <v>32</v>
      </c>
      <c r="C27" s="17"/>
      <c r="D27" s="18"/>
      <c r="E27" s="19"/>
      <c r="F27" s="19"/>
      <c r="G27" s="19"/>
      <c r="H27" s="19"/>
      <c r="I27" s="19"/>
      <c r="J27" s="19">
        <v>0</v>
      </c>
      <c r="K27" s="19"/>
      <c r="L27" s="19">
        <v>0</v>
      </c>
      <c r="M27" s="7"/>
    </row>
    <row r="28" spans="2:13" ht="12.75">
      <c r="B28" s="20" t="s">
        <v>33</v>
      </c>
      <c r="C28" s="17"/>
      <c r="D28" s="18"/>
      <c r="E28" s="19"/>
      <c r="F28" s="19"/>
      <c r="G28" s="19"/>
      <c r="H28" s="19"/>
      <c r="I28" s="18"/>
      <c r="J28" s="19">
        <v>0</v>
      </c>
      <c r="K28" s="19"/>
      <c r="L28" s="19">
        <v>0</v>
      </c>
      <c r="M28" s="7"/>
    </row>
    <row r="29" spans="2:13" ht="12.75">
      <c r="B29" s="23" t="s">
        <v>34</v>
      </c>
      <c r="C29" s="16"/>
      <c r="D29" s="18"/>
      <c r="E29" s="22"/>
      <c r="F29" s="22"/>
      <c r="G29" s="22"/>
      <c r="H29" s="22"/>
      <c r="I29" s="18"/>
      <c r="J29" s="19">
        <v>0</v>
      </c>
      <c r="K29" s="19"/>
      <c r="L29" s="19">
        <v>0</v>
      </c>
      <c r="M29" s="7"/>
    </row>
    <row r="30" spans="2:13" ht="12.75">
      <c r="B30" s="20" t="s">
        <v>36</v>
      </c>
      <c r="C30" s="16"/>
      <c r="D30" s="22"/>
      <c r="E30" s="22"/>
      <c r="F30" s="22"/>
      <c r="G30" s="22"/>
      <c r="H30" s="22"/>
      <c r="I30" s="22"/>
      <c r="J30" s="19">
        <v>0</v>
      </c>
      <c r="K30" s="19"/>
      <c r="L30" s="19">
        <v>0</v>
      </c>
      <c r="M30" s="7"/>
    </row>
    <row r="31" spans="2:13" ht="12.75">
      <c r="B31" s="2" t="s">
        <v>26</v>
      </c>
      <c r="C31" s="24">
        <v>2012</v>
      </c>
      <c r="D31" s="19">
        <f>SUM(D23:D30)</f>
        <v>12200000</v>
      </c>
      <c r="E31" s="19">
        <f aca="true" t="shared" si="0" ref="E31:L31">SUM(E23:E30)</f>
        <v>0</v>
      </c>
      <c r="F31" s="19">
        <f t="shared" si="0"/>
        <v>0</v>
      </c>
      <c r="G31" s="19">
        <f t="shared" si="0"/>
        <v>164658</v>
      </c>
      <c r="H31" s="19">
        <f t="shared" si="0"/>
        <v>0</v>
      </c>
      <c r="I31" s="19">
        <f t="shared" si="0"/>
        <v>10887648</v>
      </c>
      <c r="J31" s="19">
        <f t="shared" si="0"/>
        <v>23252306</v>
      </c>
      <c r="K31" s="19">
        <f t="shared" si="0"/>
        <v>0</v>
      </c>
      <c r="L31" s="19">
        <f t="shared" si="0"/>
        <v>23252306</v>
      </c>
      <c r="M31" s="7"/>
    </row>
    <row r="32" spans="2:4" ht="12.75">
      <c r="B32" s="146"/>
      <c r="D32" s="147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5:I20"/>
  <sheetViews>
    <sheetView workbookViewId="0" topLeftCell="A1">
      <selection activeCell="A1" sqref="A1"/>
    </sheetView>
  </sheetViews>
  <sheetFormatPr defaultColWidth="9.140625" defaultRowHeight="12.75"/>
  <cols>
    <col min="3" max="3" width="14.140625" style="0" customWidth="1"/>
    <col min="4" max="4" width="15.7109375" style="0" customWidth="1"/>
    <col min="5" max="5" width="19.57421875" style="0" customWidth="1"/>
    <col min="6" max="6" width="25.8515625" style="0" customWidth="1"/>
  </cols>
  <sheetData>
    <row r="5" spans="2:5" ht="12.75">
      <c r="B5" s="52" t="s">
        <v>194</v>
      </c>
      <c r="C5" s="52"/>
      <c r="D5" s="52"/>
      <c r="E5" s="52" t="s">
        <v>195</v>
      </c>
    </row>
    <row r="7" spans="3:4" ht="18">
      <c r="C7" s="53" t="s">
        <v>196</v>
      </c>
      <c r="D7" s="53"/>
    </row>
    <row r="8" ht="17.25" customHeight="1"/>
    <row r="9" spans="2:6" ht="20.25" customHeight="1">
      <c r="B9" s="54" t="s">
        <v>197</v>
      </c>
      <c r="C9" s="54" t="s">
        <v>198</v>
      </c>
      <c r="D9" s="54" t="s">
        <v>199</v>
      </c>
      <c r="E9" s="54" t="s">
        <v>200</v>
      </c>
      <c r="F9" s="54" t="s">
        <v>201</v>
      </c>
    </row>
    <row r="10" spans="2:9" ht="22.5" customHeight="1">
      <c r="B10" s="55">
        <v>1</v>
      </c>
      <c r="C10" s="55" t="s">
        <v>202</v>
      </c>
      <c r="D10" s="55">
        <v>25</v>
      </c>
      <c r="E10" s="55" t="s">
        <v>211</v>
      </c>
      <c r="F10" s="55">
        <f>'[1]A.A.Q'!$V$9</f>
        <v>1455828</v>
      </c>
      <c r="H10" s="46"/>
      <c r="I10" s="46"/>
    </row>
    <row r="11" spans="2:9" ht="21" customHeight="1">
      <c r="B11" s="55">
        <v>2</v>
      </c>
      <c r="C11" s="55" t="s">
        <v>203</v>
      </c>
      <c r="D11" s="55">
        <v>25</v>
      </c>
      <c r="E11" s="55" t="s">
        <v>210</v>
      </c>
      <c r="F11" s="55">
        <f>'[1]A.A.Q'!$V$10</f>
        <v>1531070</v>
      </c>
      <c r="H11" s="46"/>
      <c r="I11" s="46"/>
    </row>
    <row r="12" spans="2:9" ht="20.25" customHeight="1">
      <c r="B12" s="55">
        <v>3</v>
      </c>
      <c r="C12" s="55" t="s">
        <v>204</v>
      </c>
      <c r="D12" s="55">
        <v>25</v>
      </c>
      <c r="E12" s="55" t="s">
        <v>209</v>
      </c>
      <c r="F12" s="55">
        <f>'[1]A.A.Q'!$V$11</f>
        <v>821173</v>
      </c>
      <c r="H12" s="46"/>
      <c r="I12" s="46"/>
    </row>
    <row r="13" spans="2:9" ht="18.75" customHeight="1">
      <c r="B13" s="55">
        <v>4</v>
      </c>
      <c r="C13" s="55" t="s">
        <v>205</v>
      </c>
      <c r="D13" s="55">
        <v>10</v>
      </c>
      <c r="E13" s="55" t="s">
        <v>212</v>
      </c>
      <c r="F13" s="55">
        <f>'[1]A.A.Q'!$V$12</f>
        <v>574443</v>
      </c>
      <c r="H13" s="46"/>
      <c r="I13" s="46"/>
    </row>
    <row r="14" spans="2:6" ht="20.25" customHeight="1">
      <c r="B14" s="55">
        <v>5</v>
      </c>
      <c r="C14" s="55" t="s">
        <v>272</v>
      </c>
      <c r="D14" s="55">
        <v>2.5</v>
      </c>
      <c r="E14" s="55" t="s">
        <v>275</v>
      </c>
      <c r="F14" s="55">
        <f>'[1]A.A.Q'!$V$13</f>
        <v>6780651</v>
      </c>
    </row>
    <row r="15" spans="2:6" ht="12.75">
      <c r="B15" s="55"/>
      <c r="C15" s="55"/>
      <c r="D15" s="55"/>
      <c r="E15" s="55"/>
      <c r="F15" s="55"/>
    </row>
    <row r="16" spans="2:6" ht="12.75">
      <c r="B16" s="55"/>
      <c r="C16" s="55"/>
      <c r="D16" s="55"/>
      <c r="E16" s="55"/>
      <c r="F16" s="55"/>
    </row>
    <row r="17" spans="2:6" ht="12.75">
      <c r="B17" s="55"/>
      <c r="C17" s="54" t="s">
        <v>206</v>
      </c>
      <c r="D17" s="55"/>
      <c r="E17" s="55"/>
      <c r="F17" s="56">
        <f>SUM(F10:F16)</f>
        <v>11163165</v>
      </c>
    </row>
    <row r="19" ht="12.75">
      <c r="F19" s="59" t="s">
        <v>207</v>
      </c>
    </row>
    <row r="20" spans="5:6" ht="12.75">
      <c r="E20" s="52"/>
      <c r="F20" s="52" t="s">
        <v>208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K40"/>
  <sheetViews>
    <sheetView workbookViewId="0" topLeftCell="A1">
      <selection activeCell="E40" sqref="E40"/>
    </sheetView>
  </sheetViews>
  <sheetFormatPr defaultColWidth="9.140625" defaultRowHeight="12.75"/>
  <cols>
    <col min="1" max="1" width="9.140625" style="85" customWidth="1"/>
    <col min="2" max="2" width="31.57421875" style="85" customWidth="1"/>
    <col min="3" max="3" width="9.8515625" style="85" customWidth="1"/>
    <col min="4" max="4" width="18.57421875" style="85" customWidth="1"/>
    <col min="5" max="8" width="9.140625" style="85" customWidth="1"/>
    <col min="9" max="9" width="22.421875" style="85" customWidth="1"/>
    <col min="10" max="10" width="9.140625" style="85" customWidth="1"/>
    <col min="11" max="11" width="16.7109375" style="85" customWidth="1"/>
    <col min="12" max="16384" width="9.140625" style="85" customWidth="1"/>
  </cols>
  <sheetData>
    <row r="2" ht="12.75">
      <c r="B2" s="148" t="s">
        <v>277</v>
      </c>
    </row>
    <row r="3" spans="2:9" ht="12.75">
      <c r="B3" s="148" t="s">
        <v>278</v>
      </c>
      <c r="I3" s="148" t="s">
        <v>277</v>
      </c>
    </row>
    <row r="4" ht="12.75">
      <c r="I4" s="148" t="s">
        <v>278</v>
      </c>
    </row>
    <row r="5" ht="12.75">
      <c r="B5" s="148" t="s">
        <v>279</v>
      </c>
    </row>
    <row r="7" ht="12.75">
      <c r="I7" s="148" t="s">
        <v>280</v>
      </c>
    </row>
    <row r="8" ht="12.75">
      <c r="B8" s="148" t="s">
        <v>281</v>
      </c>
    </row>
    <row r="9" spans="1:11" ht="12.75">
      <c r="A9" s="149" t="s">
        <v>282</v>
      </c>
      <c r="B9" s="149" t="s">
        <v>283</v>
      </c>
      <c r="C9" s="149" t="s">
        <v>284</v>
      </c>
      <c r="D9" s="149">
        <v>2479866.11</v>
      </c>
      <c r="H9" s="150" t="s">
        <v>285</v>
      </c>
      <c r="I9" s="151" t="s">
        <v>286</v>
      </c>
      <c r="J9" s="150" t="s">
        <v>284</v>
      </c>
      <c r="K9" s="152">
        <v>138000</v>
      </c>
    </row>
    <row r="10" spans="1:11" ht="12.75">
      <c r="A10" s="149" t="s">
        <v>287</v>
      </c>
      <c r="B10" s="149" t="s">
        <v>288</v>
      </c>
      <c r="C10" s="149" t="s">
        <v>284</v>
      </c>
      <c r="D10" s="149">
        <v>3335.78</v>
      </c>
      <c r="H10" s="150" t="s">
        <v>289</v>
      </c>
      <c r="I10" s="151" t="s">
        <v>290</v>
      </c>
      <c r="J10" s="150" t="s">
        <v>284</v>
      </c>
      <c r="K10" s="152">
        <v>374960</v>
      </c>
    </row>
    <row r="11" spans="1:11" ht="12.75">
      <c r="A11" s="149" t="s">
        <v>291</v>
      </c>
      <c r="B11" s="149" t="s">
        <v>292</v>
      </c>
      <c r="C11" s="149" t="s">
        <v>284</v>
      </c>
      <c r="D11" s="149"/>
      <c r="H11" s="150" t="s">
        <v>293</v>
      </c>
      <c r="I11" s="151" t="s">
        <v>294</v>
      </c>
      <c r="J11" s="150" t="s">
        <v>284</v>
      </c>
      <c r="K11" s="152">
        <v>500020</v>
      </c>
    </row>
    <row r="12" spans="1:11" ht="12.75">
      <c r="A12" s="149" t="s">
        <v>295</v>
      </c>
      <c r="B12" s="149" t="s">
        <v>296</v>
      </c>
      <c r="C12" s="149" t="s">
        <v>284</v>
      </c>
      <c r="D12" s="149">
        <v>16393.66</v>
      </c>
      <c r="H12" s="150" t="s">
        <v>297</v>
      </c>
      <c r="I12" s="151" t="s">
        <v>298</v>
      </c>
      <c r="J12" s="150" t="s">
        <v>284</v>
      </c>
      <c r="K12" s="152">
        <v>5005578</v>
      </c>
    </row>
    <row r="13" spans="1:11" ht="12.75">
      <c r="A13" s="149" t="s">
        <v>299</v>
      </c>
      <c r="B13" s="149" t="s">
        <v>300</v>
      </c>
      <c r="C13" s="149" t="s">
        <v>284</v>
      </c>
      <c r="D13" s="149"/>
      <c r="H13" s="150" t="s">
        <v>301</v>
      </c>
      <c r="I13" s="151" t="s">
        <v>302</v>
      </c>
      <c r="J13" s="150" t="s">
        <v>284</v>
      </c>
      <c r="K13" s="152">
        <v>1743557</v>
      </c>
    </row>
    <row r="14" spans="1:11" ht="12.75">
      <c r="A14" s="149" t="s">
        <v>303</v>
      </c>
      <c r="B14" s="149" t="s">
        <v>304</v>
      </c>
      <c r="C14" s="149" t="s">
        <v>305</v>
      </c>
      <c r="D14" s="149">
        <v>99.51599999904633</v>
      </c>
      <c r="H14" s="150" t="s">
        <v>306</v>
      </c>
      <c r="I14" s="151" t="s">
        <v>307</v>
      </c>
      <c r="J14" s="150" t="s">
        <v>284</v>
      </c>
      <c r="K14" s="152">
        <v>1436888</v>
      </c>
    </row>
    <row r="15" spans="1:11" ht="12.75">
      <c r="A15" s="149"/>
      <c r="B15" s="149"/>
      <c r="C15" s="149"/>
      <c r="D15" s="149"/>
      <c r="H15" s="150" t="s">
        <v>308</v>
      </c>
      <c r="I15" s="151" t="s">
        <v>309</v>
      </c>
      <c r="J15" s="150" t="s">
        <v>284</v>
      </c>
      <c r="K15" s="152">
        <v>180000.7</v>
      </c>
    </row>
    <row r="16" spans="1:11" ht="12.75">
      <c r="A16" s="149"/>
      <c r="B16" s="153" t="s">
        <v>310</v>
      </c>
      <c r="C16" s="149"/>
      <c r="D16" s="153">
        <f>SUM(D9:D15)</f>
        <v>2499695.0659999987</v>
      </c>
      <c r="H16" s="150" t="s">
        <v>311</v>
      </c>
      <c r="I16" s="151" t="s">
        <v>312</v>
      </c>
      <c r="J16" s="150" t="s">
        <v>284</v>
      </c>
      <c r="K16" s="152">
        <v>45125</v>
      </c>
    </row>
    <row r="17" spans="8:11" ht="12.75">
      <c r="H17" s="150" t="s">
        <v>313</v>
      </c>
      <c r="I17" s="151" t="s">
        <v>314</v>
      </c>
      <c r="J17" s="150" t="s">
        <v>284</v>
      </c>
      <c r="K17" s="152">
        <v>331013.92</v>
      </c>
    </row>
    <row r="18" spans="8:11" ht="12.75">
      <c r="H18" s="150" t="s">
        <v>315</v>
      </c>
      <c r="I18" s="151" t="s">
        <v>316</v>
      </c>
      <c r="J18" s="150" t="s">
        <v>284</v>
      </c>
      <c r="K18" s="152">
        <v>28644.83</v>
      </c>
    </row>
    <row r="19" spans="8:11" ht="12.75">
      <c r="H19" s="150" t="s">
        <v>317</v>
      </c>
      <c r="I19" s="151" t="s">
        <v>318</v>
      </c>
      <c r="J19" s="150" t="s">
        <v>284</v>
      </c>
      <c r="K19" s="152">
        <v>1062400.14</v>
      </c>
    </row>
    <row r="20" spans="8:11" ht="12.75">
      <c r="H20" s="149"/>
      <c r="I20" s="149"/>
      <c r="J20" s="149"/>
      <c r="K20" s="149"/>
    </row>
    <row r="21" spans="2:11" ht="12.75">
      <c r="B21" s="148" t="s">
        <v>319</v>
      </c>
      <c r="H21" s="149"/>
      <c r="I21" s="153" t="s">
        <v>320</v>
      </c>
      <c r="J21" s="149"/>
      <c r="K21" s="154">
        <f>SUM(K9:K20)</f>
        <v>10846187.59</v>
      </c>
    </row>
    <row r="22" spans="1:4" ht="12.75">
      <c r="A22" s="149" t="s">
        <v>321</v>
      </c>
      <c r="B22" s="149" t="s">
        <v>319</v>
      </c>
      <c r="C22" s="149" t="s">
        <v>284</v>
      </c>
      <c r="D22" s="149">
        <v>65176.73</v>
      </c>
    </row>
    <row r="23" spans="1:9" ht="12.75">
      <c r="A23" s="149"/>
      <c r="B23" s="149"/>
      <c r="C23" s="149"/>
      <c r="D23" s="149"/>
      <c r="I23" s="148" t="s">
        <v>322</v>
      </c>
    </row>
    <row r="24" spans="1:4" ht="12.75">
      <c r="A24" s="149"/>
      <c r="B24" s="149" t="s">
        <v>323</v>
      </c>
      <c r="C24" s="149"/>
      <c r="D24" s="153">
        <f>SUM(D22:D23)</f>
        <v>65176.73</v>
      </c>
    </row>
    <row r="25" spans="8:11" ht="12.75">
      <c r="H25" s="150" t="s">
        <v>324</v>
      </c>
      <c r="I25" s="151" t="s">
        <v>325</v>
      </c>
      <c r="J25" s="150" t="s">
        <v>284</v>
      </c>
      <c r="K25" s="152">
        <v>3392287</v>
      </c>
    </row>
    <row r="26" spans="2:11" ht="12.75">
      <c r="B26" s="148" t="s">
        <v>326</v>
      </c>
      <c r="D26" s="148">
        <f>D16+D24</f>
        <v>2564871.7959999987</v>
      </c>
      <c r="H26" s="150" t="s">
        <v>327</v>
      </c>
      <c r="I26" s="151" t="s">
        <v>328</v>
      </c>
      <c r="J26" s="150" t="s">
        <v>284</v>
      </c>
      <c r="K26" s="152">
        <v>3130300</v>
      </c>
    </row>
    <row r="27" spans="8:11" ht="12.75">
      <c r="H27" s="150" t="s">
        <v>329</v>
      </c>
      <c r="I27" s="151" t="s">
        <v>330</v>
      </c>
      <c r="J27" s="150" t="s">
        <v>284</v>
      </c>
      <c r="K27" s="152">
        <v>552000</v>
      </c>
    </row>
    <row r="28" spans="8:11" ht="12.75">
      <c r="H28" s="150" t="s">
        <v>331</v>
      </c>
      <c r="I28" s="151" t="s">
        <v>332</v>
      </c>
      <c r="J28" s="150" t="s">
        <v>284</v>
      </c>
      <c r="K28" s="152">
        <v>17573219</v>
      </c>
    </row>
    <row r="29" spans="8:11" ht="12.75">
      <c r="H29" s="150" t="s">
        <v>333</v>
      </c>
      <c r="I29" s="151" t="s">
        <v>334</v>
      </c>
      <c r="J29" s="150" t="s">
        <v>284</v>
      </c>
      <c r="K29" s="152">
        <v>555855</v>
      </c>
    </row>
    <row r="30" spans="4:11" ht="12.75">
      <c r="D30" s="85" t="s">
        <v>335</v>
      </c>
      <c r="H30" s="150" t="s">
        <v>336</v>
      </c>
      <c r="I30" s="151" t="s">
        <v>337</v>
      </c>
      <c r="J30" s="150" t="s">
        <v>284</v>
      </c>
      <c r="K30" s="152">
        <v>18000</v>
      </c>
    </row>
    <row r="31" spans="4:11" ht="12.75">
      <c r="D31" s="155" t="s">
        <v>338</v>
      </c>
      <c r="H31" s="150" t="s">
        <v>339</v>
      </c>
      <c r="I31" s="151" t="s">
        <v>340</v>
      </c>
      <c r="J31" s="150" t="s">
        <v>284</v>
      </c>
      <c r="K31" s="152">
        <v>151200</v>
      </c>
    </row>
    <row r="32" spans="8:11" ht="12.75">
      <c r="H32" s="150" t="s">
        <v>341</v>
      </c>
      <c r="I32" s="151" t="s">
        <v>342</v>
      </c>
      <c r="J32" s="150" t="s">
        <v>284</v>
      </c>
      <c r="K32" s="152">
        <v>118380</v>
      </c>
    </row>
    <row r="33" spans="8:11" ht="12.75">
      <c r="H33" s="150" t="s">
        <v>343</v>
      </c>
      <c r="I33" s="151" t="s">
        <v>344</v>
      </c>
      <c r="J33" s="150" t="s">
        <v>284</v>
      </c>
      <c r="K33" s="152">
        <v>2124566</v>
      </c>
    </row>
    <row r="34" spans="8:11" ht="12.75">
      <c r="H34" s="150" t="s">
        <v>345</v>
      </c>
      <c r="I34" s="151" t="s">
        <v>346</v>
      </c>
      <c r="J34" s="150" t="s">
        <v>284</v>
      </c>
      <c r="K34" s="152">
        <v>888906.18</v>
      </c>
    </row>
    <row r="35" spans="8:11" ht="12.75">
      <c r="H35" s="150" t="s">
        <v>347</v>
      </c>
      <c r="I35" s="151" t="s">
        <v>348</v>
      </c>
      <c r="J35" s="150" t="s">
        <v>284</v>
      </c>
      <c r="K35" s="152">
        <v>3357500</v>
      </c>
    </row>
    <row r="36" spans="8:11" ht="12.75">
      <c r="H36" s="149"/>
      <c r="I36" s="149"/>
      <c r="J36" s="149"/>
      <c r="K36" s="149"/>
    </row>
    <row r="37" spans="8:11" ht="12.75">
      <c r="H37" s="149"/>
      <c r="I37" s="156" t="s">
        <v>349</v>
      </c>
      <c r="J37" s="149"/>
      <c r="K37" s="154">
        <f>SUM(K25:K36)</f>
        <v>31862213.18</v>
      </c>
    </row>
    <row r="39" ht="12.75">
      <c r="K39" s="85" t="s">
        <v>335</v>
      </c>
    </row>
    <row r="40" ht="12.75">
      <c r="K40" s="155" t="s">
        <v>338</v>
      </c>
    </row>
  </sheetData>
  <printOptions/>
  <pageMargins left="0.75" right="0.75" top="1" bottom="1" header="0.5" footer="0.5"/>
  <pageSetup horizontalDpi="600" verticalDpi="600" orientation="portrait" paperSize="9" r:id="rId1"/>
  <ignoredErrors>
    <ignoredError sqref="H9:H33 H34:H3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2013-06-07T11:33:42Z</cp:lastPrinted>
  <dcterms:created xsi:type="dcterms:W3CDTF">1996-10-14T23:33:28Z</dcterms:created>
  <dcterms:modified xsi:type="dcterms:W3CDTF">2013-06-11T14:52:06Z</dcterms:modified>
  <cp:category/>
  <cp:version/>
  <cp:contentType/>
  <cp:contentStatus/>
</cp:coreProperties>
</file>