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pozitimi i bilanceve ne qkb\6-Europrinty 2020\"/>
    </mc:Choice>
  </mc:AlternateContent>
  <xr:revisionPtr revIDLastSave="0" documentId="8_{0804FD45-772E-40AB-B589-86D4CB5AB38C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Kapaku" sheetId="27" r:id="rId1"/>
    <sheet name="1-Pasqyra e Pozicioni Financiar" sheetId="17" r:id="rId2"/>
    <sheet name="2.1-Pasqyra e Perform. (natyra)" sheetId="18" r:id="rId3"/>
    <sheet name="2.2-Pasqyra e Perform.(funks)" sheetId="20" state="hidden" r:id="rId4"/>
    <sheet name="3.1-CashFlow (indirekt)" sheetId="22" r:id="rId5"/>
    <sheet name="3.2-CashFlow (direkt)" sheetId="21" state="hidden" r:id="rId6"/>
    <sheet name="4-Pasq. e Levizjeve ne Kapital" sheetId="19" r:id="rId7"/>
    <sheet name="Shenimet  B" sheetId="24" r:id="rId8"/>
    <sheet name="AAM" sheetId="26" r:id="rId9"/>
  </sheets>
  <externalReferences>
    <externalReference r:id="rId10"/>
    <externalReference r:id="rId11"/>
  </externalReferences>
  <definedNames>
    <definedName name="_xlnm.Print_Area" localSheetId="1">'1-Pasqyra e Pozicioni Financiar'!$A$1:$D$116</definedName>
    <definedName name="Z_181386F5_8DAB_4E85_A3D6_B3649233DDF4_.wvu.Cols" localSheetId="1" hidden="1">'1-Pasqyra e Pozicioni Financiar'!#REF!,'1-Pasqyra e Pozicioni Financiar'!#REF!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I195" i="24" l="1"/>
  <c r="K171" i="24" s="1"/>
  <c r="K169" i="24"/>
  <c r="I167" i="24"/>
  <c r="I166" i="24"/>
  <c r="K163" i="24"/>
  <c r="K141" i="24"/>
  <c r="K105" i="24"/>
  <c r="K102" i="24"/>
  <c r="K59" i="24"/>
  <c r="K44" i="24"/>
  <c r="J22" i="24"/>
  <c r="L21" i="24"/>
  <c r="D34" i="26" l="1"/>
  <c r="F50" i="26" l="1"/>
  <c r="G49" i="26"/>
  <c r="E48" i="26"/>
  <c r="D48" i="26"/>
  <c r="D47" i="26"/>
  <c r="E31" i="26" s="1"/>
  <c r="D46" i="26"/>
  <c r="E30" i="26" s="1"/>
  <c r="D45" i="26"/>
  <c r="E29" i="26" s="1"/>
  <c r="D44" i="26"/>
  <c r="E43" i="26"/>
  <c r="D43" i="26"/>
  <c r="E42" i="26"/>
  <c r="D42" i="26"/>
  <c r="G41" i="26"/>
  <c r="F34" i="26"/>
  <c r="G32" i="26"/>
  <c r="E47" i="26"/>
  <c r="G27" i="26"/>
  <c r="G26" i="26"/>
  <c r="F18" i="26"/>
  <c r="E18" i="26"/>
  <c r="D18" i="26"/>
  <c r="G17" i="26"/>
  <c r="G16" i="26"/>
  <c r="G15" i="26"/>
  <c r="G14" i="26"/>
  <c r="G13" i="26"/>
  <c r="G12" i="26"/>
  <c r="G11" i="26"/>
  <c r="G43" i="26" s="1"/>
  <c r="G10" i="26"/>
  <c r="I202" i="24"/>
  <c r="L201" i="24" s="1"/>
  <c r="K152" i="24"/>
  <c r="L150" i="24" s="1"/>
  <c r="K139" i="24"/>
  <c r="K138" i="24"/>
  <c r="K122" i="24"/>
  <c r="L120" i="24" s="1"/>
  <c r="K113" i="24"/>
  <c r="K112" i="24"/>
  <c r="J86" i="24"/>
  <c r="I86" i="24"/>
  <c r="G86" i="24"/>
  <c r="F86" i="24"/>
  <c r="K84" i="24"/>
  <c r="H84" i="24"/>
  <c r="K83" i="24"/>
  <c r="H83" i="24"/>
  <c r="K82" i="24"/>
  <c r="H82" i="24"/>
  <c r="K81" i="24"/>
  <c r="H81" i="24"/>
  <c r="K80" i="24"/>
  <c r="H80" i="24"/>
  <c r="L65" i="24"/>
  <c r="K57" i="24"/>
  <c r="K55" i="24"/>
  <c r="L29" i="24"/>
  <c r="L31" i="24" s="1"/>
  <c r="L20" i="24"/>
  <c r="L24" i="24" s="1"/>
  <c r="D17" i="20"/>
  <c r="D36" i="20" s="1"/>
  <c r="D41" i="20" s="1"/>
  <c r="B17" i="20"/>
  <c r="B36" i="20" s="1"/>
  <c r="B41" i="20" s="1"/>
  <c r="C37" i="22"/>
  <c r="E37" i="22"/>
  <c r="C49" i="22"/>
  <c r="E49" i="22"/>
  <c r="C64" i="22"/>
  <c r="E64" i="22"/>
  <c r="B18" i="21"/>
  <c r="D18" i="21"/>
  <c r="B29" i="21"/>
  <c r="D29" i="21"/>
  <c r="B42" i="21"/>
  <c r="D42" i="21"/>
  <c r="B49" i="20"/>
  <c r="D49" i="20"/>
  <c r="E28" i="26" l="1"/>
  <c r="E44" i="26" s="1"/>
  <c r="G42" i="26"/>
  <c r="G48" i="26"/>
  <c r="B44" i="21"/>
  <c r="B47" i="21" s="1"/>
  <c r="G31" i="26"/>
  <c r="G47" i="26" s="1"/>
  <c r="D50" i="26"/>
  <c r="G30" i="26"/>
  <c r="G46" i="26" s="1"/>
  <c r="E46" i="26"/>
  <c r="E45" i="26"/>
  <c r="E34" i="26"/>
  <c r="G29" i="26"/>
  <c r="G45" i="26" s="1"/>
  <c r="G18" i="26"/>
  <c r="G28" i="26"/>
  <c r="G44" i="26" s="1"/>
  <c r="L15" i="24"/>
  <c r="K86" i="24"/>
  <c r="H86" i="24"/>
  <c r="K165" i="24"/>
  <c r="L161" i="24" s="1"/>
  <c r="L199" i="24" s="1"/>
  <c r="L42" i="24"/>
  <c r="L53" i="24"/>
  <c r="K103" i="24"/>
  <c r="L99" i="24" s="1"/>
  <c r="L130" i="24"/>
  <c r="E66" i="22"/>
  <c r="C66" i="22"/>
  <c r="B51" i="20"/>
  <c r="D51" i="20"/>
  <c r="D44" i="21"/>
  <c r="D47" i="21" s="1"/>
  <c r="K74" i="24" l="1"/>
  <c r="L70" i="24" s="1"/>
  <c r="C69" i="22"/>
  <c r="E50" i="26"/>
  <c r="G50" i="26"/>
  <c r="G34" i="26"/>
  <c r="L12" i="24"/>
  <c r="L144" i="24"/>
  <c r="L205" i="24"/>
  <c r="E69" i="22"/>
  <c r="E72" i="22" s="1"/>
  <c r="B42" i="18"/>
  <c r="L95" i="24" l="1"/>
  <c r="L206" i="24"/>
  <c r="L208" i="24" s="1"/>
  <c r="C72" i="22"/>
  <c r="J35" i="19"/>
  <c r="H35" i="19"/>
  <c r="G35" i="19"/>
  <c r="F35" i="19"/>
  <c r="E35" i="19"/>
  <c r="D35" i="19"/>
  <c r="C35" i="19"/>
  <c r="B35" i="19"/>
  <c r="I34" i="19"/>
  <c r="K34" i="19" s="1"/>
  <c r="K33" i="19"/>
  <c r="I32" i="19"/>
  <c r="K32" i="19" s="1"/>
  <c r="I31" i="19"/>
  <c r="K31" i="19" s="1"/>
  <c r="G30" i="19"/>
  <c r="F30" i="19"/>
  <c r="E30" i="19"/>
  <c r="D30" i="19"/>
  <c r="C30" i="19"/>
  <c r="B30" i="19"/>
  <c r="I29" i="19"/>
  <c r="K29" i="19" s="1"/>
  <c r="I28" i="19"/>
  <c r="K28" i="19" s="1"/>
  <c r="J30" i="19"/>
  <c r="K27" i="19"/>
  <c r="I26" i="19"/>
  <c r="K26" i="19" s="1"/>
  <c r="I25" i="19"/>
  <c r="K25" i="19" s="1"/>
  <c r="J22" i="19"/>
  <c r="H22" i="19"/>
  <c r="G22" i="19"/>
  <c r="F22" i="19"/>
  <c r="E22" i="19"/>
  <c r="D22" i="19"/>
  <c r="C22" i="19"/>
  <c r="B22" i="19"/>
  <c r="I21" i="19"/>
  <c r="K21" i="19" s="1"/>
  <c r="I20" i="19"/>
  <c r="K20" i="19" s="1"/>
  <c r="I19" i="19"/>
  <c r="K19" i="19" s="1"/>
  <c r="I18" i="19"/>
  <c r="K18" i="19" s="1"/>
  <c r="G17" i="19"/>
  <c r="F17" i="19"/>
  <c r="E17" i="19"/>
  <c r="D17" i="19"/>
  <c r="C17" i="19"/>
  <c r="B17" i="19"/>
  <c r="I16" i="19"/>
  <c r="K16" i="19" s="1"/>
  <c r="I15" i="19"/>
  <c r="K15" i="19" s="1"/>
  <c r="J17" i="19"/>
  <c r="I13" i="19"/>
  <c r="K13" i="19" s="1"/>
  <c r="J12" i="19"/>
  <c r="H12" i="19"/>
  <c r="G12" i="19"/>
  <c r="F12" i="19"/>
  <c r="E12" i="19"/>
  <c r="D12" i="19"/>
  <c r="C12" i="19"/>
  <c r="B12" i="19"/>
  <c r="I11" i="19"/>
  <c r="K11" i="19" s="1"/>
  <c r="D55" i="18"/>
  <c r="B55" i="18"/>
  <c r="D42" i="18"/>
  <c r="D47" i="18" s="1"/>
  <c r="B47" i="18"/>
  <c r="D107" i="17"/>
  <c r="D109" i="17" s="1"/>
  <c r="B107" i="17"/>
  <c r="B109" i="17" s="1"/>
  <c r="D92" i="17"/>
  <c r="B92" i="17"/>
  <c r="D75" i="17"/>
  <c r="B75" i="17"/>
  <c r="D55" i="17"/>
  <c r="B55" i="17"/>
  <c r="D33" i="17"/>
  <c r="B33" i="17"/>
  <c r="B57" i="17" l="1"/>
  <c r="L96" i="24" s="1"/>
  <c r="D57" i="17"/>
  <c r="B24" i="19"/>
  <c r="B37" i="19" s="1"/>
  <c r="E24" i="19"/>
  <c r="E37" i="19" s="1"/>
  <c r="F24" i="19"/>
  <c r="F37" i="19" s="1"/>
  <c r="D94" i="17"/>
  <c r="D111" i="17" s="1"/>
  <c r="B57" i="18"/>
  <c r="D24" i="19"/>
  <c r="D37" i="19" s="1"/>
  <c r="I22" i="19"/>
  <c r="K22" i="19" s="1"/>
  <c r="D57" i="18"/>
  <c r="I35" i="19"/>
  <c r="K35" i="19" s="1"/>
  <c r="I12" i="19"/>
  <c r="K12" i="19" s="1"/>
  <c r="C24" i="19"/>
  <c r="C37" i="19" s="1"/>
  <c r="G24" i="19"/>
  <c r="G37" i="19" s="1"/>
  <c r="J24" i="19"/>
  <c r="J37" i="19" s="1"/>
  <c r="H30" i="19"/>
  <c r="I30" i="19" s="1"/>
  <c r="K30" i="19" s="1"/>
  <c r="H17" i="19"/>
  <c r="I17" i="19" s="1"/>
  <c r="K17" i="19" s="1"/>
  <c r="K14" i="19"/>
  <c r="B94" i="17"/>
  <c r="B111" i="17" s="1"/>
  <c r="L145" i="24" s="1"/>
  <c r="D113" i="17" l="1"/>
  <c r="B113" i="17"/>
  <c r="H24" i="19"/>
  <c r="H37" i="19" s="1"/>
  <c r="I24" i="19" l="1"/>
  <c r="K24" i="19" s="1"/>
  <c r="I37" i="19"/>
  <c r="K37" i="19" s="1"/>
  <c r="K38" i="19" s="1"/>
</calcChain>
</file>

<file path=xl/sharedStrings.xml><?xml version="1.0" encoding="utf-8"?>
<sst xmlns="http://schemas.openxmlformats.org/spreadsheetml/2006/main" count="760" uniqueCount="446">
  <si>
    <t>Rezerva ligjore</t>
  </si>
  <si>
    <t>Totali i aktiveve afatgjata</t>
  </si>
  <si>
    <t>Totali i aktiveve afatshkurtra</t>
  </si>
  <si>
    <t>Check</t>
  </si>
  <si>
    <t>Tatimi mbi fitimin</t>
  </si>
  <si>
    <t>Totali</t>
  </si>
  <si>
    <t>Rezerva te tjera</t>
  </si>
  <si>
    <t>Te tjera</t>
  </si>
  <si>
    <t>Te ardhura 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</si>
  <si>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</si>
  <si>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</si>
  <si>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</si>
  <si>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</si>
  <si>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</si>
  <si>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</si>
  <si>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</si>
  <si>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</si>
  <si>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</si>
  <si>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</si>
  <si>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</si>
  <si>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</si>
  <si>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</si>
  <si>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</si>
  <si>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</si>
  <si>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</si>
  <si>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</si>
  <si>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</si>
  <si>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</si>
  <si>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</si>
  <si>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</si>
  <si>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</si>
  <si>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</si>
  <si>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</si>
  <si>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</si>
  <si>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</si>
  <si>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</si>
  <si>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</si>
  <si>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</si>
  <si>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</si>
  <si>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</si>
  <si>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</si>
  <si>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</si>
  <si>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</si>
  <si>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</si>
  <si>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</si>
  <si>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</si>
  <si>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</si>
  <si>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</si>
  <si>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</si>
  <si>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</si>
  <si>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</si>
  <si>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</si>
  <si>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</si>
  <si>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</si>
  <si>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</si>
  <si>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</si>
  <si>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</si>
  <si>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</si>
  <si>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</si>
  <si>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</si>
  <si>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</si>
  <si>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</si>
  <si>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</si>
  <si>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</si>
  <si>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</si>
  <si>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>Pjesa e tatim fitimit te pjesemarrjeve</t>
  </si>
  <si>
    <t xml:space="preserve">Inventaret </t>
  </si>
  <si>
    <t>Te tjera te pagueshme</t>
  </si>
  <si>
    <t>Shpenzime te personelit</t>
  </si>
  <si>
    <t>Shpenzime financiare</t>
  </si>
  <si>
    <t>Te pagueshme ndaj punonjesve dhe sigurimeve shoqerore/shendetsore</t>
  </si>
  <si>
    <t>Provizione</t>
  </si>
  <si>
    <t>Aktive materiale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</si>
  <si>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</si>
  <si>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</si>
  <si>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</si>
  <si>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</si>
  <si>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</si>
  <si>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</si>
  <si>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</si>
  <si>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</si>
  <si>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</si>
  <si>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</si>
  <si>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</si>
  <si>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</si>
  <si>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</si>
  <si>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</si>
  <si>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</si>
  <si>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</si>
  <si>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</si>
  <si>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</si>
  <si>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</si>
  <si>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</si>
  <si>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</si>
  <si>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</si>
  <si>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</si>
  <si>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</si>
  <si>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</si>
  <si>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</si>
  <si>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</si>
  <si>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</si>
  <si>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</si>
  <si>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</si>
  <si>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</si>
  <si>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</si>
  <si>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</si>
  <si>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</si>
  <si>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</si>
  <si>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</si>
  <si>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</si>
  <si>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</si>
  <si>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</si>
  <si>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</si>
  <si>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</si>
  <si>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</si>
  <si>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</si>
  <si>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</si>
  <si>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</si>
  <si>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</si>
  <si>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</si>
  <si>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</si>
  <si>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</si>
  <si>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</si>
  <si>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</si>
  <si>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</si>
  <si>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</si>
  <si>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</si>
  <si>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</si>
  <si>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</si>
  <si>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</si>
  <si>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</si>
  <si>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</si>
  <si>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</si>
  <si>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</si>
  <si>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</si>
  <si>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</si>
  <si>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</si>
  <si>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</si>
  <si>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</si>
  <si>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</si>
  <si>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</si>
  <si>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</si>
  <si>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</si>
  <si>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</si>
  <si>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</si>
  <si>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</si>
  <si>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</si>
  <si>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</si>
  <si>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</si>
  <si>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</si>
  <si>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</si>
  <si>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</si>
  <si>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</si>
  <si>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</si>
  <si>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</si>
  <si>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</si>
  <si>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</si>
  <si>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</si>
  <si>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</si>
  <si>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</si>
  <si>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</si>
  <si>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</si>
  <si>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</si>
  <si>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</si>
  <si>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</si>
  <si>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</si>
  <si>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</si>
  <si>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</si>
  <si>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</si>
  <si>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</si>
  <si>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</si>
  <si>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</si>
  <si>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</si>
  <si>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</si>
  <si>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</si>
  <si>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</si>
  <si>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</si>
  <si>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</si>
  <si>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</si>
  <si>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</si>
  <si>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</si>
  <si>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</si>
  <si>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</si>
  <si>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</si>
  <si>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</si>
  <si>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</si>
  <si>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</si>
  <si>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</si>
  <si>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</si>
  <si>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</si>
  <si>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</si>
  <si>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</si>
  <si>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</si>
  <si>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</si>
  <si>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</si>
  <si>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</si>
  <si>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</si>
  <si>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</si>
  <si>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</si>
  <si>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</si>
  <si>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</si>
  <si>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</si>
  <si>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</si>
  <si>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</si>
  <si>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</si>
  <si>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</si>
  <si>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</si>
  <si>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</si>
  <si>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</si>
  <si>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</si>
  <si>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</si>
  <si>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</si>
  <si>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</si>
  <si>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</si>
  <si>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</si>
  <si>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</si>
  <si>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</si>
  <si>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</si>
  <si>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</si>
  <si>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</si>
  <si>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</si>
  <si>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t>VALTELINA</t>
  </si>
  <si>
    <t>NIPT J61923012V</t>
  </si>
  <si>
    <t>Lek</t>
  </si>
  <si>
    <t>Rezerva Ligjore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</si>
  <si>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 REZERVA)</t>
    </r>
  </si>
  <si>
    <t>EUROPRINTY GROUP  SHPK  Tirane</t>
  </si>
  <si>
    <t>NIPT  L21621001I</t>
  </si>
  <si>
    <t>Ref.</t>
  </si>
  <si>
    <t xml:space="preserve"> EUROPRINTY GROUP   SHPK  TIRANE </t>
  </si>
  <si>
    <t>S H E N I M E T          S P J E G U E S E</t>
  </si>
  <si>
    <t>B</t>
  </si>
  <si>
    <t>Shënimet qe shpjegojnë zërat e ndryshëm të pasqyrave financiare</t>
  </si>
  <si>
    <t>I</t>
  </si>
  <si>
    <t>AKTIVET  AFAT SHKURTERA</t>
  </si>
  <si>
    <t>LEKE</t>
  </si>
  <si>
    <t>Aktivet  monetare</t>
  </si>
  <si>
    <t>Leke</t>
  </si>
  <si>
    <t>1.a</t>
  </si>
  <si>
    <t>Banka</t>
  </si>
  <si>
    <t>Nr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</si>
  <si>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</si>
  <si>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</si>
  <si>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</si>
  <si>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</si>
  <si>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</si>
  <si>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</si>
  <si>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</si>
  <si>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</si>
  <si>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Tirane</t>
  </si>
  <si>
    <t>Euro</t>
  </si>
  <si>
    <t>USD</t>
  </si>
  <si>
    <t>1.b</t>
  </si>
  <si>
    <t>Arka</t>
  </si>
  <si>
    <t>E M E R T I M I</t>
  </si>
  <si>
    <t>Arka ne Leke</t>
  </si>
  <si>
    <t xml:space="preserve">Vleresimi i gjendjeve te monedhave ne fund te periudhes me 31.12.2017 eshte bere me kursin </t>
  </si>
  <si>
    <t>e Bankes se Shqiperise po ne kete date .</t>
  </si>
  <si>
    <t>Derivative dhe aktive te mbajtura per tregtim</t>
  </si>
  <si>
    <t xml:space="preserve">Nuk ka </t>
  </si>
  <si>
    <t>Shoqeria nuk ka derivative dhe aktive te mbajtura per tregtim</t>
  </si>
  <si>
    <t>Aktive te tjera financiare afatshkurtra</t>
  </si>
  <si>
    <t>3.a</t>
  </si>
  <si>
    <t>&gt;</t>
  </si>
  <si>
    <t>Kliente per mallra,produkte e sherbime</t>
  </si>
  <si>
    <t xml:space="preserve">Leke </t>
  </si>
  <si>
    <t>3.b</t>
  </si>
  <si>
    <t>Debitor kreditor te tjere</t>
  </si>
  <si>
    <t>3.c.</t>
  </si>
  <si>
    <t>Tatim fitimi i mbi paguar</t>
  </si>
  <si>
    <t>TVSH - gjendje kreditore</t>
  </si>
  <si>
    <t>Inventari</t>
  </si>
  <si>
    <t>Lende para materiale e inventar I imet</t>
  </si>
  <si>
    <t>Inventar i imet</t>
  </si>
  <si>
    <t>Mallrarishitje e sherbime</t>
  </si>
  <si>
    <t xml:space="preserve">Parapagim per furnizime </t>
  </si>
  <si>
    <t>Aktive biologjike afatshkurtra</t>
  </si>
  <si>
    <t>Aktive afatshkurtra te mbajtura per rishitje</t>
  </si>
  <si>
    <t>Parapagime dhe shpenzime te shtyra</t>
  </si>
  <si>
    <t xml:space="preserve">Nuk ke </t>
  </si>
  <si>
    <t>Shpenzime te periudhave te ardhshme</t>
  </si>
  <si>
    <t>II</t>
  </si>
  <si>
    <t>AKTIVET AFATGJATA</t>
  </si>
  <si>
    <t>Investimet  financiare afatgjata</t>
  </si>
  <si>
    <t>Aktive afatgjata materiale</t>
  </si>
  <si>
    <t>Analiza e posteve te amortizushme</t>
  </si>
  <si>
    <t>Emertimi</t>
  </si>
  <si>
    <t>Viti raportues</t>
  </si>
  <si>
    <t>Viti paraardhes</t>
  </si>
  <si>
    <t>Vlera</t>
  </si>
  <si>
    <t>Amortizimi</t>
  </si>
  <si>
    <t>Vl.mbetur</t>
  </si>
  <si>
    <t>Ndertime inst.pergj.</t>
  </si>
  <si>
    <t>Makineri e paisje</t>
  </si>
  <si>
    <t>Mjete transporti e sherbi.</t>
  </si>
  <si>
    <t>Mobileri dhe orendi</t>
  </si>
  <si>
    <t>Paisje informatike</t>
  </si>
  <si>
    <t>Te tjera AAM ne proces</t>
  </si>
  <si>
    <t>TOTALI</t>
  </si>
  <si>
    <t>Ativet biologjike afatgjata</t>
  </si>
  <si>
    <t>Aktive afatgjata jo materiale</t>
  </si>
  <si>
    <t>Kapitali aksioner i pa paguar</t>
  </si>
  <si>
    <t>Aktive te tjera afatgjata</t>
  </si>
  <si>
    <t>TOTALI  AKTIVEVE  ( I + II )</t>
  </si>
  <si>
    <t>PASIVET  AFATSHKURTRA</t>
  </si>
  <si>
    <t>Derivativet</t>
  </si>
  <si>
    <t>Huamarjet</t>
  </si>
  <si>
    <t>Huat  dhe  parapagimet</t>
  </si>
  <si>
    <t>Te pagueshme ndaj furnitoreve</t>
  </si>
  <si>
    <t>Te pagueshme ndaj punonjesve</t>
  </si>
  <si>
    <t>3.c</t>
  </si>
  <si>
    <t>Detyrime per Sigurime Shoq.Shend.</t>
  </si>
  <si>
    <t>3.d</t>
  </si>
  <si>
    <t>Detyrime tatimore per TAP-in</t>
  </si>
  <si>
    <t>e</t>
  </si>
  <si>
    <t xml:space="preserve">Tatim fitimi </t>
  </si>
  <si>
    <t>3.f</t>
  </si>
  <si>
    <t>Tvsh</t>
  </si>
  <si>
    <t>3.g</t>
  </si>
  <si>
    <t xml:space="preserve">Tatime te tjera </t>
  </si>
  <si>
    <t xml:space="preserve">Detyrime ndaj Ortakeve </t>
  </si>
  <si>
    <t xml:space="preserve">Debitor dhe kreditor te tjere </t>
  </si>
  <si>
    <t>Grantet dhe te ardhurat e shtyra</t>
  </si>
  <si>
    <t>Provizionet afatshkurtra</t>
  </si>
  <si>
    <t>PASIVET  AFATGJATA</t>
  </si>
  <si>
    <t>Huat  afatgjata</t>
  </si>
  <si>
    <t>Huamarje te tjera afatgjata</t>
  </si>
  <si>
    <t>Provizionet afatgjata</t>
  </si>
  <si>
    <t>III</t>
  </si>
  <si>
    <t xml:space="preserve">KAPITALI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</si>
  <si>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</si>
  <si>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</si>
  <si>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</si>
  <si>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</si>
  <si>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</si>
  <si>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</si>
  <si>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</si>
  <si>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</si>
  <si>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</si>
  <si>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</si>
  <si>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PASIVEVE DHE KAPITALIT  ( I + II + III )</t>
  </si>
  <si>
    <t>C</t>
  </si>
  <si>
    <t xml:space="preserve">PASQYRA E TE ARDHURAVE DHE SHPENZIMEVE </t>
  </si>
  <si>
    <t xml:space="preserve">Te  ardhurat </t>
  </si>
  <si>
    <t>Shitjet  neto</t>
  </si>
  <si>
    <t>Shitjet  neto  brenda vendit</t>
  </si>
  <si>
    <t xml:space="preserve">leke </t>
  </si>
  <si>
    <t>Shitje te tjera</t>
  </si>
  <si>
    <t>Interesa te perfituara</t>
  </si>
  <si>
    <t xml:space="preserve">Diferenca kebimi pozitive </t>
  </si>
  <si>
    <t xml:space="preserve">Shpenzimet </t>
  </si>
  <si>
    <t xml:space="preserve">Materiale te konsumuara </t>
  </si>
  <si>
    <t xml:space="preserve">Personeli </t>
  </si>
  <si>
    <t xml:space="preserve">a. Pagat </t>
  </si>
  <si>
    <t xml:space="preserve">b. Sigurimet shoqerore </t>
  </si>
  <si>
    <t xml:space="preserve">Te tjera </t>
  </si>
  <si>
    <t>Ku perfshihen :</t>
  </si>
  <si>
    <t>Nga ku :</t>
  </si>
  <si>
    <t>Energji , uje e tjera</t>
  </si>
  <si>
    <t>604/609</t>
  </si>
  <si>
    <t xml:space="preserve">Te tjera shpenzime </t>
  </si>
  <si>
    <t xml:space="preserve">Karburante , </t>
  </si>
  <si>
    <t>Sherbime nga te tretet</t>
  </si>
  <si>
    <t>611/622</t>
  </si>
  <si>
    <t>Mirembajtje e riparime</t>
  </si>
  <si>
    <t>Siguracione</t>
  </si>
  <si>
    <t>Sherbime e materiale te tjera</t>
  </si>
  <si>
    <t xml:space="preserve">Honorare </t>
  </si>
  <si>
    <t xml:space="preserve">Telefoni dhe internete </t>
  </si>
  <si>
    <t>Transporte e sHerbime transporti</t>
  </si>
  <si>
    <t>Sherbime bankare</t>
  </si>
  <si>
    <t>Tatim , taksa mbi porosite</t>
  </si>
  <si>
    <t>Taksa dhe tarifa vendore</t>
  </si>
  <si>
    <t>Taksa regjistrimi</t>
  </si>
  <si>
    <t>Tatime e taksa te tjera</t>
  </si>
  <si>
    <t>Gjoba e penalitete</t>
  </si>
  <si>
    <t>Shpenzime te tjera</t>
  </si>
  <si>
    <t>Shpenzime te panjohura</t>
  </si>
  <si>
    <t>Qira</t>
  </si>
  <si>
    <t xml:space="preserve">Interesa bankare dhe te ngjashme </t>
  </si>
  <si>
    <t xml:space="preserve">Diferenca kebimi dhe te tjera financiare </t>
  </si>
  <si>
    <t>Rezultati Ekonomik</t>
  </si>
  <si>
    <t xml:space="preserve">Shpenzime te pa zbritshme </t>
  </si>
  <si>
    <t xml:space="preserve">Gjoba </t>
  </si>
  <si>
    <t xml:space="preserve">Te tjera te panjohura </t>
  </si>
  <si>
    <t>IV</t>
  </si>
  <si>
    <t xml:space="preserve">Fitimi fiskal </t>
  </si>
  <si>
    <t>Tatimim  fitimi 15 %</t>
  </si>
  <si>
    <t xml:space="preserve">Fitimi  neto </t>
  </si>
  <si>
    <t>D</t>
  </si>
  <si>
    <t>Shënime të tjera shpjegeuse</t>
  </si>
  <si>
    <t xml:space="preserve">Ngjarje te ndodhura pas dates se bilancit per te cilat behen rregullime apo ngjarje te ndodhura pase dates </t>
  </si>
  <si>
    <t xml:space="preserve"> se bilancit per te cilen jane bere rregulline , nuk ka .</t>
  </si>
  <si>
    <t xml:space="preserve">Hartuesi I Pasqyrave Financiare </t>
  </si>
  <si>
    <t>Per Drejtimin  e Njesise  Ekonomike</t>
  </si>
  <si>
    <t xml:space="preserve">"EUROPRINTY GROUP"  SHPK  TIRANE  </t>
  </si>
  <si>
    <t>Sasia</t>
  </si>
  <si>
    <t>Gjendje</t>
  </si>
  <si>
    <t>Shtesa</t>
  </si>
  <si>
    <t>Pakesime</t>
  </si>
  <si>
    <t>Toka, Troje &amp; Terrene</t>
  </si>
  <si>
    <t>Ndertime Instalime Pergjith.</t>
  </si>
  <si>
    <t xml:space="preserve">Makineri e paisje </t>
  </si>
  <si>
    <t>Mjete transporti e sherbimi</t>
  </si>
  <si>
    <t xml:space="preserve">Mobileri  &amp; Orendi </t>
  </si>
  <si>
    <t xml:space="preserve">Paisje Informatike </t>
  </si>
  <si>
    <t xml:space="preserve">Te tjera AAMateriale ne proces </t>
  </si>
  <si>
    <t xml:space="preserve">             TOTALI</t>
  </si>
  <si>
    <t>Administratori</t>
  </si>
  <si>
    <t>Emertimi dhe Forma ligjore</t>
  </si>
  <si>
    <t>NIPT -i</t>
  </si>
  <si>
    <t>L 21621001 I</t>
  </si>
  <si>
    <t>Adresa e Selise</t>
  </si>
  <si>
    <t>TIRANE</t>
  </si>
  <si>
    <t>Data e krijimit</t>
  </si>
  <si>
    <t>Nr. i  Regjistrit  Tregetar</t>
  </si>
  <si>
    <t>Veprimtaria  Kryesore</t>
  </si>
  <si>
    <t>Tregtim artikujsh kancelarie dhe mallra letre</t>
  </si>
  <si>
    <t>P A S Q Y R A T     F I N A N C I A R E</t>
  </si>
  <si>
    <t xml:space="preserve">(  Ne zbatim te Standartit Kombetar te Kontabilitetit Nr.2 te Permiresuar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</si>
  <si>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</si>
  <si>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</si>
  <si>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</si>
  <si>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</si>
  <si>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</si>
  <si>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</si>
  <si>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Pasqyra Financiare jane te rumbullakosura ne</t>
  </si>
  <si>
    <t>Njeshe</t>
  </si>
  <si>
    <t xml:space="preserve">  Periudha  Kontabel e Pasqyrave Financiare</t>
  </si>
  <si>
    <t>Nga</t>
  </si>
  <si>
    <t>Deri</t>
  </si>
  <si>
    <t xml:space="preserve">  Data  e  mbylljes se Pasqyrave Financiare</t>
  </si>
  <si>
    <t>"EUROPRINTY GROUP"  SHPK</t>
  </si>
  <si>
    <t>Viti   2020</t>
  </si>
  <si>
    <t>01.01.2020</t>
  </si>
  <si>
    <t>31.12.2020</t>
  </si>
  <si>
    <t>24 Mars  2021</t>
  </si>
  <si>
    <t>Pasqyrat financiare te vitit  2020</t>
  </si>
  <si>
    <t>Aktivet Afatgjata Materiale  2020</t>
  </si>
  <si>
    <t>31/Dhjet/2020</t>
  </si>
  <si>
    <t>Amortizimi A.A.Materiale    2020</t>
  </si>
  <si>
    <t>Vlera Kontabel Neto e A.A.Materiale  2020</t>
  </si>
  <si>
    <t xml:space="preserve">Banka </t>
  </si>
  <si>
    <t>Shitjet  neto  EXP 3 &amp;1</t>
  </si>
  <si>
    <t xml:space="preserve">Kosto per tu shperndare </t>
  </si>
  <si>
    <t xml:space="preserve">sHerbime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</si>
</sst>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  <numFmt numFmtId="183" formatCode="_-* #,##0_L_e_k_-;\-* #,##0_L_e_k_-;_-* &quot;-&quot;??_L_e_k_-;_-@_-"/>
  </numFmts>
  <fonts count="21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8"/>
      <color rgb="FF333333"/>
      <name val="Tahoma"/>
      <family val="2"/>
    </font>
    <font>
      <b/>
      <sz val="8"/>
      <color rgb="FF333333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sz val="10"/>
      <color rgb="FF7030A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8"/>
      <color rgb="FF7030A0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EFEFE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20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82" fillId="0" borderId="0"/>
    <xf numFmtId="0" fontId="2" fillId="0" borderId="0"/>
    <xf numFmtId="0" fontId="20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168" fontId="12" fillId="0" borderId="0" applyFont="0" applyFill="0" applyBorder="0" applyAlignment="0" applyProtection="0"/>
  </cellStyleXfs>
  <cellXfs count="358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14" fontId="168" fillId="0" borderId="0" xfId="3275" applyNumberFormat="1" applyFont="1" applyFill="1" applyBorder="1" applyAlignment="1">
      <alignment horizontal="center" vertical="center"/>
    </xf>
    <xf numFmtId="0" fontId="168" fillId="0" borderId="0" xfId="3275" applyFont="1" applyFill="1" applyBorder="1" applyAlignment="1">
      <alignment horizontal="center" vertical="center"/>
    </xf>
    <xf numFmtId="0" fontId="167" fillId="0" borderId="0" xfId="3507" applyNumberFormat="1" applyFont="1" applyFill="1" applyBorder="1" applyAlignment="1">
      <alignment vertical="center"/>
    </xf>
    <xf numFmtId="0" fontId="168" fillId="0" borderId="0" xfId="3507" applyNumberFormat="1" applyFont="1" applyFill="1" applyBorder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vertical="center"/>
    </xf>
    <xf numFmtId="0" fontId="171" fillId="0" borderId="0" xfId="3275" applyFont="1" applyFill="1" applyBorder="1" applyAlignment="1">
      <alignment horizontal="left" vertic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Border="1" applyAlignment="1">
      <alignment vertical="center"/>
    </xf>
    <xf numFmtId="0" fontId="171" fillId="0" borderId="0" xfId="3275" applyFont="1" applyFill="1" applyBorder="1" applyAlignment="1">
      <alignment vertical="center"/>
    </xf>
    <xf numFmtId="0" fontId="173" fillId="0" borderId="0" xfId="0" applyFont="1" applyBorder="1"/>
    <xf numFmtId="37" fontId="173" fillId="0" borderId="0" xfId="0" applyNumberFormat="1" applyFont="1" applyBorder="1"/>
    <xf numFmtId="0" fontId="170" fillId="0" borderId="0" xfId="0" applyFont="1" applyBorder="1" applyAlignment="1"/>
    <xf numFmtId="0" fontId="176" fillId="0" borderId="0" xfId="3507" applyNumberFormat="1" applyFont="1" applyFill="1" applyBorder="1" applyAlignment="1">
      <alignment vertical="center"/>
    </xf>
    <xf numFmtId="37" fontId="176" fillId="0" borderId="0" xfId="3507" applyNumberFormat="1" applyFont="1" applyFill="1" applyBorder="1" applyAlignment="1">
      <alignment vertical="center"/>
    </xf>
    <xf numFmtId="37" fontId="171" fillId="0" borderId="26" xfId="0" applyNumberFormat="1" applyFont="1" applyBorder="1" applyAlignment="1">
      <alignment vertical="center"/>
    </xf>
    <xf numFmtId="37" fontId="171" fillId="0" borderId="0" xfId="0" applyNumberFormat="1" applyFont="1" applyBorder="1" applyAlignment="1">
      <alignment vertical="center"/>
    </xf>
    <xf numFmtId="0" fontId="173" fillId="0" borderId="0" xfId="0" applyFont="1" applyAlignment="1"/>
    <xf numFmtId="0" fontId="177" fillId="0" borderId="0" xfId="0" applyFont="1" applyBorder="1" applyAlignment="1">
      <alignment vertical="center"/>
    </xf>
    <xf numFmtId="0" fontId="178" fillId="0" borderId="0" xfId="0" applyFont="1"/>
    <xf numFmtId="0" fontId="179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Border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26" xfId="0" applyNumberFormat="1" applyFont="1" applyBorder="1"/>
    <xf numFmtId="37" fontId="178" fillId="0" borderId="0" xfId="0" applyNumberFormat="1" applyFont="1" applyBorder="1"/>
    <xf numFmtId="37" fontId="178" fillId="0" borderId="26" xfId="0" applyNumberFormat="1" applyFont="1" applyBorder="1" applyAlignment="1">
      <alignment horizontal="right"/>
    </xf>
    <xf numFmtId="37" fontId="178" fillId="0" borderId="0" xfId="0" applyNumberFormat="1" applyFont="1" applyBorder="1" applyAlignment="1">
      <alignment horizontal="right"/>
    </xf>
    <xf numFmtId="0" fontId="173" fillId="0" borderId="0" xfId="0" applyFont="1" applyFill="1"/>
    <xf numFmtId="37" fontId="173" fillId="0" borderId="0" xfId="0" applyNumberFormat="1" applyFont="1" applyFill="1"/>
    <xf numFmtId="37" fontId="173" fillId="0" borderId="0" xfId="0" applyNumberFormat="1" applyFont="1" applyFill="1" applyBorder="1"/>
    <xf numFmtId="3" fontId="171" fillId="0" borderId="0" xfId="0" applyNumberFormat="1" applyFont="1" applyFill="1" applyBorder="1" applyAlignment="1">
      <alignment horizontal="center" vertical="center"/>
    </xf>
    <xf numFmtId="37" fontId="178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37" fontId="173" fillId="59" borderId="0" xfId="0" applyNumberFormat="1" applyFont="1" applyFill="1"/>
    <xf numFmtId="0" fontId="175" fillId="0" borderId="0" xfId="0" applyNumberFormat="1" applyFont="1" applyFill="1" applyBorder="1" applyAlignment="1" applyProtection="1">
      <alignment horizontal="left" wrapText="1" indent="2"/>
    </xf>
    <xf numFmtId="37" fontId="171" fillId="0" borderId="16" xfId="0" applyNumberFormat="1" applyFont="1" applyFill="1" applyBorder="1" applyAlignment="1">
      <alignment vertical="center"/>
    </xf>
    <xf numFmtId="37" fontId="171" fillId="0" borderId="0" xfId="0" applyNumberFormat="1" applyFont="1" applyFill="1" applyBorder="1" applyAlignment="1">
      <alignment vertical="center"/>
    </xf>
    <xf numFmtId="37" fontId="171" fillId="0" borderId="15" xfId="0" applyNumberFormat="1" applyFont="1" applyFill="1" applyBorder="1" applyAlignment="1">
      <alignment vertical="center"/>
    </xf>
    <xf numFmtId="0" fontId="169" fillId="0" borderId="0" xfId="0" applyNumberFormat="1" applyFont="1" applyFill="1" applyBorder="1" applyAlignment="1" applyProtection="1">
      <alignment vertical="top" wrapText="1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4" fillId="59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Fill="1" applyBorder="1" applyAlignment="1">
      <alignment horizontal="right"/>
    </xf>
    <xf numFmtId="37" fontId="178" fillId="0" borderId="26" xfId="0" applyNumberFormat="1" applyFont="1" applyFill="1" applyBorder="1" applyAlignment="1">
      <alignment horizontal="right"/>
    </xf>
    <xf numFmtId="0" fontId="169" fillId="0" borderId="16" xfId="0" applyNumberFormat="1" applyFont="1" applyFill="1" applyBorder="1" applyAlignment="1" applyProtection="1">
      <alignment wrapText="1"/>
    </xf>
    <xf numFmtId="37" fontId="173" fillId="0" borderId="16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1" fillId="0" borderId="26" xfId="6592" applyNumberFormat="1" applyFont="1" applyBorder="1" applyAlignment="1">
      <alignment horizontal="right" vertical="center"/>
    </xf>
    <xf numFmtId="37" fontId="171" fillId="0" borderId="0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0" fontId="173" fillId="0" borderId="0" xfId="6592" applyFont="1"/>
    <xf numFmtId="37" fontId="173" fillId="0" borderId="0" xfId="6592" applyNumberFormat="1" applyFont="1" applyAlignment="1">
      <alignment horizontal="right"/>
    </xf>
    <xf numFmtId="37" fontId="173" fillId="0" borderId="0" xfId="6592" applyNumberFormat="1" applyFont="1" applyBorder="1" applyAlignment="1">
      <alignment horizontal="right"/>
    </xf>
    <xf numFmtId="37" fontId="178" fillId="0" borderId="16" xfId="6592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/>
    </xf>
    <xf numFmtId="0" fontId="180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79" fillId="0" borderId="0" xfId="6592" applyFont="1"/>
    <xf numFmtId="0" fontId="169" fillId="0" borderId="0" xfId="6592" applyNumberFormat="1" applyFont="1" applyFill="1" applyBorder="1" applyAlignment="1" applyProtection="1">
      <alignment horizontal="center" wrapText="1"/>
    </xf>
    <xf numFmtId="0" fontId="169" fillId="0" borderId="0" xfId="6593" applyFont="1" applyFill="1" applyBorder="1"/>
    <xf numFmtId="0" fontId="173" fillId="0" borderId="0" xfId="6592" applyFont="1" applyBorder="1"/>
    <xf numFmtId="0" fontId="174" fillId="0" borderId="0" xfId="6592" applyNumberFormat="1" applyFont="1" applyFill="1" applyBorder="1" applyAlignment="1" applyProtection="1"/>
    <xf numFmtId="0" fontId="169" fillId="0" borderId="0" xfId="6592" applyNumberFormat="1" applyFont="1" applyFill="1" applyBorder="1" applyAlignment="1" applyProtection="1">
      <alignment horizontal="right" wrapText="1"/>
    </xf>
    <xf numFmtId="0" fontId="174" fillId="0" borderId="0" xfId="6593" applyFont="1" applyFill="1" applyBorder="1"/>
    <xf numFmtId="37" fontId="174" fillId="0" borderId="0" xfId="6594" applyNumberFormat="1" applyFont="1" applyBorder="1" applyAlignment="1">
      <alignment horizontal="right"/>
    </xf>
    <xf numFmtId="37" fontId="174" fillId="0" borderId="0" xfId="6594" applyNumberFormat="1" applyFont="1" applyFill="1" applyBorder="1" applyAlignment="1" applyProtection="1">
      <alignment horizontal="right" wrapText="1"/>
    </xf>
    <xf numFmtId="0" fontId="183" fillId="0" borderId="0" xfId="6592" applyNumberFormat="1" applyFont="1" applyFill="1" applyBorder="1" applyAlignment="1" applyProtection="1">
      <alignment vertical="center"/>
    </xf>
    <xf numFmtId="0" fontId="181" fillId="0" borderId="0" xfId="6592" applyNumberFormat="1" applyFont="1" applyFill="1" applyBorder="1" applyAlignment="1" applyProtection="1">
      <alignment vertical="center"/>
    </xf>
    <xf numFmtId="37" fontId="174" fillId="0" borderId="0" xfId="6594" applyNumberFormat="1" applyFont="1" applyFill="1" applyBorder="1" applyAlignment="1">
      <alignment horizontal="right"/>
    </xf>
    <xf numFmtId="37" fontId="169" fillId="0" borderId="26" xfId="6594" applyNumberFormat="1" applyFont="1" applyBorder="1" applyAlignment="1">
      <alignment horizontal="right"/>
    </xf>
    <xf numFmtId="0" fontId="183" fillId="0" borderId="0" xfId="6592" applyNumberFormat="1" applyFont="1" applyFill="1" applyBorder="1" applyAlignment="1" applyProtection="1">
      <alignment vertical="top" wrapText="1"/>
    </xf>
    <xf numFmtId="0" fontId="181" fillId="0" borderId="0" xfId="6592" applyNumberFormat="1" applyFont="1" applyFill="1" applyBorder="1" applyAlignment="1" applyProtection="1">
      <alignment vertical="top" wrapText="1"/>
    </xf>
    <xf numFmtId="37" fontId="178" fillId="0" borderId="26" xfId="6592" applyNumberFormat="1" applyFont="1" applyBorder="1" applyAlignment="1">
      <alignment horizontal="right"/>
    </xf>
    <xf numFmtId="0" fontId="181" fillId="0" borderId="0" xfId="6592" applyNumberFormat="1" applyFont="1" applyFill="1" applyBorder="1" applyAlignment="1" applyProtection="1">
      <alignment vertical="top"/>
    </xf>
    <xf numFmtId="37" fontId="173" fillId="0" borderId="0" xfId="6592" applyNumberFormat="1" applyFont="1" applyFill="1" applyBorder="1" applyAlignment="1">
      <alignment horizontal="right"/>
    </xf>
    <xf numFmtId="37" fontId="178" fillId="59" borderId="16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 applyProtection="1"/>
    <xf numFmtId="37" fontId="173" fillId="0" borderId="0" xfId="6592" applyNumberFormat="1" applyFont="1" applyBorder="1"/>
    <xf numFmtId="37" fontId="173" fillId="0" borderId="0" xfId="6592" applyNumberFormat="1" applyFont="1"/>
    <xf numFmtId="0" fontId="181" fillId="60" borderId="0" xfId="6592" applyNumberFormat="1" applyFont="1" applyFill="1" applyBorder="1" applyAlignment="1" applyProtection="1">
      <alignment vertical="top"/>
    </xf>
    <xf numFmtId="0" fontId="169" fillId="60" borderId="0" xfId="0" applyNumberFormat="1" applyFont="1" applyFill="1" applyBorder="1" applyAlignment="1" applyProtection="1">
      <alignment wrapText="1"/>
    </xf>
    <xf numFmtId="0" fontId="175" fillId="60" borderId="0" xfId="0" applyNumberFormat="1" applyFont="1" applyFill="1" applyBorder="1" applyAlignment="1" applyProtection="1">
      <alignment horizontal="left" wrapText="1" indent="2"/>
    </xf>
    <xf numFmtId="37" fontId="178" fillId="61" borderId="26" xfId="6592" applyNumberFormat="1" applyFont="1" applyFill="1" applyBorder="1" applyAlignment="1">
      <alignment horizontal="right"/>
    </xf>
    <xf numFmtId="37" fontId="173" fillId="61" borderId="0" xfId="6592" applyNumberFormat="1" applyFont="1" applyFill="1" applyAlignment="1">
      <alignment horizontal="right"/>
    </xf>
    <xf numFmtId="0" fontId="173" fillId="0" borderId="0" xfId="6595" applyFont="1"/>
    <xf numFmtId="0" fontId="173" fillId="0" borderId="0" xfId="6595" applyFont="1" applyBorder="1"/>
    <xf numFmtId="37" fontId="166" fillId="62" borderId="0" xfId="215" applyNumberFormat="1" applyFont="1" applyFill="1" applyBorder="1" applyAlignment="1" applyProtection="1">
      <alignment horizontal="right" wrapText="1"/>
    </xf>
    <xf numFmtId="0" fontId="174" fillId="0" borderId="0" xfId="6596" applyNumberFormat="1" applyFont="1" applyFill="1" applyBorder="1" applyAlignment="1" applyProtection="1">
      <alignment wrapText="1"/>
    </xf>
    <xf numFmtId="37" fontId="173" fillId="0" borderId="0" xfId="6596" applyNumberFormat="1" applyFont="1" applyAlignment="1">
      <alignment horizontal="right"/>
    </xf>
    <xf numFmtId="37" fontId="173" fillId="0" borderId="0" xfId="6596" applyNumberFormat="1" applyFont="1" applyBorder="1" applyAlignment="1">
      <alignment horizontal="right"/>
    </xf>
    <xf numFmtId="0" fontId="180" fillId="0" borderId="0" xfId="6596" applyNumberFormat="1" applyFont="1" applyFill="1" applyBorder="1" applyAlignment="1" applyProtection="1">
      <alignment wrapText="1"/>
    </xf>
    <xf numFmtId="37" fontId="178" fillId="0" borderId="16" xfId="6596" applyNumberFormat="1" applyFont="1" applyFill="1" applyBorder="1" applyAlignment="1">
      <alignment horizontal="right"/>
    </xf>
    <xf numFmtId="37" fontId="178" fillId="0" borderId="0" xfId="6596" applyNumberFormat="1" applyFont="1" applyFill="1" applyBorder="1" applyAlignment="1">
      <alignment horizontal="right"/>
    </xf>
    <xf numFmtId="0" fontId="169" fillId="0" borderId="0" xfId="6596" applyNumberFormat="1" applyFont="1" applyFill="1" applyBorder="1" applyAlignment="1" applyProtection="1">
      <alignment wrapText="1"/>
    </xf>
    <xf numFmtId="37" fontId="171" fillId="0" borderId="26" xfId="6596" applyNumberFormat="1" applyFont="1" applyBorder="1" applyAlignment="1">
      <alignment horizontal="right" vertical="center"/>
    </xf>
    <xf numFmtId="37" fontId="171" fillId="0" borderId="0" xfId="6596" applyNumberFormat="1" applyFont="1" applyBorder="1" applyAlignment="1">
      <alignment horizontal="right" vertical="center"/>
    </xf>
    <xf numFmtId="37" fontId="174" fillId="62" borderId="0" xfId="215" applyNumberFormat="1" applyFont="1" applyFill="1" applyBorder="1" applyAlignment="1" applyProtection="1">
      <alignment horizontal="right" wrapText="1"/>
    </xf>
    <xf numFmtId="38" fontId="178" fillId="0" borderId="16" xfId="6595" applyNumberFormat="1" applyFont="1" applyFill="1" applyBorder="1"/>
    <xf numFmtId="38" fontId="173" fillId="0" borderId="0" xfId="6595" applyNumberFormat="1" applyFont="1" applyFill="1" applyBorder="1"/>
    <xf numFmtId="38" fontId="173" fillId="62" borderId="27" xfId="6595" applyNumberFormat="1" applyFont="1" applyFill="1" applyBorder="1"/>
    <xf numFmtId="38" fontId="173" fillId="0" borderId="0" xfId="6595" applyNumberFormat="1" applyFont="1" applyBorder="1"/>
    <xf numFmtId="38" fontId="173" fillId="62" borderId="0" xfId="6595" applyNumberFormat="1" applyFont="1" applyFill="1"/>
    <xf numFmtId="38" fontId="173" fillId="0" borderId="0" xfId="6595" applyNumberFormat="1" applyFont="1"/>
    <xf numFmtId="0" fontId="178" fillId="0" borderId="0" xfId="6595" applyFont="1"/>
    <xf numFmtId="38" fontId="178" fillId="0" borderId="26" xfId="6595" applyNumberFormat="1" applyFont="1" applyBorder="1"/>
    <xf numFmtId="38" fontId="178" fillId="0" borderId="0" xfId="6595" applyNumberFormat="1" applyFont="1" applyBorder="1"/>
    <xf numFmtId="0" fontId="169" fillId="0" borderId="0" xfId="6595" applyNumberFormat="1" applyFont="1" applyFill="1" applyBorder="1" applyAlignment="1" applyProtection="1">
      <alignment wrapText="1"/>
    </xf>
    <xf numFmtId="0" fontId="173" fillId="62" borderId="0" xfId="6595" applyFont="1" applyFill="1"/>
    <xf numFmtId="38" fontId="172" fillId="62" borderId="0" xfId="6595" applyNumberFormat="1" applyFont="1" applyFill="1" applyBorder="1" applyAlignment="1">
      <alignment vertical="center"/>
    </xf>
    <xf numFmtId="38" fontId="172" fillId="0" borderId="0" xfId="6595" applyNumberFormat="1" applyFont="1" applyBorder="1" applyAlignment="1">
      <alignment vertical="center"/>
    </xf>
    <xf numFmtId="0" fontId="171" fillId="0" borderId="0" xfId="6595" applyFont="1" applyBorder="1" applyAlignment="1">
      <alignment vertical="center"/>
    </xf>
    <xf numFmtId="38" fontId="173" fillId="62" borderId="0" xfId="6595" applyNumberFormat="1" applyFont="1" applyFill="1" applyBorder="1"/>
    <xf numFmtId="0" fontId="171" fillId="0" borderId="0" xfId="6595" applyFont="1" applyBorder="1" applyAlignment="1">
      <alignment horizontal="left" vertical="center"/>
    </xf>
    <xf numFmtId="0" fontId="177" fillId="0" borderId="0" xfId="6595" applyFont="1" applyBorder="1" applyAlignment="1">
      <alignment vertical="center"/>
    </xf>
    <xf numFmtId="3" fontId="171" fillId="0" borderId="0" xfId="6595" applyNumberFormat="1" applyFont="1" applyBorder="1" applyAlignment="1">
      <alignment horizontal="center" vertical="center"/>
    </xf>
    <xf numFmtId="0" fontId="174" fillId="0" borderId="0" xfId="6595" applyNumberFormat="1" applyFont="1" applyFill="1" applyBorder="1" applyAlignment="1" applyProtection="1">
      <alignment wrapText="1"/>
    </xf>
    <xf numFmtId="38" fontId="173" fillId="59" borderId="16" xfId="6595" applyNumberFormat="1" applyFont="1" applyFill="1" applyBorder="1"/>
    <xf numFmtId="38" fontId="173" fillId="59" borderId="0" xfId="6595" applyNumberFormat="1" applyFont="1" applyFill="1" applyBorder="1"/>
    <xf numFmtId="0" fontId="169" fillId="59" borderId="0" xfId="6595" applyNumberFormat="1" applyFont="1" applyFill="1" applyBorder="1" applyAlignment="1" applyProtection="1">
      <alignment horizontal="left" wrapText="1"/>
    </xf>
    <xf numFmtId="0" fontId="174" fillId="0" borderId="0" xfId="6595" applyNumberFormat="1" applyFont="1" applyFill="1" applyBorder="1" applyAlignment="1" applyProtection="1">
      <alignment horizontal="left" wrapText="1"/>
    </xf>
    <xf numFmtId="38" fontId="173" fillId="0" borderId="15" xfId="6595" applyNumberFormat="1" applyFont="1" applyBorder="1"/>
    <xf numFmtId="0" fontId="169" fillId="0" borderId="0" xfId="3275" applyFont="1" applyFill="1" applyAlignment="1">
      <alignment vertical="top" wrapText="1"/>
    </xf>
    <xf numFmtId="38" fontId="173" fillId="0" borderId="26" xfId="6595" applyNumberFormat="1" applyFont="1" applyBorder="1"/>
    <xf numFmtId="0" fontId="174" fillId="0" borderId="0" xfId="6595" applyNumberFormat="1" applyFont="1" applyFill="1" applyBorder="1" applyAlignment="1" applyProtection="1">
      <alignment horizontal="left" wrapText="1" indent="2"/>
    </xf>
    <xf numFmtId="0" fontId="174" fillId="0" borderId="0" xfId="6595" applyNumberFormat="1" applyFont="1" applyFill="1" applyBorder="1" applyAlignment="1" applyProtection="1">
      <alignment horizontal="left" indent="2"/>
    </xf>
    <xf numFmtId="3" fontId="172" fillId="0" borderId="0" xfId="6595" applyNumberFormat="1" applyFont="1" applyBorder="1" applyAlignment="1">
      <alignment vertical="center"/>
    </xf>
    <xf numFmtId="1" fontId="176" fillId="0" borderId="0" xfId="3507" applyNumberFormat="1" applyFont="1" applyFill="1" applyBorder="1" applyAlignment="1">
      <alignment vertical="center"/>
    </xf>
    <xf numFmtId="170" fontId="176" fillId="0" borderId="0" xfId="3507" applyNumberFormat="1" applyFont="1" applyFill="1" applyBorder="1" applyAlignment="1">
      <alignment vertical="center"/>
    </xf>
    <xf numFmtId="37" fontId="178" fillId="59" borderId="16" xfId="0" applyNumberFormat="1" applyFont="1" applyFill="1" applyBorder="1"/>
    <xf numFmtId="37" fontId="178" fillId="59" borderId="0" xfId="0" applyNumberFormat="1" applyFont="1" applyFill="1" applyBorder="1"/>
    <xf numFmtId="0" fontId="169" fillId="59" borderId="0" xfId="0" applyNumberFormat="1" applyFont="1" applyFill="1" applyBorder="1" applyAlignment="1" applyProtection="1">
      <alignment horizontal="left" wrapText="1"/>
    </xf>
    <xf numFmtId="0" fontId="174" fillId="0" borderId="0" xfId="0" applyNumberFormat="1" applyFont="1" applyFill="1" applyBorder="1" applyAlignment="1" applyProtection="1">
      <alignment horizontal="left" wrapText="1"/>
    </xf>
    <xf numFmtId="37" fontId="178" fillId="0" borderId="15" xfId="0" applyNumberFormat="1" applyFont="1" applyBorder="1"/>
    <xf numFmtId="0" fontId="174" fillId="0" borderId="0" xfId="0" applyNumberFormat="1" applyFont="1" applyFill="1" applyBorder="1" applyAlignment="1" applyProtection="1">
      <alignment horizontal="left" wrapText="1" indent="2"/>
    </xf>
    <xf numFmtId="0" fontId="174" fillId="0" borderId="0" xfId="0" applyNumberFormat="1" applyFont="1" applyFill="1" applyBorder="1" applyAlignment="1" applyProtection="1">
      <alignment horizontal="left" indent="2"/>
    </xf>
    <xf numFmtId="0" fontId="175" fillId="0" borderId="0" xfId="0" applyNumberFormat="1" applyFont="1" applyFill="1" applyBorder="1" applyAlignment="1" applyProtection="1">
      <alignment wrapText="1"/>
    </xf>
    <xf numFmtId="38" fontId="173" fillId="0" borderId="0" xfId="0" applyNumberFormat="1" applyFont="1"/>
    <xf numFmtId="38" fontId="173" fillId="0" borderId="0" xfId="0" applyNumberFormat="1" applyFont="1" applyBorder="1"/>
    <xf numFmtId="0" fontId="185" fillId="63" borderId="28" xfId="0" applyNumberFormat="1" applyFont="1" applyFill="1" applyBorder="1" applyAlignment="1" applyProtection="1">
      <alignment horizontal="left" vertical="top" wrapText="1"/>
    </xf>
    <xf numFmtId="167" fontId="173" fillId="59" borderId="0" xfId="215" applyFont="1" applyFill="1"/>
    <xf numFmtId="167" fontId="173" fillId="0" borderId="0" xfId="215" applyFont="1" applyBorder="1"/>
    <xf numFmtId="167" fontId="178" fillId="0" borderId="0" xfId="215" applyFont="1"/>
    <xf numFmtId="167" fontId="173" fillId="0" borderId="0" xfId="215" applyFont="1"/>
    <xf numFmtId="0" fontId="186" fillId="63" borderId="28" xfId="0" applyNumberFormat="1" applyFont="1" applyFill="1" applyBorder="1" applyAlignment="1" applyProtection="1">
      <alignment horizontal="left" vertical="top" wrapText="1"/>
    </xf>
    <xf numFmtId="0" fontId="187" fillId="0" borderId="29" xfId="0" applyFont="1" applyBorder="1"/>
    <xf numFmtId="0" fontId="187" fillId="0" borderId="26" xfId="0" applyFont="1" applyBorder="1" applyAlignment="1">
      <alignment horizontal="center"/>
    </xf>
    <xf numFmtId="0" fontId="187" fillId="0" borderId="26" xfId="0" applyFont="1" applyBorder="1"/>
    <xf numFmtId="0" fontId="188" fillId="0" borderId="30" xfId="0" applyFont="1" applyBorder="1"/>
    <xf numFmtId="0" fontId="188" fillId="0" borderId="0" xfId="0" applyFont="1" applyBorder="1" applyAlignment="1">
      <alignment horizontal="center"/>
    </xf>
    <xf numFmtId="0" fontId="188" fillId="0" borderId="0" xfId="0" applyFont="1" applyBorder="1"/>
    <xf numFmtId="0" fontId="189" fillId="0" borderId="0" xfId="0" applyFont="1" applyBorder="1"/>
    <xf numFmtId="0" fontId="191" fillId="0" borderId="30" xfId="0" applyFont="1" applyBorder="1" applyAlignment="1">
      <alignment horizontal="center" vertical="center"/>
    </xf>
    <xf numFmtId="0" fontId="191" fillId="0" borderId="0" xfId="0" applyFont="1" applyBorder="1" applyAlignment="1">
      <alignment horizontal="center" vertical="center"/>
    </xf>
    <xf numFmtId="0" fontId="187" fillId="0" borderId="30" xfId="0" applyFont="1" applyBorder="1"/>
    <xf numFmtId="0" fontId="187" fillId="0" borderId="0" xfId="0" applyFont="1" applyBorder="1" applyAlignment="1">
      <alignment horizontal="center"/>
    </xf>
    <xf numFmtId="0" fontId="191" fillId="0" borderId="31" xfId="0" applyFont="1" applyBorder="1"/>
    <xf numFmtId="0" fontId="187" fillId="0" borderId="0" xfId="0" applyFont="1" applyBorder="1"/>
    <xf numFmtId="0" fontId="187" fillId="0" borderId="0" xfId="0" applyFont="1" applyBorder="1" applyAlignment="1"/>
    <xf numFmtId="0" fontId="192" fillId="0" borderId="0" xfId="0" applyFont="1" applyBorder="1" applyAlignment="1">
      <alignment horizontal="center" vertical="center"/>
    </xf>
    <xf numFmtId="0" fontId="192" fillId="0" borderId="0" xfId="0" applyFont="1" applyBorder="1" applyAlignment="1">
      <alignment vertical="center"/>
    </xf>
    <xf numFmtId="0" fontId="193" fillId="0" borderId="0" xfId="0" applyFont="1" applyBorder="1" applyAlignment="1">
      <alignment vertical="center"/>
    </xf>
    <xf numFmtId="0" fontId="192" fillId="0" borderId="0" xfId="0" applyFont="1" applyBorder="1" applyAlignment="1">
      <alignment horizontal="center"/>
    </xf>
    <xf numFmtId="3" fontId="192" fillId="0" borderId="0" xfId="215" applyNumberFormat="1" applyFont="1" applyBorder="1"/>
    <xf numFmtId="3" fontId="187" fillId="0" borderId="0" xfId="215" applyNumberFormat="1" applyFont="1" applyBorder="1"/>
    <xf numFmtId="0" fontId="191" fillId="0" borderId="0" xfId="0" applyFont="1" applyBorder="1" applyAlignment="1">
      <alignment horizontal="left" vertical="center"/>
    </xf>
    <xf numFmtId="0" fontId="187" fillId="0" borderId="0" xfId="0" applyFont="1" applyBorder="1" applyAlignment="1">
      <alignment vertical="center"/>
    </xf>
    <xf numFmtId="0" fontId="192" fillId="0" borderId="0" xfId="0" applyFont="1" applyBorder="1"/>
    <xf numFmtId="0" fontId="187" fillId="0" borderId="33" xfId="0" applyFont="1" applyBorder="1" applyAlignment="1">
      <alignment horizontal="center"/>
    </xf>
    <xf numFmtId="0" fontId="187" fillId="0" borderId="34" xfId="0" applyFont="1" applyBorder="1" applyAlignment="1">
      <alignment horizontal="center"/>
    </xf>
    <xf numFmtId="0" fontId="187" fillId="0" borderId="32" xfId="0" applyFont="1" applyFill="1" applyBorder="1"/>
    <xf numFmtId="0" fontId="187" fillId="0" borderId="32" xfId="0" applyFont="1" applyBorder="1" applyAlignment="1">
      <alignment horizontal="center"/>
    </xf>
    <xf numFmtId="3" fontId="194" fillId="0" borderId="32" xfId="0" applyNumberFormat="1" applyFont="1" applyBorder="1" applyAlignment="1">
      <alignment horizontal="right"/>
    </xf>
    <xf numFmtId="3" fontId="187" fillId="0" borderId="32" xfId="0" applyNumberFormat="1" applyFont="1" applyBorder="1" applyAlignment="1">
      <alignment horizontal="right"/>
    </xf>
    <xf numFmtId="3" fontId="187" fillId="0" borderId="32" xfId="215" applyNumberFormat="1" applyFont="1" applyBorder="1" applyAlignment="1">
      <alignment horizontal="right"/>
    </xf>
    <xf numFmtId="0" fontId="187" fillId="0" borderId="15" xfId="0" applyFont="1" applyBorder="1" applyAlignment="1">
      <alignment horizontal="left"/>
    </xf>
    <xf numFmtId="0" fontId="187" fillId="0" borderId="36" xfId="0" applyFont="1" applyBorder="1" applyAlignment="1">
      <alignment horizontal="left"/>
    </xf>
    <xf numFmtId="168" fontId="187" fillId="0" borderId="32" xfId="215" applyNumberFormat="1" applyFont="1" applyBorder="1" applyAlignment="1"/>
    <xf numFmtId="0" fontId="187" fillId="0" borderId="32" xfId="0" applyFont="1" applyBorder="1"/>
    <xf numFmtId="0" fontId="187" fillId="0" borderId="32" xfId="0" applyFont="1" applyBorder="1" applyAlignment="1">
      <alignment horizontal="right"/>
    </xf>
    <xf numFmtId="0" fontId="187" fillId="0" borderId="30" xfId="0" applyFont="1" applyBorder="1" applyAlignment="1">
      <alignment vertical="center"/>
    </xf>
    <xf numFmtId="0" fontId="187" fillId="0" borderId="0" xfId="0" applyFont="1" applyBorder="1" applyAlignment="1">
      <alignment horizontal="center" vertical="center"/>
    </xf>
    <xf numFmtId="0" fontId="187" fillId="0" borderId="32" xfId="0" applyFont="1" applyBorder="1" applyAlignment="1">
      <alignment vertical="center"/>
    </xf>
    <xf numFmtId="3" fontId="192" fillId="0" borderId="32" xfId="215" applyNumberFormat="1" applyFont="1" applyBorder="1" applyAlignment="1">
      <alignment horizontal="right" vertical="center"/>
    </xf>
    <xf numFmtId="0" fontId="192" fillId="0" borderId="0" xfId="0" applyFont="1" applyFill="1" applyBorder="1" applyAlignment="1">
      <alignment horizontal="center" vertical="center"/>
    </xf>
    <xf numFmtId="3" fontId="192" fillId="0" borderId="0" xfId="215" applyNumberFormat="1" applyFont="1" applyBorder="1" applyAlignment="1">
      <alignment horizontal="right" vertical="center"/>
    </xf>
    <xf numFmtId="3" fontId="187" fillId="0" borderId="32" xfId="0" applyNumberFormat="1" applyFont="1" applyBorder="1" applyAlignment="1"/>
    <xf numFmtId="0" fontId="187" fillId="0" borderId="32" xfId="0" applyFont="1" applyBorder="1" applyAlignment="1"/>
    <xf numFmtId="3" fontId="187" fillId="0" borderId="32" xfId="215" applyNumberFormat="1" applyFont="1" applyBorder="1"/>
    <xf numFmtId="3" fontId="187" fillId="0" borderId="32" xfId="0" applyNumberFormat="1" applyFont="1" applyBorder="1"/>
    <xf numFmtId="3" fontId="192" fillId="0" borderId="32" xfId="215" applyNumberFormat="1" applyFont="1" applyBorder="1" applyAlignment="1">
      <alignment vertical="center"/>
    </xf>
    <xf numFmtId="3" fontId="192" fillId="0" borderId="0" xfId="215" applyNumberFormat="1" applyFont="1" applyBorder="1" applyAlignment="1"/>
    <xf numFmtId="0" fontId="187" fillId="0" borderId="0" xfId="0" applyFont="1" applyBorder="1" applyAlignment="1">
      <alignment horizontal="left" vertical="center"/>
    </xf>
    <xf numFmtId="3" fontId="187" fillId="0" borderId="0" xfId="215" applyNumberFormat="1" applyFont="1" applyBorder="1" applyAlignment="1"/>
    <xf numFmtId="0" fontId="195" fillId="0" borderId="0" xfId="0" applyFont="1" applyBorder="1" applyAlignment="1">
      <alignment vertical="center"/>
    </xf>
    <xf numFmtId="3" fontId="187" fillId="0" borderId="0" xfId="0" applyNumberFormat="1" applyFont="1" applyBorder="1"/>
    <xf numFmtId="3" fontId="187" fillId="0" borderId="0" xfId="215" applyNumberFormat="1" applyFont="1" applyBorder="1" applyAlignment="1">
      <alignment horizontal="right"/>
    </xf>
    <xf numFmtId="0" fontId="192" fillId="0" borderId="0" xfId="0" applyFont="1" applyBorder="1" applyAlignment="1">
      <alignment horizontal="left" vertical="center"/>
    </xf>
    <xf numFmtId="0" fontId="187" fillId="0" borderId="0" xfId="0" applyFont="1" applyFill="1" applyBorder="1" applyAlignment="1"/>
    <xf numFmtId="183" fontId="187" fillId="0" borderId="0" xfId="215" applyNumberFormat="1" applyFont="1" applyBorder="1" applyAlignment="1">
      <alignment horizontal="right"/>
    </xf>
    <xf numFmtId="0" fontId="192" fillId="0" borderId="0" xfId="0" applyFont="1" applyFill="1" applyBorder="1"/>
    <xf numFmtId="3" fontId="187" fillId="0" borderId="32" xfId="215" applyNumberFormat="1" applyFont="1" applyBorder="1" applyAlignment="1">
      <alignment horizontal="right" vertical="center"/>
    </xf>
    <xf numFmtId="3" fontId="196" fillId="0" borderId="32" xfId="6597" applyNumberFormat="1" applyFont="1" applyBorder="1"/>
    <xf numFmtId="0" fontId="192" fillId="0" borderId="40" xfId="0" applyFont="1" applyBorder="1"/>
    <xf numFmtId="0" fontId="187" fillId="0" borderId="41" xfId="0" applyFont="1" applyBorder="1"/>
    <xf numFmtId="0" fontId="192" fillId="0" borderId="41" xfId="0" applyFont="1" applyBorder="1" applyAlignment="1">
      <alignment horizontal="center"/>
    </xf>
    <xf numFmtId="0" fontId="192" fillId="0" borderId="41" xfId="0" applyFont="1" applyBorder="1"/>
    <xf numFmtId="3" fontId="192" fillId="0" borderId="42" xfId="215" applyNumberFormat="1" applyFont="1" applyBorder="1" applyAlignment="1">
      <alignment horizontal="right"/>
    </xf>
    <xf numFmtId="0" fontId="192" fillId="0" borderId="0" xfId="0" applyFont="1" applyFill="1" applyBorder="1" applyAlignment="1">
      <alignment horizontal="center"/>
    </xf>
    <xf numFmtId="0" fontId="187" fillId="0" borderId="0" xfId="0" applyFont="1" applyFill="1" applyBorder="1" applyAlignment="1">
      <alignment horizontal="center"/>
    </xf>
    <xf numFmtId="3" fontId="187" fillId="0" borderId="0" xfId="215" applyNumberFormat="1" applyFont="1" applyFill="1" applyBorder="1"/>
    <xf numFmtId="3" fontId="192" fillId="0" borderId="0" xfId="215" applyNumberFormat="1" applyFont="1" applyFill="1" applyBorder="1"/>
    <xf numFmtId="3" fontId="192" fillId="0" borderId="0" xfId="0" applyNumberFormat="1" applyFont="1" applyBorder="1"/>
    <xf numFmtId="3" fontId="192" fillId="0" borderId="42" xfId="215" applyNumberFormat="1" applyFont="1" applyBorder="1"/>
    <xf numFmtId="1" fontId="187" fillId="0" borderId="0" xfId="0" applyNumberFormat="1" applyFont="1" applyBorder="1"/>
    <xf numFmtId="0" fontId="197" fillId="0" borderId="0" xfId="0" applyFont="1" applyBorder="1" applyAlignment="1">
      <alignment horizontal="center"/>
    </xf>
    <xf numFmtId="0" fontId="12" fillId="0" borderId="0" xfId="0" applyFont="1" applyBorder="1"/>
    <xf numFmtId="0" fontId="198" fillId="0" borderId="0" xfId="0" applyFont="1" applyBorder="1"/>
    <xf numFmtId="0" fontId="191" fillId="0" borderId="0" xfId="0" applyFont="1" applyBorder="1" applyAlignment="1">
      <alignment horizontal="center"/>
    </xf>
    <xf numFmtId="0" fontId="199" fillId="0" borderId="0" xfId="0" applyFont="1" applyBorder="1" applyAlignment="1">
      <alignment horizontal="center"/>
    </xf>
    <xf numFmtId="0" fontId="200" fillId="0" borderId="0" xfId="0" applyFont="1" applyBorder="1"/>
    <xf numFmtId="0" fontId="199" fillId="0" borderId="0" xfId="0" applyFont="1" applyBorder="1"/>
    <xf numFmtId="183" fontId="192" fillId="0" borderId="0" xfId="215" applyNumberFormat="1" applyFont="1" applyBorder="1"/>
    <xf numFmtId="3" fontId="201" fillId="0" borderId="0" xfId="215" applyNumberFormat="1" applyFont="1" applyBorder="1"/>
    <xf numFmtId="0" fontId="201" fillId="0" borderId="0" xfId="0" applyFont="1" applyFill="1" applyBorder="1"/>
    <xf numFmtId="0" fontId="187" fillId="0" borderId="0" xfId="0" applyFont="1" applyFill="1" applyBorder="1"/>
    <xf numFmtId="0" fontId="187" fillId="0" borderId="0" xfId="0" applyFont="1" applyFill="1" applyAlignment="1">
      <alignment horizontal="center" vertical="center"/>
    </xf>
    <xf numFmtId="183" fontId="187" fillId="0" borderId="0" xfId="215" applyNumberFormat="1" applyFont="1" applyFill="1" applyAlignment="1">
      <alignment vertical="center"/>
    </xf>
    <xf numFmtId="183" fontId="201" fillId="0" borderId="0" xfId="215" applyNumberFormat="1" applyFont="1" applyBorder="1"/>
    <xf numFmtId="0" fontId="187" fillId="0" borderId="0" xfId="0" applyFont="1" applyAlignment="1">
      <alignment horizontal="center" vertical="center"/>
    </xf>
    <xf numFmtId="183" fontId="187" fillId="0" borderId="0" xfId="215" applyNumberFormat="1" applyFont="1" applyAlignment="1">
      <alignment vertical="center"/>
    </xf>
    <xf numFmtId="0" fontId="187" fillId="0" borderId="0" xfId="0" applyFont="1" applyAlignment="1">
      <alignment horizontal="center"/>
    </xf>
    <xf numFmtId="183" fontId="187" fillId="0" borderId="0" xfId="215" applyNumberFormat="1" applyFont="1"/>
    <xf numFmtId="0" fontId="194" fillId="0" borderId="0" xfId="0" applyFont="1" applyBorder="1"/>
    <xf numFmtId="0" fontId="194" fillId="0" borderId="0" xfId="0" applyFont="1" applyAlignment="1">
      <alignment horizontal="center"/>
    </xf>
    <xf numFmtId="183" fontId="194" fillId="0" borderId="0" xfId="215" applyNumberFormat="1" applyFont="1"/>
    <xf numFmtId="3" fontId="201" fillId="0" borderId="0" xfId="215" applyNumberFormat="1" applyFont="1" applyBorder="1" applyAlignment="1">
      <alignment horizontal="right"/>
    </xf>
    <xf numFmtId="183" fontId="187" fillId="0" borderId="0" xfId="215" applyNumberFormat="1" applyFont="1" applyBorder="1"/>
    <xf numFmtId="183" fontId="192" fillId="0" borderId="0" xfId="215" applyNumberFormat="1" applyFont="1" applyFill="1" applyBorder="1"/>
    <xf numFmtId="0" fontId="187" fillId="0" borderId="30" xfId="0" applyFont="1" applyFill="1" applyBorder="1"/>
    <xf numFmtId="0" fontId="190" fillId="0" borderId="0" xfId="0" applyFont="1" applyBorder="1"/>
    <xf numFmtId="0" fontId="195" fillId="0" borderId="0" xfId="0" applyFont="1" applyBorder="1"/>
    <xf numFmtId="3" fontId="195" fillId="0" borderId="0" xfId="215" applyNumberFormat="1" applyFont="1" applyBorder="1"/>
    <xf numFmtId="0" fontId="202" fillId="0" borderId="0" xfId="0" applyFont="1" applyBorder="1"/>
    <xf numFmtId="0" fontId="187" fillId="0" borderId="38" xfId="0" applyFont="1" applyBorder="1"/>
    <xf numFmtId="0" fontId="187" fillId="0" borderId="27" xfId="0" applyFont="1" applyBorder="1" applyAlignment="1">
      <alignment horizontal="center"/>
    </xf>
    <xf numFmtId="0" fontId="187" fillId="0" borderId="27" xfId="0" applyFont="1" applyBorder="1"/>
    <xf numFmtId="0" fontId="192" fillId="0" borderId="27" xfId="0" applyFont="1" applyBorder="1"/>
    <xf numFmtId="0" fontId="187" fillId="0" borderId="0" xfId="0" applyFont="1"/>
    <xf numFmtId="0" fontId="0" fillId="0" borderId="0" xfId="0"/>
    <xf numFmtId="0" fontId="0" fillId="0" borderId="0" xfId="0" applyAlignment="1">
      <alignment horizontal="center"/>
    </xf>
    <xf numFmtId="3" fontId="203" fillId="0" borderId="32" xfId="6597" applyNumberFormat="1" applyFont="1" applyBorder="1"/>
    <xf numFmtId="0" fontId="204" fillId="0" borderId="0" xfId="0" applyFont="1"/>
    <xf numFmtId="0" fontId="0" fillId="0" borderId="0" xfId="0" applyFill="1"/>
    <xf numFmtId="0" fontId="12" fillId="0" borderId="33" xfId="0" applyFont="1" applyBorder="1" applyAlignment="1">
      <alignment horizontal="center"/>
    </xf>
    <xf numFmtId="15" fontId="12" fillId="0" borderId="34" xfId="0" applyNumberFormat="1" applyFont="1" applyBorder="1" applyAlignment="1">
      <alignment horizontal="center"/>
    </xf>
    <xf numFmtId="46" fontId="12" fillId="0" borderId="34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/>
    <xf numFmtId="3" fontId="12" fillId="0" borderId="32" xfId="6597" applyNumberFormat="1" applyBorder="1"/>
    <xf numFmtId="3" fontId="12" fillId="0" borderId="32" xfId="6597" applyNumberFormat="1" applyFill="1" applyBorder="1"/>
    <xf numFmtId="0" fontId="12" fillId="0" borderId="32" xfId="0" applyFont="1" applyBorder="1"/>
    <xf numFmtId="0" fontId="12" fillId="0" borderId="32" xfId="0" applyFont="1" applyBorder="1" applyAlignment="1">
      <alignment vertical="center"/>
    </xf>
    <xf numFmtId="0" fontId="207" fillId="0" borderId="32" xfId="0" applyFont="1" applyBorder="1" applyAlignment="1">
      <alignment vertical="center"/>
    </xf>
    <xf numFmtId="0" fontId="207" fillId="0" borderId="32" xfId="0" applyFont="1" applyBorder="1" applyAlignment="1">
      <alignment horizontal="center" vertical="center"/>
    </xf>
    <xf numFmtId="3" fontId="207" fillId="0" borderId="32" xfId="6597" applyNumberFormat="1" applyFont="1" applyBorder="1" applyAlignment="1">
      <alignment vertical="center"/>
    </xf>
    <xf numFmtId="3" fontId="207" fillId="0" borderId="32" xfId="6597" applyNumberFormat="1" applyFont="1" applyFill="1" applyBorder="1" applyAlignment="1">
      <alignment vertical="center"/>
    </xf>
    <xf numFmtId="3" fontId="0" fillId="0" borderId="0" xfId="0" applyNumberFormat="1" applyFill="1"/>
    <xf numFmtId="3" fontId="0" fillId="0" borderId="0" xfId="0" applyNumberFormat="1"/>
    <xf numFmtId="0" fontId="205" fillId="0" borderId="0" xfId="0" applyFont="1" applyFill="1" applyAlignment="1">
      <alignment horizontal="center"/>
    </xf>
    <xf numFmtId="0" fontId="12" fillId="0" borderId="0" xfId="0" applyFont="1"/>
    <xf numFmtId="0" fontId="12" fillId="0" borderId="29" xfId="0" applyFont="1" applyBorder="1"/>
    <xf numFmtId="0" fontId="12" fillId="0" borderId="26" xfId="0" applyFont="1" applyBorder="1"/>
    <xf numFmtId="0" fontId="12" fillId="0" borderId="37" xfId="0" applyFont="1" applyBorder="1"/>
    <xf numFmtId="0" fontId="188" fillId="0" borderId="0" xfId="0" applyFont="1"/>
    <xf numFmtId="0" fontId="189" fillId="0" borderId="27" xfId="0" applyFont="1" applyBorder="1"/>
    <xf numFmtId="0" fontId="189" fillId="0" borderId="27" xfId="0" applyFont="1" applyBorder="1" applyAlignment="1">
      <alignment horizontal="right"/>
    </xf>
    <xf numFmtId="0" fontId="188" fillId="0" borderId="27" xfId="0" applyFont="1" applyBorder="1" applyAlignment="1">
      <alignment horizontal="center"/>
    </xf>
    <xf numFmtId="0" fontId="188" fillId="0" borderId="27" xfId="0" applyFont="1" applyBorder="1"/>
    <xf numFmtId="0" fontId="188" fillId="0" borderId="43" xfId="0" applyFont="1" applyBorder="1"/>
    <xf numFmtId="0" fontId="188" fillId="0" borderId="26" xfId="0" applyFont="1" applyBorder="1" applyAlignment="1">
      <alignment horizontal="right"/>
    </xf>
    <xf numFmtId="0" fontId="188" fillId="0" borderId="26" xfId="0" applyFont="1" applyBorder="1" applyAlignment="1">
      <alignment horizontal="center"/>
    </xf>
    <xf numFmtId="0" fontId="188" fillId="0" borderId="26" xfId="0" applyFont="1" applyBorder="1"/>
    <xf numFmtId="0" fontId="189" fillId="0" borderId="15" xfId="0" applyFont="1" applyBorder="1"/>
    <xf numFmtId="0" fontId="189" fillId="0" borderId="15" xfId="0" applyFont="1" applyBorder="1" applyAlignment="1">
      <alignment horizontal="center"/>
    </xf>
    <xf numFmtId="14" fontId="189" fillId="0" borderId="27" xfId="0" applyNumberFormat="1" applyFont="1" applyBorder="1"/>
    <xf numFmtId="0" fontId="188" fillId="0" borderId="0" xfId="0" applyNumberFormat="1" applyFont="1" applyBorder="1" applyAlignment="1">
      <alignment horizontal="center"/>
    </xf>
    <xf numFmtId="0" fontId="189" fillId="0" borderId="43" xfId="0" applyFont="1" applyBorder="1"/>
    <xf numFmtId="0" fontId="12" fillId="0" borderId="30" xfId="0" applyFont="1" applyBorder="1"/>
    <xf numFmtId="0" fontId="189" fillId="0" borderId="0" xfId="0" applyFont="1" applyFill="1" applyBorder="1"/>
    <xf numFmtId="0" fontId="198" fillId="0" borderId="43" xfId="0" applyFont="1" applyBorder="1"/>
    <xf numFmtId="0" fontId="12" fillId="0" borderId="43" xfId="0" applyFont="1" applyBorder="1"/>
    <xf numFmtId="0" fontId="209" fillId="0" borderId="0" xfId="0" applyFont="1" applyBorder="1" applyAlignment="1">
      <alignment horizontal="center"/>
    </xf>
    <xf numFmtId="0" fontId="206" fillId="0" borderId="0" xfId="0" applyFont="1"/>
    <xf numFmtId="0" fontId="206" fillId="0" borderId="30" xfId="0" applyFont="1" applyBorder="1"/>
    <xf numFmtId="0" fontId="206" fillId="0" borderId="0" xfId="0" applyFont="1" applyBorder="1"/>
    <xf numFmtId="0" fontId="206" fillId="0" borderId="43" xfId="0" applyFont="1" applyBorder="1"/>
    <xf numFmtId="0" fontId="12" fillId="0" borderId="38" xfId="0" applyFont="1" applyBorder="1"/>
    <xf numFmtId="0" fontId="12" fillId="0" borderId="27" xfId="0" applyFont="1" applyBorder="1"/>
    <xf numFmtId="0" fontId="12" fillId="0" borderId="39" xfId="0" applyFont="1" applyBorder="1"/>
    <xf numFmtId="37" fontId="166" fillId="0" borderId="0" xfId="0" applyNumberFormat="1" applyFont="1" applyFill="1" applyBorder="1" applyAlignment="1" applyProtection="1"/>
    <xf numFmtId="3" fontId="166" fillId="0" borderId="0" xfId="0" applyNumberFormat="1" applyFont="1" applyFill="1" applyBorder="1" applyAlignment="1" applyProtection="1"/>
    <xf numFmtId="0" fontId="189" fillId="0" borderId="15" xfId="0" applyFont="1" applyBorder="1" applyAlignment="1">
      <alignment horizontal="center"/>
    </xf>
    <xf numFmtId="21" fontId="189" fillId="0" borderId="0" xfId="0" applyNumberFormat="1" applyFont="1" applyBorder="1" applyAlignment="1">
      <alignment horizontal="center"/>
    </xf>
    <xf numFmtId="0" fontId="189" fillId="0" borderId="0" xfId="0" applyFont="1" applyBorder="1" applyAlignment="1">
      <alignment horizontal="center"/>
    </xf>
    <xf numFmtId="46" fontId="189" fillId="0" borderId="0" xfId="0" applyNumberFormat="1" applyFont="1" applyBorder="1" applyAlignment="1">
      <alignment horizontal="center"/>
    </xf>
    <xf numFmtId="0" fontId="208" fillId="0" borderId="30" xfId="0" applyFont="1" applyBorder="1" applyAlignment="1">
      <alignment horizontal="center"/>
    </xf>
    <xf numFmtId="0" fontId="208" fillId="0" borderId="0" xfId="0" applyFont="1" applyBorder="1" applyAlignment="1">
      <alignment horizontal="center"/>
    </xf>
    <xf numFmtId="0" fontId="208" fillId="0" borderId="43" xfId="0" applyFont="1" applyBorder="1" applyAlignment="1">
      <alignment horizontal="center"/>
    </xf>
    <xf numFmtId="0" fontId="188" fillId="0" borderId="0" xfId="0" applyFont="1" applyBorder="1" applyAlignment="1">
      <alignment horizontal="center"/>
    </xf>
    <xf numFmtId="0" fontId="189" fillId="0" borderId="27" xfId="0" applyFont="1" applyBorder="1" applyAlignment="1">
      <alignment horizontal="center"/>
    </xf>
    <xf numFmtId="0" fontId="168" fillId="0" borderId="0" xfId="3507" applyNumberFormat="1" applyFont="1" applyFill="1" applyBorder="1" applyAlignment="1">
      <alignment horizontal="left" vertical="center" wrapText="1"/>
    </xf>
    <xf numFmtId="0" fontId="173" fillId="0" borderId="0" xfId="6595" applyFont="1" applyAlignment="1">
      <alignment horizontal="center"/>
    </xf>
    <xf numFmtId="0" fontId="170" fillId="0" borderId="0" xfId="0" applyFont="1" applyBorder="1" applyAlignment="1">
      <alignment horizontal="left"/>
    </xf>
    <xf numFmtId="0" fontId="190" fillId="0" borderId="30" xfId="0" applyFont="1" applyBorder="1" applyAlignment="1">
      <alignment horizontal="center" vertical="center"/>
    </xf>
    <xf numFmtId="0" fontId="190" fillId="0" borderId="0" xfId="0" applyFont="1" applyBorder="1" applyAlignment="1">
      <alignment horizontal="center" vertical="center"/>
    </xf>
    <xf numFmtId="0" fontId="191" fillId="0" borderId="0" xfId="0" applyFont="1" applyBorder="1" applyAlignment="1">
      <alignment horizontal="left"/>
    </xf>
    <xf numFmtId="0" fontId="187" fillId="0" borderId="32" xfId="0" applyFont="1" applyBorder="1" applyAlignment="1">
      <alignment horizontal="center" vertical="center"/>
    </xf>
    <xf numFmtId="0" fontId="187" fillId="0" borderId="35" xfId="0" applyFont="1" applyFill="1" applyBorder="1" applyAlignment="1">
      <alignment horizontal="left"/>
    </xf>
    <xf numFmtId="0" fontId="187" fillId="0" borderId="36" xfId="0" applyFont="1" applyFill="1" applyBorder="1" applyAlignment="1">
      <alignment horizontal="left"/>
    </xf>
    <xf numFmtId="0" fontId="187" fillId="0" borderId="15" xfId="0" applyFont="1" applyBorder="1" applyAlignment="1">
      <alignment horizontal="left"/>
    </xf>
    <xf numFmtId="0" fontId="187" fillId="0" borderId="36" xfId="0" applyFont="1" applyBorder="1" applyAlignment="1">
      <alignment horizontal="left"/>
    </xf>
    <xf numFmtId="0" fontId="187" fillId="0" borderId="35" xfId="0" applyFont="1" applyBorder="1" applyAlignment="1">
      <alignment horizontal="left"/>
    </xf>
    <xf numFmtId="0" fontId="192" fillId="0" borderId="35" xfId="0" applyFont="1" applyFill="1" applyBorder="1" applyAlignment="1">
      <alignment horizontal="center" vertical="center"/>
    </xf>
    <xf numFmtId="0" fontId="192" fillId="0" borderId="15" xfId="0" applyFont="1" applyFill="1" applyBorder="1" applyAlignment="1">
      <alignment horizontal="center" vertical="center"/>
    </xf>
    <xf numFmtId="0" fontId="192" fillId="0" borderId="36" xfId="0" applyFont="1" applyFill="1" applyBorder="1" applyAlignment="1">
      <alignment horizontal="center" vertical="center"/>
    </xf>
    <xf numFmtId="0" fontId="187" fillId="0" borderId="29" xfId="0" applyFont="1" applyBorder="1" applyAlignment="1">
      <alignment horizontal="center" vertical="center"/>
    </xf>
    <xf numFmtId="0" fontId="187" fillId="0" borderId="26" xfId="0" applyFont="1" applyBorder="1" applyAlignment="1">
      <alignment horizontal="center" vertical="center"/>
    </xf>
    <xf numFmtId="0" fontId="187" fillId="0" borderId="37" xfId="0" applyFont="1" applyBorder="1" applyAlignment="1">
      <alignment horizontal="center" vertical="center"/>
    </xf>
    <xf numFmtId="0" fontId="187" fillId="0" borderId="38" xfId="0" applyFont="1" applyBorder="1" applyAlignment="1">
      <alignment horizontal="center" vertical="center"/>
    </xf>
    <xf numFmtId="0" fontId="187" fillId="0" borderId="27" xfId="0" applyFont="1" applyBorder="1" applyAlignment="1">
      <alignment horizontal="center" vertical="center"/>
    </xf>
    <xf numFmtId="0" fontId="187" fillId="0" borderId="39" xfId="0" applyFont="1" applyBorder="1" applyAlignment="1">
      <alignment horizontal="center" vertical="center"/>
    </xf>
    <xf numFmtId="0" fontId="187" fillId="0" borderId="15" xfId="0" applyFont="1" applyFill="1" applyBorder="1" applyAlignment="1">
      <alignment horizontal="left"/>
    </xf>
    <xf numFmtId="0" fontId="187" fillId="0" borderId="35" xfId="0" applyFont="1" applyBorder="1" applyAlignment="1">
      <alignment horizontal="center"/>
    </xf>
    <xf numFmtId="0" fontId="187" fillId="0" borderId="15" xfId="0" applyFont="1" applyBorder="1" applyAlignment="1">
      <alignment horizontal="center"/>
    </xf>
    <xf numFmtId="0" fontId="187" fillId="0" borderId="36" xfId="0" applyFont="1" applyBorder="1" applyAlignment="1">
      <alignment horizontal="center"/>
    </xf>
    <xf numFmtId="0" fontId="205" fillId="0" borderId="0" xfId="0" applyFont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206" fillId="0" borderId="33" xfId="0" applyFont="1" applyBorder="1" applyAlignment="1">
      <alignment horizontal="center" vertical="center"/>
    </xf>
    <xf numFmtId="0" fontId="206" fillId="0" borderId="34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206" fillId="0" borderId="0" xfId="0" applyFont="1" applyAlignment="1">
      <alignment horizontal="center"/>
    </xf>
  </cellXfs>
  <cellStyles count="6598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4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omma_21.Aktivet Afatgjata Materiale  09" xfId="6597" xr:uid="{00000000-0005-0000-0000-000071100000}"/>
    <cellStyle name="Currency 2" xfId="2985" xr:uid="{00000000-0005-0000-0000-000072100000}"/>
    <cellStyle name="Currency 2 2" xfId="2986" xr:uid="{00000000-0005-0000-0000-000073100000}"/>
    <cellStyle name="Currency 2 2 2" xfId="2987" xr:uid="{00000000-0005-0000-0000-000074100000}"/>
    <cellStyle name="Currency 2 2 3" xfId="2988" xr:uid="{00000000-0005-0000-0000-000075100000}"/>
    <cellStyle name="Currency 2 3" xfId="2989" xr:uid="{00000000-0005-0000-0000-000076100000}"/>
    <cellStyle name="Currency 3" xfId="2990" xr:uid="{00000000-0005-0000-0000-000077100000}"/>
    <cellStyle name="Currency 3 2" xfId="2991" xr:uid="{00000000-0005-0000-0000-000078100000}"/>
    <cellStyle name="Currency 3 2 2" xfId="2992" xr:uid="{00000000-0005-0000-0000-000079100000}"/>
    <cellStyle name="Currency 3 3" xfId="2993" xr:uid="{00000000-0005-0000-0000-00007A100000}"/>
    <cellStyle name="Currency 3 3 2" xfId="2994" xr:uid="{00000000-0005-0000-0000-00007B100000}"/>
    <cellStyle name="Currency 3 3 3" xfId="2995" xr:uid="{00000000-0005-0000-0000-00007C100000}"/>
    <cellStyle name="Currency 3 3 4" xfId="2996" xr:uid="{00000000-0005-0000-0000-00007D100000}"/>
    <cellStyle name="Currency 3 3 5" xfId="2997" xr:uid="{00000000-0005-0000-0000-00007E100000}"/>
    <cellStyle name="Currency 3 3 6" xfId="4979" xr:uid="{00000000-0005-0000-0000-00007F100000}"/>
    <cellStyle name="Currency 3 4" xfId="2998" xr:uid="{00000000-0005-0000-0000-000080100000}"/>
    <cellStyle name="Currency 4" xfId="2999" xr:uid="{00000000-0005-0000-0000-000081100000}"/>
    <cellStyle name="E&amp;Y House" xfId="3000" xr:uid="{00000000-0005-0000-0000-000082100000}"/>
    <cellStyle name="E&amp;Y House 2" xfId="3001" xr:uid="{00000000-0005-0000-0000-000083100000}"/>
    <cellStyle name="E&amp;Y House 2 2" xfId="3002" xr:uid="{00000000-0005-0000-0000-000084100000}"/>
    <cellStyle name="Explanatory Text 2" xfId="3003" xr:uid="{00000000-0005-0000-0000-000085100000}"/>
    <cellStyle name="Explanatory Text 3" xfId="3004" xr:uid="{00000000-0005-0000-0000-000086100000}"/>
    <cellStyle name="Explanatory Text 4" xfId="3005" xr:uid="{00000000-0005-0000-0000-000087100000}"/>
    <cellStyle name="Good 2" xfId="3006" xr:uid="{00000000-0005-0000-0000-000088100000}"/>
    <cellStyle name="Good 3" xfId="3007" xr:uid="{00000000-0005-0000-0000-000089100000}"/>
    <cellStyle name="Good 3 2" xfId="3008" xr:uid="{00000000-0005-0000-0000-00008A100000}"/>
    <cellStyle name="Good 3 3" xfId="3009" xr:uid="{00000000-0005-0000-0000-00008B100000}"/>
    <cellStyle name="Good 3 4" xfId="3010" xr:uid="{00000000-0005-0000-0000-00008C100000}"/>
    <cellStyle name="Good 3 5" xfId="3011" xr:uid="{00000000-0005-0000-0000-00008D100000}"/>
    <cellStyle name="Good 3 6" xfId="3012" xr:uid="{00000000-0005-0000-0000-00008E100000}"/>
    <cellStyle name="Good 3 7" xfId="4237" xr:uid="{00000000-0005-0000-0000-00008F100000}"/>
    <cellStyle name="Good 4" xfId="3013" xr:uid="{00000000-0005-0000-0000-000090100000}"/>
    <cellStyle name="Heading 1 2" xfId="3014" xr:uid="{00000000-0005-0000-0000-000091100000}"/>
    <cellStyle name="Heading 1 3" xfId="3015" xr:uid="{00000000-0005-0000-0000-000092100000}"/>
    <cellStyle name="Heading 1 3 2" xfId="3016" xr:uid="{00000000-0005-0000-0000-000093100000}"/>
    <cellStyle name="Heading 1 3 2 2" xfId="3017" xr:uid="{00000000-0005-0000-0000-000094100000}"/>
    <cellStyle name="Heading 1 3 3" xfId="3018" xr:uid="{00000000-0005-0000-0000-000095100000}"/>
    <cellStyle name="Heading 1 3 3 2" xfId="3019" xr:uid="{00000000-0005-0000-0000-000096100000}"/>
    <cellStyle name="Heading 1 3 3 3" xfId="4234" xr:uid="{00000000-0005-0000-0000-000097100000}"/>
    <cellStyle name="Heading 1 3 4" xfId="3020" xr:uid="{00000000-0005-0000-0000-000098100000}"/>
    <cellStyle name="Heading 1 3 4 2" xfId="3021" xr:uid="{00000000-0005-0000-0000-000099100000}"/>
    <cellStyle name="Heading 1 3 5" xfId="3022" xr:uid="{00000000-0005-0000-0000-00009A100000}"/>
    <cellStyle name="Heading 1 3 5 2" xfId="3023" xr:uid="{00000000-0005-0000-0000-00009B100000}"/>
    <cellStyle name="Heading 1 3 6" xfId="3024" xr:uid="{00000000-0005-0000-0000-00009C100000}"/>
    <cellStyle name="Heading 1 3 6 2" xfId="4671" xr:uid="{00000000-0005-0000-0000-00009D100000}"/>
    <cellStyle name="Heading 1 3 7" xfId="4235" xr:uid="{00000000-0005-0000-0000-00009E100000}"/>
    <cellStyle name="Heading 1 4" xfId="3025" xr:uid="{00000000-0005-0000-0000-00009F100000}"/>
    <cellStyle name="Heading 2 2" xfId="3026" xr:uid="{00000000-0005-0000-0000-0000A0100000}"/>
    <cellStyle name="Heading 2 3" xfId="3027" xr:uid="{00000000-0005-0000-0000-0000A1100000}"/>
    <cellStyle name="Heading 2 3 2" xfId="3028" xr:uid="{00000000-0005-0000-0000-0000A2100000}"/>
    <cellStyle name="Heading 2 3 2 2" xfId="3029" xr:uid="{00000000-0005-0000-0000-0000A3100000}"/>
    <cellStyle name="Heading 2 3 3" xfId="3030" xr:uid="{00000000-0005-0000-0000-0000A4100000}"/>
    <cellStyle name="Heading 2 3 3 2" xfId="3031" xr:uid="{00000000-0005-0000-0000-0000A5100000}"/>
    <cellStyle name="Heading 2 3 3 3" xfId="4231" xr:uid="{00000000-0005-0000-0000-0000A6100000}"/>
    <cellStyle name="Heading 2 3 4" xfId="3032" xr:uid="{00000000-0005-0000-0000-0000A7100000}"/>
    <cellStyle name="Heading 2 3 4 2" xfId="3033" xr:uid="{00000000-0005-0000-0000-0000A8100000}"/>
    <cellStyle name="Heading 2 3 5" xfId="3034" xr:uid="{00000000-0005-0000-0000-0000A9100000}"/>
    <cellStyle name="Heading 2 3 5 2" xfId="3035" xr:uid="{00000000-0005-0000-0000-0000AA100000}"/>
    <cellStyle name="Heading 2 3 6" xfId="3036" xr:uid="{00000000-0005-0000-0000-0000AB100000}"/>
    <cellStyle name="Heading 2 3 6 2" xfId="4672" xr:uid="{00000000-0005-0000-0000-0000AC100000}"/>
    <cellStyle name="Heading 2 3 7" xfId="4232" xr:uid="{00000000-0005-0000-0000-0000AD100000}"/>
    <cellStyle name="Heading 2 4" xfId="3037" xr:uid="{00000000-0005-0000-0000-0000AE100000}"/>
    <cellStyle name="Heading 3 2" xfId="3038" xr:uid="{00000000-0005-0000-0000-0000AF100000}"/>
    <cellStyle name="Heading 3 3" xfId="3039" xr:uid="{00000000-0005-0000-0000-0000B0100000}"/>
    <cellStyle name="Heading 3 3 2" xfId="3040" xr:uid="{00000000-0005-0000-0000-0000B1100000}"/>
    <cellStyle name="Heading 3 3 2 2" xfId="3041" xr:uid="{00000000-0005-0000-0000-0000B2100000}"/>
    <cellStyle name="Heading 3 3 3" xfId="3042" xr:uid="{00000000-0005-0000-0000-0000B3100000}"/>
    <cellStyle name="Heading 3 3 3 2" xfId="3043" xr:uid="{00000000-0005-0000-0000-0000B4100000}"/>
    <cellStyle name="Heading 3 3 3 3" xfId="4229" xr:uid="{00000000-0005-0000-0000-0000B5100000}"/>
    <cellStyle name="Heading 3 3 4" xfId="3044" xr:uid="{00000000-0005-0000-0000-0000B6100000}"/>
    <cellStyle name="Heading 3 3 4 2" xfId="3045" xr:uid="{00000000-0005-0000-0000-0000B7100000}"/>
    <cellStyle name="Heading 3 3 5" xfId="3046" xr:uid="{00000000-0005-0000-0000-0000B8100000}"/>
    <cellStyle name="Heading 3 3 5 2" xfId="3047" xr:uid="{00000000-0005-0000-0000-0000B9100000}"/>
    <cellStyle name="Heading 3 3 6" xfId="3048" xr:uid="{00000000-0005-0000-0000-0000BA100000}"/>
    <cellStyle name="Heading 3 3 6 2" xfId="4673" xr:uid="{00000000-0005-0000-0000-0000BB100000}"/>
    <cellStyle name="Heading 3 3 7" xfId="4230" xr:uid="{00000000-0005-0000-0000-0000BC100000}"/>
    <cellStyle name="Heading 3 4" xfId="3049" xr:uid="{00000000-0005-0000-0000-0000BD100000}"/>
    <cellStyle name="Heading 4 2" xfId="3050" xr:uid="{00000000-0005-0000-0000-0000BE100000}"/>
    <cellStyle name="Heading 4 3" xfId="3051" xr:uid="{00000000-0005-0000-0000-0000BF100000}"/>
    <cellStyle name="Heading 4 3 2" xfId="3052" xr:uid="{00000000-0005-0000-0000-0000C0100000}"/>
    <cellStyle name="Heading 4 3 2 2" xfId="3053" xr:uid="{00000000-0005-0000-0000-0000C1100000}"/>
    <cellStyle name="Heading 4 3 3" xfId="3054" xr:uid="{00000000-0005-0000-0000-0000C2100000}"/>
    <cellStyle name="Heading 4 3 3 2" xfId="3055" xr:uid="{00000000-0005-0000-0000-0000C3100000}"/>
    <cellStyle name="Heading 4 3 3 3" xfId="4224" xr:uid="{00000000-0005-0000-0000-0000C4100000}"/>
    <cellStyle name="Heading 4 3 4" xfId="3056" xr:uid="{00000000-0005-0000-0000-0000C5100000}"/>
    <cellStyle name="Heading 4 3 4 2" xfId="3057" xr:uid="{00000000-0005-0000-0000-0000C6100000}"/>
    <cellStyle name="Heading 4 3 5" xfId="3058" xr:uid="{00000000-0005-0000-0000-0000C7100000}"/>
    <cellStyle name="Heading 4 3 5 2" xfId="3059" xr:uid="{00000000-0005-0000-0000-0000C8100000}"/>
    <cellStyle name="Heading 4 3 6" xfId="3060" xr:uid="{00000000-0005-0000-0000-0000C9100000}"/>
    <cellStyle name="Heading 4 3 6 2" xfId="4674" xr:uid="{00000000-0005-0000-0000-0000CA100000}"/>
    <cellStyle name="Heading 4 3 7" xfId="4225" xr:uid="{00000000-0005-0000-0000-0000CB100000}"/>
    <cellStyle name="Heading 4 4" xfId="3061" xr:uid="{00000000-0005-0000-0000-0000CC100000}"/>
    <cellStyle name="Hyperlink 2" xfId="3062" xr:uid="{00000000-0005-0000-0000-0000CD100000}"/>
    <cellStyle name="Hyperlink 2 2" xfId="3063" xr:uid="{00000000-0005-0000-0000-0000CE100000}"/>
    <cellStyle name="Hyperlink 2 3" xfId="3064" xr:uid="{00000000-0005-0000-0000-0000CF100000}"/>
    <cellStyle name="Input 2" xfId="3065" xr:uid="{00000000-0005-0000-0000-0000D0100000}"/>
    <cellStyle name="Input 3" xfId="3066" xr:uid="{00000000-0005-0000-0000-0000D1100000}"/>
    <cellStyle name="Input 3 2" xfId="3067" xr:uid="{00000000-0005-0000-0000-0000D2100000}"/>
    <cellStyle name="Input 3 3" xfId="3068" xr:uid="{00000000-0005-0000-0000-0000D3100000}"/>
    <cellStyle name="Input 3 4" xfId="3069" xr:uid="{00000000-0005-0000-0000-0000D4100000}"/>
    <cellStyle name="Input 3 5" xfId="3070" xr:uid="{00000000-0005-0000-0000-0000D5100000}"/>
    <cellStyle name="Input 3 6" xfId="3071" xr:uid="{00000000-0005-0000-0000-0000D6100000}"/>
    <cellStyle name="Input 3 7" xfId="4218" xr:uid="{00000000-0005-0000-0000-0000D7100000}"/>
    <cellStyle name="Input 4" xfId="3072" xr:uid="{00000000-0005-0000-0000-0000D8100000}"/>
    <cellStyle name="Input 4 2" xfId="3073" xr:uid="{00000000-0005-0000-0000-0000D9100000}"/>
    <cellStyle name="Input 4 3" xfId="3074" xr:uid="{00000000-0005-0000-0000-0000DA100000}"/>
    <cellStyle name="Input 4 4" xfId="3075" xr:uid="{00000000-0005-0000-0000-0000DB100000}"/>
    <cellStyle name="Linked Cell 2" xfId="3076" xr:uid="{00000000-0005-0000-0000-0000DC100000}"/>
    <cellStyle name="Linked Cell 3" xfId="3077" xr:uid="{00000000-0005-0000-0000-0000DD100000}"/>
    <cellStyle name="Linked Cell 3 2" xfId="3078" xr:uid="{00000000-0005-0000-0000-0000DE100000}"/>
    <cellStyle name="Linked Cell 3 2 2" xfId="3079" xr:uid="{00000000-0005-0000-0000-0000DF100000}"/>
    <cellStyle name="Linked Cell 3 3" xfId="3080" xr:uid="{00000000-0005-0000-0000-0000E0100000}"/>
    <cellStyle name="Linked Cell 3 3 2" xfId="3081" xr:uid="{00000000-0005-0000-0000-0000E1100000}"/>
    <cellStyle name="Linked Cell 3 3 3" xfId="4214" xr:uid="{00000000-0005-0000-0000-0000E2100000}"/>
    <cellStyle name="Linked Cell 3 4" xfId="3082" xr:uid="{00000000-0005-0000-0000-0000E3100000}"/>
    <cellStyle name="Linked Cell 3 4 2" xfId="3083" xr:uid="{00000000-0005-0000-0000-0000E4100000}"/>
    <cellStyle name="Linked Cell 3 5" xfId="3084" xr:uid="{00000000-0005-0000-0000-0000E5100000}"/>
    <cellStyle name="Linked Cell 3 5 2" xfId="3085" xr:uid="{00000000-0005-0000-0000-0000E6100000}"/>
    <cellStyle name="Linked Cell 3 6" xfId="3086" xr:uid="{00000000-0005-0000-0000-0000E7100000}"/>
    <cellStyle name="Linked Cell 3 6 2" xfId="4675" xr:uid="{00000000-0005-0000-0000-0000E8100000}"/>
    <cellStyle name="Linked Cell 3 7" xfId="4215" xr:uid="{00000000-0005-0000-0000-0000E9100000}"/>
    <cellStyle name="Linked Cell 4" xfId="3087" xr:uid="{00000000-0005-0000-0000-0000EA100000}"/>
    <cellStyle name="Navadno_obrazciZGD" xfId="6591" xr:uid="{00000000-0005-0000-0000-0000EB100000}"/>
    <cellStyle name="Neutral 2" xfId="3088" xr:uid="{00000000-0005-0000-0000-0000EC100000}"/>
    <cellStyle name="Neutral 3" xfId="3089" xr:uid="{00000000-0005-0000-0000-0000ED100000}"/>
    <cellStyle name="Neutral 3 2" xfId="3090" xr:uid="{00000000-0005-0000-0000-0000EE100000}"/>
    <cellStyle name="Neutral 3 3" xfId="3091" xr:uid="{00000000-0005-0000-0000-0000EF100000}"/>
    <cellStyle name="Neutral 3 4" xfId="3092" xr:uid="{00000000-0005-0000-0000-0000F0100000}"/>
    <cellStyle name="Neutral 3 5" xfId="3093" xr:uid="{00000000-0005-0000-0000-0000F1100000}"/>
    <cellStyle name="Neutral 3 6" xfId="3094" xr:uid="{00000000-0005-0000-0000-0000F2100000}"/>
    <cellStyle name="Neutral 3 7" xfId="4210" xr:uid="{00000000-0005-0000-0000-0000F3100000}"/>
    <cellStyle name="Neutral 4" xfId="3095" xr:uid="{00000000-0005-0000-0000-0000F4100000}"/>
    <cellStyle name="Normal" xfId="0" builtinId="0"/>
    <cellStyle name="Normal 10" xfId="3096" xr:uid="{00000000-0005-0000-0000-0000F6100000}"/>
    <cellStyle name="Normal 10 2" xfId="3097" xr:uid="{00000000-0005-0000-0000-0000F7100000}"/>
    <cellStyle name="Normal 10 2 2" xfId="3098" xr:uid="{00000000-0005-0000-0000-0000F8100000}"/>
    <cellStyle name="Normal 10 2 3" xfId="3099" xr:uid="{00000000-0005-0000-0000-0000F9100000}"/>
    <cellStyle name="Normal 10 3" xfId="3100" xr:uid="{00000000-0005-0000-0000-0000FA100000}"/>
    <cellStyle name="Normal 10 4" xfId="3101" xr:uid="{00000000-0005-0000-0000-0000FB100000}"/>
    <cellStyle name="Normal 10 4 2" xfId="3102" xr:uid="{00000000-0005-0000-0000-0000FC100000}"/>
    <cellStyle name="Normal 10 4 3" xfId="3103" xr:uid="{00000000-0005-0000-0000-0000FD100000}"/>
    <cellStyle name="Normal 10 4 4" xfId="3104" xr:uid="{00000000-0005-0000-0000-0000FE100000}"/>
    <cellStyle name="Normal 10 4 4 2" xfId="4676" xr:uid="{00000000-0005-0000-0000-0000FF100000}"/>
    <cellStyle name="Normal 10 4 4 3" xfId="4978" xr:uid="{00000000-0005-0000-0000-000000110000}"/>
    <cellStyle name="Normal 10 5" xfId="3105" xr:uid="{00000000-0005-0000-0000-000001110000}"/>
    <cellStyle name="Normal 10 6" xfId="3106" xr:uid="{00000000-0005-0000-0000-000002110000}"/>
    <cellStyle name="Normal 10 7" xfId="3107" xr:uid="{00000000-0005-0000-0000-000003110000}"/>
    <cellStyle name="Normal 10 7 2" xfId="3108" xr:uid="{00000000-0005-0000-0000-000004110000}"/>
    <cellStyle name="Normal 10 7 3" xfId="3109" xr:uid="{00000000-0005-0000-0000-000005110000}"/>
    <cellStyle name="Normal 10 7 4" xfId="3110" xr:uid="{00000000-0005-0000-0000-000006110000}"/>
    <cellStyle name="Normal 10 7 5" xfId="3111" xr:uid="{00000000-0005-0000-0000-000007110000}"/>
    <cellStyle name="Normal 10 7 6" xfId="3112" xr:uid="{00000000-0005-0000-0000-000008110000}"/>
    <cellStyle name="Normal 10 7 7" xfId="3113" xr:uid="{00000000-0005-0000-0000-000009110000}"/>
    <cellStyle name="Normal 10 7 8" xfId="4977" xr:uid="{00000000-0005-0000-0000-00000A110000}"/>
    <cellStyle name="Normal 10 8" xfId="3114" xr:uid="{00000000-0005-0000-0000-00000B110000}"/>
    <cellStyle name="Normal 11" xfId="3115" xr:uid="{00000000-0005-0000-0000-00000C110000}"/>
    <cellStyle name="Normal 11 10" xfId="5623" xr:uid="{00000000-0005-0000-0000-00000D110000}"/>
    <cellStyle name="Normal 11 10 2" xfId="6346" xr:uid="{00000000-0005-0000-0000-00000E110000}"/>
    <cellStyle name="Normal 11 11" xfId="5864" xr:uid="{00000000-0005-0000-0000-00000F110000}"/>
    <cellStyle name="Normal 11 2" xfId="3116" xr:uid="{00000000-0005-0000-0000-000010110000}"/>
    <cellStyle name="Normal 11 2 2" xfId="3117" xr:uid="{00000000-0005-0000-0000-000011110000}"/>
    <cellStyle name="Normal 11 2 2 2" xfId="3118" xr:uid="{00000000-0005-0000-0000-000012110000}"/>
    <cellStyle name="Normal 11 2 2 2 2" xfId="3119" xr:uid="{00000000-0005-0000-0000-000013110000}"/>
    <cellStyle name="Normal 11 2 2 2 2 2" xfId="4679" xr:uid="{00000000-0005-0000-0000-000014110000}"/>
    <cellStyle name="Normal 11 2 2 2 2 2 2" xfId="5503" xr:uid="{00000000-0005-0000-0000-000015110000}"/>
    <cellStyle name="Normal 11 2 2 2 2 2 2 2" xfId="6233" xr:uid="{00000000-0005-0000-0000-000016110000}"/>
    <cellStyle name="Normal 11 2 2 2 2 2 3" xfId="5751" xr:uid="{00000000-0005-0000-0000-000017110000}"/>
    <cellStyle name="Normal 11 2 2 2 2 2 3 2" xfId="6474" xr:uid="{00000000-0005-0000-0000-000018110000}"/>
    <cellStyle name="Normal 11 2 2 2 2 2 4" xfId="5992" xr:uid="{00000000-0005-0000-0000-000019110000}"/>
    <cellStyle name="Normal 11 2 2 2 2 3" xfId="5212" xr:uid="{00000000-0005-0000-0000-00001A110000}"/>
    <cellStyle name="Normal 11 2 2 2 2 3 2" xfId="6107" xr:uid="{00000000-0005-0000-0000-00001B110000}"/>
    <cellStyle name="Normal 11 2 2 2 2 4" xfId="5625" xr:uid="{00000000-0005-0000-0000-00001C110000}"/>
    <cellStyle name="Normal 11 2 2 2 2 4 2" xfId="6348" xr:uid="{00000000-0005-0000-0000-00001D110000}"/>
    <cellStyle name="Normal 11 2 2 2 2 5" xfId="5866" xr:uid="{00000000-0005-0000-0000-00001E110000}"/>
    <cellStyle name="Normal 11 2 2 3" xfId="3120" xr:uid="{00000000-0005-0000-0000-00001F110000}"/>
    <cellStyle name="Normal 11 2 2 3 2" xfId="3121" xr:uid="{00000000-0005-0000-0000-000020110000}"/>
    <cellStyle name="Normal 11 2 2 3 2 2" xfId="3122" xr:uid="{00000000-0005-0000-0000-000021110000}"/>
    <cellStyle name="Normal 11 2 2 3 2 2 2" xfId="4682" xr:uid="{00000000-0005-0000-0000-000022110000}"/>
    <cellStyle name="Normal 11 2 2 3 2 2 2 2" xfId="5506" xr:uid="{00000000-0005-0000-0000-000023110000}"/>
    <cellStyle name="Normal 11 2 2 3 2 2 2 2 2" xfId="6236" xr:uid="{00000000-0005-0000-0000-000024110000}"/>
    <cellStyle name="Normal 11 2 2 3 2 2 2 3" xfId="5754" xr:uid="{00000000-0005-0000-0000-000025110000}"/>
    <cellStyle name="Normal 11 2 2 3 2 2 2 3 2" xfId="6477" xr:uid="{00000000-0005-0000-0000-000026110000}"/>
    <cellStyle name="Normal 11 2 2 3 2 2 2 4" xfId="5995" xr:uid="{00000000-0005-0000-0000-000027110000}"/>
    <cellStyle name="Normal 11 2 2 3 2 2 3" xfId="5215" xr:uid="{00000000-0005-0000-0000-000028110000}"/>
    <cellStyle name="Normal 11 2 2 3 2 2 3 2" xfId="6110" xr:uid="{00000000-0005-0000-0000-000029110000}"/>
    <cellStyle name="Normal 11 2 2 3 2 2 4" xfId="5628" xr:uid="{00000000-0005-0000-0000-00002A110000}"/>
    <cellStyle name="Normal 11 2 2 3 2 2 4 2" xfId="6351" xr:uid="{00000000-0005-0000-0000-00002B110000}"/>
    <cellStyle name="Normal 11 2 2 3 2 2 5" xfId="5869" xr:uid="{00000000-0005-0000-0000-00002C110000}"/>
    <cellStyle name="Normal 11 2 2 3 2 3" xfId="4681" xr:uid="{00000000-0005-0000-0000-00002D110000}"/>
    <cellStyle name="Normal 11 2 2 3 2 3 2" xfId="5505" xr:uid="{00000000-0005-0000-0000-00002E110000}"/>
    <cellStyle name="Normal 11 2 2 3 2 3 2 2" xfId="6235" xr:uid="{00000000-0005-0000-0000-00002F110000}"/>
    <cellStyle name="Normal 11 2 2 3 2 3 3" xfId="5753" xr:uid="{00000000-0005-0000-0000-000030110000}"/>
    <cellStyle name="Normal 11 2 2 3 2 3 3 2" xfId="6476" xr:uid="{00000000-0005-0000-0000-000031110000}"/>
    <cellStyle name="Normal 11 2 2 3 2 3 4" xfId="5994" xr:uid="{00000000-0005-0000-0000-000032110000}"/>
    <cellStyle name="Normal 11 2 2 3 2 4" xfId="5214" xr:uid="{00000000-0005-0000-0000-000033110000}"/>
    <cellStyle name="Normal 11 2 2 3 2 4 2" xfId="6109" xr:uid="{00000000-0005-0000-0000-000034110000}"/>
    <cellStyle name="Normal 11 2 2 3 2 5" xfId="5627" xr:uid="{00000000-0005-0000-0000-000035110000}"/>
    <cellStyle name="Normal 11 2 2 3 2 5 2" xfId="6350" xr:uid="{00000000-0005-0000-0000-000036110000}"/>
    <cellStyle name="Normal 11 2 2 3 2 6" xfId="5868" xr:uid="{00000000-0005-0000-0000-000037110000}"/>
    <cellStyle name="Normal 11 2 2 3 3" xfId="3123" xr:uid="{00000000-0005-0000-0000-000038110000}"/>
    <cellStyle name="Normal 11 2 2 3 3 2" xfId="4683" xr:uid="{00000000-0005-0000-0000-000039110000}"/>
    <cellStyle name="Normal 11 2 2 3 3 2 2" xfId="5507" xr:uid="{00000000-0005-0000-0000-00003A110000}"/>
    <cellStyle name="Normal 11 2 2 3 3 2 2 2" xfId="6237" xr:uid="{00000000-0005-0000-0000-00003B110000}"/>
    <cellStyle name="Normal 11 2 2 3 3 2 3" xfId="5755" xr:uid="{00000000-0005-0000-0000-00003C110000}"/>
    <cellStyle name="Normal 11 2 2 3 3 2 3 2" xfId="6478" xr:uid="{00000000-0005-0000-0000-00003D110000}"/>
    <cellStyle name="Normal 11 2 2 3 3 2 4" xfId="5996" xr:uid="{00000000-0005-0000-0000-00003E110000}"/>
    <cellStyle name="Normal 11 2 2 3 3 3" xfId="5216" xr:uid="{00000000-0005-0000-0000-00003F110000}"/>
    <cellStyle name="Normal 11 2 2 3 3 3 2" xfId="6111" xr:uid="{00000000-0005-0000-0000-000040110000}"/>
    <cellStyle name="Normal 11 2 2 3 3 4" xfId="5629" xr:uid="{00000000-0005-0000-0000-000041110000}"/>
    <cellStyle name="Normal 11 2 2 3 3 4 2" xfId="6352" xr:uid="{00000000-0005-0000-0000-000042110000}"/>
    <cellStyle name="Normal 11 2 2 3 3 5" xfId="5870" xr:uid="{00000000-0005-0000-0000-000043110000}"/>
    <cellStyle name="Normal 11 2 2 3 4" xfId="4680" xr:uid="{00000000-0005-0000-0000-000044110000}"/>
    <cellStyle name="Normal 11 2 2 3 4 2" xfId="5504" xr:uid="{00000000-0005-0000-0000-000045110000}"/>
    <cellStyle name="Normal 11 2 2 3 4 2 2" xfId="6234" xr:uid="{00000000-0005-0000-0000-000046110000}"/>
    <cellStyle name="Normal 11 2 2 3 4 3" xfId="5752" xr:uid="{00000000-0005-0000-0000-000047110000}"/>
    <cellStyle name="Normal 11 2 2 3 4 3 2" xfId="6475" xr:uid="{00000000-0005-0000-0000-000048110000}"/>
    <cellStyle name="Normal 11 2 2 3 4 4" xfId="5993" xr:uid="{00000000-0005-0000-0000-000049110000}"/>
    <cellStyle name="Normal 11 2 2 3 5" xfId="5213" xr:uid="{00000000-0005-0000-0000-00004A110000}"/>
    <cellStyle name="Normal 11 2 2 3 5 2" xfId="6108" xr:uid="{00000000-0005-0000-0000-00004B110000}"/>
    <cellStyle name="Normal 11 2 2 3 6" xfId="5626" xr:uid="{00000000-0005-0000-0000-00004C110000}"/>
    <cellStyle name="Normal 11 2 2 3 6 2" xfId="6349" xr:uid="{00000000-0005-0000-0000-00004D110000}"/>
    <cellStyle name="Normal 11 2 2 3 7" xfId="5867" xr:uid="{00000000-0005-0000-0000-00004E110000}"/>
    <cellStyle name="Normal 11 2 3" xfId="3124" xr:uid="{00000000-0005-0000-0000-00004F110000}"/>
    <cellStyle name="Normal 11 2 3 2" xfId="3125" xr:uid="{00000000-0005-0000-0000-000050110000}"/>
    <cellStyle name="Normal 11 2 3 2 2" xfId="4685" xr:uid="{00000000-0005-0000-0000-000051110000}"/>
    <cellStyle name="Normal 11 2 3 2 2 2" xfId="5509" xr:uid="{00000000-0005-0000-0000-000052110000}"/>
    <cellStyle name="Normal 11 2 3 2 2 2 2" xfId="6239" xr:uid="{00000000-0005-0000-0000-000053110000}"/>
    <cellStyle name="Normal 11 2 3 2 2 3" xfId="5757" xr:uid="{00000000-0005-0000-0000-000054110000}"/>
    <cellStyle name="Normal 11 2 3 2 2 3 2" xfId="6480" xr:uid="{00000000-0005-0000-0000-000055110000}"/>
    <cellStyle name="Normal 11 2 3 2 2 4" xfId="5998" xr:uid="{00000000-0005-0000-0000-000056110000}"/>
    <cellStyle name="Normal 11 2 3 2 3" xfId="5218" xr:uid="{00000000-0005-0000-0000-000057110000}"/>
    <cellStyle name="Normal 11 2 3 2 3 2" xfId="6113" xr:uid="{00000000-0005-0000-0000-000058110000}"/>
    <cellStyle name="Normal 11 2 3 2 4" xfId="5631" xr:uid="{00000000-0005-0000-0000-000059110000}"/>
    <cellStyle name="Normal 11 2 3 2 4 2" xfId="6354" xr:uid="{00000000-0005-0000-0000-00005A110000}"/>
    <cellStyle name="Normal 11 2 3 2 5" xfId="5872" xr:uid="{00000000-0005-0000-0000-00005B110000}"/>
    <cellStyle name="Normal 11 2 3 3" xfId="3126" xr:uid="{00000000-0005-0000-0000-00005C110000}"/>
    <cellStyle name="Normal 11 2 3 4" xfId="4684" xr:uid="{00000000-0005-0000-0000-00005D110000}"/>
    <cellStyle name="Normal 11 2 3 4 2" xfId="5508" xr:uid="{00000000-0005-0000-0000-00005E110000}"/>
    <cellStyle name="Normal 11 2 3 4 2 2" xfId="6238" xr:uid="{00000000-0005-0000-0000-00005F110000}"/>
    <cellStyle name="Normal 11 2 3 4 3" xfId="5756" xr:uid="{00000000-0005-0000-0000-000060110000}"/>
    <cellStyle name="Normal 11 2 3 4 3 2" xfId="6479" xr:uid="{00000000-0005-0000-0000-000061110000}"/>
    <cellStyle name="Normal 11 2 3 4 4" xfId="5997" xr:uid="{00000000-0005-0000-0000-000062110000}"/>
    <cellStyle name="Normal 11 2 3 5" xfId="5217" xr:uid="{00000000-0005-0000-0000-000063110000}"/>
    <cellStyle name="Normal 11 2 3 5 2" xfId="6112" xr:uid="{00000000-0005-0000-0000-000064110000}"/>
    <cellStyle name="Normal 11 2 3 6" xfId="5630" xr:uid="{00000000-0005-0000-0000-000065110000}"/>
    <cellStyle name="Normal 11 2 3 6 2" xfId="6353" xr:uid="{00000000-0005-0000-0000-000066110000}"/>
    <cellStyle name="Normal 11 2 3 7" xfId="5871" xr:uid="{00000000-0005-0000-0000-000067110000}"/>
    <cellStyle name="Normal 11 2 4" xfId="3127" xr:uid="{00000000-0005-0000-0000-000068110000}"/>
    <cellStyle name="Normal 11 2 4 2" xfId="3128" xr:uid="{00000000-0005-0000-0000-000069110000}"/>
    <cellStyle name="Normal 11 2 4 2 2" xfId="4687" xr:uid="{00000000-0005-0000-0000-00006A110000}"/>
    <cellStyle name="Normal 11 2 4 2 2 2" xfId="5511" xr:uid="{00000000-0005-0000-0000-00006B110000}"/>
    <cellStyle name="Normal 11 2 4 2 2 2 2" xfId="6241" xr:uid="{00000000-0005-0000-0000-00006C110000}"/>
    <cellStyle name="Normal 11 2 4 2 2 3" xfId="5759" xr:uid="{00000000-0005-0000-0000-00006D110000}"/>
    <cellStyle name="Normal 11 2 4 2 2 3 2" xfId="6482" xr:uid="{00000000-0005-0000-0000-00006E110000}"/>
    <cellStyle name="Normal 11 2 4 2 2 4" xfId="6000" xr:uid="{00000000-0005-0000-0000-00006F110000}"/>
    <cellStyle name="Normal 11 2 4 2 3" xfId="5220" xr:uid="{00000000-0005-0000-0000-000070110000}"/>
    <cellStyle name="Normal 11 2 4 2 3 2" xfId="6115" xr:uid="{00000000-0005-0000-0000-000071110000}"/>
    <cellStyle name="Normal 11 2 4 2 4" xfId="5633" xr:uid="{00000000-0005-0000-0000-000072110000}"/>
    <cellStyle name="Normal 11 2 4 2 4 2" xfId="6356" xr:uid="{00000000-0005-0000-0000-000073110000}"/>
    <cellStyle name="Normal 11 2 4 2 5" xfId="5874" xr:uid="{00000000-0005-0000-0000-000074110000}"/>
    <cellStyle name="Normal 11 2 4 3" xfId="4686" xr:uid="{00000000-0005-0000-0000-000075110000}"/>
    <cellStyle name="Normal 11 2 4 3 2" xfId="5510" xr:uid="{00000000-0005-0000-0000-000076110000}"/>
    <cellStyle name="Normal 11 2 4 3 2 2" xfId="6240" xr:uid="{00000000-0005-0000-0000-000077110000}"/>
    <cellStyle name="Normal 11 2 4 3 3" xfId="5758" xr:uid="{00000000-0005-0000-0000-000078110000}"/>
    <cellStyle name="Normal 11 2 4 3 3 2" xfId="6481" xr:uid="{00000000-0005-0000-0000-000079110000}"/>
    <cellStyle name="Normal 11 2 4 3 4" xfId="5999" xr:uid="{00000000-0005-0000-0000-00007A110000}"/>
    <cellStyle name="Normal 11 2 4 4" xfId="5219" xr:uid="{00000000-0005-0000-0000-00007B110000}"/>
    <cellStyle name="Normal 11 2 4 4 2" xfId="6114" xr:uid="{00000000-0005-0000-0000-00007C110000}"/>
    <cellStyle name="Normal 11 2 4 5" xfId="5632" xr:uid="{00000000-0005-0000-0000-00007D110000}"/>
    <cellStyle name="Normal 11 2 4 5 2" xfId="6355" xr:uid="{00000000-0005-0000-0000-00007E110000}"/>
    <cellStyle name="Normal 11 2 4 6" xfId="5873" xr:uid="{00000000-0005-0000-0000-00007F110000}"/>
    <cellStyle name="Normal 11 2 5" xfId="3129" xr:uid="{00000000-0005-0000-0000-000080110000}"/>
    <cellStyle name="Normal 11 2 5 2" xfId="4688" xr:uid="{00000000-0005-0000-0000-000081110000}"/>
    <cellStyle name="Normal 11 2 5 2 2" xfId="5512" xr:uid="{00000000-0005-0000-0000-000082110000}"/>
    <cellStyle name="Normal 11 2 5 2 2 2" xfId="6242" xr:uid="{00000000-0005-0000-0000-000083110000}"/>
    <cellStyle name="Normal 11 2 5 2 3" xfId="5760" xr:uid="{00000000-0005-0000-0000-000084110000}"/>
    <cellStyle name="Normal 11 2 5 2 3 2" xfId="6483" xr:uid="{00000000-0005-0000-0000-000085110000}"/>
    <cellStyle name="Normal 11 2 5 2 4" xfId="6001" xr:uid="{00000000-0005-0000-0000-000086110000}"/>
    <cellStyle name="Normal 11 2 5 3" xfId="5221" xr:uid="{00000000-0005-0000-0000-000087110000}"/>
    <cellStyle name="Normal 11 2 5 3 2" xfId="6116" xr:uid="{00000000-0005-0000-0000-000088110000}"/>
    <cellStyle name="Normal 11 2 5 4" xfId="5634" xr:uid="{00000000-0005-0000-0000-000089110000}"/>
    <cellStyle name="Normal 11 2 5 4 2" xfId="6357" xr:uid="{00000000-0005-0000-0000-00008A110000}"/>
    <cellStyle name="Normal 11 2 5 5" xfId="5875" xr:uid="{00000000-0005-0000-0000-00008B110000}"/>
    <cellStyle name="Normal 11 2 6" xfId="4678" xr:uid="{00000000-0005-0000-0000-00008C110000}"/>
    <cellStyle name="Normal 11 2 6 2" xfId="5502" xr:uid="{00000000-0005-0000-0000-00008D110000}"/>
    <cellStyle name="Normal 11 2 6 2 2" xfId="6232" xr:uid="{00000000-0005-0000-0000-00008E110000}"/>
    <cellStyle name="Normal 11 2 6 3" xfId="5750" xr:uid="{00000000-0005-0000-0000-00008F110000}"/>
    <cellStyle name="Normal 11 2 6 3 2" xfId="6473" xr:uid="{00000000-0005-0000-0000-000090110000}"/>
    <cellStyle name="Normal 11 2 6 4" xfId="5991" xr:uid="{00000000-0005-0000-0000-000091110000}"/>
    <cellStyle name="Normal 11 2 7" xfId="5211" xr:uid="{00000000-0005-0000-0000-000092110000}"/>
    <cellStyle name="Normal 11 2 7 2" xfId="6106" xr:uid="{00000000-0005-0000-0000-000093110000}"/>
    <cellStyle name="Normal 11 2 8" xfId="5624" xr:uid="{00000000-0005-0000-0000-000094110000}"/>
    <cellStyle name="Normal 11 2 8 2" xfId="6347" xr:uid="{00000000-0005-0000-0000-000095110000}"/>
    <cellStyle name="Normal 11 2 9" xfId="5865" xr:uid="{00000000-0005-0000-0000-000096110000}"/>
    <cellStyle name="Normal 11 3" xfId="3130" xr:uid="{00000000-0005-0000-0000-000097110000}"/>
    <cellStyle name="Normal 11 3 2" xfId="3131" xr:uid="{00000000-0005-0000-0000-000098110000}"/>
    <cellStyle name="Normal 11 3 2 2" xfId="3132" xr:uid="{00000000-0005-0000-0000-000099110000}"/>
    <cellStyle name="Normal 11 3 2 2 2" xfId="4689" xr:uid="{00000000-0005-0000-0000-00009A110000}"/>
    <cellStyle name="Normal 11 3 2 2 2 2" xfId="5513" xr:uid="{00000000-0005-0000-0000-00009B110000}"/>
    <cellStyle name="Normal 11 3 2 2 2 2 2" xfId="6243" xr:uid="{00000000-0005-0000-0000-00009C110000}"/>
    <cellStyle name="Normal 11 3 2 2 2 3" xfId="5761" xr:uid="{00000000-0005-0000-0000-00009D110000}"/>
    <cellStyle name="Normal 11 3 2 2 2 3 2" xfId="6484" xr:uid="{00000000-0005-0000-0000-00009E110000}"/>
    <cellStyle name="Normal 11 3 2 2 2 4" xfId="6002" xr:uid="{00000000-0005-0000-0000-00009F110000}"/>
    <cellStyle name="Normal 11 3 2 2 3" xfId="5223" xr:uid="{00000000-0005-0000-0000-0000A0110000}"/>
    <cellStyle name="Normal 11 3 2 2 3 2" xfId="6117" xr:uid="{00000000-0005-0000-0000-0000A1110000}"/>
    <cellStyle name="Normal 11 3 2 2 4" xfId="5635" xr:uid="{00000000-0005-0000-0000-0000A2110000}"/>
    <cellStyle name="Normal 11 3 2 2 4 2" xfId="6358" xr:uid="{00000000-0005-0000-0000-0000A3110000}"/>
    <cellStyle name="Normal 11 3 2 2 5" xfId="5876" xr:uid="{00000000-0005-0000-0000-0000A4110000}"/>
    <cellStyle name="Normal 11 3 3" xfId="3133" xr:uid="{00000000-0005-0000-0000-0000A5110000}"/>
    <cellStyle name="Normal 11 3 3 2" xfId="3134" xr:uid="{00000000-0005-0000-0000-0000A6110000}"/>
    <cellStyle name="Normal 11 3 3 2 2" xfId="3135" xr:uid="{00000000-0005-0000-0000-0000A7110000}"/>
    <cellStyle name="Normal 11 3 3 2 2 2" xfId="4692" xr:uid="{00000000-0005-0000-0000-0000A8110000}"/>
    <cellStyle name="Normal 11 3 3 2 2 2 2" xfId="5516" xr:uid="{00000000-0005-0000-0000-0000A9110000}"/>
    <cellStyle name="Normal 11 3 3 2 2 2 2 2" xfId="6246" xr:uid="{00000000-0005-0000-0000-0000AA110000}"/>
    <cellStyle name="Normal 11 3 3 2 2 2 3" xfId="5764" xr:uid="{00000000-0005-0000-0000-0000AB110000}"/>
    <cellStyle name="Normal 11 3 3 2 2 2 3 2" xfId="6487" xr:uid="{00000000-0005-0000-0000-0000AC110000}"/>
    <cellStyle name="Normal 11 3 3 2 2 2 4" xfId="6005" xr:uid="{00000000-0005-0000-0000-0000AD110000}"/>
    <cellStyle name="Normal 11 3 3 2 2 3" xfId="5226" xr:uid="{00000000-0005-0000-0000-0000AE110000}"/>
    <cellStyle name="Normal 11 3 3 2 2 3 2" xfId="6120" xr:uid="{00000000-0005-0000-0000-0000AF110000}"/>
    <cellStyle name="Normal 11 3 3 2 2 4" xfId="5638" xr:uid="{00000000-0005-0000-0000-0000B0110000}"/>
    <cellStyle name="Normal 11 3 3 2 2 4 2" xfId="6361" xr:uid="{00000000-0005-0000-0000-0000B1110000}"/>
    <cellStyle name="Normal 11 3 3 2 2 5" xfId="5879" xr:uid="{00000000-0005-0000-0000-0000B2110000}"/>
    <cellStyle name="Normal 11 3 3 2 3" xfId="4691" xr:uid="{00000000-0005-0000-0000-0000B3110000}"/>
    <cellStyle name="Normal 11 3 3 2 3 2" xfId="5515" xr:uid="{00000000-0005-0000-0000-0000B4110000}"/>
    <cellStyle name="Normal 11 3 3 2 3 2 2" xfId="6245" xr:uid="{00000000-0005-0000-0000-0000B5110000}"/>
    <cellStyle name="Normal 11 3 3 2 3 3" xfId="5763" xr:uid="{00000000-0005-0000-0000-0000B6110000}"/>
    <cellStyle name="Normal 11 3 3 2 3 3 2" xfId="6486" xr:uid="{00000000-0005-0000-0000-0000B7110000}"/>
    <cellStyle name="Normal 11 3 3 2 3 4" xfId="6004" xr:uid="{00000000-0005-0000-0000-0000B8110000}"/>
    <cellStyle name="Normal 11 3 3 2 4" xfId="5225" xr:uid="{00000000-0005-0000-0000-0000B9110000}"/>
    <cellStyle name="Normal 11 3 3 2 4 2" xfId="6119" xr:uid="{00000000-0005-0000-0000-0000BA110000}"/>
    <cellStyle name="Normal 11 3 3 2 5" xfId="5637" xr:uid="{00000000-0005-0000-0000-0000BB110000}"/>
    <cellStyle name="Normal 11 3 3 2 5 2" xfId="6360" xr:uid="{00000000-0005-0000-0000-0000BC110000}"/>
    <cellStyle name="Normal 11 3 3 2 6" xfId="5878" xr:uid="{00000000-0005-0000-0000-0000BD110000}"/>
    <cellStyle name="Normal 11 3 3 3" xfId="3136" xr:uid="{00000000-0005-0000-0000-0000BE110000}"/>
    <cellStyle name="Normal 11 3 3 3 2" xfId="4693" xr:uid="{00000000-0005-0000-0000-0000BF110000}"/>
    <cellStyle name="Normal 11 3 3 3 2 2" xfId="5517" xr:uid="{00000000-0005-0000-0000-0000C0110000}"/>
    <cellStyle name="Normal 11 3 3 3 2 2 2" xfId="6247" xr:uid="{00000000-0005-0000-0000-0000C1110000}"/>
    <cellStyle name="Normal 11 3 3 3 2 3" xfId="5765" xr:uid="{00000000-0005-0000-0000-0000C2110000}"/>
    <cellStyle name="Normal 11 3 3 3 2 3 2" xfId="6488" xr:uid="{00000000-0005-0000-0000-0000C3110000}"/>
    <cellStyle name="Normal 11 3 3 3 2 4" xfId="6006" xr:uid="{00000000-0005-0000-0000-0000C4110000}"/>
    <cellStyle name="Normal 11 3 3 3 3" xfId="5227" xr:uid="{00000000-0005-0000-0000-0000C5110000}"/>
    <cellStyle name="Normal 11 3 3 3 3 2" xfId="6121" xr:uid="{00000000-0005-0000-0000-0000C6110000}"/>
    <cellStyle name="Normal 11 3 3 3 4" xfId="5639" xr:uid="{00000000-0005-0000-0000-0000C7110000}"/>
    <cellStyle name="Normal 11 3 3 3 4 2" xfId="6362" xr:uid="{00000000-0005-0000-0000-0000C8110000}"/>
    <cellStyle name="Normal 11 3 3 3 5" xfId="5880" xr:uid="{00000000-0005-0000-0000-0000C9110000}"/>
    <cellStyle name="Normal 11 3 3 4" xfId="4690" xr:uid="{00000000-0005-0000-0000-0000CA110000}"/>
    <cellStyle name="Normal 11 3 3 4 2" xfId="5514" xr:uid="{00000000-0005-0000-0000-0000CB110000}"/>
    <cellStyle name="Normal 11 3 3 4 2 2" xfId="6244" xr:uid="{00000000-0005-0000-0000-0000CC110000}"/>
    <cellStyle name="Normal 11 3 3 4 3" xfId="5762" xr:uid="{00000000-0005-0000-0000-0000CD110000}"/>
    <cellStyle name="Normal 11 3 3 4 3 2" xfId="6485" xr:uid="{00000000-0005-0000-0000-0000CE110000}"/>
    <cellStyle name="Normal 11 3 3 4 4" xfId="6003" xr:uid="{00000000-0005-0000-0000-0000CF110000}"/>
    <cellStyle name="Normal 11 3 3 5" xfId="5224" xr:uid="{00000000-0005-0000-0000-0000D0110000}"/>
    <cellStyle name="Normal 11 3 3 5 2" xfId="6118" xr:uid="{00000000-0005-0000-0000-0000D1110000}"/>
    <cellStyle name="Normal 11 3 3 6" xfId="5636" xr:uid="{00000000-0005-0000-0000-0000D2110000}"/>
    <cellStyle name="Normal 11 3 3 6 2" xfId="6359" xr:uid="{00000000-0005-0000-0000-0000D3110000}"/>
    <cellStyle name="Normal 11 3 3 7" xfId="5877" xr:uid="{00000000-0005-0000-0000-0000D4110000}"/>
    <cellStyle name="Normal 11 3 4" xfId="3137" xr:uid="{00000000-0005-0000-0000-0000D5110000}"/>
    <cellStyle name="Normal 11 3 4 2" xfId="4694" xr:uid="{00000000-0005-0000-0000-0000D6110000}"/>
    <cellStyle name="Normal 11 3 4 2 2" xfId="5518" xr:uid="{00000000-0005-0000-0000-0000D7110000}"/>
    <cellStyle name="Normal 11 3 4 2 2 2" xfId="6248" xr:uid="{00000000-0005-0000-0000-0000D8110000}"/>
    <cellStyle name="Normal 11 3 4 2 3" xfId="5766" xr:uid="{00000000-0005-0000-0000-0000D9110000}"/>
    <cellStyle name="Normal 11 3 4 2 3 2" xfId="6489" xr:uid="{00000000-0005-0000-0000-0000DA110000}"/>
    <cellStyle name="Normal 11 3 4 2 4" xfId="6007" xr:uid="{00000000-0005-0000-0000-0000DB110000}"/>
    <cellStyle name="Normal 11 3 4 3" xfId="5228" xr:uid="{00000000-0005-0000-0000-0000DC110000}"/>
    <cellStyle name="Normal 11 3 4 3 2" xfId="6122" xr:uid="{00000000-0005-0000-0000-0000DD110000}"/>
    <cellStyle name="Normal 11 3 4 4" xfId="5640" xr:uid="{00000000-0005-0000-0000-0000DE110000}"/>
    <cellStyle name="Normal 11 3 4 4 2" xfId="6363" xr:uid="{00000000-0005-0000-0000-0000DF110000}"/>
    <cellStyle name="Normal 11 3 4 5" xfId="5881" xr:uid="{00000000-0005-0000-0000-0000E0110000}"/>
    <cellStyle name="Normal 11 4" xfId="3138" xr:uid="{00000000-0005-0000-0000-0000E1110000}"/>
    <cellStyle name="Normal 11 4 2" xfId="3139" xr:uid="{00000000-0005-0000-0000-0000E2110000}"/>
    <cellStyle name="Normal 11 4 2 2" xfId="3140" xr:uid="{00000000-0005-0000-0000-0000E3110000}"/>
    <cellStyle name="Normal 11 4 2 3" xfId="4695" xr:uid="{00000000-0005-0000-0000-0000E4110000}"/>
    <cellStyle name="Normal 11 4 2 3 2" xfId="5519" xr:uid="{00000000-0005-0000-0000-0000E5110000}"/>
    <cellStyle name="Normal 11 4 2 3 2 2" xfId="6249" xr:uid="{00000000-0005-0000-0000-0000E6110000}"/>
    <cellStyle name="Normal 11 4 2 3 3" xfId="5767" xr:uid="{00000000-0005-0000-0000-0000E7110000}"/>
    <cellStyle name="Normal 11 4 2 3 3 2" xfId="6490" xr:uid="{00000000-0005-0000-0000-0000E8110000}"/>
    <cellStyle name="Normal 11 4 2 3 4" xfId="6008" xr:uid="{00000000-0005-0000-0000-0000E9110000}"/>
    <cellStyle name="Normal 11 4 2 4" xfId="5230" xr:uid="{00000000-0005-0000-0000-0000EA110000}"/>
    <cellStyle name="Normal 11 4 2 4 2" xfId="6123" xr:uid="{00000000-0005-0000-0000-0000EB110000}"/>
    <cellStyle name="Normal 11 4 2 5" xfId="5641" xr:uid="{00000000-0005-0000-0000-0000EC110000}"/>
    <cellStyle name="Normal 11 4 2 5 2" xfId="6364" xr:uid="{00000000-0005-0000-0000-0000ED110000}"/>
    <cellStyle name="Normal 11 4 2 6" xfId="5882" xr:uid="{00000000-0005-0000-0000-0000EE110000}"/>
    <cellStyle name="Normal 11 4 3" xfId="3141" xr:uid="{00000000-0005-0000-0000-0000EF110000}"/>
    <cellStyle name="Normal 11 4 3 2" xfId="3142" xr:uid="{00000000-0005-0000-0000-0000F0110000}"/>
    <cellStyle name="Normal 11 4 3 2 2" xfId="4696" xr:uid="{00000000-0005-0000-0000-0000F1110000}"/>
    <cellStyle name="Normal 11 4 3 2 2 2" xfId="5520" xr:uid="{00000000-0005-0000-0000-0000F2110000}"/>
    <cellStyle name="Normal 11 4 3 2 2 2 2" xfId="6250" xr:uid="{00000000-0005-0000-0000-0000F3110000}"/>
    <cellStyle name="Normal 11 4 3 2 2 3" xfId="5768" xr:uid="{00000000-0005-0000-0000-0000F4110000}"/>
    <cellStyle name="Normal 11 4 3 2 2 3 2" xfId="6491" xr:uid="{00000000-0005-0000-0000-0000F5110000}"/>
    <cellStyle name="Normal 11 4 3 2 2 4" xfId="6009" xr:uid="{00000000-0005-0000-0000-0000F6110000}"/>
    <cellStyle name="Normal 11 4 3 2 3" xfId="5231" xr:uid="{00000000-0005-0000-0000-0000F7110000}"/>
    <cellStyle name="Normal 11 4 3 2 3 2" xfId="6124" xr:uid="{00000000-0005-0000-0000-0000F8110000}"/>
    <cellStyle name="Normal 11 4 3 2 4" xfId="5642" xr:uid="{00000000-0005-0000-0000-0000F9110000}"/>
    <cellStyle name="Normal 11 4 3 2 4 2" xfId="6365" xr:uid="{00000000-0005-0000-0000-0000FA110000}"/>
    <cellStyle name="Normal 11 4 3 2 5" xfId="5883" xr:uid="{00000000-0005-0000-0000-0000FB110000}"/>
    <cellStyle name="Normal 11 4 4" xfId="3143" xr:uid="{00000000-0005-0000-0000-0000FC110000}"/>
    <cellStyle name="Normal 11 4 5" xfId="3144" xr:uid="{00000000-0005-0000-0000-0000FD110000}"/>
    <cellStyle name="Normal 11 4 5 2" xfId="4697" xr:uid="{00000000-0005-0000-0000-0000FE110000}"/>
    <cellStyle name="Normal 11 4 5 3" xfId="4976" xr:uid="{00000000-0005-0000-0000-0000FF110000}"/>
    <cellStyle name="Normal 11 5" xfId="3145" xr:uid="{00000000-0005-0000-0000-000000120000}"/>
    <cellStyle name="Normal 11 5 2" xfId="3146" xr:uid="{00000000-0005-0000-0000-000001120000}"/>
    <cellStyle name="Normal 11 5 3" xfId="3147" xr:uid="{00000000-0005-0000-0000-000002120000}"/>
    <cellStyle name="Normal 11 5 3 2" xfId="4698" xr:uid="{00000000-0005-0000-0000-000003120000}"/>
    <cellStyle name="Normal 11 5 3 2 2" xfId="5521" xr:uid="{00000000-0005-0000-0000-000004120000}"/>
    <cellStyle name="Normal 11 5 3 2 2 2" xfId="6251" xr:uid="{00000000-0005-0000-0000-000005120000}"/>
    <cellStyle name="Normal 11 5 3 2 3" xfId="5769" xr:uid="{00000000-0005-0000-0000-000006120000}"/>
    <cellStyle name="Normal 11 5 3 2 3 2" xfId="6492" xr:uid="{00000000-0005-0000-0000-000007120000}"/>
    <cellStyle name="Normal 11 5 3 2 4" xfId="6010" xr:uid="{00000000-0005-0000-0000-000008120000}"/>
    <cellStyle name="Normal 11 5 3 3" xfId="5233" xr:uid="{00000000-0005-0000-0000-000009120000}"/>
    <cellStyle name="Normal 11 5 3 3 2" xfId="6125" xr:uid="{00000000-0005-0000-0000-00000A120000}"/>
    <cellStyle name="Normal 11 5 3 4" xfId="5643" xr:uid="{00000000-0005-0000-0000-00000B120000}"/>
    <cellStyle name="Normal 11 5 3 4 2" xfId="6366" xr:uid="{00000000-0005-0000-0000-00000C120000}"/>
    <cellStyle name="Normal 11 5 3 5" xfId="5884" xr:uid="{00000000-0005-0000-0000-00000D120000}"/>
    <cellStyle name="Normal 11 5 4" xfId="3148" xr:uid="{00000000-0005-0000-0000-00000E120000}"/>
    <cellStyle name="Normal 11 6" xfId="3149" xr:uid="{00000000-0005-0000-0000-00000F120000}"/>
    <cellStyle name="Normal 11 6 2" xfId="4699" xr:uid="{00000000-0005-0000-0000-000010120000}"/>
    <cellStyle name="Normal 11 6 2 2" xfId="5522" xr:uid="{00000000-0005-0000-0000-000011120000}"/>
    <cellStyle name="Normal 11 6 2 2 2" xfId="6252" xr:uid="{00000000-0005-0000-0000-000012120000}"/>
    <cellStyle name="Normal 11 6 2 3" xfId="5770" xr:uid="{00000000-0005-0000-0000-000013120000}"/>
    <cellStyle name="Normal 11 6 2 3 2" xfId="6493" xr:uid="{00000000-0005-0000-0000-000014120000}"/>
    <cellStyle name="Normal 11 6 2 4" xfId="6011" xr:uid="{00000000-0005-0000-0000-000015120000}"/>
    <cellStyle name="Normal 11 6 3" xfId="5234" xr:uid="{00000000-0005-0000-0000-000016120000}"/>
    <cellStyle name="Normal 11 6 3 2" xfId="6126" xr:uid="{00000000-0005-0000-0000-000017120000}"/>
    <cellStyle name="Normal 11 6 4" xfId="5644" xr:uid="{00000000-0005-0000-0000-000018120000}"/>
    <cellStyle name="Normal 11 6 4 2" xfId="6367" xr:uid="{00000000-0005-0000-0000-000019120000}"/>
    <cellStyle name="Normal 11 6 5" xfId="5885" xr:uid="{00000000-0005-0000-0000-00001A120000}"/>
    <cellStyle name="Normal 11 7" xfId="3150" xr:uid="{00000000-0005-0000-0000-00001B120000}"/>
    <cellStyle name="Normal 11 7 2" xfId="4700" xr:uid="{00000000-0005-0000-0000-00001C120000}"/>
    <cellStyle name="Normal 11 7 2 2" xfId="5523" xr:uid="{00000000-0005-0000-0000-00001D120000}"/>
    <cellStyle name="Normal 11 7 2 2 2" xfId="6253" xr:uid="{00000000-0005-0000-0000-00001E120000}"/>
    <cellStyle name="Normal 11 7 2 3" xfId="5771" xr:uid="{00000000-0005-0000-0000-00001F120000}"/>
    <cellStyle name="Normal 11 7 2 3 2" xfId="6494" xr:uid="{00000000-0005-0000-0000-000020120000}"/>
    <cellStyle name="Normal 11 7 2 4" xfId="6012" xr:uid="{00000000-0005-0000-0000-000021120000}"/>
    <cellStyle name="Normal 11 7 3" xfId="5235" xr:uid="{00000000-0005-0000-0000-000022120000}"/>
    <cellStyle name="Normal 11 7 3 2" xfId="6127" xr:uid="{00000000-0005-0000-0000-000023120000}"/>
    <cellStyle name="Normal 11 7 4" xfId="5645" xr:uid="{00000000-0005-0000-0000-000024120000}"/>
    <cellStyle name="Normal 11 7 4 2" xfId="6368" xr:uid="{00000000-0005-0000-0000-000025120000}"/>
    <cellStyle name="Normal 11 7 5" xfId="5886" xr:uid="{00000000-0005-0000-0000-000026120000}"/>
    <cellStyle name="Normal 11 8" xfId="4677" xr:uid="{00000000-0005-0000-0000-000027120000}"/>
    <cellStyle name="Normal 11 8 2" xfId="5501" xr:uid="{00000000-0005-0000-0000-000028120000}"/>
    <cellStyle name="Normal 11 8 2 2" xfId="6231" xr:uid="{00000000-0005-0000-0000-000029120000}"/>
    <cellStyle name="Normal 11 8 3" xfId="5749" xr:uid="{00000000-0005-0000-0000-00002A120000}"/>
    <cellStyle name="Normal 11 8 3 2" xfId="6472" xr:uid="{00000000-0005-0000-0000-00002B120000}"/>
    <cellStyle name="Normal 11 8 4" xfId="5990" xr:uid="{00000000-0005-0000-0000-00002C120000}"/>
    <cellStyle name="Normal 11 9" xfId="5210" xr:uid="{00000000-0005-0000-0000-00002D120000}"/>
    <cellStyle name="Normal 11 9 2" xfId="6105" xr:uid="{00000000-0005-0000-0000-00002E120000}"/>
    <cellStyle name="Normal 12" xfId="3151" xr:uid="{00000000-0005-0000-0000-00002F120000}"/>
    <cellStyle name="Normal 12 10" xfId="5646" xr:uid="{00000000-0005-0000-0000-000030120000}"/>
    <cellStyle name="Normal 12 10 2" xfId="6369" xr:uid="{00000000-0005-0000-0000-000031120000}"/>
    <cellStyle name="Normal 12 11" xfId="5887" xr:uid="{00000000-0005-0000-0000-000032120000}"/>
    <cellStyle name="Normal 12 2" xfId="3152" xr:uid="{00000000-0005-0000-0000-000033120000}"/>
    <cellStyle name="Normal 12 2 2" xfId="3153" xr:uid="{00000000-0005-0000-0000-000034120000}"/>
    <cellStyle name="Normal 12 2 2 2" xfId="3154" xr:uid="{00000000-0005-0000-0000-000035120000}"/>
    <cellStyle name="Normal 12 2 2 2 2" xfId="4704" xr:uid="{00000000-0005-0000-0000-000036120000}"/>
    <cellStyle name="Normal 12 2 2 2 2 2" xfId="5527" xr:uid="{00000000-0005-0000-0000-000037120000}"/>
    <cellStyle name="Normal 12 2 2 2 2 2 2" xfId="6257" xr:uid="{00000000-0005-0000-0000-000038120000}"/>
    <cellStyle name="Normal 12 2 2 2 2 3" xfId="5775" xr:uid="{00000000-0005-0000-0000-000039120000}"/>
    <cellStyle name="Normal 12 2 2 2 2 3 2" xfId="6498" xr:uid="{00000000-0005-0000-0000-00003A120000}"/>
    <cellStyle name="Normal 12 2 2 2 2 4" xfId="6016" xr:uid="{00000000-0005-0000-0000-00003B120000}"/>
    <cellStyle name="Normal 12 2 2 2 3" xfId="5239" xr:uid="{00000000-0005-0000-0000-00003C120000}"/>
    <cellStyle name="Normal 12 2 2 2 3 2" xfId="6131" xr:uid="{00000000-0005-0000-0000-00003D120000}"/>
    <cellStyle name="Normal 12 2 2 2 4" xfId="5649" xr:uid="{00000000-0005-0000-0000-00003E120000}"/>
    <cellStyle name="Normal 12 2 2 2 4 2" xfId="6372" xr:uid="{00000000-0005-0000-0000-00003F120000}"/>
    <cellStyle name="Normal 12 2 2 2 5" xfId="5890" xr:uid="{00000000-0005-0000-0000-000040120000}"/>
    <cellStyle name="Normal 12 2 2 3" xfId="4703" xr:uid="{00000000-0005-0000-0000-000041120000}"/>
    <cellStyle name="Normal 12 2 2 3 2" xfId="5526" xr:uid="{00000000-0005-0000-0000-000042120000}"/>
    <cellStyle name="Normal 12 2 2 3 2 2" xfId="6256" xr:uid="{00000000-0005-0000-0000-000043120000}"/>
    <cellStyle name="Normal 12 2 2 3 3" xfId="5774" xr:uid="{00000000-0005-0000-0000-000044120000}"/>
    <cellStyle name="Normal 12 2 2 3 3 2" xfId="6497" xr:uid="{00000000-0005-0000-0000-000045120000}"/>
    <cellStyle name="Normal 12 2 2 3 4" xfId="6015" xr:uid="{00000000-0005-0000-0000-000046120000}"/>
    <cellStyle name="Normal 12 2 2 4" xfId="5238" xr:uid="{00000000-0005-0000-0000-000047120000}"/>
    <cellStyle name="Normal 12 2 2 4 2" xfId="6130" xr:uid="{00000000-0005-0000-0000-000048120000}"/>
    <cellStyle name="Normal 12 2 2 5" xfId="5648" xr:uid="{00000000-0005-0000-0000-000049120000}"/>
    <cellStyle name="Normal 12 2 2 5 2" xfId="6371" xr:uid="{00000000-0005-0000-0000-00004A120000}"/>
    <cellStyle name="Normal 12 2 2 6" xfId="5889" xr:uid="{00000000-0005-0000-0000-00004B120000}"/>
    <cellStyle name="Normal 12 2 3" xfId="3155" xr:uid="{00000000-0005-0000-0000-00004C120000}"/>
    <cellStyle name="Normal 12 2 3 2" xfId="3156" xr:uid="{00000000-0005-0000-0000-00004D120000}"/>
    <cellStyle name="Normal 12 2 3 2 2" xfId="4706" xr:uid="{00000000-0005-0000-0000-00004E120000}"/>
    <cellStyle name="Normal 12 2 3 2 2 2" xfId="5529" xr:uid="{00000000-0005-0000-0000-00004F120000}"/>
    <cellStyle name="Normal 12 2 3 2 2 2 2" xfId="6259" xr:uid="{00000000-0005-0000-0000-000050120000}"/>
    <cellStyle name="Normal 12 2 3 2 2 3" xfId="5777" xr:uid="{00000000-0005-0000-0000-000051120000}"/>
    <cellStyle name="Normal 12 2 3 2 2 3 2" xfId="6500" xr:uid="{00000000-0005-0000-0000-000052120000}"/>
    <cellStyle name="Normal 12 2 3 2 2 4" xfId="6018" xr:uid="{00000000-0005-0000-0000-000053120000}"/>
    <cellStyle name="Normal 12 2 3 2 3" xfId="5241" xr:uid="{00000000-0005-0000-0000-000054120000}"/>
    <cellStyle name="Normal 12 2 3 2 3 2" xfId="6133" xr:uid="{00000000-0005-0000-0000-000055120000}"/>
    <cellStyle name="Normal 12 2 3 2 4" xfId="5651" xr:uid="{00000000-0005-0000-0000-000056120000}"/>
    <cellStyle name="Normal 12 2 3 2 4 2" xfId="6374" xr:uid="{00000000-0005-0000-0000-000057120000}"/>
    <cellStyle name="Normal 12 2 3 2 5" xfId="5892" xr:uid="{00000000-0005-0000-0000-000058120000}"/>
    <cellStyle name="Normal 12 2 3 3" xfId="4705" xr:uid="{00000000-0005-0000-0000-000059120000}"/>
    <cellStyle name="Normal 12 2 3 3 2" xfId="5528" xr:uid="{00000000-0005-0000-0000-00005A120000}"/>
    <cellStyle name="Normal 12 2 3 3 2 2" xfId="6258" xr:uid="{00000000-0005-0000-0000-00005B120000}"/>
    <cellStyle name="Normal 12 2 3 3 3" xfId="5776" xr:uid="{00000000-0005-0000-0000-00005C120000}"/>
    <cellStyle name="Normal 12 2 3 3 3 2" xfId="6499" xr:uid="{00000000-0005-0000-0000-00005D120000}"/>
    <cellStyle name="Normal 12 2 3 3 4" xfId="6017" xr:uid="{00000000-0005-0000-0000-00005E120000}"/>
    <cellStyle name="Normal 12 2 3 4" xfId="5240" xr:uid="{00000000-0005-0000-0000-00005F120000}"/>
    <cellStyle name="Normal 12 2 3 4 2" xfId="6132" xr:uid="{00000000-0005-0000-0000-000060120000}"/>
    <cellStyle name="Normal 12 2 3 5" xfId="5650" xr:uid="{00000000-0005-0000-0000-000061120000}"/>
    <cellStyle name="Normal 12 2 3 5 2" xfId="6373" xr:uid="{00000000-0005-0000-0000-000062120000}"/>
    <cellStyle name="Normal 12 2 3 6" xfId="5891" xr:uid="{00000000-0005-0000-0000-000063120000}"/>
    <cellStyle name="Normal 12 2 4" xfId="3157" xr:uid="{00000000-0005-0000-0000-000064120000}"/>
    <cellStyle name="Normal 12 2 4 2" xfId="4707" xr:uid="{00000000-0005-0000-0000-000065120000}"/>
    <cellStyle name="Normal 12 2 4 2 2" xfId="5530" xr:uid="{00000000-0005-0000-0000-000066120000}"/>
    <cellStyle name="Normal 12 2 4 2 2 2" xfId="6260" xr:uid="{00000000-0005-0000-0000-000067120000}"/>
    <cellStyle name="Normal 12 2 4 2 3" xfId="5778" xr:uid="{00000000-0005-0000-0000-000068120000}"/>
    <cellStyle name="Normal 12 2 4 2 3 2" xfId="6501" xr:uid="{00000000-0005-0000-0000-000069120000}"/>
    <cellStyle name="Normal 12 2 4 2 4" xfId="6019" xr:uid="{00000000-0005-0000-0000-00006A120000}"/>
    <cellStyle name="Normal 12 2 4 3" xfId="5242" xr:uid="{00000000-0005-0000-0000-00006B120000}"/>
    <cellStyle name="Normal 12 2 4 3 2" xfId="6134" xr:uid="{00000000-0005-0000-0000-00006C120000}"/>
    <cellStyle name="Normal 12 2 4 4" xfId="5652" xr:uid="{00000000-0005-0000-0000-00006D120000}"/>
    <cellStyle name="Normal 12 2 4 4 2" xfId="6375" xr:uid="{00000000-0005-0000-0000-00006E120000}"/>
    <cellStyle name="Normal 12 2 4 5" xfId="5893" xr:uid="{00000000-0005-0000-0000-00006F120000}"/>
    <cellStyle name="Normal 12 2 5" xfId="4702" xr:uid="{00000000-0005-0000-0000-000070120000}"/>
    <cellStyle name="Normal 12 2 5 2" xfId="5525" xr:uid="{00000000-0005-0000-0000-000071120000}"/>
    <cellStyle name="Normal 12 2 5 2 2" xfId="6255" xr:uid="{00000000-0005-0000-0000-000072120000}"/>
    <cellStyle name="Normal 12 2 5 3" xfId="5773" xr:uid="{00000000-0005-0000-0000-000073120000}"/>
    <cellStyle name="Normal 12 2 5 3 2" xfId="6496" xr:uid="{00000000-0005-0000-0000-000074120000}"/>
    <cellStyle name="Normal 12 2 5 4" xfId="6014" xr:uid="{00000000-0005-0000-0000-000075120000}"/>
    <cellStyle name="Normal 12 2 6" xfId="5237" xr:uid="{00000000-0005-0000-0000-000076120000}"/>
    <cellStyle name="Normal 12 2 6 2" xfId="6129" xr:uid="{00000000-0005-0000-0000-000077120000}"/>
    <cellStyle name="Normal 12 2 7" xfId="5647" xr:uid="{00000000-0005-0000-0000-000078120000}"/>
    <cellStyle name="Normal 12 2 7 2" xfId="6370" xr:uid="{00000000-0005-0000-0000-000079120000}"/>
    <cellStyle name="Normal 12 2 8" xfId="5888" xr:uid="{00000000-0005-0000-0000-00007A120000}"/>
    <cellStyle name="Normal 12 3" xfId="3158" xr:uid="{00000000-0005-0000-0000-00007B120000}"/>
    <cellStyle name="Normal 12 3 2" xfId="3159" xr:uid="{00000000-0005-0000-0000-00007C120000}"/>
    <cellStyle name="Normal 12 3 2 2" xfId="3160" xr:uid="{00000000-0005-0000-0000-00007D120000}"/>
    <cellStyle name="Normal 12 3 2 2 2" xfId="4708" xr:uid="{00000000-0005-0000-0000-00007E120000}"/>
    <cellStyle name="Normal 12 3 2 2 2 2" xfId="5531" xr:uid="{00000000-0005-0000-0000-00007F120000}"/>
    <cellStyle name="Normal 12 3 2 2 2 2 2" xfId="6261" xr:uid="{00000000-0005-0000-0000-000080120000}"/>
    <cellStyle name="Normal 12 3 2 2 2 3" xfId="5779" xr:uid="{00000000-0005-0000-0000-000081120000}"/>
    <cellStyle name="Normal 12 3 2 2 2 3 2" xfId="6502" xr:uid="{00000000-0005-0000-0000-000082120000}"/>
    <cellStyle name="Normal 12 3 2 2 2 4" xfId="6020" xr:uid="{00000000-0005-0000-0000-000083120000}"/>
    <cellStyle name="Normal 12 3 2 2 3" xfId="5243" xr:uid="{00000000-0005-0000-0000-000084120000}"/>
    <cellStyle name="Normal 12 3 2 2 3 2" xfId="6135" xr:uid="{00000000-0005-0000-0000-000085120000}"/>
    <cellStyle name="Normal 12 3 2 2 4" xfId="5653" xr:uid="{00000000-0005-0000-0000-000086120000}"/>
    <cellStyle name="Normal 12 3 2 2 4 2" xfId="6376" xr:uid="{00000000-0005-0000-0000-000087120000}"/>
    <cellStyle name="Normal 12 3 2 2 5" xfId="5894" xr:uid="{00000000-0005-0000-0000-000088120000}"/>
    <cellStyle name="Normal 12 3 3" xfId="3161" xr:uid="{00000000-0005-0000-0000-000089120000}"/>
    <cellStyle name="Normal 12 3 3 2" xfId="3162" xr:uid="{00000000-0005-0000-0000-00008A120000}"/>
    <cellStyle name="Normal 12 3 3 2 2" xfId="3163" xr:uid="{00000000-0005-0000-0000-00008B120000}"/>
    <cellStyle name="Normal 12 3 3 2 2 2" xfId="4711" xr:uid="{00000000-0005-0000-0000-00008C120000}"/>
    <cellStyle name="Normal 12 3 3 2 2 2 2" xfId="5534" xr:uid="{00000000-0005-0000-0000-00008D120000}"/>
    <cellStyle name="Normal 12 3 3 2 2 2 2 2" xfId="6264" xr:uid="{00000000-0005-0000-0000-00008E120000}"/>
    <cellStyle name="Normal 12 3 3 2 2 2 3" xfId="5782" xr:uid="{00000000-0005-0000-0000-00008F120000}"/>
    <cellStyle name="Normal 12 3 3 2 2 2 3 2" xfId="6505" xr:uid="{00000000-0005-0000-0000-000090120000}"/>
    <cellStyle name="Normal 12 3 3 2 2 2 4" xfId="6023" xr:uid="{00000000-0005-0000-0000-000091120000}"/>
    <cellStyle name="Normal 12 3 3 2 2 3" xfId="5246" xr:uid="{00000000-0005-0000-0000-000092120000}"/>
    <cellStyle name="Normal 12 3 3 2 2 3 2" xfId="6138" xr:uid="{00000000-0005-0000-0000-000093120000}"/>
    <cellStyle name="Normal 12 3 3 2 2 4" xfId="5656" xr:uid="{00000000-0005-0000-0000-000094120000}"/>
    <cellStyle name="Normal 12 3 3 2 2 4 2" xfId="6379" xr:uid="{00000000-0005-0000-0000-000095120000}"/>
    <cellStyle name="Normal 12 3 3 2 2 5" xfId="5897" xr:uid="{00000000-0005-0000-0000-000096120000}"/>
    <cellStyle name="Normal 12 3 3 2 3" xfId="4710" xr:uid="{00000000-0005-0000-0000-000097120000}"/>
    <cellStyle name="Normal 12 3 3 2 3 2" xfId="5533" xr:uid="{00000000-0005-0000-0000-000098120000}"/>
    <cellStyle name="Normal 12 3 3 2 3 2 2" xfId="6263" xr:uid="{00000000-0005-0000-0000-000099120000}"/>
    <cellStyle name="Normal 12 3 3 2 3 3" xfId="5781" xr:uid="{00000000-0005-0000-0000-00009A120000}"/>
    <cellStyle name="Normal 12 3 3 2 3 3 2" xfId="6504" xr:uid="{00000000-0005-0000-0000-00009B120000}"/>
    <cellStyle name="Normal 12 3 3 2 3 4" xfId="6022" xr:uid="{00000000-0005-0000-0000-00009C120000}"/>
    <cellStyle name="Normal 12 3 3 2 4" xfId="5245" xr:uid="{00000000-0005-0000-0000-00009D120000}"/>
    <cellStyle name="Normal 12 3 3 2 4 2" xfId="6137" xr:uid="{00000000-0005-0000-0000-00009E120000}"/>
    <cellStyle name="Normal 12 3 3 2 5" xfId="5655" xr:uid="{00000000-0005-0000-0000-00009F120000}"/>
    <cellStyle name="Normal 12 3 3 2 5 2" xfId="6378" xr:uid="{00000000-0005-0000-0000-0000A0120000}"/>
    <cellStyle name="Normal 12 3 3 2 6" xfId="5896" xr:uid="{00000000-0005-0000-0000-0000A1120000}"/>
    <cellStyle name="Normal 12 3 3 3" xfId="3164" xr:uid="{00000000-0005-0000-0000-0000A2120000}"/>
    <cellStyle name="Normal 12 3 3 3 2" xfId="4712" xr:uid="{00000000-0005-0000-0000-0000A3120000}"/>
    <cellStyle name="Normal 12 3 3 3 2 2" xfId="5535" xr:uid="{00000000-0005-0000-0000-0000A4120000}"/>
    <cellStyle name="Normal 12 3 3 3 2 2 2" xfId="6265" xr:uid="{00000000-0005-0000-0000-0000A5120000}"/>
    <cellStyle name="Normal 12 3 3 3 2 3" xfId="5783" xr:uid="{00000000-0005-0000-0000-0000A6120000}"/>
    <cellStyle name="Normal 12 3 3 3 2 3 2" xfId="6506" xr:uid="{00000000-0005-0000-0000-0000A7120000}"/>
    <cellStyle name="Normal 12 3 3 3 2 4" xfId="6024" xr:uid="{00000000-0005-0000-0000-0000A8120000}"/>
    <cellStyle name="Normal 12 3 3 3 3" xfId="5247" xr:uid="{00000000-0005-0000-0000-0000A9120000}"/>
    <cellStyle name="Normal 12 3 3 3 3 2" xfId="6139" xr:uid="{00000000-0005-0000-0000-0000AA120000}"/>
    <cellStyle name="Normal 12 3 3 3 4" xfId="5657" xr:uid="{00000000-0005-0000-0000-0000AB120000}"/>
    <cellStyle name="Normal 12 3 3 3 4 2" xfId="6380" xr:uid="{00000000-0005-0000-0000-0000AC120000}"/>
    <cellStyle name="Normal 12 3 3 3 5" xfId="5898" xr:uid="{00000000-0005-0000-0000-0000AD120000}"/>
    <cellStyle name="Normal 12 3 3 4" xfId="4709" xr:uid="{00000000-0005-0000-0000-0000AE120000}"/>
    <cellStyle name="Normal 12 3 3 4 2" xfId="5532" xr:uid="{00000000-0005-0000-0000-0000AF120000}"/>
    <cellStyle name="Normal 12 3 3 4 2 2" xfId="6262" xr:uid="{00000000-0005-0000-0000-0000B0120000}"/>
    <cellStyle name="Normal 12 3 3 4 3" xfId="5780" xr:uid="{00000000-0005-0000-0000-0000B1120000}"/>
    <cellStyle name="Normal 12 3 3 4 3 2" xfId="6503" xr:uid="{00000000-0005-0000-0000-0000B2120000}"/>
    <cellStyle name="Normal 12 3 3 4 4" xfId="6021" xr:uid="{00000000-0005-0000-0000-0000B3120000}"/>
    <cellStyle name="Normal 12 3 3 5" xfId="5244" xr:uid="{00000000-0005-0000-0000-0000B4120000}"/>
    <cellStyle name="Normal 12 3 3 5 2" xfId="6136" xr:uid="{00000000-0005-0000-0000-0000B5120000}"/>
    <cellStyle name="Normal 12 3 3 6" xfId="5654" xr:uid="{00000000-0005-0000-0000-0000B6120000}"/>
    <cellStyle name="Normal 12 3 3 6 2" xfId="6377" xr:uid="{00000000-0005-0000-0000-0000B7120000}"/>
    <cellStyle name="Normal 12 3 3 7" xfId="5895" xr:uid="{00000000-0005-0000-0000-0000B8120000}"/>
    <cellStyle name="Normal 12 4" xfId="3165" xr:uid="{00000000-0005-0000-0000-0000B9120000}"/>
    <cellStyle name="Normal 12 4 2" xfId="3166" xr:uid="{00000000-0005-0000-0000-0000BA120000}"/>
    <cellStyle name="Normal 12 4 2 2" xfId="4714" xr:uid="{00000000-0005-0000-0000-0000BB120000}"/>
    <cellStyle name="Normal 12 4 2 2 2" xfId="5537" xr:uid="{00000000-0005-0000-0000-0000BC120000}"/>
    <cellStyle name="Normal 12 4 2 2 2 2" xfId="6267" xr:uid="{00000000-0005-0000-0000-0000BD120000}"/>
    <cellStyle name="Normal 12 4 2 2 3" xfId="5785" xr:uid="{00000000-0005-0000-0000-0000BE120000}"/>
    <cellStyle name="Normal 12 4 2 2 3 2" xfId="6508" xr:uid="{00000000-0005-0000-0000-0000BF120000}"/>
    <cellStyle name="Normal 12 4 2 2 4" xfId="6026" xr:uid="{00000000-0005-0000-0000-0000C0120000}"/>
    <cellStyle name="Normal 12 4 2 3" xfId="5249" xr:uid="{00000000-0005-0000-0000-0000C1120000}"/>
    <cellStyle name="Normal 12 4 2 3 2" xfId="6141" xr:uid="{00000000-0005-0000-0000-0000C2120000}"/>
    <cellStyle name="Normal 12 4 2 4" xfId="5659" xr:uid="{00000000-0005-0000-0000-0000C3120000}"/>
    <cellStyle name="Normal 12 4 2 4 2" xfId="6382" xr:uid="{00000000-0005-0000-0000-0000C4120000}"/>
    <cellStyle name="Normal 12 4 2 5" xfId="5900" xr:uid="{00000000-0005-0000-0000-0000C5120000}"/>
    <cellStyle name="Normal 12 4 3" xfId="3167" xr:uid="{00000000-0005-0000-0000-0000C6120000}"/>
    <cellStyle name="Normal 12 4 4" xfId="4713" xr:uid="{00000000-0005-0000-0000-0000C7120000}"/>
    <cellStyle name="Normal 12 4 4 2" xfId="5536" xr:uid="{00000000-0005-0000-0000-0000C8120000}"/>
    <cellStyle name="Normal 12 4 4 2 2" xfId="6266" xr:uid="{00000000-0005-0000-0000-0000C9120000}"/>
    <cellStyle name="Normal 12 4 4 3" xfId="5784" xr:uid="{00000000-0005-0000-0000-0000CA120000}"/>
    <cellStyle name="Normal 12 4 4 3 2" xfId="6507" xr:uid="{00000000-0005-0000-0000-0000CB120000}"/>
    <cellStyle name="Normal 12 4 4 4" xfId="6025" xr:uid="{00000000-0005-0000-0000-0000CC120000}"/>
    <cellStyle name="Normal 12 4 5" xfId="5248" xr:uid="{00000000-0005-0000-0000-0000CD120000}"/>
    <cellStyle name="Normal 12 4 5 2" xfId="6140" xr:uid="{00000000-0005-0000-0000-0000CE120000}"/>
    <cellStyle name="Normal 12 4 6" xfId="5658" xr:uid="{00000000-0005-0000-0000-0000CF120000}"/>
    <cellStyle name="Normal 12 4 6 2" xfId="6381" xr:uid="{00000000-0005-0000-0000-0000D0120000}"/>
    <cellStyle name="Normal 12 4 7" xfId="5899" xr:uid="{00000000-0005-0000-0000-0000D1120000}"/>
    <cellStyle name="Normal 12 5" xfId="3168" xr:uid="{00000000-0005-0000-0000-0000D2120000}"/>
    <cellStyle name="Normal 12 5 2" xfId="3169" xr:uid="{00000000-0005-0000-0000-0000D3120000}"/>
    <cellStyle name="Normal 12 5 2 2" xfId="4716" xr:uid="{00000000-0005-0000-0000-0000D4120000}"/>
    <cellStyle name="Normal 12 5 2 2 2" xfId="5539" xr:uid="{00000000-0005-0000-0000-0000D5120000}"/>
    <cellStyle name="Normal 12 5 2 2 2 2" xfId="6269" xr:uid="{00000000-0005-0000-0000-0000D6120000}"/>
    <cellStyle name="Normal 12 5 2 2 3" xfId="5787" xr:uid="{00000000-0005-0000-0000-0000D7120000}"/>
    <cellStyle name="Normal 12 5 2 2 3 2" xfId="6510" xr:uid="{00000000-0005-0000-0000-0000D8120000}"/>
    <cellStyle name="Normal 12 5 2 2 4" xfId="6028" xr:uid="{00000000-0005-0000-0000-0000D9120000}"/>
    <cellStyle name="Normal 12 5 2 3" xfId="5251" xr:uid="{00000000-0005-0000-0000-0000DA120000}"/>
    <cellStyle name="Normal 12 5 2 3 2" xfId="6143" xr:uid="{00000000-0005-0000-0000-0000DB120000}"/>
    <cellStyle name="Normal 12 5 2 4" xfId="5661" xr:uid="{00000000-0005-0000-0000-0000DC120000}"/>
    <cellStyle name="Normal 12 5 2 4 2" xfId="6384" xr:uid="{00000000-0005-0000-0000-0000DD120000}"/>
    <cellStyle name="Normal 12 5 2 5" xfId="5902" xr:uid="{00000000-0005-0000-0000-0000DE120000}"/>
    <cellStyle name="Normal 12 5 3" xfId="4715" xr:uid="{00000000-0005-0000-0000-0000DF120000}"/>
    <cellStyle name="Normal 12 5 3 2" xfId="5538" xr:uid="{00000000-0005-0000-0000-0000E0120000}"/>
    <cellStyle name="Normal 12 5 3 2 2" xfId="6268" xr:uid="{00000000-0005-0000-0000-0000E1120000}"/>
    <cellStyle name="Normal 12 5 3 3" xfId="5786" xr:uid="{00000000-0005-0000-0000-0000E2120000}"/>
    <cellStyle name="Normal 12 5 3 3 2" xfId="6509" xr:uid="{00000000-0005-0000-0000-0000E3120000}"/>
    <cellStyle name="Normal 12 5 3 4" xfId="6027" xr:uid="{00000000-0005-0000-0000-0000E4120000}"/>
    <cellStyle name="Normal 12 5 4" xfId="5250" xr:uid="{00000000-0005-0000-0000-0000E5120000}"/>
    <cellStyle name="Normal 12 5 4 2" xfId="6142" xr:uid="{00000000-0005-0000-0000-0000E6120000}"/>
    <cellStyle name="Normal 12 5 5" xfId="5660" xr:uid="{00000000-0005-0000-0000-0000E7120000}"/>
    <cellStyle name="Normal 12 5 5 2" xfId="6383" xr:uid="{00000000-0005-0000-0000-0000E8120000}"/>
    <cellStyle name="Normal 12 5 6" xfId="5901" xr:uid="{00000000-0005-0000-0000-0000E9120000}"/>
    <cellStyle name="Normal 12 6" xfId="3170" xr:uid="{00000000-0005-0000-0000-0000EA120000}"/>
    <cellStyle name="Normal 12 6 2" xfId="4717" xr:uid="{00000000-0005-0000-0000-0000EB120000}"/>
    <cellStyle name="Normal 12 6 2 2" xfId="5540" xr:uid="{00000000-0005-0000-0000-0000EC120000}"/>
    <cellStyle name="Normal 12 6 2 2 2" xfId="6270" xr:uid="{00000000-0005-0000-0000-0000ED120000}"/>
    <cellStyle name="Normal 12 6 2 3" xfId="5788" xr:uid="{00000000-0005-0000-0000-0000EE120000}"/>
    <cellStyle name="Normal 12 6 2 3 2" xfId="6511" xr:uid="{00000000-0005-0000-0000-0000EF120000}"/>
    <cellStyle name="Normal 12 6 2 4" xfId="6029" xr:uid="{00000000-0005-0000-0000-0000F0120000}"/>
    <cellStyle name="Normal 12 6 3" xfId="5252" xr:uid="{00000000-0005-0000-0000-0000F1120000}"/>
    <cellStyle name="Normal 12 6 3 2" xfId="6144" xr:uid="{00000000-0005-0000-0000-0000F2120000}"/>
    <cellStyle name="Normal 12 6 4" xfId="5662" xr:uid="{00000000-0005-0000-0000-0000F3120000}"/>
    <cellStyle name="Normal 12 6 4 2" xfId="6385" xr:uid="{00000000-0005-0000-0000-0000F4120000}"/>
    <cellStyle name="Normal 12 6 5" xfId="5903" xr:uid="{00000000-0005-0000-0000-0000F5120000}"/>
    <cellStyle name="Normal 12 7" xfId="3171" xr:uid="{00000000-0005-0000-0000-0000F6120000}"/>
    <cellStyle name="Normal 12 7 2" xfId="4718" xr:uid="{00000000-0005-0000-0000-0000F7120000}"/>
    <cellStyle name="Normal 12 7 2 2" xfId="5541" xr:uid="{00000000-0005-0000-0000-0000F8120000}"/>
    <cellStyle name="Normal 12 7 2 2 2" xfId="6271" xr:uid="{00000000-0005-0000-0000-0000F9120000}"/>
    <cellStyle name="Normal 12 7 2 3" xfId="5789" xr:uid="{00000000-0005-0000-0000-0000FA120000}"/>
    <cellStyle name="Normal 12 7 2 3 2" xfId="6512" xr:uid="{00000000-0005-0000-0000-0000FB120000}"/>
    <cellStyle name="Normal 12 7 2 4" xfId="6030" xr:uid="{00000000-0005-0000-0000-0000FC120000}"/>
    <cellStyle name="Normal 12 7 3" xfId="5253" xr:uid="{00000000-0005-0000-0000-0000FD120000}"/>
    <cellStyle name="Normal 12 7 3 2" xfId="6145" xr:uid="{00000000-0005-0000-0000-0000FE120000}"/>
    <cellStyle name="Normal 12 7 4" xfId="5663" xr:uid="{00000000-0005-0000-0000-0000FF120000}"/>
    <cellStyle name="Normal 12 7 4 2" xfId="6386" xr:uid="{00000000-0005-0000-0000-000000130000}"/>
    <cellStyle name="Normal 12 7 5" xfId="5904" xr:uid="{00000000-0005-0000-0000-000001130000}"/>
    <cellStyle name="Normal 12 8" xfId="4701" xr:uid="{00000000-0005-0000-0000-000002130000}"/>
    <cellStyle name="Normal 12 8 2" xfId="5524" xr:uid="{00000000-0005-0000-0000-000003130000}"/>
    <cellStyle name="Normal 12 8 2 2" xfId="6254" xr:uid="{00000000-0005-0000-0000-000004130000}"/>
    <cellStyle name="Normal 12 8 3" xfId="5772" xr:uid="{00000000-0005-0000-0000-000005130000}"/>
    <cellStyle name="Normal 12 8 3 2" xfId="6495" xr:uid="{00000000-0005-0000-0000-000006130000}"/>
    <cellStyle name="Normal 12 8 4" xfId="6013" xr:uid="{00000000-0005-0000-0000-000007130000}"/>
    <cellStyle name="Normal 12 9" xfId="5236" xr:uid="{00000000-0005-0000-0000-000008130000}"/>
    <cellStyle name="Normal 12 9 2" xfId="6128" xr:uid="{00000000-0005-0000-0000-000009130000}"/>
    <cellStyle name="Normal 13" xfId="3172" xr:uid="{00000000-0005-0000-0000-00000A130000}"/>
    <cellStyle name="Normal 13 2" xfId="3173" xr:uid="{00000000-0005-0000-0000-00000B130000}"/>
    <cellStyle name="Normal 13 2 2" xfId="3174" xr:uid="{00000000-0005-0000-0000-00000C130000}"/>
    <cellStyle name="Normal 13 2 2 2" xfId="4719" xr:uid="{00000000-0005-0000-0000-00000D130000}"/>
    <cellStyle name="Normal 13 2 2 2 2" xfId="5542" xr:uid="{00000000-0005-0000-0000-00000E130000}"/>
    <cellStyle name="Normal 13 2 2 2 2 2" xfId="6272" xr:uid="{00000000-0005-0000-0000-00000F130000}"/>
    <cellStyle name="Normal 13 2 2 2 3" xfId="5790" xr:uid="{00000000-0005-0000-0000-000010130000}"/>
    <cellStyle name="Normal 13 2 2 2 3 2" xfId="6513" xr:uid="{00000000-0005-0000-0000-000011130000}"/>
    <cellStyle name="Normal 13 2 2 2 4" xfId="6031" xr:uid="{00000000-0005-0000-0000-000012130000}"/>
    <cellStyle name="Normal 13 2 2 3" xfId="5255" xr:uid="{00000000-0005-0000-0000-000013130000}"/>
    <cellStyle name="Normal 13 2 2 3 2" xfId="6146" xr:uid="{00000000-0005-0000-0000-000014130000}"/>
    <cellStyle name="Normal 13 2 2 4" xfId="5664" xr:uid="{00000000-0005-0000-0000-000015130000}"/>
    <cellStyle name="Normal 13 2 2 4 2" xfId="6387" xr:uid="{00000000-0005-0000-0000-000016130000}"/>
    <cellStyle name="Normal 13 2 2 5" xfId="5905" xr:uid="{00000000-0005-0000-0000-000017130000}"/>
    <cellStyle name="Normal 13 3" xfId="3175" xr:uid="{00000000-0005-0000-0000-000018130000}"/>
    <cellStyle name="Normal 13 4" xfId="3176" xr:uid="{00000000-0005-0000-0000-000019130000}"/>
    <cellStyle name="Normal 13 4 2" xfId="4720" xr:uid="{00000000-0005-0000-0000-00001A130000}"/>
    <cellStyle name="Normal 13 4 3" xfId="5416" xr:uid="{00000000-0005-0000-0000-00001B130000}"/>
    <cellStyle name="Normal 13 5" xfId="3177" xr:uid="{00000000-0005-0000-0000-00001C130000}"/>
    <cellStyle name="Normal 13 5 2" xfId="4721" xr:uid="{00000000-0005-0000-0000-00001D130000}"/>
    <cellStyle name="Normal 13 5 3" xfId="4975" xr:uid="{00000000-0005-0000-0000-00001E130000}"/>
    <cellStyle name="Normal 14" xfId="3178" xr:uid="{00000000-0005-0000-0000-00001F130000}"/>
    <cellStyle name="Normal 14 2" xfId="3179" xr:uid="{00000000-0005-0000-0000-000020130000}"/>
    <cellStyle name="Normal 14 2 2" xfId="3180" xr:uid="{00000000-0005-0000-0000-000021130000}"/>
    <cellStyle name="Normal 14 2 3" xfId="3181" xr:uid="{00000000-0005-0000-0000-000022130000}"/>
    <cellStyle name="Normal 14 2 3 2" xfId="4722" xr:uid="{00000000-0005-0000-0000-000023130000}"/>
    <cellStyle name="Normal 14 2 3 3" xfId="4973" xr:uid="{00000000-0005-0000-0000-000024130000}"/>
    <cellStyle name="Normal 14 2 4" xfId="3182" xr:uid="{00000000-0005-0000-0000-000025130000}"/>
    <cellStyle name="Normal 14 2 4 2" xfId="4723" xr:uid="{00000000-0005-0000-0000-000026130000}"/>
    <cellStyle name="Normal 14 2 4 2 2" xfId="5544" xr:uid="{00000000-0005-0000-0000-000027130000}"/>
    <cellStyle name="Normal 14 2 4 2 2 2" xfId="6273" xr:uid="{00000000-0005-0000-0000-000028130000}"/>
    <cellStyle name="Normal 14 2 4 2 3" xfId="5791" xr:uid="{00000000-0005-0000-0000-000029130000}"/>
    <cellStyle name="Normal 14 2 4 2 3 2" xfId="6514" xr:uid="{00000000-0005-0000-0000-00002A130000}"/>
    <cellStyle name="Normal 14 2 4 2 4" xfId="6032" xr:uid="{00000000-0005-0000-0000-00002B130000}"/>
    <cellStyle name="Normal 14 2 4 3" xfId="5256" xr:uid="{00000000-0005-0000-0000-00002C130000}"/>
    <cellStyle name="Normal 14 2 4 3 2" xfId="6147" xr:uid="{00000000-0005-0000-0000-00002D130000}"/>
    <cellStyle name="Normal 14 2 4 4" xfId="5665" xr:uid="{00000000-0005-0000-0000-00002E130000}"/>
    <cellStyle name="Normal 14 2 4 4 2" xfId="6388" xr:uid="{00000000-0005-0000-0000-00002F130000}"/>
    <cellStyle name="Normal 14 2 4 5" xfId="5906" xr:uid="{00000000-0005-0000-0000-000030130000}"/>
    <cellStyle name="Normal 14 2 5" xfId="3183" xr:uid="{00000000-0005-0000-0000-000031130000}"/>
    <cellStyle name="Normal 14 2 6" xfId="3184" xr:uid="{00000000-0005-0000-0000-000032130000}"/>
    <cellStyle name="Normal 14 3" xfId="3185" xr:uid="{00000000-0005-0000-0000-000033130000}"/>
    <cellStyle name="Normal 14 4" xfId="3186" xr:uid="{00000000-0005-0000-0000-000034130000}"/>
    <cellStyle name="Normal 14 5" xfId="3187" xr:uid="{00000000-0005-0000-0000-000035130000}"/>
    <cellStyle name="Normal 14 5 2" xfId="4724" xr:uid="{00000000-0005-0000-0000-000036130000}"/>
    <cellStyle name="Normal 14 5 3" xfId="5415" xr:uid="{00000000-0005-0000-0000-000037130000}"/>
    <cellStyle name="Normal 14 6" xfId="3188" xr:uid="{00000000-0005-0000-0000-000038130000}"/>
    <cellStyle name="Normal 14 6 2" xfId="4725" xr:uid="{00000000-0005-0000-0000-000039130000}"/>
    <cellStyle name="Normal 14 6 3" xfId="4972" xr:uid="{00000000-0005-0000-0000-00003A130000}"/>
    <cellStyle name="Normal 14 7" xfId="4974" xr:uid="{00000000-0005-0000-0000-00003B130000}"/>
    <cellStyle name="Normal 15" xfId="3189" xr:uid="{00000000-0005-0000-0000-00003C130000}"/>
    <cellStyle name="Normal 15 2" xfId="3190" xr:uid="{00000000-0005-0000-0000-00003D130000}"/>
    <cellStyle name="Normal 15 3" xfId="3191" xr:uid="{00000000-0005-0000-0000-00003E130000}"/>
    <cellStyle name="Normal 15 3 2" xfId="3192" xr:uid="{00000000-0005-0000-0000-00003F130000}"/>
    <cellStyle name="Normal 15 4" xfId="3193" xr:uid="{00000000-0005-0000-0000-000040130000}"/>
    <cellStyle name="Normal 15 4 2" xfId="3194" xr:uid="{00000000-0005-0000-0000-000041130000}"/>
    <cellStyle name="Normal 15 5" xfId="3195" xr:uid="{00000000-0005-0000-0000-000042130000}"/>
    <cellStyle name="Normal 15 6" xfId="3196" xr:uid="{00000000-0005-0000-0000-000043130000}"/>
    <cellStyle name="Normal 15 6 2" xfId="4726" xr:uid="{00000000-0005-0000-0000-000044130000}"/>
    <cellStyle name="Normal 15 6 3" xfId="4971" xr:uid="{00000000-0005-0000-0000-000045130000}"/>
    <cellStyle name="Normal 15 7" xfId="3197" xr:uid="{00000000-0005-0000-0000-000046130000}"/>
    <cellStyle name="Normal 15 8" xfId="3198" xr:uid="{00000000-0005-0000-0000-000047130000}"/>
    <cellStyle name="Normal 15 8 2" xfId="4727" xr:uid="{00000000-0005-0000-0000-000048130000}"/>
    <cellStyle name="Normal 15 8 3" xfId="5414" xr:uid="{00000000-0005-0000-0000-000049130000}"/>
    <cellStyle name="Normal 16" xfId="3199" xr:uid="{00000000-0005-0000-0000-00004A130000}"/>
    <cellStyle name="Normal 16 2" xfId="3200" xr:uid="{00000000-0005-0000-0000-00004B130000}"/>
    <cellStyle name="Normal 16 2 2" xfId="4729" xr:uid="{00000000-0005-0000-0000-00004C130000}"/>
    <cellStyle name="Normal 16 2 2 2" xfId="5547" xr:uid="{00000000-0005-0000-0000-00004D130000}"/>
    <cellStyle name="Normal 16 2 2 2 2" xfId="6275" xr:uid="{00000000-0005-0000-0000-00004E130000}"/>
    <cellStyle name="Normal 16 2 2 3" xfId="5793" xr:uid="{00000000-0005-0000-0000-00004F130000}"/>
    <cellStyle name="Normal 16 2 2 3 2" xfId="6516" xr:uid="{00000000-0005-0000-0000-000050130000}"/>
    <cellStyle name="Normal 16 2 2 4" xfId="6034" xr:uid="{00000000-0005-0000-0000-000051130000}"/>
    <cellStyle name="Normal 16 2 3" xfId="5260" xr:uid="{00000000-0005-0000-0000-000052130000}"/>
    <cellStyle name="Normal 16 2 3 2" xfId="6149" xr:uid="{00000000-0005-0000-0000-000053130000}"/>
    <cellStyle name="Normal 16 2 4" xfId="5667" xr:uid="{00000000-0005-0000-0000-000054130000}"/>
    <cellStyle name="Normal 16 2 4 2" xfId="6390" xr:uid="{00000000-0005-0000-0000-000055130000}"/>
    <cellStyle name="Normal 16 2 5" xfId="5908" xr:uid="{00000000-0005-0000-0000-000056130000}"/>
    <cellStyle name="Normal 16 3" xfId="3201" xr:uid="{00000000-0005-0000-0000-000057130000}"/>
    <cellStyle name="Normal 16 3 2" xfId="4730" xr:uid="{00000000-0005-0000-0000-000058130000}"/>
    <cellStyle name="Normal 16 3 3" xfId="4970" xr:uid="{00000000-0005-0000-0000-000059130000}"/>
    <cellStyle name="Normal 16 4" xfId="4728" xr:uid="{00000000-0005-0000-0000-00005A130000}"/>
    <cellStyle name="Normal 16 4 2" xfId="5546" xr:uid="{00000000-0005-0000-0000-00005B130000}"/>
    <cellStyle name="Normal 16 4 2 2" xfId="6274" xr:uid="{00000000-0005-0000-0000-00005C130000}"/>
    <cellStyle name="Normal 16 4 3" xfId="5792" xr:uid="{00000000-0005-0000-0000-00005D130000}"/>
    <cellStyle name="Normal 16 4 3 2" xfId="6515" xr:uid="{00000000-0005-0000-0000-00005E130000}"/>
    <cellStyle name="Normal 16 4 4" xfId="6033" xr:uid="{00000000-0005-0000-0000-00005F130000}"/>
    <cellStyle name="Normal 16 5" xfId="5259" xr:uid="{00000000-0005-0000-0000-000060130000}"/>
    <cellStyle name="Normal 16 5 2" xfId="6148" xr:uid="{00000000-0005-0000-0000-000061130000}"/>
    <cellStyle name="Normal 16 6" xfId="5666" xr:uid="{00000000-0005-0000-0000-000062130000}"/>
    <cellStyle name="Normal 16 6 2" xfId="6389" xr:uid="{00000000-0005-0000-0000-000063130000}"/>
    <cellStyle name="Normal 16 7" xfId="5907" xr:uid="{00000000-0005-0000-0000-000064130000}"/>
    <cellStyle name="Normal 17" xfId="3202" xr:uid="{00000000-0005-0000-0000-000065130000}"/>
    <cellStyle name="Normal 17 2" xfId="4731" xr:uid="{00000000-0005-0000-0000-000066130000}"/>
    <cellStyle name="Normal 17 2 2" xfId="5548" xr:uid="{00000000-0005-0000-0000-000067130000}"/>
    <cellStyle name="Normal 17 2 2 2" xfId="6276" xr:uid="{00000000-0005-0000-0000-000068130000}"/>
    <cellStyle name="Normal 17 2 3" xfId="5794" xr:uid="{00000000-0005-0000-0000-000069130000}"/>
    <cellStyle name="Normal 17 2 3 2" xfId="6517" xr:uid="{00000000-0005-0000-0000-00006A130000}"/>
    <cellStyle name="Normal 17 2 4" xfId="6035" xr:uid="{00000000-0005-0000-0000-00006B130000}"/>
    <cellStyle name="Normal 17 3" xfId="5261" xr:uid="{00000000-0005-0000-0000-00006C130000}"/>
    <cellStyle name="Normal 17 3 2" xfId="6150" xr:uid="{00000000-0005-0000-0000-00006D130000}"/>
    <cellStyle name="Normal 17 4" xfId="5668" xr:uid="{00000000-0005-0000-0000-00006E130000}"/>
    <cellStyle name="Normal 17 4 2" xfId="6391" xr:uid="{00000000-0005-0000-0000-00006F130000}"/>
    <cellStyle name="Normal 17 5" xfId="5909" xr:uid="{00000000-0005-0000-0000-000070130000}"/>
    <cellStyle name="Normal 18" xfId="3203" xr:uid="{00000000-0005-0000-0000-000071130000}"/>
    <cellStyle name="Normal 18 2" xfId="4732" xr:uid="{00000000-0005-0000-0000-000072130000}"/>
    <cellStyle name="Normal 18 2 2" xfId="5549" xr:uid="{00000000-0005-0000-0000-000073130000}"/>
    <cellStyle name="Normal 18 2 2 2" xfId="6277" xr:uid="{00000000-0005-0000-0000-000074130000}"/>
    <cellStyle name="Normal 18 2 3" xfId="5795" xr:uid="{00000000-0005-0000-0000-000075130000}"/>
    <cellStyle name="Normal 18 2 3 2" xfId="6518" xr:uid="{00000000-0005-0000-0000-000076130000}"/>
    <cellStyle name="Normal 18 2 4" xfId="6036" xr:uid="{00000000-0005-0000-0000-000077130000}"/>
    <cellStyle name="Normal 18 3" xfId="5262" xr:uid="{00000000-0005-0000-0000-000078130000}"/>
    <cellStyle name="Normal 18 3 2" xfId="6151" xr:uid="{00000000-0005-0000-0000-000079130000}"/>
    <cellStyle name="Normal 18 4" xfId="5669" xr:uid="{00000000-0005-0000-0000-00007A130000}"/>
    <cellStyle name="Normal 18 4 2" xfId="6392" xr:uid="{00000000-0005-0000-0000-00007B130000}"/>
    <cellStyle name="Normal 18 5" xfId="5910" xr:uid="{00000000-0005-0000-0000-00007C130000}"/>
    <cellStyle name="Normal 19" xfId="3888" xr:uid="{00000000-0005-0000-0000-00007D130000}"/>
    <cellStyle name="Normal 19 2" xfId="4910" xr:uid="{00000000-0005-0000-0000-00007E130000}"/>
    <cellStyle name="Normal 2" xfId="3204" xr:uid="{00000000-0005-0000-0000-00007F130000}"/>
    <cellStyle name="Normal 2 10" xfId="3205" xr:uid="{00000000-0005-0000-0000-000080130000}"/>
    <cellStyle name="Normal 2 11" xfId="4908" xr:uid="{00000000-0005-0000-0000-000081130000}"/>
    <cellStyle name="Normal 2 2" xfId="3206" xr:uid="{00000000-0005-0000-0000-000082130000}"/>
    <cellStyle name="Normal 2 2 2" xfId="3207" xr:uid="{00000000-0005-0000-0000-000083130000}"/>
    <cellStyle name="Normal 2 2 2 2" xfId="3208" xr:uid="{00000000-0005-0000-0000-000084130000}"/>
    <cellStyle name="Normal 2 2 2 2 2" xfId="3209" xr:uid="{00000000-0005-0000-0000-000085130000}"/>
    <cellStyle name="Normal 2 2 2 3" xfId="3210" xr:uid="{00000000-0005-0000-0000-000086130000}"/>
    <cellStyle name="Normal 2 2 2 3 2" xfId="3211" xr:uid="{00000000-0005-0000-0000-000087130000}"/>
    <cellStyle name="Normal 2 2 2 3 2 2" xfId="3212" xr:uid="{00000000-0005-0000-0000-000088130000}"/>
    <cellStyle name="Normal 2 2 2 3 2 2 2" xfId="4735" xr:uid="{00000000-0005-0000-0000-000089130000}"/>
    <cellStyle name="Normal 2 2 2 3 2 2 2 2" xfId="5552" xr:uid="{00000000-0005-0000-0000-00008A130000}"/>
    <cellStyle name="Normal 2 2 2 3 2 2 2 2 2" xfId="6280" xr:uid="{00000000-0005-0000-0000-00008B130000}"/>
    <cellStyle name="Normal 2 2 2 3 2 2 2 3" xfId="5798" xr:uid="{00000000-0005-0000-0000-00008C130000}"/>
    <cellStyle name="Normal 2 2 2 3 2 2 2 3 2" xfId="6521" xr:uid="{00000000-0005-0000-0000-00008D130000}"/>
    <cellStyle name="Normal 2 2 2 3 2 2 2 4" xfId="6039" xr:uid="{00000000-0005-0000-0000-00008E130000}"/>
    <cellStyle name="Normal 2 2 2 3 2 2 3" xfId="5266" xr:uid="{00000000-0005-0000-0000-00008F130000}"/>
    <cellStyle name="Normal 2 2 2 3 2 2 3 2" xfId="6154" xr:uid="{00000000-0005-0000-0000-000090130000}"/>
    <cellStyle name="Normal 2 2 2 3 2 2 4" xfId="5672" xr:uid="{00000000-0005-0000-0000-000091130000}"/>
    <cellStyle name="Normal 2 2 2 3 2 2 4 2" xfId="6395" xr:uid="{00000000-0005-0000-0000-000092130000}"/>
    <cellStyle name="Normal 2 2 2 3 2 2 5" xfId="5913" xr:uid="{00000000-0005-0000-0000-000093130000}"/>
    <cellStyle name="Normal 2 2 2 3 2 3" xfId="4734" xr:uid="{00000000-0005-0000-0000-000094130000}"/>
    <cellStyle name="Normal 2 2 2 3 2 3 2" xfId="5551" xr:uid="{00000000-0005-0000-0000-000095130000}"/>
    <cellStyle name="Normal 2 2 2 3 2 3 2 2" xfId="6279" xr:uid="{00000000-0005-0000-0000-000096130000}"/>
    <cellStyle name="Normal 2 2 2 3 2 3 3" xfId="5797" xr:uid="{00000000-0005-0000-0000-000097130000}"/>
    <cellStyle name="Normal 2 2 2 3 2 3 3 2" xfId="6520" xr:uid="{00000000-0005-0000-0000-000098130000}"/>
    <cellStyle name="Normal 2 2 2 3 2 3 4" xfId="6038" xr:uid="{00000000-0005-0000-0000-000099130000}"/>
    <cellStyle name="Normal 2 2 2 3 2 4" xfId="5265" xr:uid="{00000000-0005-0000-0000-00009A130000}"/>
    <cellStyle name="Normal 2 2 2 3 2 4 2" xfId="6153" xr:uid="{00000000-0005-0000-0000-00009B130000}"/>
    <cellStyle name="Normal 2 2 2 3 2 5" xfId="5671" xr:uid="{00000000-0005-0000-0000-00009C130000}"/>
    <cellStyle name="Normal 2 2 2 3 2 5 2" xfId="6394" xr:uid="{00000000-0005-0000-0000-00009D130000}"/>
    <cellStyle name="Normal 2 2 2 3 2 6" xfId="5912" xr:uid="{00000000-0005-0000-0000-00009E130000}"/>
    <cellStyle name="Normal 2 2 2 3 3" xfId="3213" xr:uid="{00000000-0005-0000-0000-00009F130000}"/>
    <cellStyle name="Normal 2 2 2 3 3 2" xfId="4736" xr:uid="{00000000-0005-0000-0000-0000A0130000}"/>
    <cellStyle name="Normal 2 2 2 3 3 2 2" xfId="5553" xr:uid="{00000000-0005-0000-0000-0000A1130000}"/>
    <cellStyle name="Normal 2 2 2 3 3 2 2 2" xfId="6281" xr:uid="{00000000-0005-0000-0000-0000A2130000}"/>
    <cellStyle name="Normal 2 2 2 3 3 2 3" xfId="5799" xr:uid="{00000000-0005-0000-0000-0000A3130000}"/>
    <cellStyle name="Normal 2 2 2 3 3 2 3 2" xfId="6522" xr:uid="{00000000-0005-0000-0000-0000A4130000}"/>
    <cellStyle name="Normal 2 2 2 3 3 2 4" xfId="6040" xr:uid="{00000000-0005-0000-0000-0000A5130000}"/>
    <cellStyle name="Normal 2 2 2 3 3 3" xfId="5267" xr:uid="{00000000-0005-0000-0000-0000A6130000}"/>
    <cellStyle name="Normal 2 2 2 3 3 3 2" xfId="6155" xr:uid="{00000000-0005-0000-0000-0000A7130000}"/>
    <cellStyle name="Normal 2 2 2 3 3 4" xfId="5673" xr:uid="{00000000-0005-0000-0000-0000A8130000}"/>
    <cellStyle name="Normal 2 2 2 3 3 4 2" xfId="6396" xr:uid="{00000000-0005-0000-0000-0000A9130000}"/>
    <cellStyle name="Normal 2 2 2 3 3 5" xfId="5914" xr:uid="{00000000-0005-0000-0000-0000AA130000}"/>
    <cellStyle name="Normal 2 2 2 3 4" xfId="4733" xr:uid="{00000000-0005-0000-0000-0000AB130000}"/>
    <cellStyle name="Normal 2 2 2 3 4 2" xfId="5550" xr:uid="{00000000-0005-0000-0000-0000AC130000}"/>
    <cellStyle name="Normal 2 2 2 3 4 2 2" xfId="6278" xr:uid="{00000000-0005-0000-0000-0000AD130000}"/>
    <cellStyle name="Normal 2 2 2 3 4 3" xfId="5796" xr:uid="{00000000-0005-0000-0000-0000AE130000}"/>
    <cellStyle name="Normal 2 2 2 3 4 3 2" xfId="6519" xr:uid="{00000000-0005-0000-0000-0000AF130000}"/>
    <cellStyle name="Normal 2 2 2 3 4 4" xfId="6037" xr:uid="{00000000-0005-0000-0000-0000B0130000}"/>
    <cellStyle name="Normal 2 2 2 3 5" xfId="5264" xr:uid="{00000000-0005-0000-0000-0000B1130000}"/>
    <cellStyle name="Normal 2 2 2 3 5 2" xfId="6152" xr:uid="{00000000-0005-0000-0000-0000B2130000}"/>
    <cellStyle name="Normal 2 2 2 3 6" xfId="5670" xr:uid="{00000000-0005-0000-0000-0000B3130000}"/>
    <cellStyle name="Normal 2 2 2 3 6 2" xfId="6393" xr:uid="{00000000-0005-0000-0000-0000B4130000}"/>
    <cellStyle name="Normal 2 2 2 3 7" xfId="5911" xr:uid="{00000000-0005-0000-0000-0000B5130000}"/>
    <cellStyle name="Normal 2 2 3" xfId="3214" xr:uid="{00000000-0005-0000-0000-0000B6130000}"/>
    <cellStyle name="Normal 2 2 3 10" xfId="5268" xr:uid="{00000000-0005-0000-0000-0000B7130000}"/>
    <cellStyle name="Normal 2 2 3 10 2" xfId="6156" xr:uid="{00000000-0005-0000-0000-0000B8130000}"/>
    <cellStyle name="Normal 2 2 3 11" xfId="5674" xr:uid="{00000000-0005-0000-0000-0000B9130000}"/>
    <cellStyle name="Normal 2 2 3 11 2" xfId="6397" xr:uid="{00000000-0005-0000-0000-0000BA130000}"/>
    <cellStyle name="Normal 2 2 3 12" xfId="5915" xr:uid="{00000000-0005-0000-0000-0000BB130000}"/>
    <cellStyle name="Normal 2 2 3 2" xfId="3215" xr:uid="{00000000-0005-0000-0000-0000BC130000}"/>
    <cellStyle name="Normal 2 2 3 2 10" xfId="5916" xr:uid="{00000000-0005-0000-0000-0000BD130000}"/>
    <cellStyle name="Normal 2 2 3 2 2" xfId="3216" xr:uid="{00000000-0005-0000-0000-0000BE130000}"/>
    <cellStyle name="Normal 2 2 3 2 2 2" xfId="3217" xr:uid="{00000000-0005-0000-0000-0000BF130000}"/>
    <cellStyle name="Normal 2 2 3 2 2 2 2" xfId="3218" xr:uid="{00000000-0005-0000-0000-0000C0130000}"/>
    <cellStyle name="Normal 2 2 3 2 2 2 2 2" xfId="4741" xr:uid="{00000000-0005-0000-0000-0000C1130000}"/>
    <cellStyle name="Normal 2 2 3 2 2 2 2 2 2" xfId="5558" xr:uid="{00000000-0005-0000-0000-0000C2130000}"/>
    <cellStyle name="Normal 2 2 3 2 2 2 2 2 2 2" xfId="6286" xr:uid="{00000000-0005-0000-0000-0000C3130000}"/>
    <cellStyle name="Normal 2 2 3 2 2 2 2 2 3" xfId="5804" xr:uid="{00000000-0005-0000-0000-0000C4130000}"/>
    <cellStyle name="Normal 2 2 3 2 2 2 2 2 3 2" xfId="6527" xr:uid="{00000000-0005-0000-0000-0000C5130000}"/>
    <cellStyle name="Normal 2 2 3 2 2 2 2 2 4" xfId="6045" xr:uid="{00000000-0005-0000-0000-0000C6130000}"/>
    <cellStyle name="Normal 2 2 3 2 2 2 2 3" xfId="5272" xr:uid="{00000000-0005-0000-0000-0000C7130000}"/>
    <cellStyle name="Normal 2 2 3 2 2 2 2 3 2" xfId="6160" xr:uid="{00000000-0005-0000-0000-0000C8130000}"/>
    <cellStyle name="Normal 2 2 3 2 2 2 2 4" xfId="5678" xr:uid="{00000000-0005-0000-0000-0000C9130000}"/>
    <cellStyle name="Normal 2 2 3 2 2 2 2 4 2" xfId="6401" xr:uid="{00000000-0005-0000-0000-0000CA130000}"/>
    <cellStyle name="Normal 2 2 3 2 2 2 2 5" xfId="5919" xr:uid="{00000000-0005-0000-0000-0000CB130000}"/>
    <cellStyle name="Normal 2 2 3 2 2 2 3" xfId="4740" xr:uid="{00000000-0005-0000-0000-0000CC130000}"/>
    <cellStyle name="Normal 2 2 3 2 2 2 3 2" xfId="5557" xr:uid="{00000000-0005-0000-0000-0000CD130000}"/>
    <cellStyle name="Normal 2 2 3 2 2 2 3 2 2" xfId="6285" xr:uid="{00000000-0005-0000-0000-0000CE130000}"/>
    <cellStyle name="Normal 2 2 3 2 2 2 3 3" xfId="5803" xr:uid="{00000000-0005-0000-0000-0000CF130000}"/>
    <cellStyle name="Normal 2 2 3 2 2 2 3 3 2" xfId="6526" xr:uid="{00000000-0005-0000-0000-0000D0130000}"/>
    <cellStyle name="Normal 2 2 3 2 2 2 3 4" xfId="6044" xr:uid="{00000000-0005-0000-0000-0000D1130000}"/>
    <cellStyle name="Normal 2 2 3 2 2 2 4" xfId="5271" xr:uid="{00000000-0005-0000-0000-0000D2130000}"/>
    <cellStyle name="Normal 2 2 3 2 2 2 4 2" xfId="6159" xr:uid="{00000000-0005-0000-0000-0000D3130000}"/>
    <cellStyle name="Normal 2 2 3 2 2 2 5" xfId="5677" xr:uid="{00000000-0005-0000-0000-0000D4130000}"/>
    <cellStyle name="Normal 2 2 3 2 2 2 5 2" xfId="6400" xr:uid="{00000000-0005-0000-0000-0000D5130000}"/>
    <cellStyle name="Normal 2 2 3 2 2 2 6" xfId="5918" xr:uid="{00000000-0005-0000-0000-0000D6130000}"/>
    <cellStyle name="Normal 2 2 3 2 2 3" xfId="3219" xr:uid="{00000000-0005-0000-0000-0000D7130000}"/>
    <cellStyle name="Normal 2 2 3 2 2 3 2" xfId="3220" xr:uid="{00000000-0005-0000-0000-0000D8130000}"/>
    <cellStyle name="Normal 2 2 3 2 2 3 2 2" xfId="4743" xr:uid="{00000000-0005-0000-0000-0000D9130000}"/>
    <cellStyle name="Normal 2 2 3 2 2 3 2 2 2" xfId="5560" xr:uid="{00000000-0005-0000-0000-0000DA130000}"/>
    <cellStyle name="Normal 2 2 3 2 2 3 2 2 2 2" xfId="6288" xr:uid="{00000000-0005-0000-0000-0000DB130000}"/>
    <cellStyle name="Normal 2 2 3 2 2 3 2 2 3" xfId="5806" xr:uid="{00000000-0005-0000-0000-0000DC130000}"/>
    <cellStyle name="Normal 2 2 3 2 2 3 2 2 3 2" xfId="6529" xr:uid="{00000000-0005-0000-0000-0000DD130000}"/>
    <cellStyle name="Normal 2 2 3 2 2 3 2 2 4" xfId="6047" xr:uid="{00000000-0005-0000-0000-0000DE130000}"/>
    <cellStyle name="Normal 2 2 3 2 2 3 2 3" xfId="5274" xr:uid="{00000000-0005-0000-0000-0000DF130000}"/>
    <cellStyle name="Normal 2 2 3 2 2 3 2 3 2" xfId="6162" xr:uid="{00000000-0005-0000-0000-0000E0130000}"/>
    <cellStyle name="Normal 2 2 3 2 2 3 2 4" xfId="5680" xr:uid="{00000000-0005-0000-0000-0000E1130000}"/>
    <cellStyle name="Normal 2 2 3 2 2 3 2 4 2" xfId="6403" xr:uid="{00000000-0005-0000-0000-0000E2130000}"/>
    <cellStyle name="Normal 2 2 3 2 2 3 2 5" xfId="5921" xr:uid="{00000000-0005-0000-0000-0000E3130000}"/>
    <cellStyle name="Normal 2 2 3 2 2 3 3" xfId="4742" xr:uid="{00000000-0005-0000-0000-0000E4130000}"/>
    <cellStyle name="Normal 2 2 3 2 2 3 3 2" xfId="5559" xr:uid="{00000000-0005-0000-0000-0000E5130000}"/>
    <cellStyle name="Normal 2 2 3 2 2 3 3 2 2" xfId="6287" xr:uid="{00000000-0005-0000-0000-0000E6130000}"/>
    <cellStyle name="Normal 2 2 3 2 2 3 3 3" xfId="5805" xr:uid="{00000000-0005-0000-0000-0000E7130000}"/>
    <cellStyle name="Normal 2 2 3 2 2 3 3 3 2" xfId="6528" xr:uid="{00000000-0005-0000-0000-0000E8130000}"/>
    <cellStyle name="Normal 2 2 3 2 2 3 3 4" xfId="6046" xr:uid="{00000000-0005-0000-0000-0000E9130000}"/>
    <cellStyle name="Normal 2 2 3 2 2 3 4" xfId="5273" xr:uid="{00000000-0005-0000-0000-0000EA130000}"/>
    <cellStyle name="Normal 2 2 3 2 2 3 4 2" xfId="6161" xr:uid="{00000000-0005-0000-0000-0000EB130000}"/>
    <cellStyle name="Normal 2 2 3 2 2 3 5" xfId="5679" xr:uid="{00000000-0005-0000-0000-0000EC130000}"/>
    <cellStyle name="Normal 2 2 3 2 2 3 5 2" xfId="6402" xr:uid="{00000000-0005-0000-0000-0000ED130000}"/>
    <cellStyle name="Normal 2 2 3 2 2 3 6" xfId="5920" xr:uid="{00000000-0005-0000-0000-0000EE130000}"/>
    <cellStyle name="Normal 2 2 3 2 2 4" xfId="3221" xr:uid="{00000000-0005-0000-0000-0000EF130000}"/>
    <cellStyle name="Normal 2 2 3 2 2 4 2" xfId="4744" xr:uid="{00000000-0005-0000-0000-0000F0130000}"/>
    <cellStyle name="Normal 2 2 3 2 2 4 2 2" xfId="5561" xr:uid="{00000000-0005-0000-0000-0000F1130000}"/>
    <cellStyle name="Normal 2 2 3 2 2 4 2 2 2" xfId="6289" xr:uid="{00000000-0005-0000-0000-0000F2130000}"/>
    <cellStyle name="Normal 2 2 3 2 2 4 2 3" xfId="5807" xr:uid="{00000000-0005-0000-0000-0000F3130000}"/>
    <cellStyle name="Normal 2 2 3 2 2 4 2 3 2" xfId="6530" xr:uid="{00000000-0005-0000-0000-0000F4130000}"/>
    <cellStyle name="Normal 2 2 3 2 2 4 2 4" xfId="6048" xr:uid="{00000000-0005-0000-0000-0000F5130000}"/>
    <cellStyle name="Normal 2 2 3 2 2 4 3" xfId="5275" xr:uid="{00000000-0005-0000-0000-0000F6130000}"/>
    <cellStyle name="Normal 2 2 3 2 2 4 3 2" xfId="6163" xr:uid="{00000000-0005-0000-0000-0000F7130000}"/>
    <cellStyle name="Normal 2 2 3 2 2 4 4" xfId="5681" xr:uid="{00000000-0005-0000-0000-0000F8130000}"/>
    <cellStyle name="Normal 2 2 3 2 2 4 4 2" xfId="6404" xr:uid="{00000000-0005-0000-0000-0000F9130000}"/>
    <cellStyle name="Normal 2 2 3 2 2 4 5" xfId="5922" xr:uid="{00000000-0005-0000-0000-0000FA130000}"/>
    <cellStyle name="Normal 2 2 3 2 2 5" xfId="4739" xr:uid="{00000000-0005-0000-0000-0000FB130000}"/>
    <cellStyle name="Normal 2 2 3 2 2 5 2" xfId="5556" xr:uid="{00000000-0005-0000-0000-0000FC130000}"/>
    <cellStyle name="Normal 2 2 3 2 2 5 2 2" xfId="6284" xr:uid="{00000000-0005-0000-0000-0000FD130000}"/>
    <cellStyle name="Normal 2 2 3 2 2 5 3" xfId="5802" xr:uid="{00000000-0005-0000-0000-0000FE130000}"/>
    <cellStyle name="Normal 2 2 3 2 2 5 3 2" xfId="6525" xr:uid="{00000000-0005-0000-0000-0000FF130000}"/>
    <cellStyle name="Normal 2 2 3 2 2 5 4" xfId="6043" xr:uid="{00000000-0005-0000-0000-000000140000}"/>
    <cellStyle name="Normal 2 2 3 2 2 6" xfId="5270" xr:uid="{00000000-0005-0000-0000-000001140000}"/>
    <cellStyle name="Normal 2 2 3 2 2 6 2" xfId="6158" xr:uid="{00000000-0005-0000-0000-000002140000}"/>
    <cellStyle name="Normal 2 2 3 2 2 7" xfId="5676" xr:uid="{00000000-0005-0000-0000-000003140000}"/>
    <cellStyle name="Normal 2 2 3 2 2 7 2" xfId="6399" xr:uid="{00000000-0005-0000-0000-000004140000}"/>
    <cellStyle name="Normal 2 2 3 2 2 8" xfId="5917" xr:uid="{00000000-0005-0000-0000-000005140000}"/>
    <cellStyle name="Normal 2 2 3 2 3" xfId="3222" xr:uid="{00000000-0005-0000-0000-000006140000}"/>
    <cellStyle name="Normal 2 2 3 2 4" xfId="3223" xr:uid="{00000000-0005-0000-0000-000007140000}"/>
    <cellStyle name="Normal 2 2 3 2 4 2" xfId="3224" xr:uid="{00000000-0005-0000-0000-000008140000}"/>
    <cellStyle name="Normal 2 2 3 2 4 2 2" xfId="4746" xr:uid="{00000000-0005-0000-0000-000009140000}"/>
    <cellStyle name="Normal 2 2 3 2 4 2 2 2" xfId="5563" xr:uid="{00000000-0005-0000-0000-00000A140000}"/>
    <cellStyle name="Normal 2 2 3 2 4 2 2 2 2" xfId="6291" xr:uid="{00000000-0005-0000-0000-00000B140000}"/>
    <cellStyle name="Normal 2 2 3 2 4 2 2 3" xfId="5809" xr:uid="{00000000-0005-0000-0000-00000C140000}"/>
    <cellStyle name="Normal 2 2 3 2 4 2 2 3 2" xfId="6532" xr:uid="{00000000-0005-0000-0000-00000D140000}"/>
    <cellStyle name="Normal 2 2 3 2 4 2 2 4" xfId="6050" xr:uid="{00000000-0005-0000-0000-00000E140000}"/>
    <cellStyle name="Normal 2 2 3 2 4 2 3" xfId="5277" xr:uid="{00000000-0005-0000-0000-00000F140000}"/>
    <cellStyle name="Normal 2 2 3 2 4 2 3 2" xfId="6165" xr:uid="{00000000-0005-0000-0000-000010140000}"/>
    <cellStyle name="Normal 2 2 3 2 4 2 4" xfId="5683" xr:uid="{00000000-0005-0000-0000-000011140000}"/>
    <cellStyle name="Normal 2 2 3 2 4 2 4 2" xfId="6406" xr:uid="{00000000-0005-0000-0000-000012140000}"/>
    <cellStyle name="Normal 2 2 3 2 4 2 5" xfId="5924" xr:uid="{00000000-0005-0000-0000-000013140000}"/>
    <cellStyle name="Normal 2 2 3 2 4 3" xfId="4745" xr:uid="{00000000-0005-0000-0000-000014140000}"/>
    <cellStyle name="Normal 2 2 3 2 4 3 2" xfId="5562" xr:uid="{00000000-0005-0000-0000-000015140000}"/>
    <cellStyle name="Normal 2 2 3 2 4 3 2 2" xfId="6290" xr:uid="{00000000-0005-0000-0000-000016140000}"/>
    <cellStyle name="Normal 2 2 3 2 4 3 3" xfId="5808" xr:uid="{00000000-0005-0000-0000-000017140000}"/>
    <cellStyle name="Normal 2 2 3 2 4 3 3 2" xfId="6531" xr:uid="{00000000-0005-0000-0000-000018140000}"/>
    <cellStyle name="Normal 2 2 3 2 4 3 4" xfId="6049" xr:uid="{00000000-0005-0000-0000-000019140000}"/>
    <cellStyle name="Normal 2 2 3 2 4 4" xfId="5276" xr:uid="{00000000-0005-0000-0000-00001A140000}"/>
    <cellStyle name="Normal 2 2 3 2 4 4 2" xfId="6164" xr:uid="{00000000-0005-0000-0000-00001B140000}"/>
    <cellStyle name="Normal 2 2 3 2 4 5" xfId="5682" xr:uid="{00000000-0005-0000-0000-00001C140000}"/>
    <cellStyle name="Normal 2 2 3 2 4 5 2" xfId="6405" xr:uid="{00000000-0005-0000-0000-00001D140000}"/>
    <cellStyle name="Normal 2 2 3 2 4 6" xfId="5923" xr:uid="{00000000-0005-0000-0000-00001E140000}"/>
    <cellStyle name="Normal 2 2 3 2 5" xfId="3225" xr:uid="{00000000-0005-0000-0000-00001F140000}"/>
    <cellStyle name="Normal 2 2 3 2 5 2" xfId="3226" xr:uid="{00000000-0005-0000-0000-000020140000}"/>
    <cellStyle name="Normal 2 2 3 2 5 2 2" xfId="4748" xr:uid="{00000000-0005-0000-0000-000021140000}"/>
    <cellStyle name="Normal 2 2 3 2 5 2 2 2" xfId="5565" xr:uid="{00000000-0005-0000-0000-000022140000}"/>
    <cellStyle name="Normal 2 2 3 2 5 2 2 2 2" xfId="6293" xr:uid="{00000000-0005-0000-0000-000023140000}"/>
    <cellStyle name="Normal 2 2 3 2 5 2 2 3" xfId="5811" xr:uid="{00000000-0005-0000-0000-000024140000}"/>
    <cellStyle name="Normal 2 2 3 2 5 2 2 3 2" xfId="6534" xr:uid="{00000000-0005-0000-0000-000025140000}"/>
    <cellStyle name="Normal 2 2 3 2 5 2 2 4" xfId="6052" xr:uid="{00000000-0005-0000-0000-000026140000}"/>
    <cellStyle name="Normal 2 2 3 2 5 2 3" xfId="5279" xr:uid="{00000000-0005-0000-0000-000027140000}"/>
    <cellStyle name="Normal 2 2 3 2 5 2 3 2" xfId="6167" xr:uid="{00000000-0005-0000-0000-000028140000}"/>
    <cellStyle name="Normal 2 2 3 2 5 2 4" xfId="5685" xr:uid="{00000000-0005-0000-0000-000029140000}"/>
    <cellStyle name="Normal 2 2 3 2 5 2 4 2" xfId="6408" xr:uid="{00000000-0005-0000-0000-00002A140000}"/>
    <cellStyle name="Normal 2 2 3 2 5 2 5" xfId="5926" xr:uid="{00000000-0005-0000-0000-00002B140000}"/>
    <cellStyle name="Normal 2 2 3 2 5 3" xfId="4747" xr:uid="{00000000-0005-0000-0000-00002C140000}"/>
    <cellStyle name="Normal 2 2 3 2 5 3 2" xfId="5564" xr:uid="{00000000-0005-0000-0000-00002D140000}"/>
    <cellStyle name="Normal 2 2 3 2 5 3 2 2" xfId="6292" xr:uid="{00000000-0005-0000-0000-00002E140000}"/>
    <cellStyle name="Normal 2 2 3 2 5 3 3" xfId="5810" xr:uid="{00000000-0005-0000-0000-00002F140000}"/>
    <cellStyle name="Normal 2 2 3 2 5 3 3 2" xfId="6533" xr:uid="{00000000-0005-0000-0000-000030140000}"/>
    <cellStyle name="Normal 2 2 3 2 5 3 4" xfId="6051" xr:uid="{00000000-0005-0000-0000-000031140000}"/>
    <cellStyle name="Normal 2 2 3 2 5 4" xfId="5278" xr:uid="{00000000-0005-0000-0000-000032140000}"/>
    <cellStyle name="Normal 2 2 3 2 5 4 2" xfId="6166" xr:uid="{00000000-0005-0000-0000-000033140000}"/>
    <cellStyle name="Normal 2 2 3 2 5 5" xfId="5684" xr:uid="{00000000-0005-0000-0000-000034140000}"/>
    <cellStyle name="Normal 2 2 3 2 5 5 2" xfId="6407" xr:uid="{00000000-0005-0000-0000-000035140000}"/>
    <cellStyle name="Normal 2 2 3 2 5 6" xfId="5925" xr:uid="{00000000-0005-0000-0000-000036140000}"/>
    <cellStyle name="Normal 2 2 3 2 6" xfId="3227" xr:uid="{00000000-0005-0000-0000-000037140000}"/>
    <cellStyle name="Normal 2 2 3 2 6 2" xfId="4749" xr:uid="{00000000-0005-0000-0000-000038140000}"/>
    <cellStyle name="Normal 2 2 3 2 6 2 2" xfId="5566" xr:uid="{00000000-0005-0000-0000-000039140000}"/>
    <cellStyle name="Normal 2 2 3 2 6 2 2 2" xfId="6294" xr:uid="{00000000-0005-0000-0000-00003A140000}"/>
    <cellStyle name="Normal 2 2 3 2 6 2 3" xfId="5812" xr:uid="{00000000-0005-0000-0000-00003B140000}"/>
    <cellStyle name="Normal 2 2 3 2 6 2 3 2" xfId="6535" xr:uid="{00000000-0005-0000-0000-00003C140000}"/>
    <cellStyle name="Normal 2 2 3 2 6 2 4" xfId="6053" xr:uid="{00000000-0005-0000-0000-00003D140000}"/>
    <cellStyle name="Normal 2 2 3 2 6 3" xfId="5280" xr:uid="{00000000-0005-0000-0000-00003E140000}"/>
    <cellStyle name="Normal 2 2 3 2 6 3 2" xfId="6168" xr:uid="{00000000-0005-0000-0000-00003F140000}"/>
    <cellStyle name="Normal 2 2 3 2 6 4" xfId="5686" xr:uid="{00000000-0005-0000-0000-000040140000}"/>
    <cellStyle name="Normal 2 2 3 2 6 4 2" xfId="6409" xr:uid="{00000000-0005-0000-0000-000041140000}"/>
    <cellStyle name="Normal 2 2 3 2 6 5" xfId="5927" xr:uid="{00000000-0005-0000-0000-000042140000}"/>
    <cellStyle name="Normal 2 2 3 2 7" xfId="4738" xr:uid="{00000000-0005-0000-0000-000043140000}"/>
    <cellStyle name="Normal 2 2 3 2 7 2" xfId="5555" xr:uid="{00000000-0005-0000-0000-000044140000}"/>
    <cellStyle name="Normal 2 2 3 2 7 2 2" xfId="6283" xr:uid="{00000000-0005-0000-0000-000045140000}"/>
    <cellStyle name="Normal 2 2 3 2 7 3" xfId="5801" xr:uid="{00000000-0005-0000-0000-000046140000}"/>
    <cellStyle name="Normal 2 2 3 2 7 3 2" xfId="6524" xr:uid="{00000000-0005-0000-0000-000047140000}"/>
    <cellStyle name="Normal 2 2 3 2 7 4" xfId="6042" xr:uid="{00000000-0005-0000-0000-000048140000}"/>
    <cellStyle name="Normal 2 2 3 2 8" xfId="5269" xr:uid="{00000000-0005-0000-0000-000049140000}"/>
    <cellStyle name="Normal 2 2 3 2 8 2" xfId="6157" xr:uid="{00000000-0005-0000-0000-00004A140000}"/>
    <cellStyle name="Normal 2 2 3 2 9" xfId="5675" xr:uid="{00000000-0005-0000-0000-00004B140000}"/>
    <cellStyle name="Normal 2 2 3 2 9 2" xfId="6398" xr:uid="{00000000-0005-0000-0000-00004C140000}"/>
    <cellStyle name="Normal 2 2 3 3" xfId="3228" xr:uid="{00000000-0005-0000-0000-00004D140000}"/>
    <cellStyle name="Normal 2 2 3 3 2" xfId="3229" xr:uid="{00000000-0005-0000-0000-00004E140000}"/>
    <cellStyle name="Normal 2 2 3 3 2 2" xfId="3230" xr:uid="{00000000-0005-0000-0000-00004F140000}"/>
    <cellStyle name="Normal 2 2 3 3 2 2 2" xfId="4752" xr:uid="{00000000-0005-0000-0000-000050140000}"/>
    <cellStyle name="Normal 2 2 3 3 2 2 2 2" xfId="5569" xr:uid="{00000000-0005-0000-0000-000051140000}"/>
    <cellStyle name="Normal 2 2 3 3 2 2 2 2 2" xfId="6297" xr:uid="{00000000-0005-0000-0000-000052140000}"/>
    <cellStyle name="Normal 2 2 3 3 2 2 2 3" xfId="5815" xr:uid="{00000000-0005-0000-0000-000053140000}"/>
    <cellStyle name="Normal 2 2 3 3 2 2 2 3 2" xfId="6538" xr:uid="{00000000-0005-0000-0000-000054140000}"/>
    <cellStyle name="Normal 2 2 3 3 2 2 2 4" xfId="6056" xr:uid="{00000000-0005-0000-0000-000055140000}"/>
    <cellStyle name="Normal 2 2 3 3 2 2 3" xfId="5283" xr:uid="{00000000-0005-0000-0000-000056140000}"/>
    <cellStyle name="Normal 2 2 3 3 2 2 3 2" xfId="6171" xr:uid="{00000000-0005-0000-0000-000057140000}"/>
    <cellStyle name="Normal 2 2 3 3 2 2 4" xfId="5689" xr:uid="{00000000-0005-0000-0000-000058140000}"/>
    <cellStyle name="Normal 2 2 3 3 2 2 4 2" xfId="6412" xr:uid="{00000000-0005-0000-0000-000059140000}"/>
    <cellStyle name="Normal 2 2 3 3 2 2 5" xfId="5930" xr:uid="{00000000-0005-0000-0000-00005A140000}"/>
    <cellStyle name="Normal 2 2 3 3 2 3" xfId="4751" xr:uid="{00000000-0005-0000-0000-00005B140000}"/>
    <cellStyle name="Normal 2 2 3 3 2 3 2" xfId="5568" xr:uid="{00000000-0005-0000-0000-00005C140000}"/>
    <cellStyle name="Normal 2 2 3 3 2 3 2 2" xfId="6296" xr:uid="{00000000-0005-0000-0000-00005D140000}"/>
    <cellStyle name="Normal 2 2 3 3 2 3 3" xfId="5814" xr:uid="{00000000-0005-0000-0000-00005E140000}"/>
    <cellStyle name="Normal 2 2 3 3 2 3 3 2" xfId="6537" xr:uid="{00000000-0005-0000-0000-00005F140000}"/>
    <cellStyle name="Normal 2 2 3 3 2 3 4" xfId="6055" xr:uid="{00000000-0005-0000-0000-000060140000}"/>
    <cellStyle name="Normal 2 2 3 3 2 4" xfId="5282" xr:uid="{00000000-0005-0000-0000-000061140000}"/>
    <cellStyle name="Normal 2 2 3 3 2 4 2" xfId="6170" xr:uid="{00000000-0005-0000-0000-000062140000}"/>
    <cellStyle name="Normal 2 2 3 3 2 5" xfId="5688" xr:uid="{00000000-0005-0000-0000-000063140000}"/>
    <cellStyle name="Normal 2 2 3 3 2 5 2" xfId="6411" xr:uid="{00000000-0005-0000-0000-000064140000}"/>
    <cellStyle name="Normal 2 2 3 3 2 6" xfId="5929" xr:uid="{00000000-0005-0000-0000-000065140000}"/>
    <cellStyle name="Normal 2 2 3 3 3" xfId="3231" xr:uid="{00000000-0005-0000-0000-000066140000}"/>
    <cellStyle name="Normal 2 2 3 3 3 2" xfId="3232" xr:uid="{00000000-0005-0000-0000-000067140000}"/>
    <cellStyle name="Normal 2 2 3 3 3 2 2" xfId="4754" xr:uid="{00000000-0005-0000-0000-000068140000}"/>
    <cellStyle name="Normal 2 2 3 3 3 2 2 2" xfId="5571" xr:uid="{00000000-0005-0000-0000-000069140000}"/>
    <cellStyle name="Normal 2 2 3 3 3 2 2 2 2" xfId="6299" xr:uid="{00000000-0005-0000-0000-00006A140000}"/>
    <cellStyle name="Normal 2 2 3 3 3 2 2 3" xfId="5817" xr:uid="{00000000-0005-0000-0000-00006B140000}"/>
    <cellStyle name="Normal 2 2 3 3 3 2 2 3 2" xfId="6540" xr:uid="{00000000-0005-0000-0000-00006C140000}"/>
    <cellStyle name="Normal 2 2 3 3 3 2 2 4" xfId="6058" xr:uid="{00000000-0005-0000-0000-00006D140000}"/>
    <cellStyle name="Normal 2 2 3 3 3 2 3" xfId="5285" xr:uid="{00000000-0005-0000-0000-00006E140000}"/>
    <cellStyle name="Normal 2 2 3 3 3 2 3 2" xfId="6173" xr:uid="{00000000-0005-0000-0000-00006F140000}"/>
    <cellStyle name="Normal 2 2 3 3 3 2 4" xfId="5691" xr:uid="{00000000-0005-0000-0000-000070140000}"/>
    <cellStyle name="Normal 2 2 3 3 3 2 4 2" xfId="6414" xr:uid="{00000000-0005-0000-0000-000071140000}"/>
    <cellStyle name="Normal 2 2 3 3 3 2 5" xfId="5932" xr:uid="{00000000-0005-0000-0000-000072140000}"/>
    <cellStyle name="Normal 2 2 3 3 3 3" xfId="4753" xr:uid="{00000000-0005-0000-0000-000073140000}"/>
    <cellStyle name="Normal 2 2 3 3 3 3 2" xfId="5570" xr:uid="{00000000-0005-0000-0000-000074140000}"/>
    <cellStyle name="Normal 2 2 3 3 3 3 2 2" xfId="6298" xr:uid="{00000000-0005-0000-0000-000075140000}"/>
    <cellStyle name="Normal 2 2 3 3 3 3 3" xfId="5816" xr:uid="{00000000-0005-0000-0000-000076140000}"/>
    <cellStyle name="Normal 2 2 3 3 3 3 3 2" xfId="6539" xr:uid="{00000000-0005-0000-0000-000077140000}"/>
    <cellStyle name="Normal 2 2 3 3 3 3 4" xfId="6057" xr:uid="{00000000-0005-0000-0000-000078140000}"/>
    <cellStyle name="Normal 2 2 3 3 3 4" xfId="5284" xr:uid="{00000000-0005-0000-0000-000079140000}"/>
    <cellStyle name="Normal 2 2 3 3 3 4 2" xfId="6172" xr:uid="{00000000-0005-0000-0000-00007A140000}"/>
    <cellStyle name="Normal 2 2 3 3 3 5" xfId="5690" xr:uid="{00000000-0005-0000-0000-00007B140000}"/>
    <cellStyle name="Normal 2 2 3 3 3 5 2" xfId="6413" xr:uid="{00000000-0005-0000-0000-00007C140000}"/>
    <cellStyle name="Normal 2 2 3 3 3 6" xfId="5931" xr:uid="{00000000-0005-0000-0000-00007D140000}"/>
    <cellStyle name="Normal 2 2 3 3 4" xfId="3233" xr:uid="{00000000-0005-0000-0000-00007E140000}"/>
    <cellStyle name="Normal 2 2 3 3 4 2" xfId="4755" xr:uid="{00000000-0005-0000-0000-00007F140000}"/>
    <cellStyle name="Normal 2 2 3 3 4 2 2" xfId="5572" xr:uid="{00000000-0005-0000-0000-000080140000}"/>
    <cellStyle name="Normal 2 2 3 3 4 2 2 2" xfId="6300" xr:uid="{00000000-0005-0000-0000-000081140000}"/>
    <cellStyle name="Normal 2 2 3 3 4 2 3" xfId="5818" xr:uid="{00000000-0005-0000-0000-000082140000}"/>
    <cellStyle name="Normal 2 2 3 3 4 2 3 2" xfId="6541" xr:uid="{00000000-0005-0000-0000-000083140000}"/>
    <cellStyle name="Normal 2 2 3 3 4 2 4" xfId="6059" xr:uid="{00000000-0005-0000-0000-000084140000}"/>
    <cellStyle name="Normal 2 2 3 3 4 3" xfId="5286" xr:uid="{00000000-0005-0000-0000-000085140000}"/>
    <cellStyle name="Normal 2 2 3 3 4 3 2" xfId="6174" xr:uid="{00000000-0005-0000-0000-000086140000}"/>
    <cellStyle name="Normal 2 2 3 3 4 4" xfId="5692" xr:uid="{00000000-0005-0000-0000-000087140000}"/>
    <cellStyle name="Normal 2 2 3 3 4 4 2" xfId="6415" xr:uid="{00000000-0005-0000-0000-000088140000}"/>
    <cellStyle name="Normal 2 2 3 3 4 5" xfId="5933" xr:uid="{00000000-0005-0000-0000-000089140000}"/>
    <cellStyle name="Normal 2 2 3 3 5" xfId="4750" xr:uid="{00000000-0005-0000-0000-00008A140000}"/>
    <cellStyle name="Normal 2 2 3 3 5 2" xfId="5567" xr:uid="{00000000-0005-0000-0000-00008B140000}"/>
    <cellStyle name="Normal 2 2 3 3 5 2 2" xfId="6295" xr:uid="{00000000-0005-0000-0000-00008C140000}"/>
    <cellStyle name="Normal 2 2 3 3 5 3" xfId="5813" xr:uid="{00000000-0005-0000-0000-00008D140000}"/>
    <cellStyle name="Normal 2 2 3 3 5 3 2" xfId="6536" xr:uid="{00000000-0005-0000-0000-00008E140000}"/>
    <cellStyle name="Normal 2 2 3 3 5 4" xfId="6054" xr:uid="{00000000-0005-0000-0000-00008F140000}"/>
    <cellStyle name="Normal 2 2 3 3 6" xfId="5281" xr:uid="{00000000-0005-0000-0000-000090140000}"/>
    <cellStyle name="Normal 2 2 3 3 6 2" xfId="6169" xr:uid="{00000000-0005-0000-0000-000091140000}"/>
    <cellStyle name="Normal 2 2 3 3 7" xfId="5687" xr:uid="{00000000-0005-0000-0000-000092140000}"/>
    <cellStyle name="Normal 2 2 3 3 7 2" xfId="6410" xr:uid="{00000000-0005-0000-0000-000093140000}"/>
    <cellStyle name="Normal 2 2 3 3 8" xfId="5928" xr:uid="{00000000-0005-0000-0000-000094140000}"/>
    <cellStyle name="Normal 2 2 3 4" xfId="3234" xr:uid="{00000000-0005-0000-0000-000095140000}"/>
    <cellStyle name="Normal 2 2 3 4 2" xfId="3235" xr:uid="{00000000-0005-0000-0000-000096140000}"/>
    <cellStyle name="Normal 2 2 3 4 2 2" xfId="3236" xr:uid="{00000000-0005-0000-0000-000097140000}"/>
    <cellStyle name="Normal 2 2 3 4 2 2 2" xfId="4758" xr:uid="{00000000-0005-0000-0000-000098140000}"/>
    <cellStyle name="Normal 2 2 3 4 2 2 2 2" xfId="5575" xr:uid="{00000000-0005-0000-0000-000099140000}"/>
    <cellStyle name="Normal 2 2 3 4 2 2 2 2 2" xfId="6303" xr:uid="{00000000-0005-0000-0000-00009A140000}"/>
    <cellStyle name="Normal 2 2 3 4 2 2 2 3" xfId="5821" xr:uid="{00000000-0005-0000-0000-00009B140000}"/>
    <cellStyle name="Normal 2 2 3 4 2 2 2 3 2" xfId="6544" xr:uid="{00000000-0005-0000-0000-00009C140000}"/>
    <cellStyle name="Normal 2 2 3 4 2 2 2 4" xfId="6062" xr:uid="{00000000-0005-0000-0000-00009D140000}"/>
    <cellStyle name="Normal 2 2 3 4 2 2 3" xfId="5289" xr:uid="{00000000-0005-0000-0000-00009E140000}"/>
    <cellStyle name="Normal 2 2 3 4 2 2 3 2" xfId="6177" xr:uid="{00000000-0005-0000-0000-00009F140000}"/>
    <cellStyle name="Normal 2 2 3 4 2 2 4" xfId="5695" xr:uid="{00000000-0005-0000-0000-0000A0140000}"/>
    <cellStyle name="Normal 2 2 3 4 2 2 4 2" xfId="6418" xr:uid="{00000000-0005-0000-0000-0000A1140000}"/>
    <cellStyle name="Normal 2 2 3 4 2 2 5" xfId="5936" xr:uid="{00000000-0005-0000-0000-0000A2140000}"/>
    <cellStyle name="Normal 2 2 3 4 2 3" xfId="4757" xr:uid="{00000000-0005-0000-0000-0000A3140000}"/>
    <cellStyle name="Normal 2 2 3 4 2 3 2" xfId="5574" xr:uid="{00000000-0005-0000-0000-0000A4140000}"/>
    <cellStyle name="Normal 2 2 3 4 2 3 2 2" xfId="6302" xr:uid="{00000000-0005-0000-0000-0000A5140000}"/>
    <cellStyle name="Normal 2 2 3 4 2 3 3" xfId="5820" xr:uid="{00000000-0005-0000-0000-0000A6140000}"/>
    <cellStyle name="Normal 2 2 3 4 2 3 3 2" xfId="6543" xr:uid="{00000000-0005-0000-0000-0000A7140000}"/>
    <cellStyle name="Normal 2 2 3 4 2 3 4" xfId="6061" xr:uid="{00000000-0005-0000-0000-0000A8140000}"/>
    <cellStyle name="Normal 2 2 3 4 2 4" xfId="5288" xr:uid="{00000000-0005-0000-0000-0000A9140000}"/>
    <cellStyle name="Normal 2 2 3 4 2 4 2" xfId="6176" xr:uid="{00000000-0005-0000-0000-0000AA140000}"/>
    <cellStyle name="Normal 2 2 3 4 2 5" xfId="5694" xr:uid="{00000000-0005-0000-0000-0000AB140000}"/>
    <cellStyle name="Normal 2 2 3 4 2 5 2" xfId="6417" xr:uid="{00000000-0005-0000-0000-0000AC140000}"/>
    <cellStyle name="Normal 2 2 3 4 2 6" xfId="5935" xr:uid="{00000000-0005-0000-0000-0000AD140000}"/>
    <cellStyle name="Normal 2 2 3 4 3" xfId="3237" xr:uid="{00000000-0005-0000-0000-0000AE140000}"/>
    <cellStyle name="Normal 2 2 3 4 3 2" xfId="3238" xr:uid="{00000000-0005-0000-0000-0000AF140000}"/>
    <cellStyle name="Normal 2 2 3 4 3 2 2" xfId="4760" xr:uid="{00000000-0005-0000-0000-0000B0140000}"/>
    <cellStyle name="Normal 2 2 3 4 3 2 2 2" xfId="5577" xr:uid="{00000000-0005-0000-0000-0000B1140000}"/>
    <cellStyle name="Normal 2 2 3 4 3 2 2 2 2" xfId="6305" xr:uid="{00000000-0005-0000-0000-0000B2140000}"/>
    <cellStyle name="Normal 2 2 3 4 3 2 2 3" xfId="5823" xr:uid="{00000000-0005-0000-0000-0000B3140000}"/>
    <cellStyle name="Normal 2 2 3 4 3 2 2 3 2" xfId="6546" xr:uid="{00000000-0005-0000-0000-0000B4140000}"/>
    <cellStyle name="Normal 2 2 3 4 3 2 2 4" xfId="6064" xr:uid="{00000000-0005-0000-0000-0000B5140000}"/>
    <cellStyle name="Normal 2 2 3 4 3 2 3" xfId="5291" xr:uid="{00000000-0005-0000-0000-0000B6140000}"/>
    <cellStyle name="Normal 2 2 3 4 3 2 3 2" xfId="6179" xr:uid="{00000000-0005-0000-0000-0000B7140000}"/>
    <cellStyle name="Normal 2 2 3 4 3 2 4" xfId="5697" xr:uid="{00000000-0005-0000-0000-0000B8140000}"/>
    <cellStyle name="Normal 2 2 3 4 3 2 4 2" xfId="6420" xr:uid="{00000000-0005-0000-0000-0000B9140000}"/>
    <cellStyle name="Normal 2 2 3 4 3 2 5" xfId="5938" xr:uid="{00000000-0005-0000-0000-0000BA140000}"/>
    <cellStyle name="Normal 2 2 3 4 3 3" xfId="4759" xr:uid="{00000000-0005-0000-0000-0000BB140000}"/>
    <cellStyle name="Normal 2 2 3 4 3 3 2" xfId="5576" xr:uid="{00000000-0005-0000-0000-0000BC140000}"/>
    <cellStyle name="Normal 2 2 3 4 3 3 2 2" xfId="6304" xr:uid="{00000000-0005-0000-0000-0000BD140000}"/>
    <cellStyle name="Normal 2 2 3 4 3 3 3" xfId="5822" xr:uid="{00000000-0005-0000-0000-0000BE140000}"/>
    <cellStyle name="Normal 2 2 3 4 3 3 3 2" xfId="6545" xr:uid="{00000000-0005-0000-0000-0000BF140000}"/>
    <cellStyle name="Normal 2 2 3 4 3 3 4" xfId="6063" xr:uid="{00000000-0005-0000-0000-0000C0140000}"/>
    <cellStyle name="Normal 2 2 3 4 3 4" xfId="5290" xr:uid="{00000000-0005-0000-0000-0000C1140000}"/>
    <cellStyle name="Normal 2 2 3 4 3 4 2" xfId="6178" xr:uid="{00000000-0005-0000-0000-0000C2140000}"/>
    <cellStyle name="Normal 2 2 3 4 3 5" xfId="5696" xr:uid="{00000000-0005-0000-0000-0000C3140000}"/>
    <cellStyle name="Normal 2 2 3 4 3 5 2" xfId="6419" xr:uid="{00000000-0005-0000-0000-0000C4140000}"/>
    <cellStyle name="Normal 2 2 3 4 3 6" xfId="5937" xr:uid="{00000000-0005-0000-0000-0000C5140000}"/>
    <cellStyle name="Normal 2 2 3 4 4" xfId="3239" xr:uid="{00000000-0005-0000-0000-0000C6140000}"/>
    <cellStyle name="Normal 2 2 3 4 4 2" xfId="4761" xr:uid="{00000000-0005-0000-0000-0000C7140000}"/>
    <cellStyle name="Normal 2 2 3 4 4 2 2" xfId="5578" xr:uid="{00000000-0005-0000-0000-0000C8140000}"/>
    <cellStyle name="Normal 2 2 3 4 4 2 2 2" xfId="6306" xr:uid="{00000000-0005-0000-0000-0000C9140000}"/>
    <cellStyle name="Normal 2 2 3 4 4 2 3" xfId="5824" xr:uid="{00000000-0005-0000-0000-0000CA140000}"/>
    <cellStyle name="Normal 2 2 3 4 4 2 3 2" xfId="6547" xr:uid="{00000000-0005-0000-0000-0000CB140000}"/>
    <cellStyle name="Normal 2 2 3 4 4 2 4" xfId="6065" xr:uid="{00000000-0005-0000-0000-0000CC140000}"/>
    <cellStyle name="Normal 2 2 3 4 4 3" xfId="5292" xr:uid="{00000000-0005-0000-0000-0000CD140000}"/>
    <cellStyle name="Normal 2 2 3 4 4 3 2" xfId="6180" xr:uid="{00000000-0005-0000-0000-0000CE140000}"/>
    <cellStyle name="Normal 2 2 3 4 4 4" xfId="5698" xr:uid="{00000000-0005-0000-0000-0000CF140000}"/>
    <cellStyle name="Normal 2 2 3 4 4 4 2" xfId="6421" xr:uid="{00000000-0005-0000-0000-0000D0140000}"/>
    <cellStyle name="Normal 2 2 3 4 4 5" xfId="5939" xr:uid="{00000000-0005-0000-0000-0000D1140000}"/>
    <cellStyle name="Normal 2 2 3 4 5" xfId="4756" xr:uid="{00000000-0005-0000-0000-0000D2140000}"/>
    <cellStyle name="Normal 2 2 3 4 5 2" xfId="5573" xr:uid="{00000000-0005-0000-0000-0000D3140000}"/>
    <cellStyle name="Normal 2 2 3 4 5 2 2" xfId="6301" xr:uid="{00000000-0005-0000-0000-0000D4140000}"/>
    <cellStyle name="Normal 2 2 3 4 5 3" xfId="5819" xr:uid="{00000000-0005-0000-0000-0000D5140000}"/>
    <cellStyle name="Normal 2 2 3 4 5 3 2" xfId="6542" xr:uid="{00000000-0005-0000-0000-0000D6140000}"/>
    <cellStyle name="Normal 2 2 3 4 5 4" xfId="6060" xr:uid="{00000000-0005-0000-0000-0000D7140000}"/>
    <cellStyle name="Normal 2 2 3 4 6" xfId="5287" xr:uid="{00000000-0005-0000-0000-0000D8140000}"/>
    <cellStyle name="Normal 2 2 3 4 6 2" xfId="6175" xr:uid="{00000000-0005-0000-0000-0000D9140000}"/>
    <cellStyle name="Normal 2 2 3 4 7" xfId="5693" xr:uid="{00000000-0005-0000-0000-0000DA140000}"/>
    <cellStyle name="Normal 2 2 3 4 7 2" xfId="6416" xr:uid="{00000000-0005-0000-0000-0000DB140000}"/>
    <cellStyle name="Normal 2 2 3 4 8" xfId="5934" xr:uid="{00000000-0005-0000-0000-0000DC140000}"/>
    <cellStyle name="Normal 2 2 3 5" xfId="3240" xr:uid="{00000000-0005-0000-0000-0000DD140000}"/>
    <cellStyle name="Normal 2 2 3 5 2" xfId="3241" xr:uid="{00000000-0005-0000-0000-0000DE140000}"/>
    <cellStyle name="Normal 2 2 3 5 2 2" xfId="4762" xr:uid="{00000000-0005-0000-0000-0000DF140000}"/>
    <cellStyle name="Normal 2 2 3 5 2 2 2" xfId="5579" xr:uid="{00000000-0005-0000-0000-0000E0140000}"/>
    <cellStyle name="Normal 2 2 3 5 2 2 2 2" xfId="6307" xr:uid="{00000000-0005-0000-0000-0000E1140000}"/>
    <cellStyle name="Normal 2 2 3 5 2 2 3" xfId="5825" xr:uid="{00000000-0005-0000-0000-0000E2140000}"/>
    <cellStyle name="Normal 2 2 3 5 2 2 3 2" xfId="6548" xr:uid="{00000000-0005-0000-0000-0000E3140000}"/>
    <cellStyle name="Normal 2 2 3 5 2 2 4" xfId="6066" xr:uid="{00000000-0005-0000-0000-0000E4140000}"/>
    <cellStyle name="Normal 2 2 3 5 2 3" xfId="5293" xr:uid="{00000000-0005-0000-0000-0000E5140000}"/>
    <cellStyle name="Normal 2 2 3 5 2 3 2" xfId="6181" xr:uid="{00000000-0005-0000-0000-0000E6140000}"/>
    <cellStyle name="Normal 2 2 3 5 2 4" xfId="5699" xr:uid="{00000000-0005-0000-0000-0000E7140000}"/>
    <cellStyle name="Normal 2 2 3 5 2 4 2" xfId="6422" xr:uid="{00000000-0005-0000-0000-0000E8140000}"/>
    <cellStyle name="Normal 2 2 3 5 2 5" xfId="5940" xr:uid="{00000000-0005-0000-0000-0000E9140000}"/>
    <cellStyle name="Normal 2 2 3 6" xfId="3242" xr:uid="{00000000-0005-0000-0000-0000EA140000}"/>
    <cellStyle name="Normal 2 2 3 6 2" xfId="3243" xr:uid="{00000000-0005-0000-0000-0000EB140000}"/>
    <cellStyle name="Normal 2 2 3 6 2 2" xfId="4764" xr:uid="{00000000-0005-0000-0000-0000EC140000}"/>
    <cellStyle name="Normal 2 2 3 6 2 2 2" xfId="5581" xr:uid="{00000000-0005-0000-0000-0000ED140000}"/>
    <cellStyle name="Normal 2 2 3 6 2 2 2 2" xfId="6309" xr:uid="{00000000-0005-0000-0000-0000EE140000}"/>
    <cellStyle name="Normal 2 2 3 6 2 2 3" xfId="5827" xr:uid="{00000000-0005-0000-0000-0000EF140000}"/>
    <cellStyle name="Normal 2 2 3 6 2 2 3 2" xfId="6550" xr:uid="{00000000-0005-0000-0000-0000F0140000}"/>
    <cellStyle name="Normal 2 2 3 6 2 2 4" xfId="6068" xr:uid="{00000000-0005-0000-0000-0000F1140000}"/>
    <cellStyle name="Normal 2 2 3 6 2 3" xfId="5295" xr:uid="{00000000-0005-0000-0000-0000F2140000}"/>
    <cellStyle name="Normal 2 2 3 6 2 3 2" xfId="6183" xr:uid="{00000000-0005-0000-0000-0000F3140000}"/>
    <cellStyle name="Normal 2 2 3 6 2 4" xfId="5701" xr:uid="{00000000-0005-0000-0000-0000F4140000}"/>
    <cellStyle name="Normal 2 2 3 6 2 4 2" xfId="6424" xr:uid="{00000000-0005-0000-0000-0000F5140000}"/>
    <cellStyle name="Normal 2 2 3 6 2 5" xfId="5942" xr:uid="{00000000-0005-0000-0000-0000F6140000}"/>
    <cellStyle name="Normal 2 2 3 6 3" xfId="4763" xr:uid="{00000000-0005-0000-0000-0000F7140000}"/>
    <cellStyle name="Normal 2 2 3 6 3 2" xfId="5580" xr:uid="{00000000-0005-0000-0000-0000F8140000}"/>
    <cellStyle name="Normal 2 2 3 6 3 2 2" xfId="6308" xr:uid="{00000000-0005-0000-0000-0000F9140000}"/>
    <cellStyle name="Normal 2 2 3 6 3 3" xfId="5826" xr:uid="{00000000-0005-0000-0000-0000FA140000}"/>
    <cellStyle name="Normal 2 2 3 6 3 3 2" xfId="6549" xr:uid="{00000000-0005-0000-0000-0000FB140000}"/>
    <cellStyle name="Normal 2 2 3 6 3 4" xfId="6067" xr:uid="{00000000-0005-0000-0000-0000FC140000}"/>
    <cellStyle name="Normal 2 2 3 6 4" xfId="5294" xr:uid="{00000000-0005-0000-0000-0000FD140000}"/>
    <cellStyle name="Normal 2 2 3 6 4 2" xfId="6182" xr:uid="{00000000-0005-0000-0000-0000FE140000}"/>
    <cellStyle name="Normal 2 2 3 6 5" xfId="5700" xr:uid="{00000000-0005-0000-0000-0000FF140000}"/>
    <cellStyle name="Normal 2 2 3 6 5 2" xfId="6423" xr:uid="{00000000-0005-0000-0000-000000150000}"/>
    <cellStyle name="Normal 2 2 3 6 6" xfId="5941" xr:uid="{00000000-0005-0000-0000-000001150000}"/>
    <cellStyle name="Normal 2 2 3 7" xfId="3244" xr:uid="{00000000-0005-0000-0000-000002150000}"/>
    <cellStyle name="Normal 2 2 3 7 2" xfId="3245" xr:uid="{00000000-0005-0000-0000-000003150000}"/>
    <cellStyle name="Normal 2 2 3 7 2 2" xfId="4766" xr:uid="{00000000-0005-0000-0000-000004150000}"/>
    <cellStyle name="Normal 2 2 3 7 2 2 2" xfId="5583" xr:uid="{00000000-0005-0000-0000-000005150000}"/>
    <cellStyle name="Normal 2 2 3 7 2 2 2 2" xfId="6311" xr:uid="{00000000-0005-0000-0000-000006150000}"/>
    <cellStyle name="Normal 2 2 3 7 2 2 3" xfId="5829" xr:uid="{00000000-0005-0000-0000-000007150000}"/>
    <cellStyle name="Normal 2 2 3 7 2 2 3 2" xfId="6552" xr:uid="{00000000-0005-0000-0000-000008150000}"/>
    <cellStyle name="Normal 2 2 3 7 2 2 4" xfId="6070" xr:uid="{00000000-0005-0000-0000-000009150000}"/>
    <cellStyle name="Normal 2 2 3 7 2 3" xfId="5297" xr:uid="{00000000-0005-0000-0000-00000A150000}"/>
    <cellStyle name="Normal 2 2 3 7 2 3 2" xfId="6185" xr:uid="{00000000-0005-0000-0000-00000B150000}"/>
    <cellStyle name="Normal 2 2 3 7 2 4" xfId="5703" xr:uid="{00000000-0005-0000-0000-00000C150000}"/>
    <cellStyle name="Normal 2 2 3 7 2 4 2" xfId="6426" xr:uid="{00000000-0005-0000-0000-00000D150000}"/>
    <cellStyle name="Normal 2 2 3 7 2 5" xfId="5944" xr:uid="{00000000-0005-0000-0000-00000E150000}"/>
    <cellStyle name="Normal 2 2 3 7 3" xfId="4765" xr:uid="{00000000-0005-0000-0000-00000F150000}"/>
    <cellStyle name="Normal 2 2 3 7 3 2" xfId="5582" xr:uid="{00000000-0005-0000-0000-000010150000}"/>
    <cellStyle name="Normal 2 2 3 7 3 2 2" xfId="6310" xr:uid="{00000000-0005-0000-0000-000011150000}"/>
    <cellStyle name="Normal 2 2 3 7 3 3" xfId="5828" xr:uid="{00000000-0005-0000-0000-000012150000}"/>
    <cellStyle name="Normal 2 2 3 7 3 3 2" xfId="6551" xr:uid="{00000000-0005-0000-0000-000013150000}"/>
    <cellStyle name="Normal 2 2 3 7 3 4" xfId="6069" xr:uid="{00000000-0005-0000-0000-000014150000}"/>
    <cellStyle name="Normal 2 2 3 7 4" xfId="5296" xr:uid="{00000000-0005-0000-0000-000015150000}"/>
    <cellStyle name="Normal 2 2 3 7 4 2" xfId="6184" xr:uid="{00000000-0005-0000-0000-000016150000}"/>
    <cellStyle name="Normal 2 2 3 7 5" xfId="5702" xr:uid="{00000000-0005-0000-0000-000017150000}"/>
    <cellStyle name="Normal 2 2 3 7 5 2" xfId="6425" xr:uid="{00000000-0005-0000-0000-000018150000}"/>
    <cellStyle name="Normal 2 2 3 7 6" xfId="5943" xr:uid="{00000000-0005-0000-0000-000019150000}"/>
    <cellStyle name="Normal 2 2 3 8" xfId="3246" xr:uid="{00000000-0005-0000-0000-00001A150000}"/>
    <cellStyle name="Normal 2 2 3 8 2" xfId="4767" xr:uid="{00000000-0005-0000-0000-00001B150000}"/>
    <cellStyle name="Normal 2 2 3 8 2 2" xfId="5584" xr:uid="{00000000-0005-0000-0000-00001C150000}"/>
    <cellStyle name="Normal 2 2 3 8 2 2 2" xfId="6312" xr:uid="{00000000-0005-0000-0000-00001D150000}"/>
    <cellStyle name="Normal 2 2 3 8 2 3" xfId="5830" xr:uid="{00000000-0005-0000-0000-00001E150000}"/>
    <cellStyle name="Normal 2 2 3 8 2 3 2" xfId="6553" xr:uid="{00000000-0005-0000-0000-00001F150000}"/>
    <cellStyle name="Normal 2 2 3 8 2 4" xfId="6071" xr:uid="{00000000-0005-0000-0000-000020150000}"/>
    <cellStyle name="Normal 2 2 3 8 3" xfId="5298" xr:uid="{00000000-0005-0000-0000-000021150000}"/>
    <cellStyle name="Normal 2 2 3 8 3 2" xfId="6186" xr:uid="{00000000-0005-0000-0000-000022150000}"/>
    <cellStyle name="Normal 2 2 3 8 4" xfId="5704" xr:uid="{00000000-0005-0000-0000-000023150000}"/>
    <cellStyle name="Normal 2 2 3 8 4 2" xfId="6427" xr:uid="{00000000-0005-0000-0000-000024150000}"/>
    <cellStyle name="Normal 2 2 3 8 5" xfId="5945" xr:uid="{00000000-0005-0000-0000-000025150000}"/>
    <cellStyle name="Normal 2 2 3 9" xfId="4737" xr:uid="{00000000-0005-0000-0000-000026150000}"/>
    <cellStyle name="Normal 2 2 3 9 2" xfId="5554" xr:uid="{00000000-0005-0000-0000-000027150000}"/>
    <cellStyle name="Normal 2 2 3 9 2 2" xfId="6282" xr:uid="{00000000-0005-0000-0000-000028150000}"/>
    <cellStyle name="Normal 2 2 3 9 3" xfId="5800" xr:uid="{00000000-0005-0000-0000-000029150000}"/>
    <cellStyle name="Normal 2 2 3 9 3 2" xfId="6523" xr:uid="{00000000-0005-0000-0000-00002A150000}"/>
    <cellStyle name="Normal 2 2 3 9 4" xfId="6041" xr:uid="{00000000-0005-0000-0000-00002B150000}"/>
    <cellStyle name="Normal 2 2 4" xfId="3247" xr:uid="{00000000-0005-0000-0000-00002C150000}"/>
    <cellStyle name="Normal 2 2 5" xfId="3248" xr:uid="{00000000-0005-0000-0000-00002D150000}"/>
    <cellStyle name="Normal 2 2 6" xfId="3249" xr:uid="{00000000-0005-0000-0000-00002E150000}"/>
    <cellStyle name="Normal 2 3" xfId="3250" xr:uid="{00000000-0005-0000-0000-00002F150000}"/>
    <cellStyle name="Normal 2 3 2" xfId="3251" xr:uid="{00000000-0005-0000-0000-000030150000}"/>
    <cellStyle name="Normal 2 3 3" xfId="3252" xr:uid="{00000000-0005-0000-0000-000031150000}"/>
    <cellStyle name="Normal 2 3 4" xfId="3253" xr:uid="{00000000-0005-0000-0000-000032150000}"/>
    <cellStyle name="Normal 2 4" xfId="3254" xr:uid="{00000000-0005-0000-0000-000033150000}"/>
    <cellStyle name="Normal 2 4 2" xfId="3255" xr:uid="{00000000-0005-0000-0000-000034150000}"/>
    <cellStyle name="Normal 2 4 3" xfId="3256" xr:uid="{00000000-0005-0000-0000-000035150000}"/>
    <cellStyle name="Normal 2 4 4" xfId="3257" xr:uid="{00000000-0005-0000-0000-000036150000}"/>
    <cellStyle name="Normal 2 5" xfId="3258" xr:uid="{00000000-0005-0000-0000-000037150000}"/>
    <cellStyle name="Normal 2 5 2" xfId="3259" xr:uid="{00000000-0005-0000-0000-000038150000}"/>
    <cellStyle name="Normal 2 5 3" xfId="3260" xr:uid="{00000000-0005-0000-0000-000039150000}"/>
    <cellStyle name="Normal 2 5 3 2" xfId="3261" xr:uid="{00000000-0005-0000-0000-00003A150000}"/>
    <cellStyle name="Normal 2 5 4" xfId="3262" xr:uid="{00000000-0005-0000-0000-00003B150000}"/>
    <cellStyle name="Normal 2 5 4 2" xfId="4768" xr:uid="{00000000-0005-0000-0000-00003C150000}"/>
    <cellStyle name="Normal 2 5 4 3" xfId="4969" xr:uid="{00000000-0005-0000-0000-00003D150000}"/>
    <cellStyle name="Normal 2 6" xfId="3263" xr:uid="{00000000-0005-0000-0000-00003E150000}"/>
    <cellStyle name="Normal 2 6 2" xfId="3264" xr:uid="{00000000-0005-0000-0000-00003F150000}"/>
    <cellStyle name="Normal 2 6 3" xfId="3265" xr:uid="{00000000-0005-0000-0000-000040150000}"/>
    <cellStyle name="Normal 2 6 4" xfId="3266" xr:uid="{00000000-0005-0000-0000-000041150000}"/>
    <cellStyle name="Normal 2 6 4 2" xfId="4769" xr:uid="{00000000-0005-0000-0000-000042150000}"/>
    <cellStyle name="Normal 2 6 4 3" xfId="4968" xr:uid="{00000000-0005-0000-0000-000043150000}"/>
    <cellStyle name="Normal 2 7" xfId="3267" xr:uid="{00000000-0005-0000-0000-000044150000}"/>
    <cellStyle name="Normal 2 8" xfId="3268" xr:uid="{00000000-0005-0000-0000-000045150000}"/>
    <cellStyle name="Normal 2 8 2" xfId="3269" xr:uid="{00000000-0005-0000-0000-000046150000}"/>
    <cellStyle name="Normal 2 8 3" xfId="3270" xr:uid="{00000000-0005-0000-0000-000047150000}"/>
    <cellStyle name="Normal 2 8 3 2" xfId="4770" xr:uid="{00000000-0005-0000-0000-000048150000}"/>
    <cellStyle name="Normal 2 8 3 2 2" xfId="5585" xr:uid="{00000000-0005-0000-0000-000049150000}"/>
    <cellStyle name="Normal 2 8 3 2 2 2" xfId="6313" xr:uid="{00000000-0005-0000-0000-00004A150000}"/>
    <cellStyle name="Normal 2 8 3 2 3" xfId="5831" xr:uid="{00000000-0005-0000-0000-00004B150000}"/>
    <cellStyle name="Normal 2 8 3 2 3 2" xfId="6554" xr:uid="{00000000-0005-0000-0000-00004C150000}"/>
    <cellStyle name="Normal 2 8 3 2 4" xfId="6072" xr:uid="{00000000-0005-0000-0000-00004D150000}"/>
    <cellStyle name="Normal 2 8 3 3" xfId="5301" xr:uid="{00000000-0005-0000-0000-00004E150000}"/>
    <cellStyle name="Normal 2 8 3 3 2" xfId="6187" xr:uid="{00000000-0005-0000-0000-00004F150000}"/>
    <cellStyle name="Normal 2 8 3 4" xfId="5705" xr:uid="{00000000-0005-0000-0000-000050150000}"/>
    <cellStyle name="Normal 2 8 3 4 2" xfId="6428" xr:uid="{00000000-0005-0000-0000-000051150000}"/>
    <cellStyle name="Normal 2 8 3 5" xfId="5946" xr:uid="{00000000-0005-0000-0000-000052150000}"/>
    <cellStyle name="Normal 2 9" xfId="3271" xr:uid="{00000000-0005-0000-0000-000053150000}"/>
    <cellStyle name="Normal 2 9 2" xfId="3272" xr:uid="{00000000-0005-0000-0000-000054150000}"/>
    <cellStyle name="Normal 2 9 3" xfId="3273" xr:uid="{00000000-0005-0000-0000-000055150000}"/>
    <cellStyle name="Normal 2 9 3 2" xfId="4771" xr:uid="{00000000-0005-0000-0000-000056150000}"/>
    <cellStyle name="Normal 2 9 3 3" xfId="5413" xr:uid="{00000000-0005-0000-0000-000057150000}"/>
    <cellStyle name="Normal 2_Pasqyrat financiare DIXHI PRINT -AL shpk" xfId="3274" xr:uid="{00000000-0005-0000-0000-000058150000}"/>
    <cellStyle name="Normal 20" xfId="4035" xr:uid="{00000000-0005-0000-0000-000059150000}"/>
    <cellStyle name="Normal 21" xfId="6588" xr:uid="{00000000-0005-0000-0000-00005A150000}"/>
    <cellStyle name="Normal 21 2" xfId="6592" xr:uid="{00000000-0005-0000-0000-00005B150000}"/>
    <cellStyle name="Normal 21 3" xfId="6596" xr:uid="{00000000-0005-0000-0000-00005C150000}"/>
    <cellStyle name="Normal 22" xfId="6590" xr:uid="{00000000-0005-0000-0000-00005D150000}"/>
    <cellStyle name="Normal 22 2" xfId="6595" xr:uid="{00000000-0005-0000-0000-00005E150000}"/>
    <cellStyle name="Normal 3" xfId="3275" xr:uid="{00000000-0005-0000-0000-00005F150000}"/>
    <cellStyle name="Normal 3 2" xfId="3276" xr:uid="{00000000-0005-0000-0000-000060150000}"/>
    <cellStyle name="Normal 3 2 2" xfId="3277" xr:uid="{00000000-0005-0000-0000-000061150000}"/>
    <cellStyle name="Normal 3 2 3" xfId="3278" xr:uid="{00000000-0005-0000-0000-000062150000}"/>
    <cellStyle name="Normal 3 3" xfId="3279" xr:uid="{00000000-0005-0000-0000-000063150000}"/>
    <cellStyle name="Normal 3 3 2" xfId="3280" xr:uid="{00000000-0005-0000-0000-000064150000}"/>
    <cellStyle name="Normal 3 3 2 2" xfId="3281" xr:uid="{00000000-0005-0000-0000-000065150000}"/>
    <cellStyle name="Normal 3 3 2 2 2" xfId="3282" xr:uid="{00000000-0005-0000-0000-000066150000}"/>
    <cellStyle name="Normal 3 3 2 2 3" xfId="3283" xr:uid="{00000000-0005-0000-0000-000067150000}"/>
    <cellStyle name="Normal 3 3 2 3" xfId="3284" xr:uid="{00000000-0005-0000-0000-000068150000}"/>
    <cellStyle name="Normal 3 3 2 4" xfId="3285" xr:uid="{00000000-0005-0000-0000-000069150000}"/>
    <cellStyle name="Normal 3 3 2 4 2" xfId="3286" xr:uid="{00000000-0005-0000-0000-00006A150000}"/>
    <cellStyle name="Normal 3 3 2 5" xfId="3287" xr:uid="{00000000-0005-0000-0000-00006B150000}"/>
    <cellStyle name="Normal 3 3 2 5 2" xfId="3288" xr:uid="{00000000-0005-0000-0000-00006C150000}"/>
    <cellStyle name="Normal 3 3 2 6" xfId="3289" xr:uid="{00000000-0005-0000-0000-00006D150000}"/>
    <cellStyle name="Normal 3 3 2 6 2" xfId="4772" xr:uid="{00000000-0005-0000-0000-00006E150000}"/>
    <cellStyle name="Normal 3 3 2 6 3" xfId="4967" xr:uid="{00000000-0005-0000-0000-00006F150000}"/>
    <cellStyle name="Normal 3 3 3" xfId="3290" xr:uid="{00000000-0005-0000-0000-000070150000}"/>
    <cellStyle name="Normal 3 3 3 2" xfId="3291" xr:uid="{00000000-0005-0000-0000-000071150000}"/>
    <cellStyle name="Normal 3 3 3 3" xfId="3292" xr:uid="{00000000-0005-0000-0000-000072150000}"/>
    <cellStyle name="Normal 3 4" xfId="3293" xr:uid="{00000000-0005-0000-0000-000073150000}"/>
    <cellStyle name="Normal 3 4 2" xfId="3294" xr:uid="{00000000-0005-0000-0000-000074150000}"/>
    <cellStyle name="Normal 3 4 3" xfId="3295" xr:uid="{00000000-0005-0000-0000-000075150000}"/>
    <cellStyle name="Normal 3 4 4" xfId="3296" xr:uid="{00000000-0005-0000-0000-000076150000}"/>
    <cellStyle name="Normal 3 4 5" xfId="3297" xr:uid="{00000000-0005-0000-0000-000077150000}"/>
    <cellStyle name="Normal 3 4 5 2" xfId="3298" xr:uid="{00000000-0005-0000-0000-000078150000}"/>
    <cellStyle name="Normal 3 4 5 3" xfId="3299" xr:uid="{00000000-0005-0000-0000-000079150000}"/>
    <cellStyle name="Normal 3 4 5 4" xfId="3300" xr:uid="{00000000-0005-0000-0000-00007A150000}"/>
    <cellStyle name="Normal 3 4 5 5" xfId="3301" xr:uid="{00000000-0005-0000-0000-00007B150000}"/>
    <cellStyle name="Normal 3 4 5 6" xfId="4966" xr:uid="{00000000-0005-0000-0000-00007C150000}"/>
    <cellStyle name="Normal 3 4 6" xfId="3302" xr:uid="{00000000-0005-0000-0000-00007D150000}"/>
    <cellStyle name="Normal 3 5" xfId="3303" xr:uid="{00000000-0005-0000-0000-00007E150000}"/>
    <cellStyle name="Normal 3 5 2" xfId="3304" xr:uid="{00000000-0005-0000-0000-00007F150000}"/>
    <cellStyle name="Normal 3 5 3" xfId="3305" xr:uid="{00000000-0005-0000-0000-000080150000}"/>
    <cellStyle name="Normal 3 5 4" xfId="3306" xr:uid="{00000000-0005-0000-0000-000081150000}"/>
    <cellStyle name="Normal 3 5 5" xfId="3307" xr:uid="{00000000-0005-0000-0000-000082150000}"/>
    <cellStyle name="Normal 3 5 6" xfId="3308" xr:uid="{00000000-0005-0000-0000-000083150000}"/>
    <cellStyle name="Normal 3 5 6 2" xfId="3309" xr:uid="{00000000-0005-0000-0000-000084150000}"/>
    <cellStyle name="Normal 3 5 6 3" xfId="3310" xr:uid="{00000000-0005-0000-0000-000085150000}"/>
    <cellStyle name="Normal 3 5 6 4" xfId="3311" xr:uid="{00000000-0005-0000-0000-000086150000}"/>
    <cellStyle name="Normal 3 5 7" xfId="3312" xr:uid="{00000000-0005-0000-0000-000087150000}"/>
    <cellStyle name="Normal 3 5 7 2" xfId="4773" xr:uid="{00000000-0005-0000-0000-000088150000}"/>
    <cellStyle name="Normal 3 5 7 3" xfId="4965" xr:uid="{00000000-0005-0000-0000-000089150000}"/>
    <cellStyle name="Normal 3 5 8" xfId="3313" xr:uid="{00000000-0005-0000-0000-00008A150000}"/>
    <cellStyle name="Normal 3 5 8 2" xfId="4774" xr:uid="{00000000-0005-0000-0000-00008B150000}"/>
    <cellStyle name="Normal 3 5 8 3" xfId="4964" xr:uid="{00000000-0005-0000-0000-00008C150000}"/>
    <cellStyle name="Normal 3 6" xfId="3314" xr:uid="{00000000-0005-0000-0000-00008D150000}"/>
    <cellStyle name="Normal 3 6 2" xfId="3315" xr:uid="{00000000-0005-0000-0000-00008E150000}"/>
    <cellStyle name="Normal 3 6 3" xfId="3316" xr:uid="{00000000-0005-0000-0000-00008F150000}"/>
    <cellStyle name="Normal 3 6 4" xfId="3317" xr:uid="{00000000-0005-0000-0000-000090150000}"/>
    <cellStyle name="Normal 3 6 5" xfId="4963" xr:uid="{00000000-0005-0000-0000-000091150000}"/>
    <cellStyle name="Normal 3 7" xfId="3318" xr:uid="{00000000-0005-0000-0000-000092150000}"/>
    <cellStyle name="Normal 3 8" xfId="3319" xr:uid="{00000000-0005-0000-0000-000093150000}"/>
    <cellStyle name="Normal 3 8 2" xfId="3320" xr:uid="{00000000-0005-0000-0000-000094150000}"/>
    <cellStyle name="Normal 3 8 3" xfId="3321" xr:uid="{00000000-0005-0000-0000-000095150000}"/>
    <cellStyle name="Normal 3 8 3 2" xfId="4775" xr:uid="{00000000-0005-0000-0000-000096150000}"/>
    <cellStyle name="Normal 3 8 3 3" xfId="4962" xr:uid="{00000000-0005-0000-0000-000097150000}"/>
    <cellStyle name="Normal 3 9" xfId="3322" xr:uid="{00000000-0005-0000-0000-000098150000}"/>
    <cellStyle name="Normal 3 9 2" xfId="3323" xr:uid="{00000000-0005-0000-0000-000099150000}"/>
    <cellStyle name="Normal 3 9 2 2" xfId="4777" xr:uid="{00000000-0005-0000-0000-00009A150000}"/>
    <cellStyle name="Normal 3 9 2 3" xfId="4960" xr:uid="{00000000-0005-0000-0000-00009B150000}"/>
    <cellStyle name="Normal 3 9 3" xfId="3324" xr:uid="{00000000-0005-0000-0000-00009C150000}"/>
    <cellStyle name="Normal 3 9 4" xfId="4776" xr:uid="{00000000-0005-0000-0000-00009D150000}"/>
    <cellStyle name="Normal 3 9 5" xfId="4961" xr:uid="{00000000-0005-0000-0000-00009E150000}"/>
    <cellStyle name="Normal 4" xfId="3325" xr:uid="{00000000-0005-0000-0000-00009F150000}"/>
    <cellStyle name="Normal 4 2" xfId="3326" xr:uid="{00000000-0005-0000-0000-0000A0150000}"/>
    <cellStyle name="Normal 4 2 2" xfId="3327" xr:uid="{00000000-0005-0000-0000-0000A1150000}"/>
    <cellStyle name="Normal 4 2 3" xfId="3328" xr:uid="{00000000-0005-0000-0000-0000A2150000}"/>
    <cellStyle name="Normal 4 3" xfId="3329" xr:uid="{00000000-0005-0000-0000-0000A3150000}"/>
    <cellStyle name="Normal 4 3 2" xfId="3330" xr:uid="{00000000-0005-0000-0000-0000A4150000}"/>
    <cellStyle name="Normal 4 3 2 10" xfId="5947" xr:uid="{00000000-0005-0000-0000-0000A5150000}"/>
    <cellStyle name="Normal 4 3 2 2" xfId="3331" xr:uid="{00000000-0005-0000-0000-0000A6150000}"/>
    <cellStyle name="Normal 4 3 2 2 2" xfId="3332" xr:uid="{00000000-0005-0000-0000-0000A7150000}"/>
    <cellStyle name="Normal 4 3 2 2 2 2" xfId="3333" xr:uid="{00000000-0005-0000-0000-0000A8150000}"/>
    <cellStyle name="Normal 4 3 2 2 2 2 2" xfId="4781" xr:uid="{00000000-0005-0000-0000-0000A9150000}"/>
    <cellStyle name="Normal 4 3 2 2 2 2 2 2" xfId="5590" xr:uid="{00000000-0005-0000-0000-0000AA150000}"/>
    <cellStyle name="Normal 4 3 2 2 2 2 2 2 2" xfId="6317" xr:uid="{00000000-0005-0000-0000-0000AB150000}"/>
    <cellStyle name="Normal 4 3 2 2 2 2 2 3" xfId="5835" xr:uid="{00000000-0005-0000-0000-0000AC150000}"/>
    <cellStyle name="Normal 4 3 2 2 2 2 2 3 2" xfId="6558" xr:uid="{00000000-0005-0000-0000-0000AD150000}"/>
    <cellStyle name="Normal 4 3 2 2 2 2 2 4" xfId="6076" xr:uid="{00000000-0005-0000-0000-0000AE150000}"/>
    <cellStyle name="Normal 4 3 2 2 2 2 3" xfId="5315" xr:uid="{00000000-0005-0000-0000-0000AF150000}"/>
    <cellStyle name="Normal 4 3 2 2 2 2 3 2" xfId="6191" xr:uid="{00000000-0005-0000-0000-0000B0150000}"/>
    <cellStyle name="Normal 4 3 2 2 2 2 4" xfId="5709" xr:uid="{00000000-0005-0000-0000-0000B1150000}"/>
    <cellStyle name="Normal 4 3 2 2 2 2 4 2" xfId="6432" xr:uid="{00000000-0005-0000-0000-0000B2150000}"/>
    <cellStyle name="Normal 4 3 2 2 2 2 5" xfId="5950" xr:uid="{00000000-0005-0000-0000-0000B3150000}"/>
    <cellStyle name="Normal 4 3 2 2 2 3" xfId="4780" xr:uid="{00000000-0005-0000-0000-0000B4150000}"/>
    <cellStyle name="Normal 4 3 2 2 2 3 2" xfId="5589" xr:uid="{00000000-0005-0000-0000-0000B5150000}"/>
    <cellStyle name="Normal 4 3 2 2 2 3 2 2" xfId="6316" xr:uid="{00000000-0005-0000-0000-0000B6150000}"/>
    <cellStyle name="Normal 4 3 2 2 2 3 3" xfId="5834" xr:uid="{00000000-0005-0000-0000-0000B7150000}"/>
    <cellStyle name="Normal 4 3 2 2 2 3 3 2" xfId="6557" xr:uid="{00000000-0005-0000-0000-0000B8150000}"/>
    <cellStyle name="Normal 4 3 2 2 2 3 4" xfId="6075" xr:uid="{00000000-0005-0000-0000-0000B9150000}"/>
    <cellStyle name="Normal 4 3 2 2 2 4" xfId="5314" xr:uid="{00000000-0005-0000-0000-0000BA150000}"/>
    <cellStyle name="Normal 4 3 2 2 2 4 2" xfId="6190" xr:uid="{00000000-0005-0000-0000-0000BB150000}"/>
    <cellStyle name="Normal 4 3 2 2 2 5" xfId="5708" xr:uid="{00000000-0005-0000-0000-0000BC150000}"/>
    <cellStyle name="Normal 4 3 2 2 2 5 2" xfId="6431" xr:uid="{00000000-0005-0000-0000-0000BD150000}"/>
    <cellStyle name="Normal 4 3 2 2 2 6" xfId="5949" xr:uid="{00000000-0005-0000-0000-0000BE150000}"/>
    <cellStyle name="Normal 4 3 2 2 3" xfId="3334" xr:uid="{00000000-0005-0000-0000-0000BF150000}"/>
    <cellStyle name="Normal 4 3 2 2 3 2" xfId="3335" xr:uid="{00000000-0005-0000-0000-0000C0150000}"/>
    <cellStyle name="Normal 4 3 2 2 3 2 2" xfId="4783" xr:uid="{00000000-0005-0000-0000-0000C1150000}"/>
    <cellStyle name="Normal 4 3 2 2 3 2 2 2" xfId="5592" xr:uid="{00000000-0005-0000-0000-0000C2150000}"/>
    <cellStyle name="Normal 4 3 2 2 3 2 2 2 2" xfId="6319" xr:uid="{00000000-0005-0000-0000-0000C3150000}"/>
    <cellStyle name="Normal 4 3 2 2 3 2 2 3" xfId="5837" xr:uid="{00000000-0005-0000-0000-0000C4150000}"/>
    <cellStyle name="Normal 4 3 2 2 3 2 2 3 2" xfId="6560" xr:uid="{00000000-0005-0000-0000-0000C5150000}"/>
    <cellStyle name="Normal 4 3 2 2 3 2 2 4" xfId="6078" xr:uid="{00000000-0005-0000-0000-0000C6150000}"/>
    <cellStyle name="Normal 4 3 2 2 3 2 3" xfId="5317" xr:uid="{00000000-0005-0000-0000-0000C7150000}"/>
    <cellStyle name="Normal 4 3 2 2 3 2 3 2" xfId="6193" xr:uid="{00000000-0005-0000-0000-0000C8150000}"/>
    <cellStyle name="Normal 4 3 2 2 3 2 4" xfId="5711" xr:uid="{00000000-0005-0000-0000-0000C9150000}"/>
    <cellStyle name="Normal 4 3 2 2 3 2 4 2" xfId="6434" xr:uid="{00000000-0005-0000-0000-0000CA150000}"/>
    <cellStyle name="Normal 4 3 2 2 3 2 5" xfId="5952" xr:uid="{00000000-0005-0000-0000-0000CB150000}"/>
    <cellStyle name="Normal 4 3 2 2 3 3" xfId="4782" xr:uid="{00000000-0005-0000-0000-0000CC150000}"/>
    <cellStyle name="Normal 4 3 2 2 3 3 2" xfId="5591" xr:uid="{00000000-0005-0000-0000-0000CD150000}"/>
    <cellStyle name="Normal 4 3 2 2 3 3 2 2" xfId="6318" xr:uid="{00000000-0005-0000-0000-0000CE150000}"/>
    <cellStyle name="Normal 4 3 2 2 3 3 3" xfId="5836" xr:uid="{00000000-0005-0000-0000-0000CF150000}"/>
    <cellStyle name="Normal 4 3 2 2 3 3 3 2" xfId="6559" xr:uid="{00000000-0005-0000-0000-0000D0150000}"/>
    <cellStyle name="Normal 4 3 2 2 3 3 4" xfId="6077" xr:uid="{00000000-0005-0000-0000-0000D1150000}"/>
    <cellStyle name="Normal 4 3 2 2 3 4" xfId="5316" xr:uid="{00000000-0005-0000-0000-0000D2150000}"/>
    <cellStyle name="Normal 4 3 2 2 3 4 2" xfId="6192" xr:uid="{00000000-0005-0000-0000-0000D3150000}"/>
    <cellStyle name="Normal 4 3 2 2 3 5" xfId="5710" xr:uid="{00000000-0005-0000-0000-0000D4150000}"/>
    <cellStyle name="Normal 4 3 2 2 3 5 2" xfId="6433" xr:uid="{00000000-0005-0000-0000-0000D5150000}"/>
    <cellStyle name="Normal 4 3 2 2 3 6" xfId="5951" xr:uid="{00000000-0005-0000-0000-0000D6150000}"/>
    <cellStyle name="Normal 4 3 2 2 4" xfId="3336" xr:uid="{00000000-0005-0000-0000-0000D7150000}"/>
    <cellStyle name="Normal 4 3 2 2 4 2" xfId="4784" xr:uid="{00000000-0005-0000-0000-0000D8150000}"/>
    <cellStyle name="Normal 4 3 2 2 4 2 2" xfId="5593" xr:uid="{00000000-0005-0000-0000-0000D9150000}"/>
    <cellStyle name="Normal 4 3 2 2 4 2 2 2" xfId="6320" xr:uid="{00000000-0005-0000-0000-0000DA150000}"/>
    <cellStyle name="Normal 4 3 2 2 4 2 3" xfId="5838" xr:uid="{00000000-0005-0000-0000-0000DB150000}"/>
    <cellStyle name="Normal 4 3 2 2 4 2 3 2" xfId="6561" xr:uid="{00000000-0005-0000-0000-0000DC150000}"/>
    <cellStyle name="Normal 4 3 2 2 4 2 4" xfId="6079" xr:uid="{00000000-0005-0000-0000-0000DD150000}"/>
    <cellStyle name="Normal 4 3 2 2 4 3" xfId="5318" xr:uid="{00000000-0005-0000-0000-0000DE150000}"/>
    <cellStyle name="Normal 4 3 2 2 4 3 2" xfId="6194" xr:uid="{00000000-0005-0000-0000-0000DF150000}"/>
    <cellStyle name="Normal 4 3 2 2 4 4" xfId="5712" xr:uid="{00000000-0005-0000-0000-0000E0150000}"/>
    <cellStyle name="Normal 4 3 2 2 4 4 2" xfId="6435" xr:uid="{00000000-0005-0000-0000-0000E1150000}"/>
    <cellStyle name="Normal 4 3 2 2 4 5" xfId="5953" xr:uid="{00000000-0005-0000-0000-0000E2150000}"/>
    <cellStyle name="Normal 4 3 2 2 5" xfId="4779" xr:uid="{00000000-0005-0000-0000-0000E3150000}"/>
    <cellStyle name="Normal 4 3 2 2 5 2" xfId="5588" xr:uid="{00000000-0005-0000-0000-0000E4150000}"/>
    <cellStyle name="Normal 4 3 2 2 5 2 2" xfId="6315" xr:uid="{00000000-0005-0000-0000-0000E5150000}"/>
    <cellStyle name="Normal 4 3 2 2 5 3" xfId="5833" xr:uid="{00000000-0005-0000-0000-0000E6150000}"/>
    <cellStyle name="Normal 4 3 2 2 5 3 2" xfId="6556" xr:uid="{00000000-0005-0000-0000-0000E7150000}"/>
    <cellStyle name="Normal 4 3 2 2 5 4" xfId="6074" xr:uid="{00000000-0005-0000-0000-0000E8150000}"/>
    <cellStyle name="Normal 4 3 2 2 6" xfId="5313" xr:uid="{00000000-0005-0000-0000-0000E9150000}"/>
    <cellStyle name="Normal 4 3 2 2 6 2" xfId="6189" xr:uid="{00000000-0005-0000-0000-0000EA150000}"/>
    <cellStyle name="Normal 4 3 2 2 7" xfId="5707" xr:uid="{00000000-0005-0000-0000-0000EB150000}"/>
    <cellStyle name="Normal 4 3 2 2 7 2" xfId="6430" xr:uid="{00000000-0005-0000-0000-0000EC150000}"/>
    <cellStyle name="Normal 4 3 2 2 8" xfId="5948" xr:uid="{00000000-0005-0000-0000-0000ED150000}"/>
    <cellStyle name="Normal 4 3 2 3" xfId="3337" xr:uid="{00000000-0005-0000-0000-0000EE150000}"/>
    <cellStyle name="Normal 4 3 2 3 2" xfId="3338" xr:uid="{00000000-0005-0000-0000-0000EF150000}"/>
    <cellStyle name="Normal 4 3 2 3 2 2" xfId="4786" xr:uid="{00000000-0005-0000-0000-0000F0150000}"/>
    <cellStyle name="Normal 4 3 2 3 2 2 2" xfId="5595" xr:uid="{00000000-0005-0000-0000-0000F1150000}"/>
    <cellStyle name="Normal 4 3 2 3 2 2 2 2" xfId="6322" xr:uid="{00000000-0005-0000-0000-0000F2150000}"/>
    <cellStyle name="Normal 4 3 2 3 2 2 3" xfId="5840" xr:uid="{00000000-0005-0000-0000-0000F3150000}"/>
    <cellStyle name="Normal 4 3 2 3 2 2 3 2" xfId="6563" xr:uid="{00000000-0005-0000-0000-0000F4150000}"/>
    <cellStyle name="Normal 4 3 2 3 2 2 4" xfId="6081" xr:uid="{00000000-0005-0000-0000-0000F5150000}"/>
    <cellStyle name="Normal 4 3 2 3 2 3" xfId="5320" xr:uid="{00000000-0005-0000-0000-0000F6150000}"/>
    <cellStyle name="Normal 4 3 2 3 2 3 2" xfId="6196" xr:uid="{00000000-0005-0000-0000-0000F7150000}"/>
    <cellStyle name="Normal 4 3 2 3 2 4" xfId="5714" xr:uid="{00000000-0005-0000-0000-0000F8150000}"/>
    <cellStyle name="Normal 4 3 2 3 2 4 2" xfId="6437" xr:uid="{00000000-0005-0000-0000-0000F9150000}"/>
    <cellStyle name="Normal 4 3 2 3 2 5" xfId="5955" xr:uid="{00000000-0005-0000-0000-0000FA150000}"/>
    <cellStyle name="Normal 4 3 2 3 3" xfId="4785" xr:uid="{00000000-0005-0000-0000-0000FB150000}"/>
    <cellStyle name="Normal 4 3 2 3 3 2" xfId="5594" xr:uid="{00000000-0005-0000-0000-0000FC150000}"/>
    <cellStyle name="Normal 4 3 2 3 3 2 2" xfId="6321" xr:uid="{00000000-0005-0000-0000-0000FD150000}"/>
    <cellStyle name="Normal 4 3 2 3 3 3" xfId="5839" xr:uid="{00000000-0005-0000-0000-0000FE150000}"/>
    <cellStyle name="Normal 4 3 2 3 3 3 2" xfId="6562" xr:uid="{00000000-0005-0000-0000-0000FF150000}"/>
    <cellStyle name="Normal 4 3 2 3 3 4" xfId="6080" xr:uid="{00000000-0005-0000-0000-000000160000}"/>
    <cellStyle name="Normal 4 3 2 3 4" xfId="5319" xr:uid="{00000000-0005-0000-0000-000001160000}"/>
    <cellStyle name="Normal 4 3 2 3 4 2" xfId="6195" xr:uid="{00000000-0005-0000-0000-000002160000}"/>
    <cellStyle name="Normal 4 3 2 3 5" xfId="5713" xr:uid="{00000000-0005-0000-0000-000003160000}"/>
    <cellStyle name="Normal 4 3 2 3 5 2" xfId="6436" xr:uid="{00000000-0005-0000-0000-000004160000}"/>
    <cellStyle name="Normal 4 3 2 3 6" xfId="5954" xr:uid="{00000000-0005-0000-0000-000005160000}"/>
    <cellStyle name="Normal 4 3 2 4" xfId="3339" xr:uid="{00000000-0005-0000-0000-000006160000}"/>
    <cellStyle name="Normal 4 3 2 4 2" xfId="3340" xr:uid="{00000000-0005-0000-0000-000007160000}"/>
    <cellStyle name="Normal 4 3 2 4 2 2" xfId="4788" xr:uid="{00000000-0005-0000-0000-000008160000}"/>
    <cellStyle name="Normal 4 3 2 4 2 2 2" xfId="5597" xr:uid="{00000000-0005-0000-0000-000009160000}"/>
    <cellStyle name="Normal 4 3 2 4 2 2 2 2" xfId="6324" xr:uid="{00000000-0005-0000-0000-00000A160000}"/>
    <cellStyle name="Normal 4 3 2 4 2 2 3" xfId="5842" xr:uid="{00000000-0005-0000-0000-00000B160000}"/>
    <cellStyle name="Normal 4 3 2 4 2 2 3 2" xfId="6565" xr:uid="{00000000-0005-0000-0000-00000C160000}"/>
    <cellStyle name="Normal 4 3 2 4 2 2 4" xfId="6083" xr:uid="{00000000-0005-0000-0000-00000D160000}"/>
    <cellStyle name="Normal 4 3 2 4 2 3" xfId="5322" xr:uid="{00000000-0005-0000-0000-00000E160000}"/>
    <cellStyle name="Normal 4 3 2 4 2 3 2" xfId="6198" xr:uid="{00000000-0005-0000-0000-00000F160000}"/>
    <cellStyle name="Normal 4 3 2 4 2 4" xfId="5716" xr:uid="{00000000-0005-0000-0000-000010160000}"/>
    <cellStyle name="Normal 4 3 2 4 2 4 2" xfId="6439" xr:uid="{00000000-0005-0000-0000-000011160000}"/>
    <cellStyle name="Normal 4 3 2 4 2 5" xfId="5957" xr:uid="{00000000-0005-0000-0000-000012160000}"/>
    <cellStyle name="Normal 4 3 2 4 3" xfId="4787" xr:uid="{00000000-0005-0000-0000-000013160000}"/>
    <cellStyle name="Normal 4 3 2 4 3 2" xfId="5596" xr:uid="{00000000-0005-0000-0000-000014160000}"/>
    <cellStyle name="Normal 4 3 2 4 3 2 2" xfId="6323" xr:uid="{00000000-0005-0000-0000-000015160000}"/>
    <cellStyle name="Normal 4 3 2 4 3 3" xfId="5841" xr:uid="{00000000-0005-0000-0000-000016160000}"/>
    <cellStyle name="Normal 4 3 2 4 3 3 2" xfId="6564" xr:uid="{00000000-0005-0000-0000-000017160000}"/>
    <cellStyle name="Normal 4 3 2 4 3 4" xfId="6082" xr:uid="{00000000-0005-0000-0000-000018160000}"/>
    <cellStyle name="Normal 4 3 2 4 4" xfId="5321" xr:uid="{00000000-0005-0000-0000-000019160000}"/>
    <cellStyle name="Normal 4 3 2 4 4 2" xfId="6197" xr:uid="{00000000-0005-0000-0000-00001A160000}"/>
    <cellStyle name="Normal 4 3 2 4 5" xfId="5715" xr:uid="{00000000-0005-0000-0000-00001B160000}"/>
    <cellStyle name="Normal 4 3 2 4 5 2" xfId="6438" xr:uid="{00000000-0005-0000-0000-00001C160000}"/>
    <cellStyle name="Normal 4 3 2 4 6" xfId="5956" xr:uid="{00000000-0005-0000-0000-00001D160000}"/>
    <cellStyle name="Normal 4 3 2 5" xfId="3341" xr:uid="{00000000-0005-0000-0000-00001E160000}"/>
    <cellStyle name="Normal 4 3 2 5 2" xfId="4789" xr:uid="{00000000-0005-0000-0000-00001F160000}"/>
    <cellStyle name="Normal 4 3 2 5 2 2" xfId="5598" xr:uid="{00000000-0005-0000-0000-000020160000}"/>
    <cellStyle name="Normal 4 3 2 5 2 2 2" xfId="6325" xr:uid="{00000000-0005-0000-0000-000021160000}"/>
    <cellStyle name="Normal 4 3 2 5 2 3" xfId="5843" xr:uid="{00000000-0005-0000-0000-000022160000}"/>
    <cellStyle name="Normal 4 3 2 5 2 3 2" xfId="6566" xr:uid="{00000000-0005-0000-0000-000023160000}"/>
    <cellStyle name="Normal 4 3 2 5 2 4" xfId="6084" xr:uid="{00000000-0005-0000-0000-000024160000}"/>
    <cellStyle name="Normal 4 3 2 5 3" xfId="5323" xr:uid="{00000000-0005-0000-0000-000025160000}"/>
    <cellStyle name="Normal 4 3 2 5 3 2" xfId="6199" xr:uid="{00000000-0005-0000-0000-000026160000}"/>
    <cellStyle name="Normal 4 3 2 5 4" xfId="5717" xr:uid="{00000000-0005-0000-0000-000027160000}"/>
    <cellStyle name="Normal 4 3 2 5 4 2" xfId="6440" xr:uid="{00000000-0005-0000-0000-000028160000}"/>
    <cellStyle name="Normal 4 3 2 5 5" xfId="5958" xr:uid="{00000000-0005-0000-0000-000029160000}"/>
    <cellStyle name="Normal 4 3 2 6" xfId="3342" xr:uid="{00000000-0005-0000-0000-00002A160000}"/>
    <cellStyle name="Normal 4 3 2 6 2" xfId="4790" xr:uid="{00000000-0005-0000-0000-00002B160000}"/>
    <cellStyle name="Normal 4 3 2 6 2 2" xfId="5599" xr:uid="{00000000-0005-0000-0000-00002C160000}"/>
    <cellStyle name="Normal 4 3 2 6 2 2 2" xfId="6326" xr:uid="{00000000-0005-0000-0000-00002D160000}"/>
    <cellStyle name="Normal 4 3 2 6 2 3" xfId="5844" xr:uid="{00000000-0005-0000-0000-00002E160000}"/>
    <cellStyle name="Normal 4 3 2 6 2 3 2" xfId="6567" xr:uid="{00000000-0005-0000-0000-00002F160000}"/>
    <cellStyle name="Normal 4 3 2 6 2 4" xfId="6085" xr:uid="{00000000-0005-0000-0000-000030160000}"/>
    <cellStyle name="Normal 4 3 2 6 3" xfId="5324" xr:uid="{00000000-0005-0000-0000-000031160000}"/>
    <cellStyle name="Normal 4 3 2 6 3 2" xfId="6200" xr:uid="{00000000-0005-0000-0000-000032160000}"/>
    <cellStyle name="Normal 4 3 2 6 4" xfId="5718" xr:uid="{00000000-0005-0000-0000-000033160000}"/>
    <cellStyle name="Normal 4 3 2 6 4 2" xfId="6441" xr:uid="{00000000-0005-0000-0000-000034160000}"/>
    <cellStyle name="Normal 4 3 2 6 5" xfId="5959" xr:uid="{00000000-0005-0000-0000-000035160000}"/>
    <cellStyle name="Normal 4 3 2 7" xfId="4778" xr:uid="{00000000-0005-0000-0000-000036160000}"/>
    <cellStyle name="Normal 4 3 2 7 2" xfId="5587" xr:uid="{00000000-0005-0000-0000-000037160000}"/>
    <cellStyle name="Normal 4 3 2 7 2 2" xfId="6314" xr:uid="{00000000-0005-0000-0000-000038160000}"/>
    <cellStyle name="Normal 4 3 2 7 3" xfId="5832" xr:uid="{00000000-0005-0000-0000-000039160000}"/>
    <cellStyle name="Normal 4 3 2 7 3 2" xfId="6555" xr:uid="{00000000-0005-0000-0000-00003A160000}"/>
    <cellStyle name="Normal 4 3 2 7 4" xfId="6073" xr:uid="{00000000-0005-0000-0000-00003B160000}"/>
    <cellStyle name="Normal 4 3 2 8" xfId="5312" xr:uid="{00000000-0005-0000-0000-00003C160000}"/>
    <cellStyle name="Normal 4 3 2 8 2" xfId="6188" xr:uid="{00000000-0005-0000-0000-00003D160000}"/>
    <cellStyle name="Normal 4 3 2 9" xfId="5706" xr:uid="{00000000-0005-0000-0000-00003E160000}"/>
    <cellStyle name="Normal 4 3 2 9 2" xfId="6429" xr:uid="{00000000-0005-0000-0000-00003F160000}"/>
    <cellStyle name="Normal 4 3 3" xfId="3343" xr:uid="{00000000-0005-0000-0000-000040160000}"/>
    <cellStyle name="Normal 4 3 4" xfId="3344" xr:uid="{00000000-0005-0000-0000-000041160000}"/>
    <cellStyle name="Normal 4 3 5" xfId="3345" xr:uid="{00000000-0005-0000-0000-000042160000}"/>
    <cellStyle name="Normal 4 3 6" xfId="3346" xr:uid="{00000000-0005-0000-0000-000043160000}"/>
    <cellStyle name="Normal 4 4" xfId="3347" xr:uid="{00000000-0005-0000-0000-000044160000}"/>
    <cellStyle name="Normal 4 4 2" xfId="3348" xr:uid="{00000000-0005-0000-0000-000045160000}"/>
    <cellStyle name="Normal 4 4 3" xfId="3349" xr:uid="{00000000-0005-0000-0000-000046160000}"/>
    <cellStyle name="Normal 4 4 3 2" xfId="3350" xr:uid="{00000000-0005-0000-0000-000047160000}"/>
    <cellStyle name="Normal 4 4 3 3" xfId="3351" xr:uid="{00000000-0005-0000-0000-000048160000}"/>
    <cellStyle name="Normal 4 4 3 4" xfId="3352" xr:uid="{00000000-0005-0000-0000-000049160000}"/>
    <cellStyle name="Normal 4 4 3 5" xfId="3353" xr:uid="{00000000-0005-0000-0000-00004A160000}"/>
    <cellStyle name="Normal 4 4 3 6" xfId="4959" xr:uid="{00000000-0005-0000-0000-00004B160000}"/>
    <cellStyle name="Normal 4 5" xfId="3354" xr:uid="{00000000-0005-0000-0000-00004C160000}"/>
    <cellStyle name="Normal 4 5 2" xfId="3355" xr:uid="{00000000-0005-0000-0000-00004D160000}"/>
    <cellStyle name="Normal 4 5 3" xfId="3356" xr:uid="{00000000-0005-0000-0000-00004E160000}"/>
    <cellStyle name="Normal 4 6" xfId="3357" xr:uid="{00000000-0005-0000-0000-00004F160000}"/>
    <cellStyle name="Normal 4 6 2" xfId="3358" xr:uid="{00000000-0005-0000-0000-000050160000}"/>
    <cellStyle name="Normal 4 7" xfId="3359" xr:uid="{00000000-0005-0000-0000-000051160000}"/>
    <cellStyle name="Normal 4 7 2" xfId="3360" xr:uid="{00000000-0005-0000-0000-000052160000}"/>
    <cellStyle name="Normal 4 7 2 2" xfId="4792" xr:uid="{00000000-0005-0000-0000-000053160000}"/>
    <cellStyle name="Normal 4 7 2 3" xfId="4957" xr:uid="{00000000-0005-0000-0000-000054160000}"/>
    <cellStyle name="Normal 4 7 3" xfId="3361" xr:uid="{00000000-0005-0000-0000-000055160000}"/>
    <cellStyle name="Normal 4 7 4" xfId="4791" xr:uid="{00000000-0005-0000-0000-000056160000}"/>
    <cellStyle name="Normal 4 7 5" xfId="4958" xr:uid="{00000000-0005-0000-0000-000057160000}"/>
    <cellStyle name="Normal 5" xfId="3362" xr:uid="{00000000-0005-0000-0000-000058160000}"/>
    <cellStyle name="Normal 5 2" xfId="3363" xr:uid="{00000000-0005-0000-0000-000059160000}"/>
    <cellStyle name="Normal 5 2 2" xfId="3364" xr:uid="{00000000-0005-0000-0000-00005A160000}"/>
    <cellStyle name="Normal 5 2 2 2" xfId="3365" xr:uid="{00000000-0005-0000-0000-00005B160000}"/>
    <cellStyle name="Normal 5 2 3" xfId="3366" xr:uid="{00000000-0005-0000-0000-00005C160000}"/>
    <cellStyle name="Normal 5 3" xfId="3367" xr:uid="{00000000-0005-0000-0000-00005D160000}"/>
    <cellStyle name="Normal 5 3 2" xfId="4793" xr:uid="{00000000-0005-0000-0000-00005E160000}"/>
    <cellStyle name="Normal 5 3 3" xfId="4956" xr:uid="{00000000-0005-0000-0000-00005F160000}"/>
    <cellStyle name="Normal 6" xfId="3368" xr:uid="{00000000-0005-0000-0000-000060160000}"/>
    <cellStyle name="Normal 6 2" xfId="3369" xr:uid="{00000000-0005-0000-0000-000061160000}"/>
    <cellStyle name="Normal 6 2 2" xfId="3370" xr:uid="{00000000-0005-0000-0000-000062160000}"/>
    <cellStyle name="Normal 6 2 3" xfId="3371" xr:uid="{00000000-0005-0000-0000-000063160000}"/>
    <cellStyle name="Normal 6 2 3 2" xfId="3372" xr:uid="{00000000-0005-0000-0000-000064160000}"/>
    <cellStyle name="Normal 6 2 3 3" xfId="3373" xr:uid="{00000000-0005-0000-0000-000065160000}"/>
    <cellStyle name="Normal 6 2 3 4" xfId="3374" xr:uid="{00000000-0005-0000-0000-000066160000}"/>
    <cellStyle name="Normal 6 2 3 4 2" xfId="4794" xr:uid="{00000000-0005-0000-0000-000067160000}"/>
    <cellStyle name="Normal 6 2 3 4 3" xfId="5412" xr:uid="{00000000-0005-0000-0000-000068160000}"/>
    <cellStyle name="Normal 6 2 4" xfId="3375" xr:uid="{00000000-0005-0000-0000-000069160000}"/>
    <cellStyle name="Normal 6 2 4 2" xfId="3376" xr:uid="{00000000-0005-0000-0000-00006A160000}"/>
    <cellStyle name="Normal 6 3" xfId="3377" xr:uid="{00000000-0005-0000-0000-00006B160000}"/>
    <cellStyle name="Normal 6 3 2" xfId="3378" xr:uid="{00000000-0005-0000-0000-00006C160000}"/>
    <cellStyle name="Normal 6 3 2 2" xfId="3379" xr:uid="{00000000-0005-0000-0000-00006D160000}"/>
    <cellStyle name="Normal 6 3 2 2 2" xfId="3380" xr:uid="{00000000-0005-0000-0000-00006E160000}"/>
    <cellStyle name="Normal 6 3 2 2 3" xfId="3381" xr:uid="{00000000-0005-0000-0000-00006F160000}"/>
    <cellStyle name="Normal 6 3 2 2 3 2" xfId="4795" xr:uid="{00000000-0005-0000-0000-000070160000}"/>
    <cellStyle name="Normal 6 3 2 2 3 3" xfId="4955" xr:uid="{00000000-0005-0000-0000-000071160000}"/>
    <cellStyle name="Normal 6 3 3" xfId="3382" xr:uid="{00000000-0005-0000-0000-000072160000}"/>
    <cellStyle name="Normal 6 3 3 2" xfId="3383" xr:uid="{00000000-0005-0000-0000-000073160000}"/>
    <cellStyle name="Normal 6 3 3 3" xfId="3384" xr:uid="{00000000-0005-0000-0000-000074160000}"/>
    <cellStyle name="Normal 6 3 3 3 2" xfId="4796" xr:uid="{00000000-0005-0000-0000-000075160000}"/>
    <cellStyle name="Normal 6 3 3 3 3" xfId="4954" xr:uid="{00000000-0005-0000-0000-000076160000}"/>
    <cellStyle name="Normal 6 3 4" xfId="3385" xr:uid="{00000000-0005-0000-0000-000077160000}"/>
    <cellStyle name="Normal 6 3 4 2" xfId="3386" xr:uid="{00000000-0005-0000-0000-000078160000}"/>
    <cellStyle name="Normal 6 3 4 2 2" xfId="3387" xr:uid="{00000000-0005-0000-0000-000079160000}"/>
    <cellStyle name="Normal 6 3 4 2 3" xfId="3388" xr:uid="{00000000-0005-0000-0000-00007A160000}"/>
    <cellStyle name="Normal 6 3 4 2 3 2" xfId="4797" xr:uid="{00000000-0005-0000-0000-00007B160000}"/>
    <cellStyle name="Normal 6 3 4 2 3 3" xfId="4952" xr:uid="{00000000-0005-0000-0000-00007C160000}"/>
    <cellStyle name="Normal 6 3 4 3" xfId="3389" xr:uid="{00000000-0005-0000-0000-00007D160000}"/>
    <cellStyle name="Normal 6 3 4 4" xfId="3390" xr:uid="{00000000-0005-0000-0000-00007E160000}"/>
    <cellStyle name="Normal 6 3 4 5" xfId="4953" xr:uid="{00000000-0005-0000-0000-00007F160000}"/>
    <cellStyle name="Normal 6 4" xfId="3391" xr:uid="{00000000-0005-0000-0000-000080160000}"/>
    <cellStyle name="Normal 6 4 2" xfId="3392" xr:uid="{00000000-0005-0000-0000-000081160000}"/>
    <cellStyle name="Normal 6 4 2 2" xfId="3393" xr:uid="{00000000-0005-0000-0000-000082160000}"/>
    <cellStyle name="Normal 6 4 2 3" xfId="3394" xr:uid="{00000000-0005-0000-0000-000083160000}"/>
    <cellStyle name="Normal 6 4 2 3 2" xfId="4798" xr:uid="{00000000-0005-0000-0000-000084160000}"/>
    <cellStyle name="Normal 6 4 2 3 3" xfId="4951" xr:uid="{00000000-0005-0000-0000-000085160000}"/>
    <cellStyle name="Normal 6 4 3" xfId="3395" xr:uid="{00000000-0005-0000-0000-000086160000}"/>
    <cellStyle name="Normal 6 4 4" xfId="3396" xr:uid="{00000000-0005-0000-0000-000087160000}"/>
    <cellStyle name="Normal 6 5" xfId="3397" xr:uid="{00000000-0005-0000-0000-000088160000}"/>
    <cellStyle name="Normal 6 5 2" xfId="3398" xr:uid="{00000000-0005-0000-0000-000089160000}"/>
    <cellStyle name="Normal 6 5 3" xfId="3399" xr:uid="{00000000-0005-0000-0000-00008A160000}"/>
    <cellStyle name="Normal 6 5 3 2" xfId="4799" xr:uid="{00000000-0005-0000-0000-00008B160000}"/>
    <cellStyle name="Normal 6 5 3 3" xfId="4950" xr:uid="{00000000-0005-0000-0000-00008C160000}"/>
    <cellStyle name="Normal 6 5 4" xfId="3400" xr:uid="{00000000-0005-0000-0000-00008D160000}"/>
    <cellStyle name="Normal 6 6" xfId="3401" xr:uid="{00000000-0005-0000-0000-00008E160000}"/>
    <cellStyle name="Normal 6 7" xfId="3402" xr:uid="{00000000-0005-0000-0000-00008F160000}"/>
    <cellStyle name="Normal 6 8" xfId="3403" xr:uid="{00000000-0005-0000-0000-000090160000}"/>
    <cellStyle name="Normal 6 8 2" xfId="3404" xr:uid="{00000000-0005-0000-0000-000091160000}"/>
    <cellStyle name="Normal 6 8 3" xfId="3405" xr:uid="{00000000-0005-0000-0000-000092160000}"/>
    <cellStyle name="Normal 6 8 4" xfId="3406" xr:uid="{00000000-0005-0000-0000-000093160000}"/>
    <cellStyle name="Normal 6 8 5" xfId="4949" xr:uid="{00000000-0005-0000-0000-000094160000}"/>
    <cellStyle name="Normal 6 9" xfId="3407" xr:uid="{00000000-0005-0000-0000-000095160000}"/>
    <cellStyle name="Normal 7" xfId="3408" xr:uid="{00000000-0005-0000-0000-000096160000}"/>
    <cellStyle name="Normal 7 2" xfId="3409" xr:uid="{00000000-0005-0000-0000-000097160000}"/>
    <cellStyle name="Normal 7 2 2" xfId="3410" xr:uid="{00000000-0005-0000-0000-000098160000}"/>
    <cellStyle name="Normal 7 2 2 2" xfId="3411" xr:uid="{00000000-0005-0000-0000-000099160000}"/>
    <cellStyle name="Normal 7 2 2 3" xfId="3412" xr:uid="{00000000-0005-0000-0000-00009A160000}"/>
    <cellStyle name="Normal 7 2 3" xfId="3413" xr:uid="{00000000-0005-0000-0000-00009B160000}"/>
    <cellStyle name="Normal 7 2 3 2" xfId="3414" xr:uid="{00000000-0005-0000-0000-00009C160000}"/>
    <cellStyle name="Normal 7 2 3 3" xfId="3415" xr:uid="{00000000-0005-0000-0000-00009D160000}"/>
    <cellStyle name="Normal 7 2 4" xfId="3416" xr:uid="{00000000-0005-0000-0000-00009E160000}"/>
    <cellStyle name="Normal 7 2 4 2" xfId="3417" xr:uid="{00000000-0005-0000-0000-00009F160000}"/>
    <cellStyle name="Normal 7 2 4 3" xfId="3418" xr:uid="{00000000-0005-0000-0000-0000A0160000}"/>
    <cellStyle name="Normal 7 2 4 4" xfId="3419" xr:uid="{00000000-0005-0000-0000-0000A1160000}"/>
    <cellStyle name="Normal 7 2 4 4 2" xfId="4800" xr:uid="{00000000-0005-0000-0000-0000A2160000}"/>
    <cellStyle name="Normal 7 2 4 4 3" xfId="4948" xr:uid="{00000000-0005-0000-0000-0000A3160000}"/>
    <cellStyle name="Normal 7 2 5" xfId="3420" xr:uid="{00000000-0005-0000-0000-0000A4160000}"/>
    <cellStyle name="Normal 7 2 6" xfId="3421" xr:uid="{00000000-0005-0000-0000-0000A5160000}"/>
    <cellStyle name="Normal 7 2 7" xfId="3422" xr:uid="{00000000-0005-0000-0000-0000A6160000}"/>
    <cellStyle name="Normal 7 2 7 2" xfId="3423" xr:uid="{00000000-0005-0000-0000-0000A7160000}"/>
    <cellStyle name="Normal 7 3" xfId="3424" xr:uid="{00000000-0005-0000-0000-0000A8160000}"/>
    <cellStyle name="Normal 7 3 2" xfId="3425" xr:uid="{00000000-0005-0000-0000-0000A9160000}"/>
    <cellStyle name="Normal 7 3 2 2" xfId="3426" xr:uid="{00000000-0005-0000-0000-0000AA160000}"/>
    <cellStyle name="Normal 7 3 2 3" xfId="3427" xr:uid="{00000000-0005-0000-0000-0000AB160000}"/>
    <cellStyle name="Normal 7 3 3" xfId="3428" xr:uid="{00000000-0005-0000-0000-0000AC160000}"/>
    <cellStyle name="Normal 7 3 4" xfId="3429" xr:uid="{00000000-0005-0000-0000-0000AD160000}"/>
    <cellStyle name="Normal 7 3 4 2" xfId="3430" xr:uid="{00000000-0005-0000-0000-0000AE160000}"/>
    <cellStyle name="Normal 7 3 5" xfId="3431" xr:uid="{00000000-0005-0000-0000-0000AF160000}"/>
    <cellStyle name="Normal 7 3 5 2" xfId="4801" xr:uid="{00000000-0005-0000-0000-0000B0160000}"/>
    <cellStyle name="Normal 7 3 5 3" xfId="4947" xr:uid="{00000000-0005-0000-0000-0000B1160000}"/>
    <cellStyle name="Normal 7 4" xfId="3432" xr:uid="{00000000-0005-0000-0000-0000B2160000}"/>
    <cellStyle name="Normal 7 4 2" xfId="3433" xr:uid="{00000000-0005-0000-0000-0000B3160000}"/>
    <cellStyle name="Normal 7 4 2 2" xfId="3434" xr:uid="{00000000-0005-0000-0000-0000B4160000}"/>
    <cellStyle name="Normal 7 4 2 3" xfId="3435" xr:uid="{00000000-0005-0000-0000-0000B5160000}"/>
    <cellStyle name="Normal 7 4 2 4" xfId="3436" xr:uid="{00000000-0005-0000-0000-0000B6160000}"/>
    <cellStyle name="Normal 7 4 3" xfId="3437" xr:uid="{00000000-0005-0000-0000-0000B7160000}"/>
    <cellStyle name="Normal 7 4 3 2" xfId="4802" xr:uid="{00000000-0005-0000-0000-0000B8160000}"/>
    <cellStyle name="Normal 7 4 3 3" xfId="4946" xr:uid="{00000000-0005-0000-0000-0000B9160000}"/>
    <cellStyle name="Normal 7 5" xfId="3438" xr:uid="{00000000-0005-0000-0000-0000BA160000}"/>
    <cellStyle name="Normal 7 5 2" xfId="3439" xr:uid="{00000000-0005-0000-0000-0000BB160000}"/>
    <cellStyle name="Normal 7 6" xfId="3440" xr:uid="{00000000-0005-0000-0000-0000BC160000}"/>
    <cellStyle name="Normal 7 6 2" xfId="3441" xr:uid="{00000000-0005-0000-0000-0000BD160000}"/>
    <cellStyle name="Normal 7 6 3" xfId="3442" xr:uid="{00000000-0005-0000-0000-0000BE160000}"/>
    <cellStyle name="Normal 7 6 4" xfId="3443" xr:uid="{00000000-0005-0000-0000-0000BF160000}"/>
    <cellStyle name="Normal 7 6 5" xfId="3444" xr:uid="{00000000-0005-0000-0000-0000C0160000}"/>
    <cellStyle name="Normal 7 6 6" xfId="4945" xr:uid="{00000000-0005-0000-0000-0000C1160000}"/>
    <cellStyle name="Normal 8" xfId="3445" xr:uid="{00000000-0005-0000-0000-0000C2160000}"/>
    <cellStyle name="Normal 8 2" xfId="3446" xr:uid="{00000000-0005-0000-0000-0000C3160000}"/>
    <cellStyle name="Normal 8 2 2" xfId="3447" xr:uid="{00000000-0005-0000-0000-0000C4160000}"/>
    <cellStyle name="Normal 8 2 2 2" xfId="3448" xr:uid="{00000000-0005-0000-0000-0000C5160000}"/>
    <cellStyle name="Normal 8 2 2 3" xfId="3449" xr:uid="{00000000-0005-0000-0000-0000C6160000}"/>
    <cellStyle name="Normal 8 2 3" xfId="3450" xr:uid="{00000000-0005-0000-0000-0000C7160000}"/>
    <cellStyle name="Normal 8 2 4" xfId="3451" xr:uid="{00000000-0005-0000-0000-0000C8160000}"/>
    <cellStyle name="Normal 8 2 4 2" xfId="4803" xr:uid="{00000000-0005-0000-0000-0000C9160000}"/>
    <cellStyle name="Normal 8 2 4 3" xfId="4943" xr:uid="{00000000-0005-0000-0000-0000CA160000}"/>
    <cellStyle name="Normal 8 3" xfId="3452" xr:uid="{00000000-0005-0000-0000-0000CB160000}"/>
    <cellStyle name="Normal 8 3 2" xfId="3453" xr:uid="{00000000-0005-0000-0000-0000CC160000}"/>
    <cellStyle name="Normal 8 3 3" xfId="3454" xr:uid="{00000000-0005-0000-0000-0000CD160000}"/>
    <cellStyle name="Normal 8 3 3 2" xfId="4804" xr:uid="{00000000-0005-0000-0000-0000CE160000}"/>
    <cellStyle name="Normal 8 3 3 3" xfId="4942" xr:uid="{00000000-0005-0000-0000-0000CF160000}"/>
    <cellStyle name="Normal 8 4" xfId="3455" xr:uid="{00000000-0005-0000-0000-0000D0160000}"/>
    <cellStyle name="Normal 8 4 2" xfId="3456" xr:uid="{00000000-0005-0000-0000-0000D1160000}"/>
    <cellStyle name="Normal 8 4 3" xfId="3457" xr:uid="{00000000-0005-0000-0000-0000D2160000}"/>
    <cellStyle name="Normal 8 5" xfId="3458" xr:uid="{00000000-0005-0000-0000-0000D3160000}"/>
    <cellStyle name="Normal 8 5 2" xfId="3459" xr:uid="{00000000-0005-0000-0000-0000D4160000}"/>
    <cellStyle name="Normal 8 5 3" xfId="3460" xr:uid="{00000000-0005-0000-0000-0000D5160000}"/>
    <cellStyle name="Normal 8 5 3 2" xfId="4805" xr:uid="{00000000-0005-0000-0000-0000D6160000}"/>
    <cellStyle name="Normal 8 5 3 3" xfId="4941" xr:uid="{00000000-0005-0000-0000-0000D7160000}"/>
    <cellStyle name="Normal 8 5 4" xfId="3461" xr:uid="{00000000-0005-0000-0000-0000D8160000}"/>
    <cellStyle name="Normal 8 5 5" xfId="3462" xr:uid="{00000000-0005-0000-0000-0000D9160000}"/>
    <cellStyle name="Normal 8 5 6" xfId="3463" xr:uid="{00000000-0005-0000-0000-0000DA160000}"/>
    <cellStyle name="Normal 8 6" xfId="3464" xr:uid="{00000000-0005-0000-0000-0000DB160000}"/>
    <cellStyle name="Normal 8 7" xfId="3465" xr:uid="{00000000-0005-0000-0000-0000DC160000}"/>
    <cellStyle name="Normal 8 7 2" xfId="4806" xr:uid="{00000000-0005-0000-0000-0000DD160000}"/>
    <cellStyle name="Normal 8 7 3" xfId="4940" xr:uid="{00000000-0005-0000-0000-0000DE160000}"/>
    <cellStyle name="Normal 8 8" xfId="4944" xr:uid="{00000000-0005-0000-0000-0000DF160000}"/>
    <cellStyle name="Normal 9" xfId="3466" xr:uid="{00000000-0005-0000-0000-0000E0160000}"/>
    <cellStyle name="Normal 9 10" xfId="3467" xr:uid="{00000000-0005-0000-0000-0000E1160000}"/>
    <cellStyle name="Normal 9 10 2" xfId="4807" xr:uid="{00000000-0005-0000-0000-0000E2160000}"/>
    <cellStyle name="Normal 9 10 3" xfId="5411" xr:uid="{00000000-0005-0000-0000-0000E3160000}"/>
    <cellStyle name="Normal 9 11" xfId="4939" xr:uid="{00000000-0005-0000-0000-0000E4160000}"/>
    <cellStyle name="Normal 9 2" xfId="3468" xr:uid="{00000000-0005-0000-0000-0000E5160000}"/>
    <cellStyle name="Normal 9 2 2" xfId="3469" xr:uid="{00000000-0005-0000-0000-0000E6160000}"/>
    <cellStyle name="Normal 9 2 2 2" xfId="3470" xr:uid="{00000000-0005-0000-0000-0000E7160000}"/>
    <cellStyle name="Normal 9 2 2 2 2" xfId="3471" xr:uid="{00000000-0005-0000-0000-0000E8160000}"/>
    <cellStyle name="Normal 9 2 2 2 2 2" xfId="4810" xr:uid="{00000000-0005-0000-0000-0000E9160000}"/>
    <cellStyle name="Normal 9 2 2 2 2 2 2" xfId="5605" xr:uid="{00000000-0005-0000-0000-0000EA160000}"/>
    <cellStyle name="Normal 9 2 2 2 2 2 2 2" xfId="6329" xr:uid="{00000000-0005-0000-0000-0000EB160000}"/>
    <cellStyle name="Normal 9 2 2 2 2 2 3" xfId="5847" xr:uid="{00000000-0005-0000-0000-0000EC160000}"/>
    <cellStyle name="Normal 9 2 2 2 2 2 3 2" xfId="6570" xr:uid="{00000000-0005-0000-0000-0000ED160000}"/>
    <cellStyle name="Normal 9 2 2 2 2 2 4" xfId="6088" xr:uid="{00000000-0005-0000-0000-0000EE160000}"/>
    <cellStyle name="Normal 9 2 2 2 2 3" xfId="5355" xr:uid="{00000000-0005-0000-0000-0000EF160000}"/>
    <cellStyle name="Normal 9 2 2 2 2 3 2" xfId="6203" xr:uid="{00000000-0005-0000-0000-0000F0160000}"/>
    <cellStyle name="Normal 9 2 2 2 2 4" xfId="5721" xr:uid="{00000000-0005-0000-0000-0000F1160000}"/>
    <cellStyle name="Normal 9 2 2 2 2 4 2" xfId="6444" xr:uid="{00000000-0005-0000-0000-0000F2160000}"/>
    <cellStyle name="Normal 9 2 2 2 2 5" xfId="5962" xr:uid="{00000000-0005-0000-0000-0000F3160000}"/>
    <cellStyle name="Normal 9 2 2 2 3" xfId="4809" xr:uid="{00000000-0005-0000-0000-0000F4160000}"/>
    <cellStyle name="Normal 9 2 2 2 3 2" xfId="5604" xr:uid="{00000000-0005-0000-0000-0000F5160000}"/>
    <cellStyle name="Normal 9 2 2 2 3 2 2" xfId="6328" xr:uid="{00000000-0005-0000-0000-0000F6160000}"/>
    <cellStyle name="Normal 9 2 2 2 3 3" xfId="5846" xr:uid="{00000000-0005-0000-0000-0000F7160000}"/>
    <cellStyle name="Normal 9 2 2 2 3 3 2" xfId="6569" xr:uid="{00000000-0005-0000-0000-0000F8160000}"/>
    <cellStyle name="Normal 9 2 2 2 3 4" xfId="6087" xr:uid="{00000000-0005-0000-0000-0000F9160000}"/>
    <cellStyle name="Normal 9 2 2 2 4" xfId="5354" xr:uid="{00000000-0005-0000-0000-0000FA160000}"/>
    <cellStyle name="Normal 9 2 2 2 4 2" xfId="6202" xr:uid="{00000000-0005-0000-0000-0000FB160000}"/>
    <cellStyle name="Normal 9 2 2 2 5" xfId="5720" xr:uid="{00000000-0005-0000-0000-0000FC160000}"/>
    <cellStyle name="Normal 9 2 2 2 5 2" xfId="6443" xr:uid="{00000000-0005-0000-0000-0000FD160000}"/>
    <cellStyle name="Normal 9 2 2 2 6" xfId="5961" xr:uid="{00000000-0005-0000-0000-0000FE160000}"/>
    <cellStyle name="Normal 9 2 2 3" xfId="3472" xr:uid="{00000000-0005-0000-0000-0000FF160000}"/>
    <cellStyle name="Normal 9 2 2 3 2" xfId="3473" xr:uid="{00000000-0005-0000-0000-000000170000}"/>
    <cellStyle name="Normal 9 2 2 3 2 2" xfId="4812" xr:uid="{00000000-0005-0000-0000-000001170000}"/>
    <cellStyle name="Normal 9 2 2 3 2 2 2" xfId="5607" xr:uid="{00000000-0005-0000-0000-000002170000}"/>
    <cellStyle name="Normal 9 2 2 3 2 2 2 2" xfId="6331" xr:uid="{00000000-0005-0000-0000-000003170000}"/>
    <cellStyle name="Normal 9 2 2 3 2 2 3" xfId="5849" xr:uid="{00000000-0005-0000-0000-000004170000}"/>
    <cellStyle name="Normal 9 2 2 3 2 2 3 2" xfId="6572" xr:uid="{00000000-0005-0000-0000-000005170000}"/>
    <cellStyle name="Normal 9 2 2 3 2 2 4" xfId="6090" xr:uid="{00000000-0005-0000-0000-000006170000}"/>
    <cellStyle name="Normal 9 2 2 3 2 3" xfId="5357" xr:uid="{00000000-0005-0000-0000-000007170000}"/>
    <cellStyle name="Normal 9 2 2 3 2 3 2" xfId="6205" xr:uid="{00000000-0005-0000-0000-000008170000}"/>
    <cellStyle name="Normal 9 2 2 3 2 4" xfId="5723" xr:uid="{00000000-0005-0000-0000-000009170000}"/>
    <cellStyle name="Normal 9 2 2 3 2 4 2" xfId="6446" xr:uid="{00000000-0005-0000-0000-00000A170000}"/>
    <cellStyle name="Normal 9 2 2 3 2 5" xfId="5964" xr:uid="{00000000-0005-0000-0000-00000B170000}"/>
    <cellStyle name="Normal 9 2 2 3 3" xfId="4811" xr:uid="{00000000-0005-0000-0000-00000C170000}"/>
    <cellStyle name="Normal 9 2 2 3 3 2" xfId="5606" xr:uid="{00000000-0005-0000-0000-00000D170000}"/>
    <cellStyle name="Normal 9 2 2 3 3 2 2" xfId="6330" xr:uid="{00000000-0005-0000-0000-00000E170000}"/>
    <cellStyle name="Normal 9 2 2 3 3 3" xfId="5848" xr:uid="{00000000-0005-0000-0000-00000F170000}"/>
    <cellStyle name="Normal 9 2 2 3 3 3 2" xfId="6571" xr:uid="{00000000-0005-0000-0000-000010170000}"/>
    <cellStyle name="Normal 9 2 2 3 3 4" xfId="6089" xr:uid="{00000000-0005-0000-0000-000011170000}"/>
    <cellStyle name="Normal 9 2 2 3 4" xfId="5356" xr:uid="{00000000-0005-0000-0000-000012170000}"/>
    <cellStyle name="Normal 9 2 2 3 4 2" xfId="6204" xr:uid="{00000000-0005-0000-0000-000013170000}"/>
    <cellStyle name="Normal 9 2 2 3 5" xfId="5722" xr:uid="{00000000-0005-0000-0000-000014170000}"/>
    <cellStyle name="Normal 9 2 2 3 5 2" xfId="6445" xr:uid="{00000000-0005-0000-0000-000015170000}"/>
    <cellStyle name="Normal 9 2 2 3 6" xfId="5963" xr:uid="{00000000-0005-0000-0000-000016170000}"/>
    <cellStyle name="Normal 9 2 2 4" xfId="3474" xr:uid="{00000000-0005-0000-0000-000017170000}"/>
    <cellStyle name="Normal 9 2 2 4 2" xfId="4813" xr:uid="{00000000-0005-0000-0000-000018170000}"/>
    <cellStyle name="Normal 9 2 2 4 2 2" xfId="5608" xr:uid="{00000000-0005-0000-0000-000019170000}"/>
    <cellStyle name="Normal 9 2 2 4 2 2 2" xfId="6332" xr:uid="{00000000-0005-0000-0000-00001A170000}"/>
    <cellStyle name="Normal 9 2 2 4 2 3" xfId="5850" xr:uid="{00000000-0005-0000-0000-00001B170000}"/>
    <cellStyle name="Normal 9 2 2 4 2 3 2" xfId="6573" xr:uid="{00000000-0005-0000-0000-00001C170000}"/>
    <cellStyle name="Normal 9 2 2 4 2 4" xfId="6091" xr:uid="{00000000-0005-0000-0000-00001D170000}"/>
    <cellStyle name="Normal 9 2 2 4 3" xfId="5358" xr:uid="{00000000-0005-0000-0000-00001E170000}"/>
    <cellStyle name="Normal 9 2 2 4 3 2" xfId="6206" xr:uid="{00000000-0005-0000-0000-00001F170000}"/>
    <cellStyle name="Normal 9 2 2 4 4" xfId="5724" xr:uid="{00000000-0005-0000-0000-000020170000}"/>
    <cellStyle name="Normal 9 2 2 4 4 2" xfId="6447" xr:uid="{00000000-0005-0000-0000-000021170000}"/>
    <cellStyle name="Normal 9 2 2 4 5" xfId="5965" xr:uid="{00000000-0005-0000-0000-000022170000}"/>
    <cellStyle name="Normal 9 2 2 5" xfId="4808" xr:uid="{00000000-0005-0000-0000-000023170000}"/>
    <cellStyle name="Normal 9 2 2 5 2" xfId="5603" xr:uid="{00000000-0005-0000-0000-000024170000}"/>
    <cellStyle name="Normal 9 2 2 5 2 2" xfId="6327" xr:uid="{00000000-0005-0000-0000-000025170000}"/>
    <cellStyle name="Normal 9 2 2 5 3" xfId="5845" xr:uid="{00000000-0005-0000-0000-000026170000}"/>
    <cellStyle name="Normal 9 2 2 5 3 2" xfId="6568" xr:uid="{00000000-0005-0000-0000-000027170000}"/>
    <cellStyle name="Normal 9 2 2 5 4" xfId="6086" xr:uid="{00000000-0005-0000-0000-000028170000}"/>
    <cellStyle name="Normal 9 2 2 6" xfId="5353" xr:uid="{00000000-0005-0000-0000-000029170000}"/>
    <cellStyle name="Normal 9 2 2 6 2" xfId="6201" xr:uid="{00000000-0005-0000-0000-00002A170000}"/>
    <cellStyle name="Normal 9 2 2 7" xfId="5719" xr:uid="{00000000-0005-0000-0000-00002B170000}"/>
    <cellStyle name="Normal 9 2 2 7 2" xfId="6442" xr:uid="{00000000-0005-0000-0000-00002C170000}"/>
    <cellStyle name="Normal 9 2 2 8" xfId="5960" xr:uid="{00000000-0005-0000-0000-00002D170000}"/>
    <cellStyle name="Normal 9 2 3" xfId="3475" xr:uid="{00000000-0005-0000-0000-00002E170000}"/>
    <cellStyle name="Normal 9 2 3 2" xfId="3476" xr:uid="{00000000-0005-0000-0000-00002F170000}"/>
    <cellStyle name="Normal 9 2 3 2 2" xfId="4814" xr:uid="{00000000-0005-0000-0000-000030170000}"/>
    <cellStyle name="Normal 9 2 3 2 2 2" xfId="5609" xr:uid="{00000000-0005-0000-0000-000031170000}"/>
    <cellStyle name="Normal 9 2 3 2 2 2 2" xfId="6333" xr:uid="{00000000-0005-0000-0000-000032170000}"/>
    <cellStyle name="Normal 9 2 3 2 2 3" xfId="5851" xr:uid="{00000000-0005-0000-0000-000033170000}"/>
    <cellStyle name="Normal 9 2 3 2 2 3 2" xfId="6574" xr:uid="{00000000-0005-0000-0000-000034170000}"/>
    <cellStyle name="Normal 9 2 3 2 2 4" xfId="6092" xr:uid="{00000000-0005-0000-0000-000035170000}"/>
    <cellStyle name="Normal 9 2 3 2 3" xfId="5359" xr:uid="{00000000-0005-0000-0000-000036170000}"/>
    <cellStyle name="Normal 9 2 3 2 3 2" xfId="6207" xr:uid="{00000000-0005-0000-0000-000037170000}"/>
    <cellStyle name="Normal 9 2 3 2 4" xfId="5725" xr:uid="{00000000-0005-0000-0000-000038170000}"/>
    <cellStyle name="Normal 9 2 3 2 4 2" xfId="6448" xr:uid="{00000000-0005-0000-0000-000039170000}"/>
    <cellStyle name="Normal 9 2 3 2 5" xfId="5966" xr:uid="{00000000-0005-0000-0000-00003A170000}"/>
    <cellStyle name="Normal 9 2 3 3" xfId="3477" xr:uid="{00000000-0005-0000-0000-00003B170000}"/>
    <cellStyle name="Normal 9 2 3 3 2" xfId="4815" xr:uid="{00000000-0005-0000-0000-00003C170000}"/>
    <cellStyle name="Normal 9 2 3 3 2 2" xfId="5610" xr:uid="{00000000-0005-0000-0000-00003D170000}"/>
    <cellStyle name="Normal 9 2 3 3 2 2 2" xfId="6334" xr:uid="{00000000-0005-0000-0000-00003E170000}"/>
    <cellStyle name="Normal 9 2 3 3 2 3" xfId="5852" xr:uid="{00000000-0005-0000-0000-00003F170000}"/>
    <cellStyle name="Normal 9 2 3 3 2 3 2" xfId="6575" xr:uid="{00000000-0005-0000-0000-000040170000}"/>
    <cellStyle name="Normal 9 2 3 3 2 4" xfId="6093" xr:uid="{00000000-0005-0000-0000-000041170000}"/>
    <cellStyle name="Normal 9 2 3 3 3" xfId="5360" xr:uid="{00000000-0005-0000-0000-000042170000}"/>
    <cellStyle name="Normal 9 2 3 3 3 2" xfId="6208" xr:uid="{00000000-0005-0000-0000-000043170000}"/>
    <cellStyle name="Normal 9 2 3 3 4" xfId="5726" xr:uid="{00000000-0005-0000-0000-000044170000}"/>
    <cellStyle name="Normal 9 2 3 3 4 2" xfId="6449" xr:uid="{00000000-0005-0000-0000-000045170000}"/>
    <cellStyle name="Normal 9 2 3 3 5" xfId="5967" xr:uid="{00000000-0005-0000-0000-000046170000}"/>
    <cellStyle name="Normal 9 2 4" xfId="3478" xr:uid="{00000000-0005-0000-0000-000047170000}"/>
    <cellStyle name="Normal 9 2 4 2" xfId="3479" xr:uid="{00000000-0005-0000-0000-000048170000}"/>
    <cellStyle name="Normal 9 2 4 2 2" xfId="4816" xr:uid="{00000000-0005-0000-0000-000049170000}"/>
    <cellStyle name="Normal 9 2 4 2 2 2" xfId="5611" xr:uid="{00000000-0005-0000-0000-00004A170000}"/>
    <cellStyle name="Normal 9 2 4 2 2 2 2" xfId="6335" xr:uid="{00000000-0005-0000-0000-00004B170000}"/>
    <cellStyle name="Normal 9 2 4 2 2 3" xfId="5853" xr:uid="{00000000-0005-0000-0000-00004C170000}"/>
    <cellStyle name="Normal 9 2 4 2 2 3 2" xfId="6576" xr:uid="{00000000-0005-0000-0000-00004D170000}"/>
    <cellStyle name="Normal 9 2 4 2 2 4" xfId="6094" xr:uid="{00000000-0005-0000-0000-00004E170000}"/>
    <cellStyle name="Normal 9 2 4 2 3" xfId="5361" xr:uid="{00000000-0005-0000-0000-00004F170000}"/>
    <cellStyle name="Normal 9 2 4 2 3 2" xfId="6209" xr:uid="{00000000-0005-0000-0000-000050170000}"/>
    <cellStyle name="Normal 9 2 4 2 4" xfId="5727" xr:uid="{00000000-0005-0000-0000-000051170000}"/>
    <cellStyle name="Normal 9 2 4 2 4 2" xfId="6450" xr:uid="{00000000-0005-0000-0000-000052170000}"/>
    <cellStyle name="Normal 9 2 4 2 5" xfId="5968" xr:uid="{00000000-0005-0000-0000-000053170000}"/>
    <cellStyle name="Normal 9 2 5" xfId="3480" xr:uid="{00000000-0005-0000-0000-000054170000}"/>
    <cellStyle name="Normal 9 2 5 2" xfId="3481" xr:uid="{00000000-0005-0000-0000-000055170000}"/>
    <cellStyle name="Normal 9 2 5 2 2" xfId="4817" xr:uid="{00000000-0005-0000-0000-000056170000}"/>
    <cellStyle name="Normal 9 2 5 2 2 2" xfId="5612" xr:uid="{00000000-0005-0000-0000-000057170000}"/>
    <cellStyle name="Normal 9 2 5 2 2 2 2" xfId="6336" xr:uid="{00000000-0005-0000-0000-000058170000}"/>
    <cellStyle name="Normal 9 2 5 2 2 3" xfId="5854" xr:uid="{00000000-0005-0000-0000-000059170000}"/>
    <cellStyle name="Normal 9 2 5 2 2 3 2" xfId="6577" xr:uid="{00000000-0005-0000-0000-00005A170000}"/>
    <cellStyle name="Normal 9 2 5 2 2 4" xfId="6095" xr:uid="{00000000-0005-0000-0000-00005B170000}"/>
    <cellStyle name="Normal 9 2 5 2 3" xfId="5362" xr:uid="{00000000-0005-0000-0000-00005C170000}"/>
    <cellStyle name="Normal 9 2 5 2 3 2" xfId="6210" xr:uid="{00000000-0005-0000-0000-00005D170000}"/>
    <cellStyle name="Normal 9 2 5 2 4" xfId="5728" xr:uid="{00000000-0005-0000-0000-00005E170000}"/>
    <cellStyle name="Normal 9 2 5 2 4 2" xfId="6451" xr:uid="{00000000-0005-0000-0000-00005F170000}"/>
    <cellStyle name="Normal 9 2 5 2 5" xfId="5969" xr:uid="{00000000-0005-0000-0000-000060170000}"/>
    <cellStyle name="Normal 9 2 5 3" xfId="3482" xr:uid="{00000000-0005-0000-0000-000061170000}"/>
    <cellStyle name="Normal 9 2 5 4" xfId="3483" xr:uid="{00000000-0005-0000-0000-000062170000}"/>
    <cellStyle name="Normal 9 2 5 5" xfId="3484" xr:uid="{00000000-0005-0000-0000-000063170000}"/>
    <cellStyle name="Normal 9 3" xfId="3485" xr:uid="{00000000-0005-0000-0000-000064170000}"/>
    <cellStyle name="Normal 9 3 2" xfId="3486" xr:uid="{00000000-0005-0000-0000-000065170000}"/>
    <cellStyle name="Normal 9 3 2 2" xfId="3487" xr:uid="{00000000-0005-0000-0000-000066170000}"/>
    <cellStyle name="Normal 9 3 2 2 2" xfId="4820" xr:uid="{00000000-0005-0000-0000-000067170000}"/>
    <cellStyle name="Normal 9 3 2 2 2 2" xfId="5615" xr:uid="{00000000-0005-0000-0000-000068170000}"/>
    <cellStyle name="Normal 9 3 2 2 2 2 2" xfId="6339" xr:uid="{00000000-0005-0000-0000-000069170000}"/>
    <cellStyle name="Normal 9 3 2 2 2 3" xfId="5857" xr:uid="{00000000-0005-0000-0000-00006A170000}"/>
    <cellStyle name="Normal 9 3 2 2 2 3 2" xfId="6580" xr:uid="{00000000-0005-0000-0000-00006B170000}"/>
    <cellStyle name="Normal 9 3 2 2 2 4" xfId="6098" xr:uid="{00000000-0005-0000-0000-00006C170000}"/>
    <cellStyle name="Normal 9 3 2 2 3" xfId="5366" xr:uid="{00000000-0005-0000-0000-00006D170000}"/>
    <cellStyle name="Normal 9 3 2 2 3 2" xfId="6213" xr:uid="{00000000-0005-0000-0000-00006E170000}"/>
    <cellStyle name="Normal 9 3 2 2 4" xfId="5731" xr:uid="{00000000-0005-0000-0000-00006F170000}"/>
    <cellStyle name="Normal 9 3 2 2 4 2" xfId="6454" xr:uid="{00000000-0005-0000-0000-000070170000}"/>
    <cellStyle name="Normal 9 3 2 2 5" xfId="5972" xr:uid="{00000000-0005-0000-0000-000071170000}"/>
    <cellStyle name="Normal 9 3 2 3" xfId="4819" xr:uid="{00000000-0005-0000-0000-000072170000}"/>
    <cellStyle name="Normal 9 3 2 3 2" xfId="5614" xr:uid="{00000000-0005-0000-0000-000073170000}"/>
    <cellStyle name="Normal 9 3 2 3 2 2" xfId="6338" xr:uid="{00000000-0005-0000-0000-000074170000}"/>
    <cellStyle name="Normal 9 3 2 3 3" xfId="5856" xr:uid="{00000000-0005-0000-0000-000075170000}"/>
    <cellStyle name="Normal 9 3 2 3 3 2" xfId="6579" xr:uid="{00000000-0005-0000-0000-000076170000}"/>
    <cellStyle name="Normal 9 3 2 3 4" xfId="6097" xr:uid="{00000000-0005-0000-0000-000077170000}"/>
    <cellStyle name="Normal 9 3 2 4" xfId="5365" xr:uid="{00000000-0005-0000-0000-000078170000}"/>
    <cellStyle name="Normal 9 3 2 4 2" xfId="6212" xr:uid="{00000000-0005-0000-0000-000079170000}"/>
    <cellStyle name="Normal 9 3 2 5" xfId="5730" xr:uid="{00000000-0005-0000-0000-00007A170000}"/>
    <cellStyle name="Normal 9 3 2 5 2" xfId="6453" xr:uid="{00000000-0005-0000-0000-00007B170000}"/>
    <cellStyle name="Normal 9 3 2 6" xfId="5971" xr:uid="{00000000-0005-0000-0000-00007C170000}"/>
    <cellStyle name="Normal 9 3 3" xfId="3488" xr:uid="{00000000-0005-0000-0000-00007D170000}"/>
    <cellStyle name="Normal 9 3 3 2" xfId="3489" xr:uid="{00000000-0005-0000-0000-00007E170000}"/>
    <cellStyle name="Normal 9 3 3 2 2" xfId="4822" xr:uid="{00000000-0005-0000-0000-00007F170000}"/>
    <cellStyle name="Normal 9 3 3 2 2 2" xfId="5617" xr:uid="{00000000-0005-0000-0000-000080170000}"/>
    <cellStyle name="Normal 9 3 3 2 2 2 2" xfId="6341" xr:uid="{00000000-0005-0000-0000-000081170000}"/>
    <cellStyle name="Normal 9 3 3 2 2 3" xfId="5859" xr:uid="{00000000-0005-0000-0000-000082170000}"/>
    <cellStyle name="Normal 9 3 3 2 2 3 2" xfId="6582" xr:uid="{00000000-0005-0000-0000-000083170000}"/>
    <cellStyle name="Normal 9 3 3 2 2 4" xfId="6100" xr:uid="{00000000-0005-0000-0000-000084170000}"/>
    <cellStyle name="Normal 9 3 3 2 3" xfId="5368" xr:uid="{00000000-0005-0000-0000-000085170000}"/>
    <cellStyle name="Normal 9 3 3 2 3 2" xfId="6215" xr:uid="{00000000-0005-0000-0000-000086170000}"/>
    <cellStyle name="Normal 9 3 3 2 4" xfId="5733" xr:uid="{00000000-0005-0000-0000-000087170000}"/>
    <cellStyle name="Normal 9 3 3 2 4 2" xfId="6456" xr:uid="{00000000-0005-0000-0000-000088170000}"/>
    <cellStyle name="Normal 9 3 3 2 5" xfId="5974" xr:uid="{00000000-0005-0000-0000-000089170000}"/>
    <cellStyle name="Normal 9 3 3 3" xfId="4821" xr:uid="{00000000-0005-0000-0000-00008A170000}"/>
    <cellStyle name="Normal 9 3 3 3 2" xfId="5616" xr:uid="{00000000-0005-0000-0000-00008B170000}"/>
    <cellStyle name="Normal 9 3 3 3 2 2" xfId="6340" xr:uid="{00000000-0005-0000-0000-00008C170000}"/>
    <cellStyle name="Normal 9 3 3 3 3" xfId="5858" xr:uid="{00000000-0005-0000-0000-00008D170000}"/>
    <cellStyle name="Normal 9 3 3 3 3 2" xfId="6581" xr:uid="{00000000-0005-0000-0000-00008E170000}"/>
    <cellStyle name="Normal 9 3 3 3 4" xfId="6099" xr:uid="{00000000-0005-0000-0000-00008F170000}"/>
    <cellStyle name="Normal 9 3 3 4" xfId="5367" xr:uid="{00000000-0005-0000-0000-000090170000}"/>
    <cellStyle name="Normal 9 3 3 4 2" xfId="6214" xr:uid="{00000000-0005-0000-0000-000091170000}"/>
    <cellStyle name="Normal 9 3 3 5" xfId="5732" xr:uid="{00000000-0005-0000-0000-000092170000}"/>
    <cellStyle name="Normal 9 3 3 5 2" xfId="6455" xr:uid="{00000000-0005-0000-0000-000093170000}"/>
    <cellStyle name="Normal 9 3 3 6" xfId="5973" xr:uid="{00000000-0005-0000-0000-000094170000}"/>
    <cellStyle name="Normal 9 3 4" xfId="3490" xr:uid="{00000000-0005-0000-0000-000095170000}"/>
    <cellStyle name="Normal 9 3 4 2" xfId="4823" xr:uid="{00000000-0005-0000-0000-000096170000}"/>
    <cellStyle name="Normal 9 3 4 2 2" xfId="5618" xr:uid="{00000000-0005-0000-0000-000097170000}"/>
    <cellStyle name="Normal 9 3 4 2 2 2" xfId="6342" xr:uid="{00000000-0005-0000-0000-000098170000}"/>
    <cellStyle name="Normal 9 3 4 2 3" xfId="5860" xr:uid="{00000000-0005-0000-0000-000099170000}"/>
    <cellStyle name="Normal 9 3 4 2 3 2" xfId="6583" xr:uid="{00000000-0005-0000-0000-00009A170000}"/>
    <cellStyle name="Normal 9 3 4 2 4" xfId="6101" xr:uid="{00000000-0005-0000-0000-00009B170000}"/>
    <cellStyle name="Normal 9 3 4 3" xfId="5369" xr:uid="{00000000-0005-0000-0000-00009C170000}"/>
    <cellStyle name="Normal 9 3 4 3 2" xfId="6216" xr:uid="{00000000-0005-0000-0000-00009D170000}"/>
    <cellStyle name="Normal 9 3 4 4" xfId="5734" xr:uid="{00000000-0005-0000-0000-00009E170000}"/>
    <cellStyle name="Normal 9 3 4 4 2" xfId="6457" xr:uid="{00000000-0005-0000-0000-00009F170000}"/>
    <cellStyle name="Normal 9 3 4 5" xfId="5975" xr:uid="{00000000-0005-0000-0000-0000A0170000}"/>
    <cellStyle name="Normal 9 3 5" xfId="3491" xr:uid="{00000000-0005-0000-0000-0000A1170000}"/>
    <cellStyle name="Normal 9 3 6" xfId="4818" xr:uid="{00000000-0005-0000-0000-0000A2170000}"/>
    <cellStyle name="Normal 9 3 6 2" xfId="5613" xr:uid="{00000000-0005-0000-0000-0000A3170000}"/>
    <cellStyle name="Normal 9 3 6 2 2" xfId="6337" xr:uid="{00000000-0005-0000-0000-0000A4170000}"/>
    <cellStyle name="Normal 9 3 6 3" xfId="5855" xr:uid="{00000000-0005-0000-0000-0000A5170000}"/>
    <cellStyle name="Normal 9 3 6 3 2" xfId="6578" xr:uid="{00000000-0005-0000-0000-0000A6170000}"/>
    <cellStyle name="Normal 9 3 6 4" xfId="6096" xr:uid="{00000000-0005-0000-0000-0000A7170000}"/>
    <cellStyle name="Normal 9 3 7" xfId="5364" xr:uid="{00000000-0005-0000-0000-0000A8170000}"/>
    <cellStyle name="Normal 9 3 7 2" xfId="6211" xr:uid="{00000000-0005-0000-0000-0000A9170000}"/>
    <cellStyle name="Normal 9 3 8" xfId="5729" xr:uid="{00000000-0005-0000-0000-0000AA170000}"/>
    <cellStyle name="Normal 9 3 8 2" xfId="6452" xr:uid="{00000000-0005-0000-0000-0000AB170000}"/>
    <cellStyle name="Normal 9 3 9" xfId="5970" xr:uid="{00000000-0005-0000-0000-0000AC170000}"/>
    <cellStyle name="Normal 9 4" xfId="3492" xr:uid="{00000000-0005-0000-0000-0000AD170000}"/>
    <cellStyle name="Normal 9 4 2" xfId="3493" xr:uid="{00000000-0005-0000-0000-0000AE170000}"/>
    <cellStyle name="Normal 9 4 2 2" xfId="4824" xr:uid="{00000000-0005-0000-0000-0000AF170000}"/>
    <cellStyle name="Normal 9 4 2 2 2" xfId="5619" xr:uid="{00000000-0005-0000-0000-0000B0170000}"/>
    <cellStyle name="Normal 9 4 2 2 2 2" xfId="6343" xr:uid="{00000000-0005-0000-0000-0000B1170000}"/>
    <cellStyle name="Normal 9 4 2 2 3" xfId="5861" xr:uid="{00000000-0005-0000-0000-0000B2170000}"/>
    <cellStyle name="Normal 9 4 2 2 3 2" xfId="6584" xr:uid="{00000000-0005-0000-0000-0000B3170000}"/>
    <cellStyle name="Normal 9 4 2 2 4" xfId="6102" xr:uid="{00000000-0005-0000-0000-0000B4170000}"/>
    <cellStyle name="Normal 9 4 2 3" xfId="5370" xr:uid="{00000000-0005-0000-0000-0000B5170000}"/>
    <cellStyle name="Normal 9 4 2 3 2" xfId="6217" xr:uid="{00000000-0005-0000-0000-0000B6170000}"/>
    <cellStyle name="Normal 9 4 2 4" xfId="5735" xr:uid="{00000000-0005-0000-0000-0000B7170000}"/>
    <cellStyle name="Normal 9 4 2 4 2" xfId="6458" xr:uid="{00000000-0005-0000-0000-0000B8170000}"/>
    <cellStyle name="Normal 9 4 2 5" xfId="5976" xr:uid="{00000000-0005-0000-0000-0000B9170000}"/>
    <cellStyle name="Normal 9 5" xfId="3494" xr:uid="{00000000-0005-0000-0000-0000BA170000}"/>
    <cellStyle name="Normal 9 5 2" xfId="3495" xr:uid="{00000000-0005-0000-0000-0000BB170000}"/>
    <cellStyle name="Normal 9 5 3" xfId="3496" xr:uid="{00000000-0005-0000-0000-0000BC170000}"/>
    <cellStyle name="Normal 9 5 3 2" xfId="4825" xr:uid="{00000000-0005-0000-0000-0000BD170000}"/>
    <cellStyle name="Normal 9 5 3 2 2" xfId="5620" xr:uid="{00000000-0005-0000-0000-0000BE170000}"/>
    <cellStyle name="Normal 9 5 3 2 2 2" xfId="6344" xr:uid="{00000000-0005-0000-0000-0000BF170000}"/>
    <cellStyle name="Normal 9 5 3 2 3" xfId="5862" xr:uid="{00000000-0005-0000-0000-0000C0170000}"/>
    <cellStyle name="Normal 9 5 3 2 3 2" xfId="6585" xr:uid="{00000000-0005-0000-0000-0000C1170000}"/>
    <cellStyle name="Normal 9 5 3 2 4" xfId="6103" xr:uid="{00000000-0005-0000-0000-0000C2170000}"/>
    <cellStyle name="Normal 9 5 3 3" xfId="5372" xr:uid="{00000000-0005-0000-0000-0000C3170000}"/>
    <cellStyle name="Normal 9 5 3 3 2" xfId="6218" xr:uid="{00000000-0005-0000-0000-0000C4170000}"/>
    <cellStyle name="Normal 9 5 3 4" xfId="5736" xr:uid="{00000000-0005-0000-0000-0000C5170000}"/>
    <cellStyle name="Normal 9 5 3 4 2" xfId="6459" xr:uid="{00000000-0005-0000-0000-0000C6170000}"/>
    <cellStyle name="Normal 9 5 3 5" xfId="5977" xr:uid="{00000000-0005-0000-0000-0000C7170000}"/>
    <cellStyle name="Normal 9 6" xfId="3497" xr:uid="{00000000-0005-0000-0000-0000C8170000}"/>
    <cellStyle name="Normal 9 6 2" xfId="3498" xr:uid="{00000000-0005-0000-0000-0000C9170000}"/>
    <cellStyle name="Normal 9 6 2 2" xfId="4826" xr:uid="{00000000-0005-0000-0000-0000CA170000}"/>
    <cellStyle name="Normal 9 6 2 2 2" xfId="5621" xr:uid="{00000000-0005-0000-0000-0000CB170000}"/>
    <cellStyle name="Normal 9 6 2 2 2 2" xfId="6345" xr:uid="{00000000-0005-0000-0000-0000CC170000}"/>
    <cellStyle name="Normal 9 6 2 2 3" xfId="5863" xr:uid="{00000000-0005-0000-0000-0000CD170000}"/>
    <cellStyle name="Normal 9 6 2 2 3 2" xfId="6586" xr:uid="{00000000-0005-0000-0000-0000CE170000}"/>
    <cellStyle name="Normal 9 6 2 2 4" xfId="6104" xr:uid="{00000000-0005-0000-0000-0000CF170000}"/>
    <cellStyle name="Normal 9 6 2 3" xfId="5373" xr:uid="{00000000-0005-0000-0000-0000D0170000}"/>
    <cellStyle name="Normal 9 6 2 3 2" xfId="6219" xr:uid="{00000000-0005-0000-0000-0000D1170000}"/>
    <cellStyle name="Normal 9 6 2 4" xfId="5737" xr:uid="{00000000-0005-0000-0000-0000D2170000}"/>
    <cellStyle name="Normal 9 6 2 4 2" xfId="6460" xr:uid="{00000000-0005-0000-0000-0000D3170000}"/>
    <cellStyle name="Normal 9 6 2 5" xfId="5978" xr:uid="{00000000-0005-0000-0000-0000D4170000}"/>
    <cellStyle name="Normal 9 7" xfId="3499" xr:uid="{00000000-0005-0000-0000-0000D5170000}"/>
    <cellStyle name="Normal 9 8" xfId="3500" xr:uid="{00000000-0005-0000-0000-0000D6170000}"/>
    <cellStyle name="Normal 9 8 2" xfId="3501" xr:uid="{00000000-0005-0000-0000-0000D7170000}"/>
    <cellStyle name="Normal 9 8 3" xfId="3502" xr:uid="{00000000-0005-0000-0000-0000D8170000}"/>
    <cellStyle name="Normal 9 8 3 2" xfId="4827" xr:uid="{00000000-0005-0000-0000-0000D9170000}"/>
    <cellStyle name="Normal 9 8 3 3" xfId="4938" xr:uid="{00000000-0005-0000-0000-0000DA170000}"/>
    <cellStyle name="Normal 9 8 4" xfId="3503" xr:uid="{00000000-0005-0000-0000-0000DB170000}"/>
    <cellStyle name="Normal 9 8 5" xfId="3504" xr:uid="{00000000-0005-0000-0000-0000DC170000}"/>
    <cellStyle name="Normal 9 9" xfId="3505" xr:uid="{00000000-0005-0000-0000-0000DD170000}"/>
    <cellStyle name="Normal_Albania_-__Income_Statement_September_2009" xfId="3506" xr:uid="{00000000-0005-0000-0000-0000DE170000}"/>
    <cellStyle name="Normal_Global IFRS YE2009" xfId="6593" xr:uid="{00000000-0005-0000-0000-0000DF170000}"/>
    <cellStyle name="Normal_SHEET" xfId="3507" xr:uid="{00000000-0005-0000-0000-0000E0170000}"/>
    <cellStyle name="Note 2" xfId="3508" xr:uid="{00000000-0005-0000-0000-0000E1170000}"/>
    <cellStyle name="Note 3" xfId="3509" xr:uid="{00000000-0005-0000-0000-0000E2170000}"/>
    <cellStyle name="Note 3 2" xfId="3510" xr:uid="{00000000-0005-0000-0000-0000E3170000}"/>
    <cellStyle name="Note 4" xfId="3511" xr:uid="{00000000-0005-0000-0000-0000E4170000}"/>
    <cellStyle name="Note 4 2" xfId="3512" xr:uid="{00000000-0005-0000-0000-0000E5170000}"/>
    <cellStyle name="Output 2" xfId="3513" xr:uid="{00000000-0005-0000-0000-0000E6170000}"/>
    <cellStyle name="Output 3" xfId="3514" xr:uid="{00000000-0005-0000-0000-0000E7170000}"/>
    <cellStyle name="Output 3 2" xfId="3515" xr:uid="{00000000-0005-0000-0000-0000E8170000}"/>
    <cellStyle name="Output 3 3" xfId="3516" xr:uid="{00000000-0005-0000-0000-0000E9170000}"/>
    <cellStyle name="Output 3 4" xfId="3517" xr:uid="{00000000-0005-0000-0000-0000EA170000}"/>
    <cellStyle name="Output 3 5" xfId="3518" xr:uid="{00000000-0005-0000-0000-0000EB170000}"/>
    <cellStyle name="Output 3 6" xfId="3519" xr:uid="{00000000-0005-0000-0000-0000EC170000}"/>
    <cellStyle name="Output 3 7" xfId="4068" xr:uid="{00000000-0005-0000-0000-0000ED170000}"/>
    <cellStyle name="Output 4" xfId="3520" xr:uid="{00000000-0005-0000-0000-0000EE170000}"/>
    <cellStyle name="ParaBirimi 2" xfId="3521" xr:uid="{00000000-0005-0000-0000-0000EF170000}"/>
    <cellStyle name="Percent 10" xfId="3522" xr:uid="{00000000-0005-0000-0000-0000F0170000}"/>
    <cellStyle name="Percent 10 10" xfId="3523" xr:uid="{00000000-0005-0000-0000-0000F1170000}"/>
    <cellStyle name="Percent 10 10 2" xfId="3524" xr:uid="{00000000-0005-0000-0000-0000F2170000}"/>
    <cellStyle name="Percent 10 11" xfId="3525" xr:uid="{00000000-0005-0000-0000-0000F3170000}"/>
    <cellStyle name="Percent 10 11 2" xfId="3526" xr:uid="{00000000-0005-0000-0000-0000F4170000}"/>
    <cellStyle name="Percent 10 12" xfId="4066" xr:uid="{00000000-0005-0000-0000-0000F5170000}"/>
    <cellStyle name="Percent 10 12 2" xfId="5410" xr:uid="{00000000-0005-0000-0000-0000F6170000}"/>
    <cellStyle name="Percent 10 12 2 2" xfId="6222" xr:uid="{00000000-0005-0000-0000-0000F7170000}"/>
    <cellStyle name="Percent 10 12 3" xfId="5740" xr:uid="{00000000-0005-0000-0000-0000F8170000}"/>
    <cellStyle name="Percent 10 12 3 2" xfId="6463" xr:uid="{00000000-0005-0000-0000-0000F9170000}"/>
    <cellStyle name="Percent 10 12 4" xfId="5981" xr:uid="{00000000-0005-0000-0000-0000FA170000}"/>
    <cellStyle name="Percent 10 2" xfId="3527" xr:uid="{00000000-0005-0000-0000-0000FB170000}"/>
    <cellStyle name="Percent 10 2 10" xfId="3528" xr:uid="{00000000-0005-0000-0000-0000FC170000}"/>
    <cellStyle name="Percent 10 2 10 2" xfId="3529" xr:uid="{00000000-0005-0000-0000-0000FD170000}"/>
    <cellStyle name="Percent 10 2 11" xfId="4065" xr:uid="{00000000-0005-0000-0000-0000FE170000}"/>
    <cellStyle name="Percent 10 2 11 2" xfId="5409" xr:uid="{00000000-0005-0000-0000-0000FF170000}"/>
    <cellStyle name="Percent 10 2 11 2 2" xfId="6221" xr:uid="{00000000-0005-0000-0000-000000180000}"/>
    <cellStyle name="Percent 10 2 11 3" xfId="5739" xr:uid="{00000000-0005-0000-0000-000001180000}"/>
    <cellStyle name="Percent 10 2 11 3 2" xfId="6462" xr:uid="{00000000-0005-0000-0000-000002180000}"/>
    <cellStyle name="Percent 10 2 11 4" xfId="5980" xr:uid="{00000000-0005-0000-0000-000003180000}"/>
    <cellStyle name="Percent 10 2 2" xfId="3530" xr:uid="{00000000-0005-0000-0000-000004180000}"/>
    <cellStyle name="Percent 10 2 2 2" xfId="3531" xr:uid="{00000000-0005-0000-0000-000005180000}"/>
    <cellStyle name="Percent 10 2 2 2 2" xfId="3532" xr:uid="{00000000-0005-0000-0000-000006180000}"/>
    <cellStyle name="Percent 10 2 2 2 2 2" xfId="3533" xr:uid="{00000000-0005-0000-0000-000007180000}"/>
    <cellStyle name="Percent 10 2 2 2 3" xfId="3534" xr:uid="{00000000-0005-0000-0000-000008180000}"/>
    <cellStyle name="Percent 10 2 2 2 3 2" xfId="3535" xr:uid="{00000000-0005-0000-0000-000009180000}"/>
    <cellStyle name="Percent 10 2 2 2 4" xfId="3536" xr:uid="{00000000-0005-0000-0000-00000A180000}"/>
    <cellStyle name="Percent 10 2 2 3" xfId="3537" xr:uid="{00000000-0005-0000-0000-00000B180000}"/>
    <cellStyle name="Percent 10 2 2 3 2" xfId="3538" xr:uid="{00000000-0005-0000-0000-00000C180000}"/>
    <cellStyle name="Percent 10 2 2 3 2 2" xfId="3539" xr:uid="{00000000-0005-0000-0000-00000D180000}"/>
    <cellStyle name="Percent 10 2 2 3 3" xfId="3540" xr:uid="{00000000-0005-0000-0000-00000E180000}"/>
    <cellStyle name="Percent 10 2 2 3 3 2" xfId="3541" xr:uid="{00000000-0005-0000-0000-00000F180000}"/>
    <cellStyle name="Percent 10 2 2 3 4" xfId="3542" xr:uid="{00000000-0005-0000-0000-000010180000}"/>
    <cellStyle name="Percent 10 2 2 4" xfId="3543" xr:uid="{00000000-0005-0000-0000-000011180000}"/>
    <cellStyle name="Percent 10 2 2 4 2" xfId="3544" xr:uid="{00000000-0005-0000-0000-000012180000}"/>
    <cellStyle name="Percent 10 2 2 5" xfId="3545" xr:uid="{00000000-0005-0000-0000-000013180000}"/>
    <cellStyle name="Percent 10 2 2 5 2" xfId="3546" xr:uid="{00000000-0005-0000-0000-000014180000}"/>
    <cellStyle name="Percent 10 2 2 6" xfId="3547" xr:uid="{00000000-0005-0000-0000-000015180000}"/>
    <cellStyle name="Percent 10 2 2 6 2" xfId="3548" xr:uid="{00000000-0005-0000-0000-000016180000}"/>
    <cellStyle name="Percent 10 2 3" xfId="3549" xr:uid="{00000000-0005-0000-0000-000017180000}"/>
    <cellStyle name="Percent 10 2 4" xfId="3550" xr:uid="{00000000-0005-0000-0000-000018180000}"/>
    <cellStyle name="Percent 10 2 5" xfId="3551" xr:uid="{00000000-0005-0000-0000-000019180000}"/>
    <cellStyle name="Percent 10 2 5 2" xfId="3552" xr:uid="{00000000-0005-0000-0000-00001A180000}"/>
    <cellStyle name="Percent 10 2 5 3" xfId="3553" xr:uid="{00000000-0005-0000-0000-00001B180000}"/>
    <cellStyle name="Percent 10 2 5 3 2" xfId="3554" xr:uid="{00000000-0005-0000-0000-00001C180000}"/>
    <cellStyle name="Percent 10 2 5 4" xfId="3555" xr:uid="{00000000-0005-0000-0000-00001D180000}"/>
    <cellStyle name="Percent 10 2 5 4 2" xfId="3556" xr:uid="{00000000-0005-0000-0000-00001E180000}"/>
    <cellStyle name="Percent 10 2 5 5" xfId="3557" xr:uid="{00000000-0005-0000-0000-00001F180000}"/>
    <cellStyle name="Percent 10 2 5 5 2" xfId="3558" xr:uid="{00000000-0005-0000-0000-000020180000}"/>
    <cellStyle name="Percent 10 2 6" xfId="3559" xr:uid="{00000000-0005-0000-0000-000021180000}"/>
    <cellStyle name="Percent 10 2 7" xfId="3560" xr:uid="{00000000-0005-0000-0000-000022180000}"/>
    <cellStyle name="Percent 10 2 7 2" xfId="3561" xr:uid="{00000000-0005-0000-0000-000023180000}"/>
    <cellStyle name="Percent 10 2 8" xfId="3562" xr:uid="{00000000-0005-0000-0000-000024180000}"/>
    <cellStyle name="Percent 10 2 8 2" xfId="3563" xr:uid="{00000000-0005-0000-0000-000025180000}"/>
    <cellStyle name="Percent 10 2 9" xfId="3564" xr:uid="{00000000-0005-0000-0000-000026180000}"/>
    <cellStyle name="Percent 10 2 9 2" xfId="3565" xr:uid="{00000000-0005-0000-0000-000027180000}"/>
    <cellStyle name="Percent 10 3" xfId="3566" xr:uid="{00000000-0005-0000-0000-000028180000}"/>
    <cellStyle name="Percent 10 3 2" xfId="3567" xr:uid="{00000000-0005-0000-0000-000029180000}"/>
    <cellStyle name="Percent 10 3 2 2" xfId="3568" xr:uid="{00000000-0005-0000-0000-00002A180000}"/>
    <cellStyle name="Percent 10 3 2 3" xfId="4829" xr:uid="{00000000-0005-0000-0000-00002B180000}"/>
    <cellStyle name="Percent 10 3 3" xfId="3569" xr:uid="{00000000-0005-0000-0000-00002C180000}"/>
    <cellStyle name="Percent 10 3 4" xfId="4828" xr:uid="{00000000-0005-0000-0000-00002D180000}"/>
    <cellStyle name="Percent 10 4" xfId="3570" xr:uid="{00000000-0005-0000-0000-00002E180000}"/>
    <cellStyle name="Percent 10 4 2" xfId="3571" xr:uid="{00000000-0005-0000-0000-00002F180000}"/>
    <cellStyle name="Percent 10 4 2 2" xfId="3572" xr:uid="{00000000-0005-0000-0000-000030180000}"/>
    <cellStyle name="Percent 10 4 2 2 2" xfId="3573" xr:uid="{00000000-0005-0000-0000-000031180000}"/>
    <cellStyle name="Percent 10 4 2 3" xfId="3574" xr:uid="{00000000-0005-0000-0000-000032180000}"/>
    <cellStyle name="Percent 10 4 2 3 2" xfId="3575" xr:uid="{00000000-0005-0000-0000-000033180000}"/>
    <cellStyle name="Percent 10 4 2 4" xfId="3576" xr:uid="{00000000-0005-0000-0000-000034180000}"/>
    <cellStyle name="Percent 10 4 3" xfId="3577" xr:uid="{00000000-0005-0000-0000-000035180000}"/>
    <cellStyle name="Percent 10 4 3 2" xfId="3578" xr:uid="{00000000-0005-0000-0000-000036180000}"/>
    <cellStyle name="Percent 10 4 3 2 2" xfId="3579" xr:uid="{00000000-0005-0000-0000-000037180000}"/>
    <cellStyle name="Percent 10 4 3 3" xfId="3580" xr:uid="{00000000-0005-0000-0000-000038180000}"/>
    <cellStyle name="Percent 10 4 3 3 2" xfId="3581" xr:uid="{00000000-0005-0000-0000-000039180000}"/>
    <cellStyle name="Percent 10 4 3 4" xfId="3582" xr:uid="{00000000-0005-0000-0000-00003A180000}"/>
    <cellStyle name="Percent 10 4 4" xfId="3583" xr:uid="{00000000-0005-0000-0000-00003B180000}"/>
    <cellStyle name="Percent 10 4 4 2" xfId="3584" xr:uid="{00000000-0005-0000-0000-00003C180000}"/>
    <cellStyle name="Percent 10 4 5" xfId="3585" xr:uid="{00000000-0005-0000-0000-00003D180000}"/>
    <cellStyle name="Percent 10 4 5 2" xfId="3586" xr:uid="{00000000-0005-0000-0000-00003E180000}"/>
    <cellStyle name="Percent 10 4 6" xfId="3587" xr:uid="{00000000-0005-0000-0000-00003F180000}"/>
    <cellStyle name="Percent 10 4 6 2" xfId="3588" xr:uid="{00000000-0005-0000-0000-000040180000}"/>
    <cellStyle name="Percent 10 5" xfId="3589" xr:uid="{00000000-0005-0000-0000-000041180000}"/>
    <cellStyle name="Percent 10 5 2" xfId="3590" xr:uid="{00000000-0005-0000-0000-000042180000}"/>
    <cellStyle name="Percent 10 5 2 2" xfId="4830" xr:uid="{00000000-0005-0000-0000-000043180000}"/>
    <cellStyle name="Percent 10 5 3" xfId="3591" xr:uid="{00000000-0005-0000-0000-000044180000}"/>
    <cellStyle name="Percent 10 5 3 2" xfId="4831" xr:uid="{00000000-0005-0000-0000-000045180000}"/>
    <cellStyle name="Percent 10 5 4" xfId="3592" xr:uid="{00000000-0005-0000-0000-000046180000}"/>
    <cellStyle name="Percent 10 5 4 2" xfId="4937" xr:uid="{00000000-0005-0000-0000-000047180000}"/>
    <cellStyle name="Percent 10 6" xfId="3593" xr:uid="{00000000-0005-0000-0000-000048180000}"/>
    <cellStyle name="Percent 10 6 2" xfId="3594" xr:uid="{00000000-0005-0000-0000-000049180000}"/>
    <cellStyle name="Percent 10 6 3" xfId="3595" xr:uid="{00000000-0005-0000-0000-00004A180000}"/>
    <cellStyle name="Percent 10 6 3 2" xfId="3596" xr:uid="{00000000-0005-0000-0000-00004B180000}"/>
    <cellStyle name="Percent 10 6 4" xfId="3597" xr:uid="{00000000-0005-0000-0000-00004C180000}"/>
    <cellStyle name="Percent 10 6 4 2" xfId="3598" xr:uid="{00000000-0005-0000-0000-00004D180000}"/>
    <cellStyle name="Percent 10 6 5" xfId="3599" xr:uid="{00000000-0005-0000-0000-00004E180000}"/>
    <cellStyle name="Percent 10 6 5 2" xfId="3600" xr:uid="{00000000-0005-0000-0000-00004F180000}"/>
    <cellStyle name="Percent 10 7" xfId="3601" xr:uid="{00000000-0005-0000-0000-000050180000}"/>
    <cellStyle name="Percent 10 7 2" xfId="3602" xr:uid="{00000000-0005-0000-0000-000051180000}"/>
    <cellStyle name="Percent 10 7 2 2" xfId="4832" xr:uid="{00000000-0005-0000-0000-000052180000}"/>
    <cellStyle name="Percent 10 8" xfId="3603" xr:uid="{00000000-0005-0000-0000-000053180000}"/>
    <cellStyle name="Percent 10 8 2" xfId="3604" xr:uid="{00000000-0005-0000-0000-000054180000}"/>
    <cellStyle name="Percent 10 8 3" xfId="3605" xr:uid="{00000000-0005-0000-0000-000055180000}"/>
    <cellStyle name="Percent 10 8 3 2" xfId="3606" xr:uid="{00000000-0005-0000-0000-000056180000}"/>
    <cellStyle name="Percent 10 8 4" xfId="3607" xr:uid="{00000000-0005-0000-0000-000057180000}"/>
    <cellStyle name="Percent 10 8 4 2" xfId="3608" xr:uid="{00000000-0005-0000-0000-000058180000}"/>
    <cellStyle name="Percent 10 8 5" xfId="3609" xr:uid="{00000000-0005-0000-0000-000059180000}"/>
    <cellStyle name="Percent 10 8 5 2" xfId="3610" xr:uid="{00000000-0005-0000-0000-00005A180000}"/>
    <cellStyle name="Percent 10 9" xfId="3611" xr:uid="{00000000-0005-0000-0000-00005B180000}"/>
    <cellStyle name="Percent 10 9 2" xfId="3612" xr:uid="{00000000-0005-0000-0000-00005C180000}"/>
    <cellStyle name="Percent 10 9 2 2" xfId="3613" xr:uid="{00000000-0005-0000-0000-00005D180000}"/>
    <cellStyle name="Percent 10 9 3" xfId="3614" xr:uid="{00000000-0005-0000-0000-00005E180000}"/>
    <cellStyle name="Percent 10 9 3 2" xfId="3615" xr:uid="{00000000-0005-0000-0000-00005F180000}"/>
    <cellStyle name="Percent 10 9 4" xfId="3616" xr:uid="{00000000-0005-0000-0000-000060180000}"/>
    <cellStyle name="Percent 11" xfId="3617" xr:uid="{00000000-0005-0000-0000-000061180000}"/>
    <cellStyle name="Percent 11 2" xfId="3618" xr:uid="{00000000-0005-0000-0000-000062180000}"/>
    <cellStyle name="Percent 11 2 2" xfId="3619" xr:uid="{00000000-0005-0000-0000-000063180000}"/>
    <cellStyle name="Percent 11 2 2 2" xfId="3620" xr:uid="{00000000-0005-0000-0000-000064180000}"/>
    <cellStyle name="Percent 11 2 3" xfId="3621" xr:uid="{00000000-0005-0000-0000-000065180000}"/>
    <cellStyle name="Percent 11 2 3 2" xfId="3622" xr:uid="{00000000-0005-0000-0000-000066180000}"/>
    <cellStyle name="Percent 11 2 4" xfId="3623" xr:uid="{00000000-0005-0000-0000-000067180000}"/>
    <cellStyle name="Percent 11 2 4 2" xfId="3624" xr:uid="{00000000-0005-0000-0000-000068180000}"/>
    <cellStyle name="Percent 11 3" xfId="3625" xr:uid="{00000000-0005-0000-0000-000069180000}"/>
    <cellStyle name="Percent 11 4" xfId="3626" xr:uid="{00000000-0005-0000-0000-00006A180000}"/>
    <cellStyle name="Percent 11 4 2" xfId="4835" xr:uid="{00000000-0005-0000-0000-00006B180000}"/>
    <cellStyle name="Percent 11 5" xfId="3627" xr:uid="{00000000-0005-0000-0000-00006C180000}"/>
    <cellStyle name="Percent 11 5 2" xfId="4836" xr:uid="{00000000-0005-0000-0000-00006D180000}"/>
    <cellStyle name="Percent 11 5 3" xfId="4936" xr:uid="{00000000-0005-0000-0000-00006E180000}"/>
    <cellStyle name="Percent 11 6" xfId="4834" xr:uid="{00000000-0005-0000-0000-00006F180000}"/>
    <cellStyle name="Percent 12" xfId="3628" xr:uid="{00000000-0005-0000-0000-000070180000}"/>
    <cellStyle name="Percent 12 2" xfId="3629" xr:uid="{00000000-0005-0000-0000-000071180000}"/>
    <cellStyle name="Percent 12 2 2" xfId="3630" xr:uid="{00000000-0005-0000-0000-000072180000}"/>
    <cellStyle name="Percent 12 2 2 2" xfId="3631" xr:uid="{00000000-0005-0000-0000-000073180000}"/>
    <cellStyle name="Percent 12 2 3" xfId="3632" xr:uid="{00000000-0005-0000-0000-000074180000}"/>
    <cellStyle name="Percent 12 2 3 2" xfId="3633" xr:uid="{00000000-0005-0000-0000-000075180000}"/>
    <cellStyle name="Percent 12 2 4" xfId="3634" xr:uid="{00000000-0005-0000-0000-000076180000}"/>
    <cellStyle name="Percent 12 3" xfId="3635" xr:uid="{00000000-0005-0000-0000-000077180000}"/>
    <cellStyle name="Percent 12 3 2" xfId="4837" xr:uid="{00000000-0005-0000-0000-000078180000}"/>
    <cellStyle name="Percent 12 4" xfId="3636" xr:uid="{00000000-0005-0000-0000-000079180000}"/>
    <cellStyle name="Percent 12 5" xfId="4061" xr:uid="{00000000-0005-0000-0000-00007A180000}"/>
    <cellStyle name="Percent 12 5 2" xfId="5408" xr:uid="{00000000-0005-0000-0000-00007B180000}"/>
    <cellStyle name="Percent 12 5 2 2" xfId="6220" xr:uid="{00000000-0005-0000-0000-00007C180000}"/>
    <cellStyle name="Percent 12 5 3" xfId="5738" xr:uid="{00000000-0005-0000-0000-00007D180000}"/>
    <cellStyle name="Percent 12 5 3 2" xfId="6461" xr:uid="{00000000-0005-0000-0000-00007E180000}"/>
    <cellStyle name="Percent 12 5 4" xfId="5979" xr:uid="{00000000-0005-0000-0000-00007F180000}"/>
    <cellStyle name="Percent 13" xfId="3637" xr:uid="{00000000-0005-0000-0000-000080180000}"/>
    <cellStyle name="Percent 13 2" xfId="3638" xr:uid="{00000000-0005-0000-0000-000081180000}"/>
    <cellStyle name="Percent 13 2 2" xfId="3639" xr:uid="{00000000-0005-0000-0000-000082180000}"/>
    <cellStyle name="Percent 13 3" xfId="3640" xr:uid="{00000000-0005-0000-0000-000083180000}"/>
    <cellStyle name="Percent 13 3 2" xfId="3641" xr:uid="{00000000-0005-0000-0000-000084180000}"/>
    <cellStyle name="Percent 14" xfId="3642" xr:uid="{00000000-0005-0000-0000-000085180000}"/>
    <cellStyle name="Percent 15" xfId="4909" xr:uid="{00000000-0005-0000-0000-000086180000}"/>
    <cellStyle name="Percent 2" xfId="3643" xr:uid="{00000000-0005-0000-0000-000087180000}"/>
    <cellStyle name="Percent 2 10" xfId="3644" xr:uid="{00000000-0005-0000-0000-000088180000}"/>
    <cellStyle name="Percent 2 10 2" xfId="3645" xr:uid="{00000000-0005-0000-0000-000089180000}"/>
    <cellStyle name="Percent 2 10 2 2" xfId="4839" xr:uid="{00000000-0005-0000-0000-00008A180000}"/>
    <cellStyle name="Percent 2 10 2 3" xfId="4934" xr:uid="{00000000-0005-0000-0000-00008B180000}"/>
    <cellStyle name="Percent 2 10 3" xfId="3646" xr:uid="{00000000-0005-0000-0000-00008C180000}"/>
    <cellStyle name="Percent 2 10 4" xfId="4838" xr:uid="{00000000-0005-0000-0000-00008D180000}"/>
    <cellStyle name="Percent 2 10 5" xfId="4935" xr:uid="{00000000-0005-0000-0000-00008E180000}"/>
    <cellStyle name="Percent 2 2" xfId="3647" xr:uid="{00000000-0005-0000-0000-00008F180000}"/>
    <cellStyle name="Percent 2 2 2" xfId="3648" xr:uid="{00000000-0005-0000-0000-000090180000}"/>
    <cellStyle name="Percent 2 3" xfId="3649" xr:uid="{00000000-0005-0000-0000-000091180000}"/>
    <cellStyle name="Percent 2 3 2" xfId="3650" xr:uid="{00000000-0005-0000-0000-000092180000}"/>
    <cellStyle name="Percent 2 3 2 2" xfId="3651" xr:uid="{00000000-0005-0000-0000-000093180000}"/>
    <cellStyle name="Percent 2 3 2 3" xfId="3652" xr:uid="{00000000-0005-0000-0000-000094180000}"/>
    <cellStyle name="Percent 2 3 2 3 2" xfId="4840" xr:uid="{00000000-0005-0000-0000-000095180000}"/>
    <cellStyle name="Percent 2 3 2 3 3" xfId="5407" xr:uid="{00000000-0005-0000-0000-000096180000}"/>
    <cellStyle name="Percent 2 3 3" xfId="3653" xr:uid="{00000000-0005-0000-0000-000097180000}"/>
    <cellStyle name="Percent 2 4" xfId="3654" xr:uid="{00000000-0005-0000-0000-000098180000}"/>
    <cellStyle name="Percent 2 4 2" xfId="3655" xr:uid="{00000000-0005-0000-0000-000099180000}"/>
    <cellStyle name="Percent 2 4 3" xfId="3656" xr:uid="{00000000-0005-0000-0000-00009A180000}"/>
    <cellStyle name="Percent 2 4 4" xfId="3657" xr:uid="{00000000-0005-0000-0000-00009B180000}"/>
    <cellStyle name="Percent 2 4 5" xfId="3658" xr:uid="{00000000-0005-0000-0000-00009C180000}"/>
    <cellStyle name="Percent 2 4 5 2" xfId="3659" xr:uid="{00000000-0005-0000-0000-00009D180000}"/>
    <cellStyle name="Percent 2 4 5 3" xfId="3660" xr:uid="{00000000-0005-0000-0000-00009E180000}"/>
    <cellStyle name="Percent 2 4 5 4" xfId="3661" xr:uid="{00000000-0005-0000-0000-00009F180000}"/>
    <cellStyle name="Percent 2 4 5 5" xfId="3662" xr:uid="{00000000-0005-0000-0000-0000A0180000}"/>
    <cellStyle name="Percent 2 4 5 6" xfId="5406" xr:uid="{00000000-0005-0000-0000-0000A1180000}"/>
    <cellStyle name="Percent 2 4 6" xfId="3663" xr:uid="{00000000-0005-0000-0000-0000A2180000}"/>
    <cellStyle name="Percent 2 5" xfId="3664" xr:uid="{00000000-0005-0000-0000-0000A3180000}"/>
    <cellStyle name="Percent 2 5 2" xfId="3665" xr:uid="{00000000-0005-0000-0000-0000A4180000}"/>
    <cellStyle name="Percent 2 5 2 2" xfId="3666" xr:uid="{00000000-0005-0000-0000-0000A5180000}"/>
    <cellStyle name="Percent 2 5 2 3" xfId="3667" xr:uid="{00000000-0005-0000-0000-0000A6180000}"/>
    <cellStyle name="Percent 2 5 3" xfId="3668" xr:uid="{00000000-0005-0000-0000-0000A7180000}"/>
    <cellStyle name="Percent 2 5 3 2" xfId="3669" xr:uid="{00000000-0005-0000-0000-0000A8180000}"/>
    <cellStyle name="Percent 2 5 3 3" xfId="3670" xr:uid="{00000000-0005-0000-0000-0000A9180000}"/>
    <cellStyle name="Percent 2 5 4" xfId="3671" xr:uid="{00000000-0005-0000-0000-0000AA180000}"/>
    <cellStyle name="Percent 2 5 5" xfId="3672" xr:uid="{00000000-0005-0000-0000-0000AB180000}"/>
    <cellStyle name="Percent 2 5 5 2" xfId="3673" xr:uid="{00000000-0005-0000-0000-0000AC180000}"/>
    <cellStyle name="Percent 2 5 5 2 2" xfId="4843" xr:uid="{00000000-0005-0000-0000-0000AD180000}"/>
    <cellStyle name="Percent 2 5 5 2 3" xfId="4931" xr:uid="{00000000-0005-0000-0000-0000AE180000}"/>
    <cellStyle name="Percent 2 5 5 3" xfId="3674" xr:uid="{00000000-0005-0000-0000-0000AF180000}"/>
    <cellStyle name="Percent 2 5 5 4" xfId="3675" xr:uid="{00000000-0005-0000-0000-0000B0180000}"/>
    <cellStyle name="Percent 2 5 5 4 2" xfId="4844" xr:uid="{00000000-0005-0000-0000-0000B1180000}"/>
    <cellStyle name="Percent 2 5 5 4 3" xfId="4930" xr:uid="{00000000-0005-0000-0000-0000B2180000}"/>
    <cellStyle name="Percent 2 5 5 5" xfId="4932" xr:uid="{00000000-0005-0000-0000-0000B3180000}"/>
    <cellStyle name="Percent 2 6" xfId="3676" xr:uid="{00000000-0005-0000-0000-0000B4180000}"/>
    <cellStyle name="Percent 2 7" xfId="3677" xr:uid="{00000000-0005-0000-0000-0000B5180000}"/>
    <cellStyle name="Percent 2 7 2" xfId="3678" xr:uid="{00000000-0005-0000-0000-0000B6180000}"/>
    <cellStyle name="Percent 2 8" xfId="3679" xr:uid="{00000000-0005-0000-0000-0000B7180000}"/>
    <cellStyle name="Percent 2 9" xfId="3680" xr:uid="{00000000-0005-0000-0000-0000B8180000}"/>
    <cellStyle name="Percent 2 9 2" xfId="3681" xr:uid="{00000000-0005-0000-0000-0000B9180000}"/>
    <cellStyle name="Percent 2 9 2 2" xfId="3682" xr:uid="{00000000-0005-0000-0000-0000BA180000}"/>
    <cellStyle name="Percent 2 9 2 3" xfId="3683" xr:uid="{00000000-0005-0000-0000-0000BB180000}"/>
    <cellStyle name="Percent 2 9 2 3 2" xfId="4846" xr:uid="{00000000-0005-0000-0000-0000BC180000}"/>
    <cellStyle name="Percent 2 9 2 3 3" xfId="4928" xr:uid="{00000000-0005-0000-0000-0000BD180000}"/>
    <cellStyle name="Percent 2 9 3" xfId="3684" xr:uid="{00000000-0005-0000-0000-0000BE180000}"/>
    <cellStyle name="Percent 2 9 4" xfId="3685" xr:uid="{00000000-0005-0000-0000-0000BF180000}"/>
    <cellStyle name="Percent 2 9 5" xfId="3686" xr:uid="{00000000-0005-0000-0000-0000C0180000}"/>
    <cellStyle name="Percent 2 9 6" xfId="4929" xr:uid="{00000000-0005-0000-0000-0000C1180000}"/>
    <cellStyle name="Percent 3" xfId="3687" xr:uid="{00000000-0005-0000-0000-0000C2180000}"/>
    <cellStyle name="Percent 3 2" xfId="3688" xr:uid="{00000000-0005-0000-0000-0000C3180000}"/>
    <cellStyle name="Percent 3 2 2" xfId="3689" xr:uid="{00000000-0005-0000-0000-0000C4180000}"/>
    <cellStyle name="Percent 3 2 2 2" xfId="4849" xr:uid="{00000000-0005-0000-0000-0000C5180000}"/>
    <cellStyle name="Percent 3 2 3" xfId="3690" xr:uid="{00000000-0005-0000-0000-0000C6180000}"/>
    <cellStyle name="Percent 3 2 3 2" xfId="4850" xr:uid="{00000000-0005-0000-0000-0000C7180000}"/>
    <cellStyle name="Percent 3 2 4" xfId="4848" xr:uid="{00000000-0005-0000-0000-0000C8180000}"/>
    <cellStyle name="Percent 3 3" xfId="3691" xr:uid="{00000000-0005-0000-0000-0000C9180000}"/>
    <cellStyle name="Percent 3 3 2" xfId="3692" xr:uid="{00000000-0005-0000-0000-0000CA180000}"/>
    <cellStyle name="Percent 3 3 3" xfId="3693" xr:uid="{00000000-0005-0000-0000-0000CB180000}"/>
    <cellStyle name="Percent 3 3 4" xfId="3694" xr:uid="{00000000-0005-0000-0000-0000CC180000}"/>
    <cellStyle name="Percent 3 3 4 2" xfId="4852" xr:uid="{00000000-0005-0000-0000-0000CD180000}"/>
    <cellStyle name="Percent 3 3 5" xfId="3695" xr:uid="{00000000-0005-0000-0000-0000CE180000}"/>
    <cellStyle name="Percent 3 4" xfId="3696" xr:uid="{00000000-0005-0000-0000-0000CF180000}"/>
    <cellStyle name="Percent 3 4 2" xfId="3697" xr:uid="{00000000-0005-0000-0000-0000D0180000}"/>
    <cellStyle name="Percent 3 4 2 2" xfId="4853" xr:uid="{00000000-0005-0000-0000-0000D1180000}"/>
    <cellStyle name="Percent 3 4 2 3" xfId="4926" xr:uid="{00000000-0005-0000-0000-0000D2180000}"/>
    <cellStyle name="Percent 3 4 3" xfId="3698" xr:uid="{00000000-0005-0000-0000-0000D3180000}"/>
    <cellStyle name="Percent 3 4 4" xfId="4927" xr:uid="{00000000-0005-0000-0000-0000D4180000}"/>
    <cellStyle name="Percent 3 5" xfId="4847" xr:uid="{00000000-0005-0000-0000-0000D5180000}"/>
    <cellStyle name="Percent 4" xfId="3699" xr:uid="{00000000-0005-0000-0000-0000D6180000}"/>
    <cellStyle name="Percent 4 2" xfId="3700" xr:uid="{00000000-0005-0000-0000-0000D7180000}"/>
    <cellStyle name="Percent 4 2 2" xfId="3701" xr:uid="{00000000-0005-0000-0000-0000D8180000}"/>
    <cellStyle name="Percent 4 2 2 2" xfId="4856" xr:uid="{00000000-0005-0000-0000-0000D9180000}"/>
    <cellStyle name="Percent 4 2 3" xfId="3702" xr:uid="{00000000-0005-0000-0000-0000DA180000}"/>
    <cellStyle name="Percent 4 2 3 2" xfId="4857" xr:uid="{00000000-0005-0000-0000-0000DB180000}"/>
    <cellStyle name="Percent 4 2 4" xfId="3703" xr:uid="{00000000-0005-0000-0000-0000DC180000}"/>
    <cellStyle name="Percent 4 2 4 2" xfId="4858" xr:uid="{00000000-0005-0000-0000-0000DD180000}"/>
    <cellStyle name="Percent 4 2 5" xfId="4855" xr:uid="{00000000-0005-0000-0000-0000DE180000}"/>
    <cellStyle name="Percent 4 3" xfId="3704" xr:uid="{00000000-0005-0000-0000-0000DF180000}"/>
    <cellStyle name="Percent 4 3 2" xfId="3705" xr:uid="{00000000-0005-0000-0000-0000E0180000}"/>
    <cellStyle name="Percent 4 3 2 2" xfId="4859" xr:uid="{00000000-0005-0000-0000-0000E1180000}"/>
    <cellStyle name="Percent 4 3 3" xfId="3706" xr:uid="{00000000-0005-0000-0000-0000E2180000}"/>
    <cellStyle name="Percent 4 3 3 2" xfId="3707" xr:uid="{00000000-0005-0000-0000-0000E3180000}"/>
    <cellStyle name="Percent 4 3 3 2 2" xfId="4860" xr:uid="{00000000-0005-0000-0000-0000E4180000}"/>
    <cellStyle name="Percent 4 3 3 3" xfId="3708" xr:uid="{00000000-0005-0000-0000-0000E5180000}"/>
    <cellStyle name="Percent 4 3 3 3 2" xfId="4861" xr:uid="{00000000-0005-0000-0000-0000E6180000}"/>
    <cellStyle name="Percent 4 3 3 4" xfId="3709" xr:uid="{00000000-0005-0000-0000-0000E7180000}"/>
    <cellStyle name="Percent 4 3 3 5" xfId="3710" xr:uid="{00000000-0005-0000-0000-0000E8180000}"/>
    <cellStyle name="Percent 4 3 3 5 2" xfId="4862" xr:uid="{00000000-0005-0000-0000-0000E9180000}"/>
    <cellStyle name="Percent 4 3 3 6" xfId="4925" xr:uid="{00000000-0005-0000-0000-0000EA180000}"/>
    <cellStyle name="Percent 4 4" xfId="3711" xr:uid="{00000000-0005-0000-0000-0000EB180000}"/>
    <cellStyle name="Percent 4 4 2" xfId="3712" xr:uid="{00000000-0005-0000-0000-0000EC180000}"/>
    <cellStyle name="Percent 4 5" xfId="3713" xr:uid="{00000000-0005-0000-0000-0000ED180000}"/>
    <cellStyle name="Percent 4 5 2" xfId="3714" xr:uid="{00000000-0005-0000-0000-0000EE180000}"/>
    <cellStyle name="Percent 4 5 2 2" xfId="4865" xr:uid="{00000000-0005-0000-0000-0000EF180000}"/>
    <cellStyle name="Percent 4 5 2 3" xfId="4923" xr:uid="{00000000-0005-0000-0000-0000F0180000}"/>
    <cellStyle name="Percent 4 5 3" xfId="3715" xr:uid="{00000000-0005-0000-0000-0000F1180000}"/>
    <cellStyle name="Percent 4 5 4" xfId="4864" xr:uid="{00000000-0005-0000-0000-0000F2180000}"/>
    <cellStyle name="Percent 4 5 5" xfId="4924" xr:uid="{00000000-0005-0000-0000-0000F3180000}"/>
    <cellStyle name="Percent 5" xfId="3716" xr:uid="{00000000-0005-0000-0000-0000F4180000}"/>
    <cellStyle name="Percent 5 2" xfId="3717" xr:uid="{00000000-0005-0000-0000-0000F5180000}"/>
    <cellStyle name="Percent 5 2 2" xfId="3718" xr:uid="{00000000-0005-0000-0000-0000F6180000}"/>
    <cellStyle name="Percent 5 2 3" xfId="3719" xr:uid="{00000000-0005-0000-0000-0000F7180000}"/>
    <cellStyle name="Percent 5 2 3 2" xfId="3720" xr:uid="{00000000-0005-0000-0000-0000F8180000}"/>
    <cellStyle name="Percent 5 2 3 3" xfId="3721" xr:uid="{00000000-0005-0000-0000-0000F9180000}"/>
    <cellStyle name="Percent 5 2 3 3 2" xfId="4867" xr:uid="{00000000-0005-0000-0000-0000FA180000}"/>
    <cellStyle name="Percent 5 2 3 3 3" xfId="4922" xr:uid="{00000000-0005-0000-0000-0000FB180000}"/>
    <cellStyle name="Percent 5 2 4" xfId="3722" xr:uid="{00000000-0005-0000-0000-0000FC180000}"/>
    <cellStyle name="Percent 5 2 5" xfId="3723" xr:uid="{00000000-0005-0000-0000-0000FD180000}"/>
    <cellStyle name="Percent 5 2 5 2" xfId="3724" xr:uid="{00000000-0005-0000-0000-0000FE180000}"/>
    <cellStyle name="Percent 5 2 5 3" xfId="3725" xr:uid="{00000000-0005-0000-0000-0000FF180000}"/>
    <cellStyle name="Percent 5 2 5 4" xfId="3726" xr:uid="{00000000-0005-0000-0000-000000190000}"/>
    <cellStyle name="Percent 5 2 5 5" xfId="3727" xr:uid="{00000000-0005-0000-0000-000001190000}"/>
    <cellStyle name="Percent 5 2 5 6" xfId="4921" xr:uid="{00000000-0005-0000-0000-000002190000}"/>
    <cellStyle name="Percent 5 3" xfId="3728" xr:uid="{00000000-0005-0000-0000-000003190000}"/>
    <cellStyle name="Percent 5 3 2" xfId="3729" xr:uid="{00000000-0005-0000-0000-000004190000}"/>
    <cellStyle name="Percent 5 3 2 2" xfId="4869" xr:uid="{00000000-0005-0000-0000-000005190000}"/>
    <cellStyle name="Percent 5 3 3" xfId="3730" xr:uid="{00000000-0005-0000-0000-000006190000}"/>
    <cellStyle name="Percent 5 3 3 2" xfId="3731" xr:uid="{00000000-0005-0000-0000-000007190000}"/>
    <cellStyle name="Percent 5 3 3 2 2" xfId="4870" xr:uid="{00000000-0005-0000-0000-000008190000}"/>
    <cellStyle name="Percent 5 3 3 3" xfId="3732" xr:uid="{00000000-0005-0000-0000-000009190000}"/>
    <cellStyle name="Percent 5 3 3 3 2" xfId="4871" xr:uid="{00000000-0005-0000-0000-00000A190000}"/>
    <cellStyle name="Percent 5 3 3 4" xfId="3733" xr:uid="{00000000-0005-0000-0000-00000B190000}"/>
    <cellStyle name="Percent 5 3 3 4 2" xfId="4920" xr:uid="{00000000-0005-0000-0000-00000C190000}"/>
    <cellStyle name="Percent 5 3 4" xfId="3734" xr:uid="{00000000-0005-0000-0000-00000D190000}"/>
    <cellStyle name="Percent 5 3 4 2" xfId="3735" xr:uid="{00000000-0005-0000-0000-00000E190000}"/>
    <cellStyle name="Percent 5 3 4 2 2" xfId="4874" xr:uid="{00000000-0005-0000-0000-00000F190000}"/>
    <cellStyle name="Percent 5 3 4 3" xfId="3736" xr:uid="{00000000-0005-0000-0000-000010190000}"/>
    <cellStyle name="Percent 5 3 4 3 2" xfId="4875" xr:uid="{00000000-0005-0000-0000-000011190000}"/>
    <cellStyle name="Percent 5 3 4 4" xfId="3737" xr:uid="{00000000-0005-0000-0000-000012190000}"/>
    <cellStyle name="Percent 5 3 4 5" xfId="3738" xr:uid="{00000000-0005-0000-0000-000013190000}"/>
    <cellStyle name="Percent 5 3 4 5 2" xfId="4876" xr:uid="{00000000-0005-0000-0000-000014190000}"/>
    <cellStyle name="Percent 5 3 4 6" xfId="4873" xr:uid="{00000000-0005-0000-0000-000015190000}"/>
    <cellStyle name="Percent 5 4" xfId="3739" xr:uid="{00000000-0005-0000-0000-000016190000}"/>
    <cellStyle name="Percent 5 4 2" xfId="3740" xr:uid="{00000000-0005-0000-0000-000017190000}"/>
    <cellStyle name="Percent 5 4 3" xfId="3741" xr:uid="{00000000-0005-0000-0000-000018190000}"/>
    <cellStyle name="Percent 5 4 3 2" xfId="4878" xr:uid="{00000000-0005-0000-0000-000019190000}"/>
    <cellStyle name="Percent 5 4 4" xfId="4877" xr:uid="{00000000-0005-0000-0000-00001A190000}"/>
    <cellStyle name="Percent 5 5" xfId="3742" xr:uid="{00000000-0005-0000-0000-00001B190000}"/>
    <cellStyle name="Percent 5 5 2" xfId="3743" xr:uid="{00000000-0005-0000-0000-00001C190000}"/>
    <cellStyle name="Percent 5 5 3" xfId="3744" xr:uid="{00000000-0005-0000-0000-00001D190000}"/>
    <cellStyle name="Percent 5 5 3 2" xfId="4880" xr:uid="{00000000-0005-0000-0000-00001E190000}"/>
    <cellStyle name="Percent 5 5 4" xfId="4879" xr:uid="{00000000-0005-0000-0000-00001F190000}"/>
    <cellStyle name="Percent 5 6" xfId="3745" xr:uid="{00000000-0005-0000-0000-000020190000}"/>
    <cellStyle name="Percent 5 7" xfId="3746" xr:uid="{00000000-0005-0000-0000-000021190000}"/>
    <cellStyle name="Percent 5 7 2" xfId="4919" xr:uid="{00000000-0005-0000-0000-000022190000}"/>
    <cellStyle name="Percent 6" xfId="3747" xr:uid="{00000000-0005-0000-0000-000023190000}"/>
    <cellStyle name="Percent 6 2" xfId="3748" xr:uid="{00000000-0005-0000-0000-000024190000}"/>
    <cellStyle name="Percent 6 2 2" xfId="3749" xr:uid="{00000000-0005-0000-0000-000025190000}"/>
    <cellStyle name="Percent 6 2 2 2" xfId="3750" xr:uid="{00000000-0005-0000-0000-000026190000}"/>
    <cellStyle name="Percent 6 2 2 2 2" xfId="3751" xr:uid="{00000000-0005-0000-0000-000027190000}"/>
    <cellStyle name="Percent 6 2 2 3" xfId="3752" xr:uid="{00000000-0005-0000-0000-000028190000}"/>
    <cellStyle name="Percent 6 2 2 3 2" xfId="3753" xr:uid="{00000000-0005-0000-0000-000029190000}"/>
    <cellStyle name="Percent 6 2 2 4" xfId="3754" xr:uid="{00000000-0005-0000-0000-00002A190000}"/>
    <cellStyle name="Percent 6 2 3" xfId="3755" xr:uid="{00000000-0005-0000-0000-00002B190000}"/>
    <cellStyle name="Percent 6 2 3 2" xfId="3756" xr:uid="{00000000-0005-0000-0000-00002C190000}"/>
    <cellStyle name="Percent 6 2 3 2 2" xfId="3757" xr:uid="{00000000-0005-0000-0000-00002D190000}"/>
    <cellStyle name="Percent 6 2 3 3" xfId="3758" xr:uid="{00000000-0005-0000-0000-00002E190000}"/>
    <cellStyle name="Percent 6 2 3 3 2" xfId="3759" xr:uid="{00000000-0005-0000-0000-00002F190000}"/>
    <cellStyle name="Percent 6 2 3 4" xfId="3760" xr:uid="{00000000-0005-0000-0000-000030190000}"/>
    <cellStyle name="Percent 6 2 4" xfId="3761" xr:uid="{00000000-0005-0000-0000-000031190000}"/>
    <cellStyle name="Percent 6 2 4 2" xfId="3762" xr:uid="{00000000-0005-0000-0000-000032190000}"/>
    <cellStyle name="Percent 6 2 4 2 2" xfId="3763" xr:uid="{00000000-0005-0000-0000-000033190000}"/>
    <cellStyle name="Percent 6 2 4 3" xfId="3764" xr:uid="{00000000-0005-0000-0000-000034190000}"/>
    <cellStyle name="Percent 6 2 4 3 2" xfId="3765" xr:uid="{00000000-0005-0000-0000-000035190000}"/>
    <cellStyle name="Percent 6 2 4 4" xfId="3766" xr:uid="{00000000-0005-0000-0000-000036190000}"/>
    <cellStyle name="Percent 6 2 5" xfId="3767" xr:uid="{00000000-0005-0000-0000-000037190000}"/>
    <cellStyle name="Percent 6 2 5 2" xfId="3768" xr:uid="{00000000-0005-0000-0000-000038190000}"/>
    <cellStyle name="Percent 6 2 5 2 2" xfId="3769" xr:uid="{00000000-0005-0000-0000-000039190000}"/>
    <cellStyle name="Percent 6 2 5 3" xfId="3770" xr:uid="{00000000-0005-0000-0000-00003A190000}"/>
    <cellStyle name="Percent 6 2 5 3 2" xfId="3771" xr:uid="{00000000-0005-0000-0000-00003B190000}"/>
    <cellStyle name="Percent 6 2 5 4" xfId="3772" xr:uid="{00000000-0005-0000-0000-00003C190000}"/>
    <cellStyle name="Percent 6 3" xfId="3773" xr:uid="{00000000-0005-0000-0000-00003D190000}"/>
    <cellStyle name="Percent 6 3 2" xfId="3774" xr:uid="{00000000-0005-0000-0000-00003E190000}"/>
    <cellStyle name="Percent 6 3 2 2" xfId="3775" xr:uid="{00000000-0005-0000-0000-00003F190000}"/>
    <cellStyle name="Percent 6 3 2 2 2" xfId="3776" xr:uid="{00000000-0005-0000-0000-000040190000}"/>
    <cellStyle name="Percent 6 3 2 3" xfId="3777" xr:uid="{00000000-0005-0000-0000-000041190000}"/>
    <cellStyle name="Percent 6 3 2 3 2" xfId="3778" xr:uid="{00000000-0005-0000-0000-000042190000}"/>
    <cellStyle name="Percent 6 3 2 4" xfId="3779" xr:uid="{00000000-0005-0000-0000-000043190000}"/>
    <cellStyle name="Percent 6 3 2 5" xfId="3780" xr:uid="{00000000-0005-0000-0000-000044190000}"/>
    <cellStyle name="Percent 6 3 2 6" xfId="3781" xr:uid="{00000000-0005-0000-0000-000045190000}"/>
    <cellStyle name="Percent 6 3 3" xfId="3782" xr:uid="{00000000-0005-0000-0000-000046190000}"/>
    <cellStyle name="Percent 6 3 3 2" xfId="4888" xr:uid="{00000000-0005-0000-0000-000047190000}"/>
    <cellStyle name="Percent 6 3 3 3" xfId="4918" xr:uid="{00000000-0005-0000-0000-000048190000}"/>
    <cellStyle name="Percent 6 4" xfId="3783" xr:uid="{00000000-0005-0000-0000-000049190000}"/>
    <cellStyle name="Percent 6 4 2" xfId="3784" xr:uid="{00000000-0005-0000-0000-00004A190000}"/>
    <cellStyle name="Percent 6 4 2 2" xfId="3785" xr:uid="{00000000-0005-0000-0000-00004B190000}"/>
    <cellStyle name="Percent 6 4 3" xfId="3786" xr:uid="{00000000-0005-0000-0000-00004C190000}"/>
    <cellStyle name="Percent 6 4 3 2" xfId="3787" xr:uid="{00000000-0005-0000-0000-00004D190000}"/>
    <cellStyle name="Percent 6 4 4" xfId="3788" xr:uid="{00000000-0005-0000-0000-00004E190000}"/>
    <cellStyle name="Percent 6 4 4 2" xfId="3789" xr:uid="{00000000-0005-0000-0000-00004F190000}"/>
    <cellStyle name="Percent 6 4 5" xfId="4889" xr:uid="{00000000-0005-0000-0000-000050190000}"/>
    <cellStyle name="Percent 6 5" xfId="3790" xr:uid="{00000000-0005-0000-0000-000051190000}"/>
    <cellStyle name="Percent 6 5 2" xfId="3791" xr:uid="{00000000-0005-0000-0000-000052190000}"/>
    <cellStyle name="Percent 6 5 2 2" xfId="3792" xr:uid="{00000000-0005-0000-0000-000053190000}"/>
    <cellStyle name="Percent 6 5 3" xfId="3793" xr:uid="{00000000-0005-0000-0000-000054190000}"/>
    <cellStyle name="Percent 6 5 3 2" xfId="3794" xr:uid="{00000000-0005-0000-0000-000055190000}"/>
    <cellStyle name="Percent 6 5 4" xfId="3795" xr:uid="{00000000-0005-0000-0000-000056190000}"/>
    <cellStyle name="Percent 6 5 4 2" xfId="3796" xr:uid="{00000000-0005-0000-0000-000057190000}"/>
    <cellStyle name="Percent 6 5 5" xfId="4891" xr:uid="{00000000-0005-0000-0000-000058190000}"/>
    <cellStyle name="Percent 6 6" xfId="3797" xr:uid="{00000000-0005-0000-0000-000059190000}"/>
    <cellStyle name="Percent 6 6 2" xfId="3798" xr:uid="{00000000-0005-0000-0000-00005A190000}"/>
    <cellStyle name="Percent 6 6 3" xfId="3799" xr:uid="{00000000-0005-0000-0000-00005B190000}"/>
    <cellStyle name="Percent 6 6 4" xfId="3800" xr:uid="{00000000-0005-0000-0000-00005C190000}"/>
    <cellStyle name="Percent 6 6 5" xfId="3801" xr:uid="{00000000-0005-0000-0000-00005D190000}"/>
    <cellStyle name="Percent 6 6 6" xfId="3802" xr:uid="{00000000-0005-0000-0000-00005E190000}"/>
    <cellStyle name="Percent 6 6 6 2" xfId="3803" xr:uid="{00000000-0005-0000-0000-00005F190000}"/>
    <cellStyle name="Percent 6 6 7" xfId="3804" xr:uid="{00000000-0005-0000-0000-000060190000}"/>
    <cellStyle name="Percent 6 6 7 2" xfId="3805" xr:uid="{00000000-0005-0000-0000-000061190000}"/>
    <cellStyle name="Percent 6 6 8" xfId="3806" xr:uid="{00000000-0005-0000-0000-000062190000}"/>
    <cellStyle name="Percent 6 6 8 2" xfId="3807" xr:uid="{00000000-0005-0000-0000-000063190000}"/>
    <cellStyle name="Percent 6 6 9" xfId="4917" xr:uid="{00000000-0005-0000-0000-000064190000}"/>
    <cellStyle name="Percent 6 7" xfId="3808" xr:uid="{00000000-0005-0000-0000-000065190000}"/>
    <cellStyle name="Percent 6 7 2" xfId="3809" xr:uid="{00000000-0005-0000-0000-000066190000}"/>
    <cellStyle name="Percent 6 7 2 2" xfId="4915" xr:uid="{00000000-0005-0000-0000-000067190000}"/>
    <cellStyle name="Percent 6 7 3" xfId="3810" xr:uid="{00000000-0005-0000-0000-000068190000}"/>
    <cellStyle name="Percent 6 7 3 2" xfId="4894" xr:uid="{00000000-0005-0000-0000-000069190000}"/>
    <cellStyle name="Percent 6 7 4" xfId="3811" xr:uid="{00000000-0005-0000-0000-00006A190000}"/>
    <cellStyle name="Percent 6 7 4 2" xfId="5405" xr:uid="{00000000-0005-0000-0000-00006B190000}"/>
    <cellStyle name="Percent 6 7 5" xfId="4916" xr:uid="{00000000-0005-0000-0000-00006C190000}"/>
    <cellStyle name="Percent 7" xfId="3812" xr:uid="{00000000-0005-0000-0000-00006D190000}"/>
    <cellStyle name="Percent 7 2" xfId="3813" xr:uid="{00000000-0005-0000-0000-00006E190000}"/>
    <cellStyle name="Percent 7 2 2" xfId="3814" xr:uid="{00000000-0005-0000-0000-00006F190000}"/>
    <cellStyle name="Percent 7 2 2 2" xfId="3815" xr:uid="{00000000-0005-0000-0000-000070190000}"/>
    <cellStyle name="Percent 7 2 2 2 2" xfId="3816" xr:uid="{00000000-0005-0000-0000-000071190000}"/>
    <cellStyle name="Percent 7 2 2 3" xfId="3817" xr:uid="{00000000-0005-0000-0000-000072190000}"/>
    <cellStyle name="Percent 7 2 2 3 2" xfId="3818" xr:uid="{00000000-0005-0000-0000-000073190000}"/>
    <cellStyle name="Percent 7 2 2 4" xfId="3819" xr:uid="{00000000-0005-0000-0000-000074190000}"/>
    <cellStyle name="Percent 7 2 3" xfId="4895" xr:uid="{00000000-0005-0000-0000-000075190000}"/>
    <cellStyle name="Percent 7 3" xfId="3820" xr:uid="{00000000-0005-0000-0000-000076190000}"/>
    <cellStyle name="Percent 7 3 2" xfId="3821" xr:uid="{00000000-0005-0000-0000-000077190000}"/>
    <cellStyle name="Percent 7 3 2 2" xfId="3822" xr:uid="{00000000-0005-0000-0000-000078190000}"/>
    <cellStyle name="Percent 7 3 2 2 2" xfId="3823" xr:uid="{00000000-0005-0000-0000-000079190000}"/>
    <cellStyle name="Percent 7 3 2 3" xfId="3824" xr:uid="{00000000-0005-0000-0000-00007A190000}"/>
    <cellStyle name="Percent 7 3 2 3 2" xfId="3825" xr:uid="{00000000-0005-0000-0000-00007B190000}"/>
    <cellStyle name="Percent 7 3 2 4" xfId="3826" xr:uid="{00000000-0005-0000-0000-00007C190000}"/>
    <cellStyle name="Percent 7 3 2 4 2" xfId="3827" xr:uid="{00000000-0005-0000-0000-00007D190000}"/>
    <cellStyle name="Percent 7 3 2 5" xfId="4897" xr:uid="{00000000-0005-0000-0000-00007E190000}"/>
    <cellStyle name="Percent 7 3 3" xfId="3828" xr:uid="{00000000-0005-0000-0000-00007F190000}"/>
    <cellStyle name="Percent 7 3 3 2" xfId="4899" xr:uid="{00000000-0005-0000-0000-000080190000}"/>
    <cellStyle name="Percent 7 3 4" xfId="3829" xr:uid="{00000000-0005-0000-0000-000081190000}"/>
    <cellStyle name="Percent 7 3 5" xfId="3830" xr:uid="{00000000-0005-0000-0000-000082190000}"/>
    <cellStyle name="Percent 7 3 5 2" xfId="4900" xr:uid="{00000000-0005-0000-0000-000083190000}"/>
    <cellStyle name="Percent 7 3 6" xfId="4914" xr:uid="{00000000-0005-0000-0000-000084190000}"/>
    <cellStyle name="Percent 7 4" xfId="3831" xr:uid="{00000000-0005-0000-0000-000085190000}"/>
    <cellStyle name="Percent 7 4 2" xfId="3832" xr:uid="{00000000-0005-0000-0000-000086190000}"/>
    <cellStyle name="Percent 7 4 2 2" xfId="3833" xr:uid="{00000000-0005-0000-0000-000087190000}"/>
    <cellStyle name="Percent 7 4 3" xfId="3834" xr:uid="{00000000-0005-0000-0000-000088190000}"/>
    <cellStyle name="Percent 7 4 3 2" xfId="3835" xr:uid="{00000000-0005-0000-0000-000089190000}"/>
    <cellStyle name="Percent 7 4 4" xfId="3836" xr:uid="{00000000-0005-0000-0000-00008A190000}"/>
    <cellStyle name="Percent 7 5" xfId="3837" xr:uid="{00000000-0005-0000-0000-00008B190000}"/>
    <cellStyle name="Percent 7 5 2" xfId="3838" xr:uid="{00000000-0005-0000-0000-00008C190000}"/>
    <cellStyle name="Percent 7 5 2 2" xfId="3839" xr:uid="{00000000-0005-0000-0000-00008D190000}"/>
    <cellStyle name="Percent 7 5 3" xfId="3840" xr:uid="{00000000-0005-0000-0000-00008E190000}"/>
    <cellStyle name="Percent 7 5 3 2" xfId="3841" xr:uid="{00000000-0005-0000-0000-00008F190000}"/>
    <cellStyle name="Percent 7 5 4" xfId="3842" xr:uid="{00000000-0005-0000-0000-000090190000}"/>
    <cellStyle name="Percent 8" xfId="3843" xr:uid="{00000000-0005-0000-0000-000091190000}"/>
    <cellStyle name="Percent 8 2" xfId="3844" xr:uid="{00000000-0005-0000-0000-000092190000}"/>
    <cellStyle name="Percent 8 3" xfId="3845" xr:uid="{00000000-0005-0000-0000-000093190000}"/>
    <cellStyle name="Percent 8 3 2" xfId="3846" xr:uid="{00000000-0005-0000-0000-000094190000}"/>
    <cellStyle name="Percent 9" xfId="3847" xr:uid="{00000000-0005-0000-0000-000095190000}"/>
    <cellStyle name="Percent 9 2" xfId="3848" xr:uid="{00000000-0005-0000-0000-000096190000}"/>
    <cellStyle name="Percent 9 3" xfId="3849" xr:uid="{00000000-0005-0000-0000-000097190000}"/>
    <cellStyle name="Percent 9 3 2" xfId="3850" xr:uid="{00000000-0005-0000-0000-000098190000}"/>
    <cellStyle name="Percent 9 3 3" xfId="3851" xr:uid="{00000000-0005-0000-0000-000099190000}"/>
    <cellStyle name="Percent 9 3 4" xfId="3852" xr:uid="{00000000-0005-0000-0000-00009A190000}"/>
    <cellStyle name="Percent 9 3 5" xfId="3853" xr:uid="{00000000-0005-0000-0000-00009B190000}"/>
    <cellStyle name="Percent 9 3 6" xfId="4913" xr:uid="{00000000-0005-0000-0000-00009C190000}"/>
    <cellStyle name="Percent 9 4" xfId="3854" xr:uid="{00000000-0005-0000-0000-00009D190000}"/>
    <cellStyle name="Percent 9 4 2" xfId="3855" xr:uid="{00000000-0005-0000-0000-00009E190000}"/>
    <cellStyle name="Percent 9 4 2 2" xfId="4905" xr:uid="{00000000-0005-0000-0000-00009F190000}"/>
    <cellStyle name="Percent 9 4 3" xfId="3856" xr:uid="{00000000-0005-0000-0000-0000A0190000}"/>
    <cellStyle name="Percent 9 4 4" xfId="3857" xr:uid="{00000000-0005-0000-0000-0000A1190000}"/>
    <cellStyle name="Percent 9 4 4 2" xfId="4906" xr:uid="{00000000-0005-0000-0000-0000A2190000}"/>
    <cellStyle name="Percent 9 4 5" xfId="4904" xr:uid="{00000000-0005-0000-0000-0000A3190000}"/>
    <cellStyle name="Style 1" xfId="3858" xr:uid="{00000000-0005-0000-0000-0000A4190000}"/>
    <cellStyle name="Style 1 2" xfId="3859" xr:uid="{00000000-0005-0000-0000-0000A5190000}"/>
    <cellStyle name="Title 2" xfId="3860" xr:uid="{00000000-0005-0000-0000-0000A6190000}"/>
    <cellStyle name="Title 3" xfId="3861" xr:uid="{00000000-0005-0000-0000-0000A7190000}"/>
    <cellStyle name="Title 3 2" xfId="3862" xr:uid="{00000000-0005-0000-0000-0000A8190000}"/>
    <cellStyle name="Title 3 2 2" xfId="3863" xr:uid="{00000000-0005-0000-0000-0000A9190000}"/>
    <cellStyle name="Title 3 3" xfId="3864" xr:uid="{00000000-0005-0000-0000-0000AA190000}"/>
    <cellStyle name="Title 3 3 2" xfId="3865" xr:uid="{00000000-0005-0000-0000-0000AB190000}"/>
    <cellStyle name="Title 3 3 3" xfId="4038" xr:uid="{00000000-0005-0000-0000-0000AC190000}"/>
    <cellStyle name="Title 3 4" xfId="3866" xr:uid="{00000000-0005-0000-0000-0000AD190000}"/>
    <cellStyle name="Title 3 4 2" xfId="3867" xr:uid="{00000000-0005-0000-0000-0000AE190000}"/>
    <cellStyle name="Title 3 5" xfId="3868" xr:uid="{00000000-0005-0000-0000-0000AF190000}"/>
    <cellStyle name="Title 3 5 2" xfId="3869" xr:uid="{00000000-0005-0000-0000-0000B0190000}"/>
    <cellStyle name="Title 3 6" xfId="3870" xr:uid="{00000000-0005-0000-0000-0000B1190000}"/>
    <cellStyle name="Title 3 6 2" xfId="4907" xr:uid="{00000000-0005-0000-0000-0000B2190000}"/>
    <cellStyle name="Title 3 7" xfId="4041" xr:uid="{00000000-0005-0000-0000-0000B3190000}"/>
    <cellStyle name="Title 4" xfId="3871" xr:uid="{00000000-0005-0000-0000-0000B4190000}"/>
    <cellStyle name="Total 2" xfId="3872" xr:uid="{00000000-0005-0000-0000-0000B5190000}"/>
    <cellStyle name="Total 3" xfId="3873" xr:uid="{00000000-0005-0000-0000-0000B6190000}"/>
    <cellStyle name="Total 3 2" xfId="3874" xr:uid="{00000000-0005-0000-0000-0000B7190000}"/>
    <cellStyle name="Total 3 3" xfId="3875" xr:uid="{00000000-0005-0000-0000-0000B8190000}"/>
    <cellStyle name="Total 3 4" xfId="3876" xr:uid="{00000000-0005-0000-0000-0000B9190000}"/>
    <cellStyle name="Total 3 5" xfId="3877" xr:uid="{00000000-0005-0000-0000-0000BA190000}"/>
    <cellStyle name="Total 3 6" xfId="3878" xr:uid="{00000000-0005-0000-0000-0000BB190000}"/>
    <cellStyle name="Total 3 7" xfId="4036" xr:uid="{00000000-0005-0000-0000-0000BC190000}"/>
    <cellStyle name="Total 4" xfId="3879" xr:uid="{00000000-0005-0000-0000-0000BD190000}"/>
    <cellStyle name="Warning Text 2" xfId="3880" xr:uid="{00000000-0005-0000-0000-0000BE190000}"/>
    <cellStyle name="Warning Text 3" xfId="3881" xr:uid="{00000000-0005-0000-0000-0000BF190000}"/>
    <cellStyle name="Warning Text 4" xfId="3882" xr:uid="{00000000-0005-0000-0000-0000C0190000}"/>
    <cellStyle name="Βασικό_EKO ΕΜΠΟΡΙΑ" xfId="3883" xr:uid="{00000000-0005-0000-0000-0000C1190000}"/>
    <cellStyle name="Διαχωριστικό χιλιάδων/υποδιαστολή [0]_Elda012002.xls Γράφημα 1" xfId="3884" xr:uid="{00000000-0005-0000-0000-0000C2190000}"/>
    <cellStyle name="Διαχωριστικό χιλιάδων/υποδιαστολή_Elda012002.xls Γράφημα 1" xfId="3885" xr:uid="{00000000-0005-0000-0000-0000C3190000}"/>
    <cellStyle name="Νομισματικό [0]_Elda012002.xls Γράφημα 1" xfId="3886" xr:uid="{00000000-0005-0000-0000-0000C4190000}"/>
    <cellStyle name="Νομισματικό_Elda012002.xls Γράφημα 1" xfId="3887" xr:uid="{00000000-0005-0000-0000-0000C5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kubinfo2-my.sharepoint.com/Users/ehaxhi/Desktop/EQ-FINREP%20-%20QKB/Reports/Format%20raportimi%20SKK2%20versioni%20KK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2020%20Auditim%20dhe%20Kontabilitet\13.%20Europrinty%20Group%20shpk%202019\Kontabilitet%202019\Mars%202019%20Euro%20Printy%20GROUP%20shpk\PF%20Europrinty%20Group%20shpk.%20viti%202019%20-I%20Formatu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."/>
      <sheetName val="Aktivet"/>
      <sheetName val="Pasivet"/>
      <sheetName val="PASH 1"/>
      <sheetName val="Fluksi 2"/>
      <sheetName val="Kapitali 1"/>
      <sheetName val="Shenime shpjeguese  B "/>
      <sheetName val="AMMateriale"/>
      <sheetName val="Shenime nr. A"/>
    </sheetNames>
    <sheetDataSet>
      <sheetData sheetId="0"/>
      <sheetData sheetId="1">
        <row r="7">
          <cell r="F7">
            <v>2019107</v>
          </cell>
        </row>
        <row r="22">
          <cell r="F22">
            <v>0</v>
          </cell>
        </row>
        <row r="23">
          <cell r="F23">
            <v>211853</v>
          </cell>
        </row>
      </sheetData>
      <sheetData sheetId="2">
        <row r="8">
          <cell r="F8">
            <v>21931785</v>
          </cell>
        </row>
        <row r="17">
          <cell r="F17">
            <v>142051958</v>
          </cell>
        </row>
        <row r="47">
          <cell r="F47">
            <v>395464</v>
          </cell>
        </row>
        <row r="49">
          <cell r="F49">
            <v>34152367</v>
          </cell>
        </row>
      </sheetData>
      <sheetData sheetId="3">
        <row r="10">
          <cell r="F10">
            <v>3771763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54"/>
  <sheetViews>
    <sheetView tabSelected="1" workbookViewId="0">
      <selection activeCell="R24" sqref="R24"/>
    </sheetView>
  </sheetViews>
  <sheetFormatPr defaultRowHeight="12.75"/>
  <cols>
    <col min="1" max="1" width="1.42578125" style="284" customWidth="1"/>
    <col min="2" max="3" width="9.140625" style="284"/>
    <col min="4" max="4" width="9.28515625" style="284" customWidth="1"/>
    <col min="5" max="5" width="11.42578125" style="284" customWidth="1"/>
    <col min="6" max="6" width="12.85546875" style="284" customWidth="1"/>
    <col min="7" max="7" width="5.42578125" style="284" customWidth="1"/>
    <col min="8" max="9" width="9.140625" style="284"/>
    <col min="10" max="10" width="3.140625" style="284" customWidth="1"/>
    <col min="11" max="11" width="9.140625" style="284"/>
  </cols>
  <sheetData>
    <row r="2" spans="1:1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1:11">
      <c r="A3" s="288"/>
      <c r="B3" s="162"/>
      <c r="C3" s="164" t="s">
        <v>409</v>
      </c>
      <c r="D3" s="164"/>
      <c r="E3" s="164"/>
      <c r="F3" s="289" t="s">
        <v>432</v>
      </c>
      <c r="G3" s="290"/>
      <c r="H3" s="291"/>
      <c r="I3" s="292"/>
      <c r="J3" s="164"/>
      <c r="K3" s="293"/>
    </row>
    <row r="4" spans="1:11">
      <c r="A4" s="288"/>
      <c r="B4" s="162"/>
      <c r="C4" s="164" t="s">
        <v>410</v>
      </c>
      <c r="D4" s="164"/>
      <c r="E4" s="164"/>
      <c r="F4" s="289" t="s">
        <v>411</v>
      </c>
      <c r="G4" s="294"/>
      <c r="H4" s="295"/>
      <c r="I4" s="296"/>
      <c r="J4" s="296"/>
      <c r="K4" s="293"/>
    </row>
    <row r="5" spans="1:11">
      <c r="A5" s="288"/>
      <c r="B5" s="162"/>
      <c r="C5" s="164" t="s">
        <v>412</v>
      </c>
      <c r="D5" s="164"/>
      <c r="E5" s="164"/>
      <c r="F5" s="297"/>
      <c r="G5" s="289"/>
      <c r="H5" s="289"/>
      <c r="I5" s="289"/>
      <c r="J5" s="292"/>
      <c r="K5" s="293"/>
    </row>
    <row r="6" spans="1:11">
      <c r="A6" s="288"/>
      <c r="B6" s="162"/>
      <c r="C6" s="164"/>
      <c r="D6" s="164"/>
      <c r="E6" s="164"/>
      <c r="F6" s="165"/>
      <c r="G6" s="165"/>
      <c r="H6" s="298" t="s">
        <v>413</v>
      </c>
      <c r="I6" s="298"/>
      <c r="J6" s="296"/>
      <c r="K6" s="293"/>
    </row>
    <row r="7" spans="1:11">
      <c r="A7" s="288"/>
      <c r="B7" s="162"/>
      <c r="C7" s="164" t="s">
        <v>414</v>
      </c>
      <c r="D7" s="164"/>
      <c r="E7" s="164"/>
      <c r="F7" s="299">
        <v>41071</v>
      </c>
      <c r="G7" s="300"/>
      <c r="H7" s="164"/>
      <c r="I7" s="164"/>
      <c r="J7" s="164"/>
      <c r="K7" s="293"/>
    </row>
    <row r="8" spans="1:11">
      <c r="A8" s="288"/>
      <c r="B8" s="162"/>
      <c r="C8" s="164" t="s">
        <v>415</v>
      </c>
      <c r="D8" s="164"/>
      <c r="E8" s="164"/>
      <c r="F8" s="297"/>
      <c r="G8" s="163"/>
      <c r="H8" s="164"/>
      <c r="I8" s="164"/>
      <c r="J8" s="164"/>
      <c r="K8" s="293"/>
    </row>
    <row r="9" spans="1:11">
      <c r="A9" s="288"/>
      <c r="B9" s="162"/>
      <c r="C9" s="164"/>
      <c r="D9" s="164"/>
      <c r="E9" s="164"/>
      <c r="F9" s="164"/>
      <c r="G9" s="164"/>
      <c r="H9" s="164"/>
      <c r="I9" s="164"/>
      <c r="J9" s="164"/>
      <c r="K9" s="293"/>
    </row>
    <row r="10" spans="1:11">
      <c r="A10" s="288"/>
      <c r="B10" s="162"/>
      <c r="C10" s="164" t="s">
        <v>416</v>
      </c>
      <c r="D10" s="164"/>
      <c r="E10" s="164"/>
      <c r="F10" s="289" t="s">
        <v>417</v>
      </c>
      <c r="G10" s="289"/>
      <c r="H10" s="289"/>
      <c r="I10" s="289"/>
      <c r="J10" s="289"/>
      <c r="K10" s="301"/>
    </row>
    <row r="11" spans="1:11">
      <c r="A11" s="288"/>
      <c r="B11" s="162"/>
      <c r="C11" s="164"/>
      <c r="D11" s="164"/>
      <c r="E11" s="164"/>
      <c r="F11" s="297"/>
      <c r="G11" s="297"/>
      <c r="H11" s="297"/>
      <c r="I11" s="297"/>
      <c r="J11" s="297"/>
      <c r="K11" s="301"/>
    </row>
    <row r="12" spans="1:11">
      <c r="A12" s="288"/>
      <c r="B12" s="162"/>
      <c r="C12" s="164"/>
      <c r="D12" s="164"/>
      <c r="E12" s="164"/>
      <c r="F12" s="297"/>
      <c r="G12" s="297"/>
      <c r="H12" s="297"/>
      <c r="I12" s="297"/>
      <c r="J12" s="297"/>
      <c r="K12" s="301"/>
    </row>
    <row r="13" spans="1:11">
      <c r="B13" s="302"/>
      <c r="C13" s="230"/>
      <c r="D13" s="230"/>
      <c r="E13" s="230"/>
      <c r="F13" s="303"/>
      <c r="G13" s="231"/>
      <c r="H13" s="231"/>
      <c r="I13" s="231"/>
      <c r="J13" s="231"/>
      <c r="K13" s="304"/>
    </row>
    <row r="14" spans="1:11">
      <c r="B14" s="302"/>
      <c r="C14" s="230"/>
      <c r="D14" s="230"/>
      <c r="E14" s="230"/>
      <c r="F14" s="230"/>
      <c r="G14" s="230"/>
      <c r="H14" s="230"/>
      <c r="I14" s="230"/>
      <c r="J14" s="230"/>
      <c r="K14" s="305"/>
    </row>
    <row r="15" spans="1:11">
      <c r="B15" s="302"/>
      <c r="C15" s="230"/>
      <c r="D15" s="230"/>
      <c r="E15" s="230"/>
      <c r="F15" s="230"/>
      <c r="G15" s="230"/>
      <c r="H15" s="230"/>
      <c r="I15" s="230"/>
      <c r="J15" s="230"/>
      <c r="K15" s="305"/>
    </row>
    <row r="16" spans="1:11">
      <c r="B16" s="302"/>
      <c r="C16" s="230"/>
      <c r="D16" s="230"/>
      <c r="E16" s="230"/>
      <c r="F16" s="230"/>
      <c r="G16" s="230"/>
      <c r="H16" s="230"/>
      <c r="I16" s="230"/>
      <c r="J16" s="230"/>
      <c r="K16" s="305"/>
    </row>
    <row r="17" spans="2:11">
      <c r="B17" s="302"/>
      <c r="C17" s="230"/>
      <c r="D17" s="230"/>
      <c r="E17" s="230"/>
      <c r="F17" s="230"/>
      <c r="G17" s="230"/>
      <c r="H17" s="230"/>
      <c r="I17" s="230"/>
      <c r="J17" s="230"/>
      <c r="K17" s="305"/>
    </row>
    <row r="18" spans="2:11">
      <c r="B18" s="302"/>
      <c r="C18" s="230"/>
      <c r="D18" s="230"/>
      <c r="E18" s="230"/>
      <c r="F18" s="230"/>
      <c r="G18" s="230"/>
      <c r="H18" s="230"/>
      <c r="I18" s="230"/>
      <c r="J18" s="230"/>
      <c r="K18" s="305"/>
    </row>
    <row r="19" spans="2:11">
      <c r="B19" s="302"/>
      <c r="C19" s="230"/>
      <c r="D19" s="230"/>
      <c r="E19" s="230"/>
      <c r="F19" s="230"/>
      <c r="G19" s="230"/>
      <c r="H19" s="230"/>
      <c r="I19" s="230"/>
      <c r="J19" s="230"/>
      <c r="K19" s="305"/>
    </row>
    <row r="20" spans="2:11">
      <c r="B20" s="302"/>
      <c r="C20" s="230"/>
      <c r="D20" s="230"/>
      <c r="E20" s="230"/>
      <c r="F20" s="230"/>
      <c r="G20" s="230"/>
      <c r="H20" s="230"/>
      <c r="I20" s="230"/>
      <c r="J20" s="230"/>
      <c r="K20" s="305"/>
    </row>
    <row r="21" spans="2:11">
      <c r="B21" s="302"/>
      <c r="D21" s="230"/>
      <c r="E21" s="230"/>
      <c r="F21" s="230"/>
      <c r="G21" s="230"/>
      <c r="H21" s="230"/>
      <c r="I21" s="230"/>
      <c r="J21" s="230"/>
      <c r="K21" s="305"/>
    </row>
    <row r="22" spans="2:11">
      <c r="B22" s="302"/>
      <c r="C22" s="230"/>
      <c r="D22" s="230"/>
      <c r="E22" s="230"/>
      <c r="F22" s="230"/>
      <c r="G22" s="230"/>
      <c r="H22" s="230"/>
      <c r="I22" s="230"/>
      <c r="J22" s="230"/>
      <c r="K22" s="305"/>
    </row>
    <row r="23" spans="2:11">
      <c r="B23" s="302"/>
      <c r="C23" s="230"/>
      <c r="D23" s="230"/>
      <c r="E23" s="230"/>
      <c r="F23" s="230"/>
      <c r="G23" s="230"/>
      <c r="H23" s="230"/>
      <c r="I23" s="230"/>
      <c r="J23" s="230"/>
      <c r="K23" s="305"/>
    </row>
    <row r="24" spans="2:11">
      <c r="B24" s="302"/>
      <c r="C24" s="230"/>
      <c r="D24" s="230"/>
      <c r="E24" s="230"/>
      <c r="F24" s="230"/>
      <c r="G24" s="230"/>
      <c r="H24" s="230"/>
      <c r="I24" s="230"/>
      <c r="J24" s="230"/>
      <c r="K24" s="305"/>
    </row>
    <row r="25" spans="2:11" ht="33.75">
      <c r="B25" s="320" t="s">
        <v>418</v>
      </c>
      <c r="C25" s="321"/>
      <c r="D25" s="321"/>
      <c r="E25" s="321"/>
      <c r="F25" s="321"/>
      <c r="G25" s="321"/>
      <c r="H25" s="321"/>
      <c r="I25" s="321"/>
      <c r="J25" s="321"/>
      <c r="K25" s="322"/>
    </row>
    <row r="26" spans="2:11">
      <c r="B26" s="302"/>
      <c r="C26" s="323" t="s">
        <v>419</v>
      </c>
      <c r="D26" s="323"/>
      <c r="E26" s="323"/>
      <c r="F26" s="323"/>
      <c r="G26" s="323"/>
      <c r="H26" s="323"/>
      <c r="I26" s="323"/>
      <c r="J26" s="323"/>
      <c r="K26" s="305"/>
    </row>
    <row r="27" spans="2:11">
      <c r="B27" s="302"/>
      <c r="C27" s="323" t="s">
        <v>420</v>
      </c>
      <c r="D27" s="323"/>
      <c r="E27" s="323"/>
      <c r="F27" s="323"/>
      <c r="G27" s="323"/>
      <c r="H27" s="323"/>
      <c r="I27" s="323"/>
      <c r="J27" s="323"/>
      <c r="K27" s="305"/>
    </row>
    <row r="28" spans="2:11">
      <c r="B28" s="302"/>
      <c r="C28" s="230"/>
      <c r="D28" s="230"/>
      <c r="E28" s="230"/>
      <c r="F28" s="230"/>
      <c r="G28" s="230"/>
      <c r="H28" s="230"/>
      <c r="I28" s="230"/>
      <c r="J28" s="230"/>
      <c r="K28" s="305"/>
    </row>
    <row r="29" spans="2:11">
      <c r="B29" s="302"/>
      <c r="C29" s="230"/>
      <c r="D29" s="230"/>
      <c r="E29" s="230"/>
      <c r="F29" s="230"/>
      <c r="G29" s="230"/>
      <c r="H29" s="230"/>
      <c r="I29" s="230"/>
      <c r="J29" s="230"/>
      <c r="K29" s="305"/>
    </row>
    <row r="30" spans="2:11" ht="33.75">
      <c r="B30" s="302"/>
      <c r="C30" s="230"/>
      <c r="D30" s="230"/>
      <c r="E30" s="230"/>
      <c r="F30" s="306" t="s">
        <v>433</v>
      </c>
      <c r="G30" s="230"/>
      <c r="H30" s="230"/>
      <c r="I30" s="230"/>
      <c r="J30" s="230"/>
      <c r="K30" s="305"/>
    </row>
    <row r="31" spans="2:11">
      <c r="B31" s="302"/>
      <c r="C31" s="230"/>
      <c r="D31" s="230"/>
      <c r="E31" s="230"/>
      <c r="F31" s="230"/>
      <c r="G31" s="230"/>
      <c r="H31" s="230"/>
      <c r="I31" s="230"/>
      <c r="J31" s="230"/>
      <c r="K31" s="305"/>
    </row>
    <row r="32" spans="2:11">
      <c r="B32" s="302"/>
      <c r="C32" s="230"/>
      <c r="D32" s="230"/>
      <c r="E32" s="230"/>
      <c r="F32" s="230"/>
      <c r="G32" s="230"/>
      <c r="H32" s="230"/>
      <c r="I32" s="230"/>
      <c r="J32" s="230"/>
      <c r="K32" s="305"/>
    </row>
    <row r="33" spans="1:11">
      <c r="B33" s="302"/>
      <c r="C33" s="230"/>
      <c r="D33" s="230"/>
      <c r="E33" s="230"/>
      <c r="F33" s="230"/>
      <c r="G33" s="230"/>
      <c r="H33" s="230"/>
      <c r="I33" s="230"/>
      <c r="J33" s="230"/>
      <c r="K33" s="305"/>
    </row>
    <row r="34" spans="1:11">
      <c r="B34" s="302"/>
      <c r="C34" s="230"/>
      <c r="D34" s="230"/>
      <c r="E34" s="230"/>
      <c r="F34" s="230"/>
      <c r="G34" s="230"/>
      <c r="H34" s="230"/>
      <c r="I34" s="230"/>
      <c r="J34" s="230"/>
      <c r="K34" s="305"/>
    </row>
    <row r="35" spans="1:11">
      <c r="B35" s="302"/>
      <c r="C35" s="230"/>
      <c r="D35" s="230"/>
      <c r="E35" s="230"/>
      <c r="F35" s="230"/>
      <c r="G35" s="230"/>
      <c r="H35" s="230"/>
      <c r="I35" s="230"/>
      <c r="J35" s="230"/>
      <c r="K35" s="305"/>
    </row>
    <row r="36" spans="1:11">
      <c r="B36" s="302"/>
      <c r="C36" s="230"/>
      <c r="D36" s="230"/>
      <c r="E36" s="230"/>
      <c r="F36" s="230"/>
      <c r="G36" s="230"/>
      <c r="H36" s="230"/>
      <c r="I36" s="230"/>
      <c r="J36" s="230"/>
      <c r="K36" s="305"/>
    </row>
    <row r="37" spans="1:11">
      <c r="B37" s="302"/>
      <c r="C37" s="230"/>
      <c r="D37" s="230"/>
      <c r="E37" s="230"/>
      <c r="F37" s="230"/>
      <c r="G37" s="230"/>
      <c r="H37" s="230"/>
      <c r="I37" s="230"/>
      <c r="J37" s="230"/>
      <c r="K37" s="305"/>
    </row>
    <row r="38" spans="1:11">
      <c r="B38" s="302"/>
      <c r="C38" s="230"/>
      <c r="D38" s="230"/>
      <c r="E38" s="230"/>
      <c r="F38" s="230"/>
      <c r="G38" s="230"/>
      <c r="H38" s="230"/>
      <c r="I38" s="230"/>
      <c r="J38" s="230"/>
      <c r="K38" s="305"/>
    </row>
    <row r="39" spans="1:11">
      <c r="B39" s="302"/>
      <c r="C39" s="230"/>
      <c r="D39" s="230"/>
      <c r="E39" s="230"/>
      <c r="F39" s="230"/>
      <c r="G39" s="230"/>
      <c r="H39" s="230"/>
      <c r="I39" s="230"/>
      <c r="J39" s="230"/>
      <c r="K39" s="305"/>
    </row>
    <row r="40" spans="1:11">
      <c r="B40" s="302"/>
      <c r="C40" s="230"/>
      <c r="D40" s="230"/>
      <c r="E40" s="230"/>
      <c r="F40" s="230"/>
      <c r="G40" s="230"/>
      <c r="H40" s="230"/>
      <c r="I40" s="230"/>
      <c r="J40" s="230"/>
      <c r="K40" s="305"/>
    </row>
    <row r="41" spans="1:11">
      <c r="B41" s="302"/>
      <c r="C41" s="230"/>
      <c r="D41" s="230"/>
      <c r="E41" s="230"/>
      <c r="F41" s="230"/>
      <c r="G41" s="230"/>
      <c r="H41" s="230"/>
      <c r="I41" s="230"/>
      <c r="J41" s="230"/>
      <c r="K41" s="305"/>
    </row>
    <row r="42" spans="1:11">
      <c r="B42" s="302"/>
      <c r="C42" s="230"/>
      <c r="D42" s="230"/>
      <c r="E42" s="230"/>
      <c r="F42" s="230"/>
      <c r="G42" s="230"/>
      <c r="H42" s="230"/>
      <c r="I42" s="230"/>
      <c r="J42" s="230"/>
      <c r="K42" s="305"/>
    </row>
    <row r="43" spans="1:11">
      <c r="B43" s="302"/>
      <c r="C43" s="230"/>
      <c r="D43" s="230"/>
      <c r="E43" s="230"/>
      <c r="F43" s="230"/>
      <c r="G43" s="230"/>
      <c r="H43" s="230"/>
      <c r="I43" s="230"/>
      <c r="J43" s="230"/>
      <c r="K43" s="305"/>
    </row>
    <row r="44" spans="1:11">
      <c r="B44" s="302"/>
      <c r="C44" s="230"/>
      <c r="D44" s="230"/>
      <c r="E44" s="230"/>
      <c r="F44" s="230"/>
      <c r="G44" s="230"/>
      <c r="H44" s="230"/>
      <c r="I44" s="230"/>
      <c r="J44" s="230"/>
      <c r="K44" s="305"/>
    </row>
    <row r="45" spans="1:11">
      <c r="A45" s="288"/>
      <c r="B45" s="162"/>
      <c r="C45" s="164" t="s">
        <v>421</v>
      </c>
      <c r="D45" s="164"/>
      <c r="E45" s="164"/>
      <c r="F45" s="164"/>
      <c r="G45" s="164"/>
      <c r="H45" s="324" t="s">
        <v>422</v>
      </c>
      <c r="I45" s="324"/>
      <c r="J45" s="164"/>
      <c r="K45" s="293"/>
    </row>
    <row r="46" spans="1:11">
      <c r="A46" s="288"/>
      <c r="B46" s="162"/>
      <c r="C46" s="164" t="s">
        <v>423</v>
      </c>
      <c r="D46" s="164"/>
      <c r="E46" s="164"/>
      <c r="F46" s="164"/>
      <c r="G46" s="164"/>
      <c r="H46" s="316" t="s">
        <v>424</v>
      </c>
      <c r="I46" s="316"/>
      <c r="J46" s="164"/>
      <c r="K46" s="293"/>
    </row>
    <row r="47" spans="1:11">
      <c r="A47" s="288"/>
      <c r="B47" s="162"/>
      <c r="C47" s="164" t="s">
        <v>425</v>
      </c>
      <c r="D47" s="164"/>
      <c r="E47" s="164"/>
      <c r="F47" s="164"/>
      <c r="G47" s="164"/>
      <c r="H47" s="316" t="s">
        <v>237</v>
      </c>
      <c r="I47" s="316"/>
      <c r="J47" s="164"/>
      <c r="K47" s="293"/>
    </row>
    <row r="48" spans="1:11">
      <c r="A48" s="288"/>
      <c r="B48" s="162"/>
      <c r="C48" s="164" t="s">
        <v>426</v>
      </c>
      <c r="D48" s="164"/>
      <c r="E48" s="164"/>
      <c r="F48" s="164"/>
      <c r="G48" s="164"/>
      <c r="H48" s="316" t="s">
        <v>427</v>
      </c>
      <c r="I48" s="316"/>
      <c r="J48" s="164"/>
      <c r="K48" s="293"/>
    </row>
    <row r="49" spans="1:11">
      <c r="B49" s="302"/>
      <c r="C49" s="230"/>
      <c r="D49" s="230"/>
      <c r="E49" s="230"/>
      <c r="F49" s="230"/>
      <c r="G49" s="230"/>
      <c r="H49" s="231"/>
      <c r="I49" s="231"/>
      <c r="J49" s="230"/>
      <c r="K49" s="305"/>
    </row>
    <row r="50" spans="1:11" ht="15">
      <c r="A50" s="307"/>
      <c r="B50" s="308"/>
      <c r="C50" s="164" t="s">
        <v>428</v>
      </c>
      <c r="D50" s="164"/>
      <c r="E50" s="164"/>
      <c r="F50" s="164"/>
      <c r="G50" s="163" t="s">
        <v>429</v>
      </c>
      <c r="H50" s="317" t="s">
        <v>434</v>
      </c>
      <c r="I50" s="318"/>
      <c r="J50" s="309"/>
      <c r="K50" s="310"/>
    </row>
    <row r="51" spans="1:11" ht="15">
      <c r="A51" s="307"/>
      <c r="B51" s="308"/>
      <c r="C51" s="164"/>
      <c r="D51" s="164"/>
      <c r="E51" s="164"/>
      <c r="F51" s="164"/>
      <c r="G51" s="163" t="s">
        <v>430</v>
      </c>
      <c r="H51" s="319" t="s">
        <v>435</v>
      </c>
      <c r="I51" s="318"/>
      <c r="J51" s="309"/>
      <c r="K51" s="310"/>
    </row>
    <row r="52" spans="1:11" ht="15">
      <c r="A52" s="307"/>
      <c r="B52" s="308"/>
      <c r="C52" s="164"/>
      <c r="D52" s="164"/>
      <c r="E52" s="164"/>
      <c r="F52" s="164"/>
      <c r="G52" s="163"/>
      <c r="H52" s="163"/>
      <c r="I52" s="163"/>
      <c r="J52" s="309"/>
      <c r="K52" s="310"/>
    </row>
    <row r="53" spans="1:11" ht="15">
      <c r="A53" s="307"/>
      <c r="B53" s="308"/>
      <c r="C53" s="164" t="s">
        <v>431</v>
      </c>
      <c r="D53" s="164"/>
      <c r="E53" s="164"/>
      <c r="F53" s="163"/>
      <c r="G53" s="164"/>
      <c r="H53" s="289" t="s">
        <v>436</v>
      </c>
      <c r="I53" s="292"/>
      <c r="J53" s="309"/>
      <c r="K53" s="310"/>
    </row>
    <row r="54" spans="1:11">
      <c r="B54" s="311"/>
      <c r="C54" s="312"/>
      <c r="D54" s="312"/>
      <c r="E54" s="312"/>
      <c r="F54" s="312"/>
      <c r="G54" s="312"/>
      <c r="H54" s="312"/>
      <c r="I54" s="312"/>
      <c r="J54" s="312"/>
      <c r="K54" s="313"/>
    </row>
  </sheetData>
  <mergeCells count="9">
    <mergeCell ref="H48:I48"/>
    <mergeCell ref="H50:I50"/>
    <mergeCell ref="H51:I51"/>
    <mergeCell ref="B25:K25"/>
    <mergeCell ref="C26:J26"/>
    <mergeCell ref="C27:J27"/>
    <mergeCell ref="H45:I45"/>
    <mergeCell ref="H46:I46"/>
    <mergeCell ref="H47:I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8"/>
  <sheetViews>
    <sheetView showGridLines="0" workbookViewId="0">
      <selection activeCell="B27" sqref="B27"/>
    </sheetView>
  </sheetViews>
  <sheetFormatPr defaultColWidth="9.140625" defaultRowHeight="15"/>
  <cols>
    <col min="1" max="1" width="83.42578125" style="11" customWidth="1"/>
    <col min="2" max="2" width="15.7109375" style="10" customWidth="1"/>
    <col min="3" max="3" width="2.28515625" style="10" customWidth="1"/>
    <col min="4" max="4" width="15.7109375" style="10" customWidth="1"/>
    <col min="5" max="5" width="2.42578125" style="10" customWidth="1"/>
    <col min="6" max="6" width="10.5703125" style="11" bestFit="1" customWidth="1"/>
    <col min="7" max="16384" width="9.140625" style="11"/>
  </cols>
  <sheetData>
    <row r="1" spans="1:5">
      <c r="A1" s="31" t="s">
        <v>437</v>
      </c>
    </row>
    <row r="2" spans="1:5" ht="15.75" thickBot="1">
      <c r="A2" s="158" t="s">
        <v>226</v>
      </c>
    </row>
    <row r="3" spans="1:5">
      <c r="A3" s="31" t="s">
        <v>227</v>
      </c>
    </row>
    <row r="4" spans="1:5">
      <c r="A4" s="32" t="s">
        <v>223</v>
      </c>
    </row>
    <row r="5" spans="1:5">
      <c r="A5" s="13" t="s">
        <v>38</v>
      </c>
    </row>
    <row r="6" spans="1:5">
      <c r="A6" s="24"/>
      <c r="B6" s="12" t="s">
        <v>9</v>
      </c>
      <c r="C6" s="12"/>
      <c r="D6" s="12" t="s">
        <v>9</v>
      </c>
    </row>
    <row r="7" spans="1:5">
      <c r="A7" s="24"/>
      <c r="B7" s="12" t="s">
        <v>10</v>
      </c>
      <c r="C7" s="12"/>
      <c r="D7" s="12" t="s">
        <v>11</v>
      </c>
      <c r="E7" s="11"/>
    </row>
    <row r="8" spans="1:5">
      <c r="A8" s="13" t="s">
        <v>12</v>
      </c>
      <c r="B8" s="14"/>
      <c r="C8" s="14"/>
      <c r="D8" s="14"/>
      <c r="E8" s="11"/>
    </row>
    <row r="9" spans="1:5">
      <c r="A9" s="13"/>
      <c r="B9" s="14"/>
      <c r="C9" s="14"/>
      <c r="D9" s="14"/>
      <c r="E9" s="11"/>
    </row>
    <row r="10" spans="1:5">
      <c r="A10" s="15" t="s">
        <v>13</v>
      </c>
      <c r="B10" s="16"/>
      <c r="C10" s="22"/>
      <c r="D10" s="16"/>
      <c r="E10" s="11"/>
    </row>
    <row r="11" spans="1:5">
      <c r="A11" s="19" t="s">
        <v>14</v>
      </c>
      <c r="B11" s="154">
        <v>5277472</v>
      </c>
      <c r="C11" s="155"/>
      <c r="D11" s="154">
        <v>5720056</v>
      </c>
      <c r="E11" s="11"/>
    </row>
    <row r="12" spans="1:5">
      <c r="A12" s="19" t="s">
        <v>74</v>
      </c>
      <c r="B12" s="156"/>
      <c r="C12" s="155"/>
      <c r="D12" s="156"/>
      <c r="E12" s="11"/>
    </row>
    <row r="13" spans="1:5" ht="16.5" customHeight="1">
      <c r="A13" s="50" t="s">
        <v>109</v>
      </c>
      <c r="B13" s="154"/>
      <c r="C13" s="155"/>
      <c r="D13" s="154"/>
      <c r="E13" s="11"/>
    </row>
    <row r="14" spans="1:5" ht="16.5" customHeight="1">
      <c r="A14" s="50" t="s">
        <v>110</v>
      </c>
      <c r="B14" s="154"/>
      <c r="C14" s="155"/>
      <c r="D14" s="154"/>
      <c r="E14" s="11"/>
    </row>
    <row r="15" spans="1:5">
      <c r="A15" s="50" t="s">
        <v>121</v>
      </c>
      <c r="B15" s="154"/>
      <c r="C15" s="155"/>
      <c r="D15" s="154"/>
      <c r="E15" s="11"/>
    </row>
    <row r="16" spans="1:5">
      <c r="A16" s="50" t="s">
        <v>111</v>
      </c>
      <c r="B16" s="154"/>
      <c r="C16" s="155"/>
      <c r="D16" s="154"/>
      <c r="E16" s="11"/>
    </row>
    <row r="17" spans="1:5">
      <c r="A17" s="19" t="s">
        <v>15</v>
      </c>
      <c r="B17" s="156"/>
      <c r="C17" s="155"/>
      <c r="D17" s="156"/>
      <c r="E17" s="11"/>
    </row>
    <row r="18" spans="1:5">
      <c r="A18" s="50" t="s">
        <v>122</v>
      </c>
      <c r="B18" s="154">
        <v>256785730</v>
      </c>
      <c r="C18" s="155"/>
      <c r="D18" s="154">
        <v>228530697</v>
      </c>
      <c r="E18" s="11"/>
    </row>
    <row r="19" spans="1:5" ht="16.5" customHeight="1">
      <c r="A19" s="50" t="s">
        <v>112</v>
      </c>
      <c r="B19" s="154"/>
      <c r="C19" s="155"/>
      <c r="D19" s="154"/>
      <c r="E19" s="11"/>
    </row>
    <row r="20" spans="1:5" ht="16.5" customHeight="1">
      <c r="A20" s="50" t="s">
        <v>113</v>
      </c>
      <c r="B20" s="154"/>
      <c r="C20" s="155"/>
      <c r="D20" s="154"/>
      <c r="E20" s="11"/>
    </row>
    <row r="21" spans="1:5">
      <c r="A21" s="50" t="s">
        <v>7</v>
      </c>
      <c r="B21" s="154">
        <v>5139231</v>
      </c>
      <c r="C21" s="155"/>
      <c r="D21" s="154">
        <v>12261817</v>
      </c>
      <c r="E21" s="11"/>
    </row>
    <row r="22" spans="1:5">
      <c r="A22" s="50" t="s">
        <v>114</v>
      </c>
      <c r="B22" s="154"/>
      <c r="C22" s="155"/>
      <c r="D22" s="154"/>
      <c r="E22" s="11"/>
    </row>
    <row r="23" spans="1:5">
      <c r="A23" s="19" t="s">
        <v>66</v>
      </c>
      <c r="B23" s="157"/>
      <c r="C23" s="155"/>
      <c r="D23" s="157"/>
      <c r="E23" s="11"/>
    </row>
    <row r="24" spans="1:5">
      <c r="A24" s="50" t="s">
        <v>75</v>
      </c>
      <c r="B24" s="154">
        <v>211853</v>
      </c>
      <c r="C24" s="155"/>
      <c r="D24" s="154">
        <v>211853</v>
      </c>
      <c r="E24" s="11"/>
    </row>
    <row r="25" spans="1:5">
      <c r="A25" s="50" t="s">
        <v>76</v>
      </c>
      <c r="B25" s="154"/>
      <c r="C25" s="155"/>
      <c r="D25" s="154"/>
      <c r="E25" s="11"/>
    </row>
    <row r="26" spans="1:5">
      <c r="A26" s="50" t="s">
        <v>77</v>
      </c>
      <c r="B26" s="154"/>
      <c r="C26" s="155"/>
      <c r="D26" s="154"/>
      <c r="E26" s="11"/>
    </row>
    <row r="27" spans="1:5">
      <c r="A27" s="50" t="s">
        <v>60</v>
      </c>
      <c r="B27" s="154">
        <v>78392591</v>
      </c>
      <c r="C27" s="155"/>
      <c r="D27" s="154">
        <v>64277620</v>
      </c>
      <c r="E27" s="11"/>
    </row>
    <row r="28" spans="1:5">
      <c r="A28" s="50" t="s">
        <v>78</v>
      </c>
      <c r="B28" s="154"/>
      <c r="C28" s="155"/>
      <c r="D28" s="154"/>
      <c r="E28" s="11"/>
    </row>
    <row r="29" spans="1:5">
      <c r="A29" s="50" t="s">
        <v>79</v>
      </c>
      <c r="B29" s="154"/>
      <c r="C29" s="155"/>
      <c r="D29" s="154"/>
      <c r="E29" s="11"/>
    </row>
    <row r="30" spans="1:5">
      <c r="A30" s="50" t="s">
        <v>80</v>
      </c>
      <c r="B30" s="154">
        <v>0</v>
      </c>
      <c r="C30" s="155"/>
      <c r="D30" s="154">
        <v>5076019</v>
      </c>
      <c r="E30" s="11"/>
    </row>
    <row r="31" spans="1:5">
      <c r="A31" s="19" t="s">
        <v>16</v>
      </c>
      <c r="B31" s="154">
        <v>0</v>
      </c>
      <c r="C31" s="155"/>
      <c r="D31" s="154">
        <v>6941562</v>
      </c>
      <c r="E31" s="11"/>
    </row>
    <row r="32" spans="1:5">
      <c r="A32" s="19" t="s">
        <v>17</v>
      </c>
      <c r="B32" s="49"/>
      <c r="C32" s="23"/>
      <c r="D32" s="49"/>
      <c r="E32" s="11"/>
    </row>
    <row r="33" spans="1:5">
      <c r="A33" s="19" t="s">
        <v>2</v>
      </c>
      <c r="B33" s="27">
        <f>SUM(B11:B32)</f>
        <v>345806877</v>
      </c>
      <c r="C33" s="28"/>
      <c r="D33" s="27">
        <f>SUM(D11:D32)</f>
        <v>323019624</v>
      </c>
      <c r="E33" s="11"/>
    </row>
    <row r="34" spans="1:5">
      <c r="A34" s="19"/>
      <c r="B34" s="18"/>
      <c r="C34" s="23"/>
      <c r="D34" s="18"/>
      <c r="E34" s="11"/>
    </row>
    <row r="35" spans="1:5">
      <c r="A35" s="19" t="s">
        <v>19</v>
      </c>
      <c r="B35" s="18"/>
      <c r="C35" s="23"/>
      <c r="D35" s="18"/>
      <c r="E35" s="11"/>
    </row>
    <row r="36" spans="1:5">
      <c r="A36" s="19" t="s">
        <v>81</v>
      </c>
      <c r="B36" s="18"/>
      <c r="C36" s="23"/>
      <c r="D36" s="18"/>
      <c r="E36" s="11"/>
    </row>
    <row r="37" spans="1:5">
      <c r="A37" s="50" t="s">
        <v>115</v>
      </c>
      <c r="B37" s="49"/>
      <c r="C37" s="23"/>
      <c r="D37" s="49"/>
      <c r="E37" s="11"/>
    </row>
    <row r="38" spans="1:5">
      <c r="A38" s="50" t="s">
        <v>116</v>
      </c>
      <c r="B38" s="49"/>
      <c r="C38" s="23"/>
      <c r="D38" s="49"/>
      <c r="E38" s="11"/>
    </row>
    <row r="39" spans="1:5">
      <c r="A39" s="50" t="s">
        <v>117</v>
      </c>
      <c r="B39" s="49"/>
      <c r="C39" s="23"/>
      <c r="D39" s="49"/>
      <c r="E39" s="11"/>
    </row>
    <row r="40" spans="1:5">
      <c r="A40" s="50" t="s">
        <v>118</v>
      </c>
      <c r="B40" s="49"/>
      <c r="C40" s="23"/>
      <c r="D40" s="49"/>
      <c r="E40" s="11"/>
    </row>
    <row r="41" spans="1:5">
      <c r="A41" s="50" t="s">
        <v>119</v>
      </c>
      <c r="B41" s="49"/>
      <c r="C41" s="23"/>
      <c r="D41" s="49"/>
      <c r="E41" s="11"/>
    </row>
    <row r="42" spans="1:5">
      <c r="A42" s="50" t="s">
        <v>120</v>
      </c>
      <c r="B42" s="154"/>
      <c r="C42" s="155"/>
      <c r="D42" s="154"/>
      <c r="E42" s="11"/>
    </row>
    <row r="43" spans="1:5">
      <c r="A43" s="19" t="s">
        <v>72</v>
      </c>
      <c r="B43" s="157"/>
      <c r="C43" s="155"/>
      <c r="D43" s="157"/>
      <c r="E43" s="11"/>
    </row>
    <row r="44" spans="1:5">
      <c r="A44" s="50" t="s">
        <v>123</v>
      </c>
      <c r="B44" s="154"/>
      <c r="C44" s="155"/>
      <c r="D44" s="154"/>
      <c r="E44" s="11"/>
    </row>
    <row r="45" spans="1:5">
      <c r="A45" s="50" t="s">
        <v>124</v>
      </c>
      <c r="B45" s="154">
        <v>13900765</v>
      </c>
      <c r="C45" s="155"/>
      <c r="D45" s="154">
        <v>17375956</v>
      </c>
      <c r="E45" s="11"/>
    </row>
    <row r="46" spans="1:5">
      <c r="A46" s="50" t="s">
        <v>125</v>
      </c>
      <c r="B46" s="154">
        <v>9089312</v>
      </c>
      <c r="C46" s="155"/>
      <c r="D46" s="154">
        <v>10106776</v>
      </c>
      <c r="E46" s="11"/>
    </row>
    <row r="47" spans="1:5">
      <c r="A47" s="50" t="s">
        <v>126</v>
      </c>
      <c r="B47" s="154"/>
      <c r="C47" s="155"/>
      <c r="D47" s="154"/>
      <c r="E47" s="11"/>
    </row>
    <row r="48" spans="1:5">
      <c r="A48" s="50" t="s">
        <v>127</v>
      </c>
      <c r="B48" s="154"/>
      <c r="C48" s="155"/>
      <c r="D48" s="154"/>
      <c r="E48" s="11"/>
    </row>
    <row r="49" spans="1:5">
      <c r="A49" s="19" t="s">
        <v>20</v>
      </c>
      <c r="B49" s="154"/>
      <c r="C49" s="155"/>
      <c r="D49" s="154"/>
      <c r="E49" s="11"/>
    </row>
    <row r="50" spans="1:5">
      <c r="A50" s="19" t="s">
        <v>82</v>
      </c>
      <c r="B50" s="157"/>
      <c r="C50" s="155"/>
      <c r="D50" s="157"/>
      <c r="E50" s="11"/>
    </row>
    <row r="51" spans="1:5">
      <c r="A51" s="50" t="s">
        <v>128</v>
      </c>
      <c r="B51" s="154"/>
      <c r="C51" s="155"/>
      <c r="D51" s="154"/>
      <c r="E51" s="11"/>
    </row>
    <row r="52" spans="1:5">
      <c r="A52" s="50" t="s">
        <v>129</v>
      </c>
      <c r="B52" s="49"/>
      <c r="C52" s="23"/>
      <c r="D52" s="49"/>
      <c r="E52" s="11"/>
    </row>
    <row r="53" spans="1:5">
      <c r="A53" s="50" t="s">
        <v>130</v>
      </c>
      <c r="B53" s="49"/>
      <c r="C53" s="23"/>
      <c r="D53" s="49"/>
      <c r="E53" s="11"/>
    </row>
    <row r="54" spans="1:5">
      <c r="A54" s="19" t="s">
        <v>21</v>
      </c>
      <c r="B54" s="49"/>
      <c r="C54" s="23"/>
      <c r="D54" s="49"/>
      <c r="E54" s="11"/>
    </row>
    <row r="55" spans="1:5">
      <c r="A55" s="19" t="s">
        <v>1</v>
      </c>
      <c r="B55" s="27">
        <f>SUM(B37:B54)</f>
        <v>22990077</v>
      </c>
      <c r="C55" s="28"/>
      <c r="D55" s="27">
        <f>SUM(D37:D54)</f>
        <v>27482732</v>
      </c>
      <c r="E55" s="11"/>
    </row>
    <row r="56" spans="1:5">
      <c r="A56" s="19"/>
      <c r="B56" s="20"/>
      <c r="C56" s="20"/>
      <c r="D56" s="20"/>
      <c r="E56" s="11"/>
    </row>
    <row r="57" spans="1:5" ht="15.75" thickBot="1">
      <c r="A57" s="19" t="s">
        <v>22</v>
      </c>
      <c r="B57" s="51">
        <f>B55+B33</f>
        <v>368796954</v>
      </c>
      <c r="C57" s="52"/>
      <c r="D57" s="51">
        <f>D55+D33</f>
        <v>350502356</v>
      </c>
      <c r="E57" s="11"/>
    </row>
    <row r="58" spans="1:5" ht="15.75" thickTop="1">
      <c r="A58" s="21"/>
      <c r="B58" s="18"/>
      <c r="C58" s="23"/>
      <c r="D58" s="18"/>
      <c r="E58" s="11"/>
    </row>
    <row r="59" spans="1:5">
      <c r="A59" s="13" t="s">
        <v>23</v>
      </c>
      <c r="B59" s="18"/>
      <c r="C59" s="23"/>
      <c r="D59" s="18"/>
      <c r="E59" s="11"/>
    </row>
    <row r="60" spans="1:5">
      <c r="A60" s="13"/>
      <c r="B60" s="18"/>
      <c r="C60" s="23"/>
      <c r="D60" s="18"/>
      <c r="E60" s="11"/>
    </row>
    <row r="61" spans="1:5">
      <c r="A61" s="19" t="s">
        <v>24</v>
      </c>
      <c r="B61" s="18"/>
      <c r="C61" s="23"/>
      <c r="D61" s="18"/>
      <c r="E61" s="11"/>
    </row>
    <row r="62" spans="1:5">
      <c r="A62" s="50" t="s">
        <v>131</v>
      </c>
      <c r="B62" s="49"/>
      <c r="C62" s="23"/>
      <c r="D62" s="49"/>
      <c r="E62" s="11"/>
    </row>
    <row r="63" spans="1:5">
      <c r="A63" s="50" t="s">
        <v>83</v>
      </c>
      <c r="B63" s="49">
        <v>23163560</v>
      </c>
      <c r="C63" s="23"/>
      <c r="D63" s="49">
        <v>21931785</v>
      </c>
      <c r="E63" s="11"/>
    </row>
    <row r="64" spans="1:5">
      <c r="A64" s="50" t="s">
        <v>84</v>
      </c>
      <c r="B64" s="49"/>
      <c r="C64" s="23"/>
      <c r="D64" s="49"/>
      <c r="E64" s="11"/>
    </row>
    <row r="65" spans="1:5">
      <c r="A65" s="50" t="s">
        <v>25</v>
      </c>
      <c r="B65" s="49">
        <v>139307700</v>
      </c>
      <c r="C65" s="23"/>
      <c r="D65" s="49">
        <v>136801997</v>
      </c>
      <c r="E65" s="11"/>
    </row>
    <row r="66" spans="1:5">
      <c r="A66" s="50" t="s">
        <v>85</v>
      </c>
      <c r="B66" s="49"/>
      <c r="C66" s="23"/>
      <c r="D66" s="49"/>
      <c r="E66" s="11"/>
    </row>
    <row r="67" spans="1:5">
      <c r="A67" s="50" t="s">
        <v>132</v>
      </c>
      <c r="B67" s="49"/>
      <c r="C67" s="23"/>
      <c r="D67" s="49"/>
      <c r="E67" s="11"/>
    </row>
    <row r="68" spans="1:5">
      <c r="A68" s="50" t="s">
        <v>133</v>
      </c>
      <c r="B68" s="49"/>
      <c r="C68" s="23"/>
      <c r="D68" s="49"/>
      <c r="E68" s="11"/>
    </row>
    <row r="69" spans="1:5">
      <c r="A69" s="50" t="s">
        <v>70</v>
      </c>
      <c r="B69" s="49">
        <v>1949901</v>
      </c>
      <c r="C69" s="23"/>
      <c r="D69" s="49">
        <v>1515780</v>
      </c>
      <c r="E69" s="11"/>
    </row>
    <row r="70" spans="1:5">
      <c r="A70" s="50" t="s">
        <v>86</v>
      </c>
      <c r="B70" s="49">
        <v>45637</v>
      </c>
      <c r="C70" s="23"/>
      <c r="D70" s="49">
        <v>80140</v>
      </c>
      <c r="E70" s="11"/>
    </row>
    <row r="71" spans="1:5">
      <c r="A71" s="50" t="s">
        <v>67</v>
      </c>
      <c r="B71" s="49">
        <v>142051958</v>
      </c>
      <c r="C71" s="23"/>
      <c r="D71" s="49">
        <v>142051958</v>
      </c>
      <c r="E71" s="11"/>
    </row>
    <row r="72" spans="1:5">
      <c r="A72" s="19" t="s">
        <v>26</v>
      </c>
      <c r="B72" s="49"/>
      <c r="C72" s="23"/>
      <c r="D72" s="49"/>
      <c r="E72" s="11"/>
    </row>
    <row r="73" spans="1:5">
      <c r="A73" s="19" t="s">
        <v>27</v>
      </c>
      <c r="B73" s="49"/>
      <c r="C73" s="23"/>
      <c r="D73" s="49"/>
      <c r="E73" s="11"/>
    </row>
    <row r="74" spans="1:5">
      <c r="A74" s="19" t="s">
        <v>71</v>
      </c>
      <c r="B74" s="49"/>
      <c r="C74" s="23"/>
      <c r="D74" s="49"/>
      <c r="E74" s="11"/>
    </row>
    <row r="75" spans="1:5">
      <c r="A75" s="19" t="s">
        <v>28</v>
      </c>
      <c r="B75" s="27">
        <f>SUM(B62:B74)</f>
        <v>306518756</v>
      </c>
      <c r="C75" s="28"/>
      <c r="D75" s="27">
        <f>SUM(D62:D74)</f>
        <v>302381660</v>
      </c>
      <c r="E75" s="11"/>
    </row>
    <row r="76" spans="1:5">
      <c r="A76" s="19"/>
      <c r="B76" s="18"/>
      <c r="C76" s="23"/>
      <c r="D76" s="18"/>
      <c r="E76" s="11"/>
    </row>
    <row r="77" spans="1:5">
      <c r="A77" s="19" t="s">
        <v>29</v>
      </c>
      <c r="B77" s="18"/>
      <c r="C77" s="23"/>
      <c r="D77" s="18"/>
      <c r="E77" s="11"/>
    </row>
    <row r="78" spans="1:5">
      <c r="A78" s="50" t="s">
        <v>131</v>
      </c>
      <c r="B78" s="49"/>
      <c r="C78" s="23"/>
      <c r="D78" s="49"/>
      <c r="E78" s="11"/>
    </row>
    <row r="79" spans="1:5">
      <c r="A79" s="50" t="s">
        <v>83</v>
      </c>
      <c r="B79" s="49"/>
      <c r="C79" s="23"/>
      <c r="D79" s="49"/>
      <c r="E79" s="11"/>
    </row>
    <row r="80" spans="1:5">
      <c r="A80" s="50" t="s">
        <v>84</v>
      </c>
      <c r="B80" s="49"/>
      <c r="C80" s="23"/>
      <c r="D80" s="49"/>
      <c r="E80" s="11"/>
    </row>
    <row r="81" spans="1:5">
      <c r="A81" s="50" t="s">
        <v>25</v>
      </c>
      <c r="B81" s="49"/>
      <c r="C81" s="23"/>
      <c r="D81" s="49"/>
      <c r="E81" s="11"/>
    </row>
    <row r="82" spans="1:5">
      <c r="A82" s="50" t="s">
        <v>85</v>
      </c>
      <c r="B82" s="49"/>
      <c r="C82" s="23"/>
      <c r="D82" s="49"/>
      <c r="E82" s="11"/>
    </row>
    <row r="83" spans="1:5">
      <c r="A83" s="50" t="s">
        <v>132</v>
      </c>
      <c r="B83" s="49"/>
      <c r="C83" s="23"/>
      <c r="D83" s="49"/>
      <c r="E83" s="11"/>
    </row>
    <row r="84" spans="1:5">
      <c r="A84" s="50" t="s">
        <v>133</v>
      </c>
      <c r="B84" s="49"/>
      <c r="C84" s="23"/>
      <c r="D84" s="49"/>
      <c r="E84" s="11"/>
    </row>
    <row r="85" spans="1:5">
      <c r="A85" s="50" t="s">
        <v>67</v>
      </c>
      <c r="B85" s="49"/>
      <c r="C85" s="23"/>
      <c r="D85" s="49"/>
      <c r="E85" s="11"/>
    </row>
    <row r="86" spans="1:5">
      <c r="A86" s="19" t="s">
        <v>26</v>
      </c>
      <c r="B86" s="49"/>
      <c r="C86" s="23"/>
      <c r="D86" s="49"/>
      <c r="E86" s="11"/>
    </row>
    <row r="87" spans="1:5">
      <c r="A87" s="19" t="s">
        <v>27</v>
      </c>
      <c r="B87" s="49"/>
      <c r="C87" s="23"/>
      <c r="D87" s="49"/>
      <c r="E87" s="11"/>
    </row>
    <row r="88" spans="1:5">
      <c r="A88" s="19" t="s">
        <v>71</v>
      </c>
      <c r="B88" s="18"/>
      <c r="C88" s="23"/>
      <c r="D88" s="18"/>
      <c r="E88" s="11"/>
    </row>
    <row r="89" spans="1:5">
      <c r="A89" s="50" t="s">
        <v>87</v>
      </c>
      <c r="B89" s="49"/>
      <c r="C89" s="23"/>
      <c r="D89" s="49"/>
      <c r="E89" s="11"/>
    </row>
    <row r="90" spans="1:5">
      <c r="A90" s="50" t="s">
        <v>88</v>
      </c>
      <c r="B90" s="49"/>
      <c r="C90" s="23"/>
      <c r="D90" s="49"/>
      <c r="E90" s="11"/>
    </row>
    <row r="91" spans="1:5">
      <c r="A91" s="19" t="s">
        <v>30</v>
      </c>
      <c r="B91" s="49"/>
      <c r="C91" s="23"/>
      <c r="D91" s="49"/>
      <c r="E91" s="11"/>
    </row>
    <row r="92" spans="1:5">
      <c r="A92" s="19" t="s">
        <v>31</v>
      </c>
      <c r="B92" s="27">
        <f>SUM(B78:B91)</f>
        <v>0</v>
      </c>
      <c r="C92" s="28"/>
      <c r="D92" s="27">
        <f>SUM(D78:D91)</f>
        <v>0</v>
      </c>
      <c r="E92" s="11"/>
    </row>
    <row r="93" spans="1:5">
      <c r="A93" s="19"/>
      <c r="B93" s="20"/>
      <c r="C93" s="20"/>
      <c r="D93" s="20"/>
      <c r="E93" s="11"/>
    </row>
    <row r="94" spans="1:5">
      <c r="A94" s="19" t="s">
        <v>32</v>
      </c>
      <c r="B94" s="53">
        <f>B75+B92</f>
        <v>306518756</v>
      </c>
      <c r="C94" s="52"/>
      <c r="D94" s="53">
        <f>D75+D92</f>
        <v>302381660</v>
      </c>
      <c r="E94" s="11"/>
    </row>
    <row r="95" spans="1:5">
      <c r="A95" s="19"/>
      <c r="B95" s="18"/>
      <c r="C95" s="23"/>
      <c r="D95" s="18"/>
      <c r="E95" s="11"/>
    </row>
    <row r="96" spans="1:5">
      <c r="A96" s="19" t="s">
        <v>33</v>
      </c>
      <c r="B96" s="18"/>
      <c r="C96" s="23"/>
      <c r="D96" s="18"/>
      <c r="E96" s="11"/>
    </row>
    <row r="97" spans="1:5">
      <c r="A97" s="19" t="s">
        <v>34</v>
      </c>
      <c r="B97" s="49">
        <v>32500000</v>
      </c>
      <c r="C97" s="23"/>
      <c r="D97" s="49">
        <v>32500000</v>
      </c>
      <c r="E97" s="11"/>
    </row>
    <row r="98" spans="1:5">
      <c r="A98" s="19" t="s">
        <v>35</v>
      </c>
      <c r="B98" s="49"/>
      <c r="C98" s="23"/>
      <c r="D98" s="49"/>
      <c r="E98" s="11"/>
    </row>
    <row r="99" spans="1:5">
      <c r="A99" s="19" t="s">
        <v>36</v>
      </c>
      <c r="B99" s="49"/>
      <c r="C99" s="23"/>
      <c r="D99" s="49"/>
      <c r="E99" s="11"/>
    </row>
    <row r="100" spans="1:5">
      <c r="A100" s="19" t="s">
        <v>6</v>
      </c>
      <c r="B100" s="18"/>
      <c r="C100" s="23"/>
      <c r="D100" s="18"/>
      <c r="E100" s="11"/>
    </row>
    <row r="101" spans="1:5">
      <c r="A101" s="50" t="s">
        <v>0</v>
      </c>
      <c r="B101" s="49">
        <v>395464</v>
      </c>
      <c r="C101" s="23"/>
      <c r="D101" s="49">
        <v>395464</v>
      </c>
      <c r="E101" s="11"/>
    </row>
    <row r="102" spans="1:5">
      <c r="A102" s="50" t="s">
        <v>89</v>
      </c>
      <c r="B102" s="49"/>
      <c r="C102" s="23"/>
      <c r="D102" s="49"/>
      <c r="E102" s="11"/>
    </row>
    <row r="103" spans="1:5">
      <c r="A103" s="50" t="s">
        <v>6</v>
      </c>
      <c r="B103" s="49">
        <v>34152367</v>
      </c>
      <c r="C103" s="23"/>
      <c r="D103" s="49">
        <v>34152367</v>
      </c>
      <c r="E103" s="11"/>
    </row>
    <row r="104" spans="1:5">
      <c r="A104" s="50" t="s">
        <v>107</v>
      </c>
      <c r="B104" s="49"/>
      <c r="C104" s="23"/>
      <c r="D104" s="49"/>
      <c r="E104" s="11"/>
    </row>
    <row r="105" spans="1:5">
      <c r="A105" s="19" t="s">
        <v>62</v>
      </c>
      <c r="B105" s="49">
        <v>-18927135</v>
      </c>
      <c r="C105" s="42"/>
      <c r="D105" s="49">
        <v>5781767</v>
      </c>
      <c r="E105" s="11"/>
    </row>
    <row r="106" spans="1:5">
      <c r="A106" s="19" t="s">
        <v>61</v>
      </c>
      <c r="B106" s="49">
        <v>14157502</v>
      </c>
      <c r="C106" s="23"/>
      <c r="D106" s="49">
        <v>-24708902</v>
      </c>
      <c r="E106" s="11"/>
    </row>
    <row r="107" spans="1:5" ht="18" customHeight="1">
      <c r="A107" s="19" t="s">
        <v>64</v>
      </c>
      <c r="B107" s="36">
        <f>SUM(B97:B106)</f>
        <v>62278198</v>
      </c>
      <c r="C107" s="37"/>
      <c r="D107" s="36">
        <f>SUM(D97:D106)</f>
        <v>48120696</v>
      </c>
      <c r="E107" s="11"/>
    </row>
    <row r="108" spans="1:5">
      <c r="A108" s="17" t="s">
        <v>59</v>
      </c>
      <c r="B108" s="49"/>
      <c r="C108" s="23"/>
      <c r="D108" s="49"/>
      <c r="E108" s="11"/>
    </row>
    <row r="109" spans="1:5">
      <c r="A109" s="19" t="s">
        <v>63</v>
      </c>
      <c r="B109" s="53">
        <f>SUM(B107:B108)</f>
        <v>62278198</v>
      </c>
      <c r="C109" s="52"/>
      <c r="D109" s="53">
        <f>SUM(D107:D108)</f>
        <v>48120696</v>
      </c>
      <c r="E109" s="11"/>
    </row>
    <row r="110" spans="1:5">
      <c r="A110" s="19"/>
      <c r="B110" s="41"/>
      <c r="C110" s="42"/>
      <c r="D110" s="41"/>
      <c r="E110" s="5"/>
    </row>
    <row r="111" spans="1:5" ht="15.75" thickBot="1">
      <c r="A111" s="54" t="s">
        <v>37</v>
      </c>
      <c r="B111" s="51">
        <f>B94+B109</f>
        <v>368796954</v>
      </c>
      <c r="C111" s="52"/>
      <c r="D111" s="51">
        <f>D94+D109</f>
        <v>350502356</v>
      </c>
      <c r="E111" s="6"/>
    </row>
    <row r="112" spans="1:5" ht="15.75" thickTop="1">
      <c r="A112" s="7"/>
      <c r="B112" s="8"/>
      <c r="C112" s="8"/>
      <c r="D112" s="8"/>
      <c r="E112" s="8"/>
    </row>
    <row r="113" spans="1:5">
      <c r="A113" s="25" t="s">
        <v>3</v>
      </c>
      <c r="B113" s="26">
        <f>B57-B111</f>
        <v>0</v>
      </c>
      <c r="C113" s="25"/>
      <c r="D113" s="26">
        <f>D57-D111</f>
        <v>0</v>
      </c>
      <c r="E113" s="9"/>
    </row>
    <row r="114" spans="1:5">
      <c r="A114" s="9"/>
      <c r="B114" s="9"/>
      <c r="C114" s="9"/>
      <c r="D114" s="9"/>
      <c r="E114" s="9"/>
    </row>
    <row r="115" spans="1:5">
      <c r="A115" s="9"/>
      <c r="B115" s="9"/>
      <c r="C115" s="9"/>
      <c r="D115" s="9"/>
      <c r="E115" s="9"/>
    </row>
    <row r="116" spans="1:5" ht="30" customHeight="1">
      <c r="A116" s="325" t="s">
        <v>108</v>
      </c>
      <c r="B116" s="325"/>
      <c r="C116" s="325"/>
      <c r="D116" s="325"/>
      <c r="E116" s="9"/>
    </row>
    <row r="117" spans="1:5">
      <c r="A117" s="9"/>
      <c r="B117" s="9"/>
      <c r="C117" s="9"/>
      <c r="D117" s="9"/>
      <c r="E117" s="9"/>
    </row>
    <row r="118" spans="1:5">
      <c r="A118" s="9"/>
      <c r="B118" s="9"/>
      <c r="C118" s="9"/>
      <c r="D118" s="9"/>
      <c r="E118" s="9"/>
    </row>
    <row r="119" spans="1:5">
      <c r="A119" s="9"/>
      <c r="B119" s="9"/>
      <c r="C119" s="9"/>
      <c r="D119" s="9"/>
      <c r="E119" s="9"/>
    </row>
    <row r="120" spans="1:5">
      <c r="A120" s="9"/>
      <c r="B120" s="9"/>
      <c r="C120" s="9"/>
      <c r="D120" s="9"/>
      <c r="E120" s="9"/>
    </row>
    <row r="121" spans="1:5">
      <c r="A121" s="9"/>
      <c r="B121" s="9"/>
      <c r="C121" s="9"/>
      <c r="D121" s="9"/>
      <c r="E121" s="9"/>
    </row>
    <row r="122" spans="1:5">
      <c r="A122" s="9"/>
      <c r="B122" s="9"/>
      <c r="C122" s="9"/>
      <c r="D122" s="9"/>
      <c r="E122" s="9"/>
    </row>
    <row r="123" spans="1:5">
      <c r="A123" s="9"/>
      <c r="B123" s="8"/>
      <c r="C123" s="8"/>
      <c r="D123" s="8"/>
      <c r="E123" s="8"/>
    </row>
    <row r="124" spans="1:5">
      <c r="A124" s="9"/>
      <c r="B124" s="8"/>
      <c r="C124" s="8"/>
      <c r="D124" s="8"/>
      <c r="E124" s="8"/>
    </row>
    <row r="125" spans="1:5">
      <c r="A125" s="9"/>
      <c r="B125" s="8"/>
      <c r="C125" s="8"/>
      <c r="D125" s="8"/>
      <c r="E125" s="8"/>
    </row>
    <row r="126" spans="1:5">
      <c r="A126" s="9"/>
      <c r="B126" s="8"/>
      <c r="C126" s="8"/>
      <c r="D126" s="8"/>
      <c r="E126" s="8"/>
    </row>
    <row r="127" spans="1:5">
      <c r="A127" s="9"/>
      <c r="B127" s="8"/>
      <c r="C127" s="8"/>
      <c r="D127" s="8"/>
      <c r="E127" s="8"/>
    </row>
    <row r="128" spans="1:5">
      <c r="A128" s="9"/>
      <c r="B128" s="8"/>
      <c r="C128" s="8"/>
      <c r="D128" s="8"/>
      <c r="E128" s="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zoomScaleNormal="100" workbookViewId="0">
      <selection activeCell="I24" sqref="I24"/>
    </sheetView>
  </sheetViews>
  <sheetFormatPr defaultColWidth="9.140625" defaultRowHeight="15"/>
  <cols>
    <col min="1" max="1" width="79.7109375" style="11" customWidth="1"/>
    <col min="2" max="2" width="15.7109375" style="10" customWidth="1"/>
    <col min="3" max="3" width="2.7109375" style="10" customWidth="1"/>
    <col min="4" max="4" width="15.7109375" style="10" customWidth="1"/>
    <col min="5" max="5" width="2.5703125" style="10" customWidth="1"/>
    <col min="6" max="6" width="11" style="11" bestFit="1" customWidth="1"/>
    <col min="7" max="16384" width="9.140625" style="11"/>
  </cols>
  <sheetData>
    <row r="1" spans="1:5">
      <c r="A1" s="31" t="s">
        <v>437</v>
      </c>
    </row>
    <row r="2" spans="1:5" ht="15.75" thickBot="1">
      <c r="A2" s="158" t="s">
        <v>226</v>
      </c>
    </row>
    <row r="3" spans="1:5">
      <c r="A3" s="31" t="s">
        <v>227</v>
      </c>
    </row>
    <row r="4" spans="1:5">
      <c r="A4" s="32" t="s">
        <v>223</v>
      </c>
    </row>
    <row r="5" spans="1:5">
      <c r="A5" s="13" t="s">
        <v>38</v>
      </c>
      <c r="B5" s="11"/>
      <c r="C5" s="11"/>
      <c r="D5" s="11"/>
      <c r="E5" s="11"/>
    </row>
    <row r="6" spans="1:5">
      <c r="A6" s="29"/>
      <c r="B6" s="12" t="s">
        <v>9</v>
      </c>
      <c r="C6" s="12"/>
      <c r="D6" s="12" t="s">
        <v>9</v>
      </c>
      <c r="E6" s="43"/>
    </row>
    <row r="7" spans="1:5">
      <c r="A7" s="29"/>
      <c r="B7" s="12" t="s">
        <v>10</v>
      </c>
      <c r="C7" s="12"/>
      <c r="D7" s="12" t="s">
        <v>11</v>
      </c>
      <c r="E7" s="43"/>
    </row>
    <row r="8" spans="1:5">
      <c r="A8" s="30"/>
      <c r="B8" s="16"/>
      <c r="C8" s="22"/>
      <c r="D8" s="16"/>
      <c r="E8" s="40"/>
    </row>
    <row r="9" spans="1:5">
      <c r="A9" s="19" t="s">
        <v>39</v>
      </c>
      <c r="B9" s="33"/>
      <c r="C9" s="34"/>
      <c r="D9" s="33"/>
      <c r="E9" s="33"/>
    </row>
    <row r="10" spans="1:5">
      <c r="A10" s="50" t="s">
        <v>153</v>
      </c>
      <c r="B10" s="55">
        <v>145388246</v>
      </c>
      <c r="C10" s="34"/>
      <c r="D10" s="55">
        <v>176101684</v>
      </c>
      <c r="E10" s="33"/>
    </row>
    <row r="11" spans="1:5">
      <c r="A11" s="50" t="s">
        <v>155</v>
      </c>
      <c r="B11" s="55"/>
      <c r="C11" s="34"/>
      <c r="D11" s="55"/>
      <c r="E11" s="33"/>
    </row>
    <row r="12" spans="1:5">
      <c r="A12" s="50" t="s">
        <v>156</v>
      </c>
      <c r="B12" s="55"/>
      <c r="C12" s="34"/>
      <c r="D12" s="55"/>
      <c r="E12" s="33"/>
    </row>
    <row r="13" spans="1:5">
      <c r="A13" s="50" t="s">
        <v>157</v>
      </c>
      <c r="B13" s="55"/>
      <c r="C13" s="34"/>
      <c r="D13" s="55"/>
      <c r="E13" s="33"/>
    </row>
    <row r="14" spans="1:5">
      <c r="A14" s="50" t="s">
        <v>154</v>
      </c>
      <c r="B14" s="55"/>
      <c r="C14" s="34"/>
      <c r="D14" s="55">
        <v>3771763</v>
      </c>
      <c r="E14" s="33"/>
    </row>
    <row r="15" spans="1:5">
      <c r="A15" s="19" t="s">
        <v>40</v>
      </c>
      <c r="B15" s="55"/>
      <c r="C15" s="34"/>
      <c r="D15" s="55"/>
      <c r="E15" s="33"/>
    </row>
    <row r="16" spans="1:5" ht="29.25">
      <c r="A16" s="19" t="s">
        <v>41</v>
      </c>
      <c r="B16" s="55"/>
      <c r="C16" s="34"/>
      <c r="D16" s="55"/>
      <c r="E16" s="33"/>
    </row>
    <row r="17" spans="1:5">
      <c r="A17" s="19" t="s">
        <v>42</v>
      </c>
      <c r="B17" s="55"/>
      <c r="C17" s="34"/>
      <c r="D17" s="55"/>
      <c r="E17" s="33"/>
    </row>
    <row r="18" spans="1:5">
      <c r="A18" s="19" t="s">
        <v>43</v>
      </c>
      <c r="B18" s="33"/>
      <c r="C18" s="34"/>
      <c r="D18" s="33"/>
      <c r="E18" s="33"/>
    </row>
    <row r="19" spans="1:5">
      <c r="A19" s="50" t="s">
        <v>43</v>
      </c>
      <c r="B19" s="55">
        <v>-83822565</v>
      </c>
      <c r="C19" s="34"/>
      <c r="D19" s="55">
        <v>-162996132</v>
      </c>
      <c r="E19" s="33"/>
    </row>
    <row r="20" spans="1:5">
      <c r="A20" s="50" t="s">
        <v>94</v>
      </c>
      <c r="B20" s="55"/>
      <c r="C20" s="34"/>
      <c r="D20" s="55"/>
      <c r="E20" s="33"/>
    </row>
    <row r="21" spans="1:5">
      <c r="A21" s="19" t="s">
        <v>68</v>
      </c>
      <c r="B21" s="33"/>
      <c r="C21" s="34"/>
      <c r="D21" s="33"/>
      <c r="E21" s="33"/>
    </row>
    <row r="22" spans="1:5">
      <c r="A22" s="50" t="s">
        <v>95</v>
      </c>
      <c r="B22" s="55">
        <v>-11085001</v>
      </c>
      <c r="C22" s="34"/>
      <c r="D22" s="55">
        <v>-12577060</v>
      </c>
      <c r="E22" s="33"/>
    </row>
    <row r="23" spans="1:5">
      <c r="A23" s="50" t="s">
        <v>96</v>
      </c>
      <c r="B23" s="55">
        <v>-1855402</v>
      </c>
      <c r="C23" s="34"/>
      <c r="D23" s="55">
        <v>-2091556</v>
      </c>
      <c r="E23" s="33"/>
    </row>
    <row r="24" spans="1:5">
      <c r="A24" s="50" t="s">
        <v>98</v>
      </c>
      <c r="B24" s="55"/>
      <c r="C24" s="34"/>
      <c r="D24" s="55"/>
      <c r="E24" s="33"/>
    </row>
    <row r="25" spans="1:5">
      <c r="A25" s="19" t="s">
        <v>44</v>
      </c>
      <c r="B25" s="55"/>
      <c r="C25" s="34"/>
      <c r="D25" s="55"/>
      <c r="E25" s="33"/>
    </row>
    <row r="26" spans="1:5">
      <c r="A26" s="19" t="s">
        <v>58</v>
      </c>
      <c r="B26" s="55">
        <v>-5496547</v>
      </c>
      <c r="C26" s="34"/>
      <c r="D26" s="55">
        <v>-6807550</v>
      </c>
      <c r="E26" s="33"/>
    </row>
    <row r="27" spans="1:5">
      <c r="A27" s="19" t="s">
        <v>45</v>
      </c>
      <c r="B27" s="55">
        <v>-23939378</v>
      </c>
      <c r="C27" s="34"/>
      <c r="D27" s="55">
        <v>-19232940</v>
      </c>
      <c r="E27" s="33"/>
    </row>
    <row r="28" spans="1:5">
      <c r="A28" s="19" t="s">
        <v>8</v>
      </c>
      <c r="B28" s="33"/>
      <c r="C28" s="34"/>
      <c r="D28" s="33"/>
      <c r="E28" s="33"/>
    </row>
    <row r="29" spans="1:5" ht="15" customHeight="1">
      <c r="A29" s="50" t="s">
        <v>99</v>
      </c>
      <c r="B29" s="55"/>
      <c r="C29" s="34"/>
      <c r="D29" s="55"/>
      <c r="E29" s="33"/>
    </row>
    <row r="30" spans="1:5" ht="15" customHeight="1">
      <c r="A30" s="50" t="s">
        <v>97</v>
      </c>
      <c r="B30" s="55"/>
      <c r="C30" s="34"/>
      <c r="D30" s="55"/>
      <c r="E30" s="33"/>
    </row>
    <row r="31" spans="1:5" ht="15" customHeight="1">
      <c r="A31" s="50" t="s">
        <v>106</v>
      </c>
      <c r="B31" s="55"/>
      <c r="C31" s="34"/>
      <c r="D31" s="55"/>
      <c r="E31" s="33"/>
    </row>
    <row r="32" spans="1:5" ht="15" customHeight="1">
      <c r="A32" s="50" t="s">
        <v>100</v>
      </c>
      <c r="B32" s="55"/>
      <c r="C32" s="34"/>
      <c r="D32" s="55"/>
      <c r="E32" s="33"/>
    </row>
    <row r="33" spans="1:5" ht="15" customHeight="1">
      <c r="A33" s="50" t="s">
        <v>105</v>
      </c>
      <c r="B33" s="55"/>
      <c r="C33" s="34"/>
      <c r="D33" s="55"/>
      <c r="E33" s="33"/>
    </row>
    <row r="34" spans="1:5" ht="15" customHeight="1">
      <c r="A34" s="50" t="s">
        <v>101</v>
      </c>
      <c r="B34" s="55"/>
      <c r="C34" s="34"/>
      <c r="D34" s="55">
        <v>5</v>
      </c>
      <c r="E34" s="33"/>
    </row>
    <row r="35" spans="1:5" ht="29.25">
      <c r="A35" s="19" t="s">
        <v>46</v>
      </c>
      <c r="B35" s="55"/>
      <c r="C35" s="34"/>
      <c r="D35" s="55"/>
      <c r="E35" s="33"/>
    </row>
    <row r="36" spans="1:5">
      <c r="A36" s="19" t="s">
        <v>69</v>
      </c>
      <c r="B36" s="33"/>
      <c r="C36" s="57"/>
      <c r="D36" s="33"/>
      <c r="E36" s="33"/>
    </row>
    <row r="37" spans="1:5">
      <c r="A37" s="50" t="s">
        <v>102</v>
      </c>
      <c r="B37" s="55">
        <v>-1904953</v>
      </c>
      <c r="C37" s="34"/>
      <c r="D37" s="55">
        <v>-606516</v>
      </c>
      <c r="E37" s="33"/>
    </row>
    <row r="38" spans="1:5" ht="30">
      <c r="A38" s="50" t="s">
        <v>104</v>
      </c>
      <c r="B38" s="55"/>
      <c r="C38" s="34"/>
      <c r="D38" s="55"/>
      <c r="E38" s="33"/>
    </row>
    <row r="39" spans="1:5">
      <c r="A39" s="50" t="s">
        <v>103</v>
      </c>
      <c r="B39" s="55">
        <v>-588872</v>
      </c>
      <c r="C39" s="34"/>
      <c r="D39" s="55">
        <v>-270600</v>
      </c>
      <c r="E39" s="33"/>
    </row>
    <row r="40" spans="1:5">
      <c r="A40" s="19" t="s">
        <v>47</v>
      </c>
      <c r="B40" s="55"/>
      <c r="C40" s="34"/>
      <c r="D40" s="55"/>
      <c r="E40" s="33"/>
    </row>
    <row r="41" spans="1:5">
      <c r="A41" s="95" t="s">
        <v>134</v>
      </c>
      <c r="B41" s="55"/>
      <c r="C41" s="34"/>
      <c r="D41" s="55"/>
      <c r="E41" s="33"/>
    </row>
    <row r="42" spans="1:5">
      <c r="A42" s="19" t="s">
        <v>48</v>
      </c>
      <c r="B42" s="38">
        <f>SUM(B9:B41)</f>
        <v>16695528</v>
      </c>
      <c r="C42" s="39"/>
      <c r="D42" s="38">
        <f>SUM(D9:D41)</f>
        <v>-24708902</v>
      </c>
      <c r="E42" s="44"/>
    </row>
    <row r="43" spans="1:5">
      <c r="A43" s="19" t="s">
        <v>4</v>
      </c>
      <c r="B43" s="39"/>
      <c r="C43" s="39"/>
      <c r="D43" s="39"/>
      <c r="E43" s="44"/>
    </row>
    <row r="44" spans="1:5">
      <c r="A44" s="50" t="s">
        <v>49</v>
      </c>
      <c r="B44" s="55">
        <v>-2538026</v>
      </c>
      <c r="C44" s="34"/>
      <c r="D44" s="55">
        <v>0</v>
      </c>
      <c r="E44" s="33"/>
    </row>
    <row r="45" spans="1:5">
      <c r="A45" s="50" t="s">
        <v>50</v>
      </c>
      <c r="B45" s="55"/>
      <c r="C45" s="34"/>
      <c r="D45" s="55"/>
      <c r="E45" s="33"/>
    </row>
    <row r="46" spans="1:5">
      <c r="A46" s="50" t="s">
        <v>65</v>
      </c>
      <c r="B46" s="55"/>
      <c r="C46" s="34"/>
      <c r="D46" s="55"/>
      <c r="E46" s="33"/>
    </row>
    <row r="47" spans="1:5">
      <c r="A47" s="19" t="s">
        <v>90</v>
      </c>
      <c r="B47" s="58">
        <f>SUM(B42:B46)</f>
        <v>14157502</v>
      </c>
      <c r="C47" s="44"/>
      <c r="D47" s="58">
        <f>SUM(D42:D46)</f>
        <v>-24708902</v>
      </c>
      <c r="E47" s="44"/>
    </row>
    <row r="48" spans="1:5" ht="15.75" thickBot="1">
      <c r="A48" s="59"/>
      <c r="B48" s="60"/>
      <c r="C48" s="60"/>
      <c r="D48" s="60"/>
      <c r="E48" s="45"/>
    </row>
    <row r="49" spans="1:5" ht="15.75" thickTop="1">
      <c r="A49" s="61" t="s">
        <v>91</v>
      </c>
      <c r="B49" s="35"/>
      <c r="C49" s="35"/>
      <c r="D49" s="35"/>
      <c r="E49" s="45"/>
    </row>
    <row r="50" spans="1:5">
      <c r="A50" s="50" t="s">
        <v>53</v>
      </c>
      <c r="B50" s="56"/>
      <c r="C50" s="35"/>
      <c r="D50" s="56"/>
      <c r="E50" s="33"/>
    </row>
    <row r="51" spans="1:5">
      <c r="A51" s="50" t="s">
        <v>54</v>
      </c>
      <c r="B51" s="56"/>
      <c r="C51" s="35"/>
      <c r="D51" s="56"/>
      <c r="E51" s="33"/>
    </row>
    <row r="52" spans="1:5">
      <c r="A52" s="50" t="s">
        <v>55</v>
      </c>
      <c r="B52" s="56"/>
      <c r="C52" s="35"/>
      <c r="D52" s="56"/>
      <c r="E52" s="40"/>
    </row>
    <row r="53" spans="1:5" ht="15" customHeight="1">
      <c r="A53" s="50" t="s">
        <v>56</v>
      </c>
      <c r="B53" s="56"/>
      <c r="C53" s="35"/>
      <c r="D53" s="56"/>
      <c r="E53" s="46"/>
    </row>
    <row r="54" spans="1:5">
      <c r="A54" s="96" t="s">
        <v>18</v>
      </c>
      <c r="B54" s="56"/>
      <c r="C54" s="35"/>
      <c r="D54" s="56"/>
      <c r="E54" s="1"/>
    </row>
    <row r="55" spans="1:5">
      <c r="A55" s="61" t="s">
        <v>92</v>
      </c>
      <c r="B55" s="62">
        <f>SUM(B50:B54)</f>
        <v>0</v>
      </c>
      <c r="C55" s="63"/>
      <c r="D55" s="62">
        <f>SUM(D50:D54)</f>
        <v>0</v>
      </c>
      <c r="E55" s="46"/>
    </row>
    <row r="56" spans="1:5">
      <c r="A56" s="64"/>
      <c r="B56" s="66"/>
      <c r="C56" s="67"/>
      <c r="D56" s="66"/>
      <c r="E56" s="46"/>
    </row>
    <row r="57" spans="1:5" ht="15.75" thickBot="1">
      <c r="A57" s="61" t="s">
        <v>93</v>
      </c>
      <c r="B57" s="68">
        <f>B47+B55</f>
        <v>14157502</v>
      </c>
      <c r="C57" s="69"/>
      <c r="D57" s="68">
        <f>D47+D55</f>
        <v>-24708902</v>
      </c>
      <c r="E57" s="46"/>
    </row>
    <row r="58" spans="1:5" ht="15.75" thickTop="1">
      <c r="A58" s="64"/>
      <c r="B58" s="66"/>
      <c r="C58" s="67"/>
      <c r="D58" s="66"/>
      <c r="E58" s="46"/>
    </row>
    <row r="59" spans="1:5">
      <c r="A59" s="70" t="s">
        <v>57</v>
      </c>
      <c r="B59" s="66"/>
      <c r="C59" s="67"/>
      <c r="D59" s="66"/>
      <c r="E59" s="47"/>
    </row>
    <row r="60" spans="1:5">
      <c r="A60" s="64" t="s">
        <v>51</v>
      </c>
      <c r="B60" s="55"/>
      <c r="C60" s="33"/>
      <c r="D60" s="55"/>
      <c r="E60" s="47"/>
    </row>
    <row r="61" spans="1:5">
      <c r="A61" s="64" t="s">
        <v>52</v>
      </c>
      <c r="B61" s="55"/>
      <c r="C61" s="33"/>
      <c r="D61" s="55"/>
      <c r="E61" s="47"/>
    </row>
    <row r="62" spans="1:5">
      <c r="A62" s="3"/>
      <c r="B62" s="4"/>
      <c r="C62" s="4"/>
      <c r="D62" s="4"/>
      <c r="E62" s="47"/>
    </row>
    <row r="63" spans="1:5">
      <c r="A63" s="3"/>
      <c r="B63" s="4"/>
      <c r="C63" s="4"/>
      <c r="D63" s="4"/>
      <c r="E63" s="47"/>
    </row>
    <row r="64" spans="1:5">
      <c r="A64" s="9" t="s">
        <v>135</v>
      </c>
      <c r="B64" s="4"/>
      <c r="C64" s="4"/>
      <c r="D64" s="4"/>
      <c r="E64" s="47"/>
    </row>
    <row r="65" spans="1:5">
      <c r="A65" s="71"/>
      <c r="B65" s="2"/>
      <c r="C65" s="2"/>
      <c r="D65" s="2"/>
      <c r="E65" s="48"/>
    </row>
  </sheetData>
  <pageMargins left="1.1023622047244095" right="1.1023622047244095" top="1.1417322834645669" bottom="1.1417322834645669" header="0.31496062992125984" footer="0.31496062992125984"/>
  <pageSetup scale="6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I58"/>
  <sheetViews>
    <sheetView workbookViewId="0">
      <selection sqref="A1:A5"/>
    </sheetView>
  </sheetViews>
  <sheetFormatPr defaultColWidth="9.140625" defaultRowHeight="15"/>
  <cols>
    <col min="1" max="1" width="118" style="99" customWidth="1"/>
    <col min="2" max="2" width="18.7109375" style="99" customWidth="1"/>
    <col min="3" max="3" width="2.7109375" style="100" customWidth="1"/>
    <col min="4" max="4" width="18.7109375" style="99" customWidth="1"/>
    <col min="5" max="5" width="10.7109375" style="99" customWidth="1"/>
    <col min="6" max="6" width="10.140625" style="99" customWidth="1"/>
    <col min="7" max="7" width="10.7109375" style="99" customWidth="1"/>
    <col min="8" max="8" width="11.5703125" style="99" customWidth="1"/>
    <col min="9" max="9" width="84.28515625" style="99" customWidth="1"/>
    <col min="10" max="16384" width="9.140625" style="99"/>
  </cols>
  <sheetData>
    <row r="1" spans="1:7">
      <c r="A1" s="31" t="s">
        <v>73</v>
      </c>
    </row>
    <row r="2" spans="1:7" ht="15.75" thickBot="1">
      <c r="A2" s="153" t="s">
        <v>221</v>
      </c>
    </row>
    <row r="3" spans="1:7">
      <c r="A3" s="32" t="s">
        <v>222</v>
      </c>
    </row>
    <row r="4" spans="1:7" ht="15.75" customHeight="1">
      <c r="A4" s="32" t="s">
        <v>223</v>
      </c>
    </row>
    <row r="5" spans="1:7" ht="15.75" customHeight="1">
      <c r="A5" s="13" t="s">
        <v>38</v>
      </c>
    </row>
    <row r="6" spans="1:7" ht="15.75" customHeight="1">
      <c r="A6" s="118"/>
    </row>
    <row r="7" spans="1:7" ht="15" customHeight="1">
      <c r="A7" s="326"/>
      <c r="B7" s="129" t="s">
        <v>9</v>
      </c>
      <c r="C7" s="129"/>
      <c r="D7" s="129" t="s">
        <v>9</v>
      </c>
    </row>
    <row r="8" spans="1:7" ht="15" customHeight="1">
      <c r="A8" s="326"/>
      <c r="B8" s="129" t="s">
        <v>10</v>
      </c>
      <c r="C8" s="129"/>
      <c r="D8" s="129" t="s">
        <v>11</v>
      </c>
    </row>
    <row r="9" spans="1:7">
      <c r="A9" s="128"/>
    </row>
    <row r="10" spans="1:7">
      <c r="A10" s="127" t="s">
        <v>165</v>
      </c>
    </row>
    <row r="11" spans="1:7">
      <c r="A11" s="50" t="s">
        <v>153</v>
      </c>
      <c r="B11" s="55"/>
      <c r="C11" s="34"/>
      <c r="D11" s="55"/>
      <c r="F11" s="11"/>
      <c r="G11" s="11"/>
    </row>
    <row r="12" spans="1:7">
      <c r="A12" s="50" t="s">
        <v>155</v>
      </c>
      <c r="B12" s="55"/>
      <c r="C12" s="34"/>
      <c r="D12" s="55"/>
      <c r="F12" s="11"/>
      <c r="G12" s="11"/>
    </row>
    <row r="13" spans="1:7">
      <c r="A13" s="50" t="s">
        <v>156</v>
      </c>
      <c r="B13" s="55"/>
      <c r="C13" s="34"/>
      <c r="D13" s="55"/>
      <c r="F13" s="11"/>
      <c r="G13" s="11"/>
    </row>
    <row r="14" spans="1:7">
      <c r="A14" s="50" t="s">
        <v>157</v>
      </c>
      <c r="B14" s="55"/>
      <c r="C14" s="34"/>
      <c r="D14" s="55"/>
      <c r="F14" s="11"/>
      <c r="G14" s="11"/>
    </row>
    <row r="15" spans="1:7">
      <c r="A15" s="50" t="s">
        <v>154</v>
      </c>
      <c r="B15" s="55"/>
      <c r="C15" s="34"/>
      <c r="D15" s="55"/>
      <c r="F15" s="11"/>
      <c r="G15" s="11"/>
    </row>
    <row r="16" spans="1:7">
      <c r="A16" s="127" t="s">
        <v>164</v>
      </c>
      <c r="B16" s="114"/>
      <c r="C16" s="115"/>
      <c r="D16" s="114"/>
    </row>
    <row r="17" spans="1:9">
      <c r="A17" s="127" t="s">
        <v>163</v>
      </c>
      <c r="B17" s="120">
        <f>SUM(B11:B16)</f>
        <v>0</v>
      </c>
      <c r="C17" s="120"/>
      <c r="D17" s="120">
        <f>SUM(D11:D16)</f>
        <v>0</v>
      </c>
    </row>
    <row r="18" spans="1:9">
      <c r="A18" s="127"/>
      <c r="B18" s="115"/>
      <c r="C18" s="115"/>
      <c r="D18" s="115"/>
    </row>
    <row r="19" spans="1:9">
      <c r="A19" s="127" t="s">
        <v>162</v>
      </c>
      <c r="B19" s="126"/>
      <c r="C19" s="115"/>
      <c r="D19" s="126"/>
    </row>
    <row r="20" spans="1:9">
      <c r="A20" s="127" t="s">
        <v>161</v>
      </c>
      <c r="B20" s="126"/>
      <c r="C20" s="115"/>
      <c r="D20" s="126"/>
    </row>
    <row r="21" spans="1:9">
      <c r="A21" s="127" t="s">
        <v>8</v>
      </c>
      <c r="B21" s="124"/>
      <c r="C21" s="124"/>
      <c r="D21" s="115"/>
    </row>
    <row r="22" spans="1:9">
      <c r="A22" s="50" t="s">
        <v>160</v>
      </c>
      <c r="B22" s="123"/>
      <c r="C22" s="124"/>
      <c r="D22" s="126"/>
    </row>
    <row r="23" spans="1:9">
      <c r="A23" s="50" t="s">
        <v>99</v>
      </c>
      <c r="B23" s="123"/>
      <c r="C23" s="124"/>
      <c r="D23" s="126"/>
      <c r="I23" s="50"/>
    </row>
    <row r="24" spans="1:9">
      <c r="A24" s="50" t="s">
        <v>97</v>
      </c>
      <c r="B24" s="123"/>
      <c r="C24" s="124"/>
      <c r="D24" s="126"/>
      <c r="I24" s="50"/>
    </row>
    <row r="25" spans="1:9">
      <c r="A25" s="50" t="s">
        <v>106</v>
      </c>
      <c r="B25" s="123"/>
      <c r="C25" s="124"/>
      <c r="D25" s="126"/>
      <c r="I25" s="50"/>
    </row>
    <row r="26" spans="1:9">
      <c r="A26" s="50" t="s">
        <v>100</v>
      </c>
      <c r="B26" s="123"/>
      <c r="C26" s="124"/>
      <c r="D26" s="126"/>
    </row>
    <row r="27" spans="1:9">
      <c r="A27" s="50" t="s">
        <v>105</v>
      </c>
      <c r="B27" s="123"/>
      <c r="C27" s="124"/>
      <c r="D27" s="126"/>
    </row>
    <row r="28" spans="1:9">
      <c r="A28" s="50" t="s">
        <v>101</v>
      </c>
      <c r="B28" s="123"/>
      <c r="C28" s="124"/>
      <c r="D28" s="126"/>
    </row>
    <row r="29" spans="1:9">
      <c r="A29" s="127" t="s">
        <v>46</v>
      </c>
      <c r="B29" s="123"/>
      <c r="C29" s="124"/>
      <c r="D29" s="126"/>
    </row>
    <row r="30" spans="1:9">
      <c r="A30" s="127" t="s">
        <v>159</v>
      </c>
      <c r="B30" s="124"/>
      <c r="C30" s="124"/>
      <c r="D30" s="115"/>
    </row>
    <row r="31" spans="1:9">
      <c r="A31" s="50" t="s">
        <v>102</v>
      </c>
      <c r="B31" s="123"/>
      <c r="C31" s="124"/>
      <c r="D31" s="126"/>
    </row>
    <row r="32" spans="1:9">
      <c r="A32" s="50" t="s">
        <v>104</v>
      </c>
      <c r="B32" s="123"/>
      <c r="C32" s="124"/>
      <c r="D32" s="126"/>
    </row>
    <row r="33" spans="1:4">
      <c r="A33" s="50" t="s">
        <v>103</v>
      </c>
      <c r="B33" s="123"/>
      <c r="C33" s="124"/>
      <c r="D33" s="126"/>
    </row>
    <row r="34" spans="1:4">
      <c r="A34" s="125" t="s">
        <v>158</v>
      </c>
      <c r="B34" s="123"/>
      <c r="C34" s="124"/>
      <c r="D34" s="123"/>
    </row>
    <row r="35" spans="1:4">
      <c r="A35" s="19" t="s">
        <v>134</v>
      </c>
      <c r="B35" s="122"/>
      <c r="C35" s="99"/>
      <c r="D35" s="122"/>
    </row>
    <row r="36" spans="1:4">
      <c r="A36" s="121" t="s">
        <v>48</v>
      </c>
      <c r="B36" s="119">
        <f>SUM(B17:B35)</f>
        <v>0</v>
      </c>
      <c r="C36" s="120"/>
      <c r="D36" s="119">
        <f>SUM(D17:D35)</f>
        <v>0</v>
      </c>
    </row>
    <row r="37" spans="1:4">
      <c r="A37" s="19" t="s">
        <v>4</v>
      </c>
      <c r="B37" s="117"/>
      <c r="C37" s="115"/>
      <c r="D37" s="117"/>
    </row>
    <row r="38" spans="1:4">
      <c r="A38" s="50" t="s">
        <v>49</v>
      </c>
      <c r="B38" s="116"/>
      <c r="C38" s="115"/>
      <c r="D38" s="116"/>
    </row>
    <row r="39" spans="1:4">
      <c r="A39" s="50" t="s">
        <v>50</v>
      </c>
      <c r="B39" s="116"/>
      <c r="C39" s="115"/>
      <c r="D39" s="116"/>
    </row>
    <row r="40" spans="1:4">
      <c r="A40" s="50" t="s">
        <v>65</v>
      </c>
      <c r="B40" s="114"/>
      <c r="C40" s="115"/>
      <c r="D40" s="114"/>
    </row>
    <row r="41" spans="1:4" ht="15.75" thickBot="1">
      <c r="A41" s="19" t="s">
        <v>90</v>
      </c>
      <c r="B41" s="112">
        <f>SUM(B36:B40)</f>
        <v>0</v>
      </c>
      <c r="C41" s="113"/>
      <c r="D41" s="112">
        <f>SUM(D36:D40)</f>
        <v>0</v>
      </c>
    </row>
    <row r="42" spans="1:4" ht="16.5" thickTop="1" thickBot="1">
      <c r="A42" s="59"/>
      <c r="B42" s="60"/>
      <c r="C42" s="60"/>
      <c r="D42" s="60"/>
    </row>
    <row r="43" spans="1:4" ht="15.75" thickTop="1">
      <c r="A43" s="108" t="s">
        <v>91</v>
      </c>
      <c r="B43" s="35"/>
      <c r="C43" s="35"/>
      <c r="D43" s="35"/>
    </row>
    <row r="44" spans="1:4">
      <c r="A44" s="50" t="s">
        <v>53</v>
      </c>
      <c r="B44" s="111"/>
      <c r="C44" s="35"/>
      <c r="D44" s="111"/>
    </row>
    <row r="45" spans="1:4">
      <c r="A45" s="50" t="s">
        <v>54</v>
      </c>
      <c r="B45" s="111"/>
      <c r="C45" s="35"/>
      <c r="D45" s="111"/>
    </row>
    <row r="46" spans="1:4">
      <c r="A46" s="50" t="s">
        <v>55</v>
      </c>
      <c r="B46" s="111"/>
      <c r="C46" s="35"/>
      <c r="D46" s="111"/>
    </row>
    <row r="47" spans="1:4">
      <c r="A47" s="50" t="s">
        <v>56</v>
      </c>
      <c r="B47" s="111"/>
      <c r="C47" s="35"/>
      <c r="D47" s="111"/>
    </row>
    <row r="48" spans="1:4">
      <c r="A48" s="50" t="s">
        <v>18</v>
      </c>
      <c r="B48" s="111"/>
      <c r="C48" s="35"/>
      <c r="D48" s="111"/>
    </row>
    <row r="49" spans="1:4">
      <c r="A49" s="108" t="s">
        <v>92</v>
      </c>
      <c r="B49" s="109">
        <f>SUM(B44:B48)</f>
        <v>0</v>
      </c>
      <c r="C49" s="110"/>
      <c r="D49" s="109">
        <f>SUM(D44:D48)</f>
        <v>0</v>
      </c>
    </row>
    <row r="50" spans="1:4">
      <c r="A50" s="102"/>
      <c r="B50" s="103"/>
      <c r="C50" s="104"/>
      <c r="D50" s="103"/>
    </row>
    <row r="51" spans="1:4" ht="15.75" thickBot="1">
      <c r="A51" s="108" t="s">
        <v>93</v>
      </c>
      <c r="B51" s="106">
        <f>B41+B49</f>
        <v>0</v>
      </c>
      <c r="C51" s="107"/>
      <c r="D51" s="106">
        <f>D41+D49</f>
        <v>0</v>
      </c>
    </row>
    <row r="52" spans="1:4" ht="15.75" thickTop="1">
      <c r="A52" s="102"/>
      <c r="B52" s="103"/>
      <c r="C52" s="104"/>
      <c r="D52" s="103"/>
    </row>
    <row r="53" spans="1:4">
      <c r="A53" s="105" t="s">
        <v>57</v>
      </c>
      <c r="B53" s="103"/>
      <c r="C53" s="104"/>
      <c r="D53" s="103"/>
    </row>
    <row r="54" spans="1:4">
      <c r="A54" s="102" t="s">
        <v>51</v>
      </c>
      <c r="B54" s="101"/>
      <c r="C54" s="33"/>
      <c r="D54" s="101"/>
    </row>
    <row r="55" spans="1:4">
      <c r="A55" s="102" t="s">
        <v>52</v>
      </c>
      <c r="B55" s="101"/>
      <c r="C55" s="33"/>
      <c r="D55" s="101"/>
    </row>
    <row r="56" spans="1:4">
      <c r="A56" s="3"/>
      <c r="B56" s="4"/>
      <c r="C56" s="4"/>
      <c r="D56" s="4"/>
    </row>
    <row r="57" spans="1:4">
      <c r="A57" s="3"/>
      <c r="B57" s="4"/>
      <c r="C57" s="4"/>
      <c r="D57" s="4"/>
    </row>
    <row r="58" spans="1:4">
      <c r="A58" s="9" t="s">
        <v>135</v>
      </c>
      <c r="B58" s="4"/>
      <c r="C58" s="4"/>
      <c r="D58" s="4"/>
    </row>
  </sheetData>
  <mergeCells count="1">
    <mergeCell ref="A7:A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72"/>
  <sheetViews>
    <sheetView showGridLines="0" topLeftCell="B1" zoomScaleNormal="100" workbookViewId="0">
      <selection activeCell="L68" sqref="L68"/>
    </sheetView>
  </sheetViews>
  <sheetFormatPr defaultColWidth="9.140625" defaultRowHeight="15"/>
  <cols>
    <col min="1" max="1" width="9.7109375" style="11" customWidth="1"/>
    <col min="2" max="2" width="86.42578125" style="11" customWidth="1"/>
    <col min="3" max="3" width="15.7109375" style="11" customWidth="1"/>
    <col min="4" max="4" width="2.7109375" style="11" customWidth="1"/>
    <col min="5" max="5" width="15.7109375" style="11" customWidth="1"/>
    <col min="6" max="6" width="11.5703125" style="11" customWidth="1"/>
    <col min="7" max="7" width="9.85546875" style="11" bestFit="1" customWidth="1"/>
    <col min="8" max="16384" width="9.140625" style="11"/>
  </cols>
  <sheetData>
    <row r="1" spans="2:7">
      <c r="B1" s="31" t="s">
        <v>437</v>
      </c>
    </row>
    <row r="2" spans="2:7" ht="15.75" thickBot="1">
      <c r="B2" s="158" t="s">
        <v>226</v>
      </c>
    </row>
    <row r="3" spans="2:7">
      <c r="B3" s="31" t="s">
        <v>227</v>
      </c>
    </row>
    <row r="4" spans="2:7">
      <c r="B4" s="32" t="s">
        <v>223</v>
      </c>
    </row>
    <row r="5" spans="2:7">
      <c r="B5" s="13" t="s">
        <v>38</v>
      </c>
      <c r="C5" s="16"/>
      <c r="D5" s="22"/>
      <c r="E5" s="16"/>
    </row>
    <row r="6" spans="2:7">
      <c r="B6" s="32"/>
      <c r="C6" s="16"/>
      <c r="D6" s="22"/>
      <c r="E6" s="16"/>
    </row>
    <row r="7" spans="2:7">
      <c r="B7" s="327"/>
      <c r="C7" s="12" t="s">
        <v>9</v>
      </c>
      <c r="D7" s="12"/>
      <c r="E7" s="12" t="s">
        <v>9</v>
      </c>
    </row>
    <row r="8" spans="2:7" ht="14.1" customHeight="1">
      <c r="B8" s="327"/>
      <c r="C8" s="12" t="s">
        <v>10</v>
      </c>
      <c r="D8" s="12"/>
      <c r="E8" s="12" t="s">
        <v>11</v>
      </c>
    </row>
    <row r="9" spans="2:7" ht="14.1" customHeight="1">
      <c r="B9" s="30"/>
      <c r="C9" s="16"/>
      <c r="D9" s="22"/>
      <c r="E9" s="16"/>
    </row>
    <row r="10" spans="2:7" ht="14.1" customHeight="1">
      <c r="B10" s="19" t="s">
        <v>198</v>
      </c>
      <c r="C10" s="151"/>
      <c r="D10" s="152"/>
      <c r="E10" s="151"/>
    </row>
    <row r="11" spans="2:7" ht="14.1" customHeight="1">
      <c r="B11" s="17" t="s">
        <v>220</v>
      </c>
      <c r="C11" s="18">
        <v>14157502</v>
      </c>
      <c r="D11" s="23"/>
      <c r="E11" s="18">
        <v>-24708902</v>
      </c>
      <c r="G11" s="314"/>
    </row>
    <row r="12" spans="2:7" ht="14.1" customHeight="1">
      <c r="B12" s="150" t="s">
        <v>219</v>
      </c>
      <c r="C12" s="18"/>
      <c r="D12" s="23"/>
      <c r="E12" s="18"/>
    </row>
    <row r="13" spans="2:7" ht="14.1" customHeight="1">
      <c r="B13" s="148" t="s">
        <v>218</v>
      </c>
      <c r="C13" s="18"/>
      <c r="D13" s="23"/>
      <c r="E13" s="18"/>
    </row>
    <row r="14" spans="2:7" ht="14.1" customHeight="1">
      <c r="B14" s="148" t="s">
        <v>217</v>
      </c>
      <c r="C14" s="18"/>
      <c r="D14" s="23"/>
      <c r="E14" s="18"/>
    </row>
    <row r="15" spans="2:7">
      <c r="B15" s="149" t="s">
        <v>58</v>
      </c>
      <c r="C15" s="18">
        <v>5496547</v>
      </c>
      <c r="D15" s="23"/>
      <c r="E15" s="18">
        <v>6807550</v>
      </c>
      <c r="G15" s="314"/>
    </row>
    <row r="16" spans="2:7">
      <c r="B16" s="148" t="s">
        <v>44</v>
      </c>
      <c r="C16" s="18"/>
      <c r="D16" s="23"/>
      <c r="E16" s="18"/>
    </row>
    <row r="17" spans="2:5">
      <c r="B17" s="148" t="s">
        <v>216</v>
      </c>
      <c r="C17" s="18"/>
      <c r="D17" s="23"/>
      <c r="E17" s="18"/>
    </row>
    <row r="18" spans="2:5">
      <c r="B18" s="148" t="s">
        <v>215</v>
      </c>
      <c r="C18" s="18"/>
      <c r="D18" s="23"/>
      <c r="E18" s="18"/>
    </row>
    <row r="19" spans="2:5">
      <c r="B19" s="148" t="s">
        <v>214</v>
      </c>
      <c r="C19" s="18"/>
      <c r="D19" s="23"/>
      <c r="E19" s="18"/>
    </row>
    <row r="20" spans="2:5">
      <c r="B20" s="148" t="s">
        <v>213</v>
      </c>
      <c r="C20" s="18"/>
      <c r="D20" s="42"/>
      <c r="E20" s="41"/>
    </row>
    <row r="21" spans="2:5">
      <c r="B21" s="148" t="s">
        <v>212</v>
      </c>
      <c r="C21" s="18"/>
      <c r="D21" s="42"/>
      <c r="E21" s="41"/>
    </row>
    <row r="22" spans="2:5">
      <c r="B22" s="148" t="s">
        <v>171</v>
      </c>
      <c r="C22" s="18"/>
      <c r="D22" s="42"/>
      <c r="E22" s="41"/>
    </row>
    <row r="23" spans="2:5">
      <c r="B23" s="148" t="s">
        <v>171</v>
      </c>
      <c r="C23" s="18"/>
      <c r="D23" s="42"/>
      <c r="E23" s="41"/>
    </row>
    <row r="24" spans="2:5">
      <c r="B24" s="148"/>
      <c r="C24" s="18"/>
      <c r="D24" s="23"/>
      <c r="E24" s="18"/>
    </row>
    <row r="25" spans="2:5" ht="14.1" customHeight="1">
      <c r="B25" s="17" t="s">
        <v>211</v>
      </c>
      <c r="C25" s="18"/>
      <c r="D25" s="23"/>
      <c r="E25" s="18"/>
    </row>
    <row r="26" spans="2:5" ht="14.1" customHeight="1">
      <c r="B26" s="148" t="s">
        <v>210</v>
      </c>
      <c r="C26" s="18"/>
      <c r="D26" s="23"/>
      <c r="E26" s="18"/>
    </row>
    <row r="27" spans="2:5">
      <c r="B27" s="148" t="s">
        <v>209</v>
      </c>
      <c r="C27" s="18"/>
      <c r="D27" s="23"/>
      <c r="E27" s="18"/>
    </row>
    <row r="28" spans="2:5">
      <c r="B28" s="148" t="s">
        <v>208</v>
      </c>
      <c r="C28" s="18"/>
      <c r="D28" s="23"/>
      <c r="E28" s="18"/>
    </row>
    <row r="29" spans="2:5">
      <c r="B29" s="148" t="s">
        <v>171</v>
      </c>
      <c r="C29" s="18"/>
      <c r="D29" s="23"/>
      <c r="E29" s="18"/>
    </row>
    <row r="30" spans="2:5">
      <c r="B30" s="148"/>
      <c r="C30" s="18"/>
      <c r="D30" s="23"/>
      <c r="E30" s="18"/>
    </row>
    <row r="31" spans="2:5" ht="14.1" customHeight="1">
      <c r="B31" s="17" t="s">
        <v>207</v>
      </c>
      <c r="C31" s="18"/>
      <c r="D31" s="23"/>
      <c r="E31" s="18"/>
    </row>
    <row r="32" spans="2:5">
      <c r="B32" s="148" t="s">
        <v>206</v>
      </c>
      <c r="C32" s="18">
        <v>-21132449</v>
      </c>
      <c r="D32" s="23"/>
      <c r="E32" s="18">
        <v>-34646215</v>
      </c>
    </row>
    <row r="33" spans="2:7" ht="14.25" customHeight="1">
      <c r="B33" s="148" t="s">
        <v>205</v>
      </c>
      <c r="C33" s="18">
        <v>-9038952</v>
      </c>
      <c r="D33" s="23"/>
      <c r="E33" s="18">
        <v>48031774</v>
      </c>
    </row>
    <row r="34" spans="2:7" ht="14.25" customHeight="1">
      <c r="B34" s="148" t="s">
        <v>204</v>
      </c>
      <c r="C34" s="18">
        <v>4137096</v>
      </c>
      <c r="D34" s="23"/>
      <c r="E34" s="18">
        <v>8025887</v>
      </c>
      <c r="G34" s="314"/>
    </row>
    <row r="35" spans="2:7">
      <c r="B35" s="148" t="s">
        <v>203</v>
      </c>
      <c r="C35" s="18"/>
      <c r="D35" s="23"/>
      <c r="E35" s="18"/>
    </row>
    <row r="36" spans="2:7" ht="14.1" customHeight="1">
      <c r="B36" s="148" t="s">
        <v>171</v>
      </c>
      <c r="C36" s="18"/>
      <c r="D36" s="23"/>
      <c r="E36" s="18"/>
    </row>
    <row r="37" spans="2:7">
      <c r="B37" s="19" t="s">
        <v>191</v>
      </c>
      <c r="C37" s="36">
        <f>SUM(C11:C36)</f>
        <v>-6380256</v>
      </c>
      <c r="D37" s="37"/>
      <c r="E37" s="36">
        <f>SUM(E11:E36)</f>
        <v>3510094</v>
      </c>
    </row>
    <row r="38" spans="2:7">
      <c r="B38" s="136"/>
      <c r="C38" s="18"/>
      <c r="D38" s="23"/>
      <c r="E38" s="18"/>
    </row>
    <row r="39" spans="2:7">
      <c r="B39" s="19" t="s">
        <v>190</v>
      </c>
      <c r="C39" s="18"/>
      <c r="D39" s="23"/>
      <c r="E39" s="18"/>
    </row>
    <row r="40" spans="2:7" ht="14.1" customHeight="1">
      <c r="B40" s="148" t="s">
        <v>189</v>
      </c>
      <c r="C40" s="18">
        <v>-1003890</v>
      </c>
      <c r="D40" s="23"/>
      <c r="E40" s="18">
        <v>-252532</v>
      </c>
      <c r="G40" s="315"/>
    </row>
    <row r="41" spans="2:7">
      <c r="B41" s="148" t="s">
        <v>188</v>
      </c>
      <c r="C41" s="18"/>
      <c r="D41" s="23"/>
      <c r="E41" s="18"/>
    </row>
    <row r="42" spans="2:7" ht="14.1" customHeight="1">
      <c r="B42" s="148" t="s">
        <v>187</v>
      </c>
      <c r="C42" s="18"/>
      <c r="D42" s="23"/>
      <c r="E42" s="18"/>
    </row>
    <row r="43" spans="2:7" ht="30">
      <c r="B43" s="148" t="s">
        <v>186</v>
      </c>
      <c r="C43" s="18"/>
      <c r="D43" s="23"/>
      <c r="E43" s="18"/>
    </row>
    <row r="44" spans="2:7">
      <c r="B44" s="148" t="s">
        <v>185</v>
      </c>
      <c r="C44" s="18"/>
      <c r="D44" s="23"/>
      <c r="E44" s="18">
        <v>-507150</v>
      </c>
    </row>
    <row r="45" spans="2:7">
      <c r="B45" s="148" t="s">
        <v>184</v>
      </c>
      <c r="C45" s="18">
        <v>6941562</v>
      </c>
      <c r="D45" s="23"/>
      <c r="E45" s="18"/>
    </row>
    <row r="46" spans="2:7">
      <c r="B46" s="148" t="s">
        <v>183</v>
      </c>
      <c r="C46" s="18"/>
      <c r="D46" s="23"/>
      <c r="E46" s="18"/>
    </row>
    <row r="47" spans="2:7" ht="14.1" customHeight="1">
      <c r="B47" s="148" t="s">
        <v>202</v>
      </c>
      <c r="C47" s="18"/>
      <c r="D47" s="23"/>
      <c r="E47" s="18"/>
    </row>
    <row r="48" spans="2:7" ht="14.1" customHeight="1">
      <c r="B48" s="148" t="s">
        <v>171</v>
      </c>
      <c r="C48" s="18"/>
      <c r="D48" s="23"/>
      <c r="E48" s="18"/>
    </row>
    <row r="49" spans="2:5" ht="14.1" customHeight="1">
      <c r="B49" s="19" t="s">
        <v>182</v>
      </c>
      <c r="C49" s="36">
        <f>SUM(C40:C48)</f>
        <v>5937672</v>
      </c>
      <c r="D49" s="37"/>
      <c r="E49" s="36">
        <f>SUM(E40:E48)</f>
        <v>-759682</v>
      </c>
    </row>
    <row r="50" spans="2:5" ht="14.1" customHeight="1">
      <c r="B50" s="136"/>
      <c r="C50" s="18"/>
      <c r="D50" s="23"/>
      <c r="E50" s="18"/>
    </row>
    <row r="51" spans="2:5" ht="14.1" customHeight="1">
      <c r="B51" s="19" t="s">
        <v>181</v>
      </c>
      <c r="C51" s="18"/>
      <c r="D51" s="23"/>
      <c r="E51" s="18"/>
    </row>
    <row r="52" spans="2:5" ht="14.1" customHeight="1">
      <c r="B52" s="148" t="s">
        <v>180</v>
      </c>
      <c r="C52" s="18"/>
      <c r="D52" s="23"/>
      <c r="E52" s="18"/>
    </row>
    <row r="53" spans="2:5" ht="14.1" customHeight="1">
      <c r="B53" s="148" t="s">
        <v>179</v>
      </c>
      <c r="C53" s="18"/>
      <c r="D53" s="23"/>
      <c r="E53" s="18"/>
    </row>
    <row r="54" spans="2:5" ht="14.1" customHeight="1">
      <c r="B54" s="148" t="s">
        <v>178</v>
      </c>
      <c r="C54" s="18"/>
      <c r="D54" s="23"/>
      <c r="E54" s="18"/>
    </row>
    <row r="55" spans="2:5" ht="14.1" customHeight="1">
      <c r="B55" s="148" t="s">
        <v>177</v>
      </c>
      <c r="C55" s="18"/>
      <c r="D55" s="23"/>
      <c r="E55" s="18"/>
    </row>
    <row r="56" spans="2:5" ht="14.1" customHeight="1">
      <c r="B56" s="148" t="s">
        <v>176</v>
      </c>
      <c r="C56" s="18"/>
      <c r="D56" s="23"/>
      <c r="E56" s="18"/>
    </row>
    <row r="57" spans="2:5" ht="14.1" customHeight="1">
      <c r="B57" s="148" t="s">
        <v>175</v>
      </c>
      <c r="C57" s="18"/>
      <c r="D57" s="23"/>
      <c r="E57" s="18"/>
    </row>
    <row r="58" spans="2:5" ht="14.1" customHeight="1">
      <c r="B58" s="148" t="s">
        <v>174</v>
      </c>
      <c r="C58" s="18">
        <v>0</v>
      </c>
      <c r="D58" s="23"/>
      <c r="E58" s="18">
        <v>0</v>
      </c>
    </row>
    <row r="59" spans="2:5" ht="14.1" customHeight="1">
      <c r="B59" s="148" t="s">
        <v>173</v>
      </c>
      <c r="C59" s="18"/>
      <c r="D59" s="23"/>
      <c r="E59" s="18"/>
    </row>
    <row r="60" spans="2:5" ht="15" customHeight="1">
      <c r="B60" s="148" t="s">
        <v>193</v>
      </c>
      <c r="C60" s="18"/>
      <c r="D60" s="23"/>
      <c r="E60" s="18"/>
    </row>
    <row r="61" spans="2:5" ht="14.1" customHeight="1">
      <c r="B61" s="148" t="s">
        <v>201</v>
      </c>
      <c r="C61" s="18">
        <v>0</v>
      </c>
      <c r="D61" s="42"/>
      <c r="E61" s="41">
        <v>0</v>
      </c>
    </row>
    <row r="62" spans="2:5" ht="14.1" customHeight="1">
      <c r="B62" s="148" t="s">
        <v>200</v>
      </c>
      <c r="C62" s="18">
        <v>0</v>
      </c>
      <c r="D62" s="42"/>
      <c r="E62" s="41"/>
    </row>
    <row r="63" spans="2:5" ht="14.1" customHeight="1">
      <c r="B63" s="148" t="s">
        <v>171</v>
      </c>
      <c r="C63" s="18"/>
      <c r="D63" s="23"/>
      <c r="E63" s="18"/>
    </row>
    <row r="64" spans="2:5" ht="14.1" customHeight="1">
      <c r="B64" s="19" t="s">
        <v>170</v>
      </c>
      <c r="C64" s="36">
        <f>SUM(C52:C63)</f>
        <v>0</v>
      </c>
      <c r="D64" s="37"/>
      <c r="E64" s="36">
        <f>SUM(E52:E63)</f>
        <v>0</v>
      </c>
    </row>
    <row r="65" spans="2:6" ht="14.1" customHeight="1">
      <c r="B65" s="136"/>
      <c r="C65" s="18"/>
      <c r="D65" s="23"/>
      <c r="E65" s="18"/>
    </row>
    <row r="66" spans="2:6" ht="14.1" customHeight="1">
      <c r="B66" s="19" t="s">
        <v>169</v>
      </c>
      <c r="C66" s="147">
        <f>C37+C49+C64</f>
        <v>-442584</v>
      </c>
      <c r="D66" s="37"/>
      <c r="E66" s="147">
        <f>E37+E49+E64</f>
        <v>2750412</v>
      </c>
    </row>
    <row r="67" spans="2:6">
      <c r="B67" s="146" t="s">
        <v>168</v>
      </c>
      <c r="C67" s="18">
        <v>5720056</v>
      </c>
      <c r="D67" s="23"/>
      <c r="E67" s="18">
        <v>2969644</v>
      </c>
    </row>
    <row r="68" spans="2:6">
      <c r="B68" s="146" t="s">
        <v>199</v>
      </c>
      <c r="C68" s="18"/>
      <c r="D68" s="23"/>
      <c r="E68" s="18"/>
    </row>
    <row r="69" spans="2:6" ht="15.75" thickBot="1">
      <c r="B69" s="145" t="s">
        <v>166</v>
      </c>
      <c r="C69" s="143">
        <f>SUM(C66:C68)</f>
        <v>5277472</v>
      </c>
      <c r="D69" s="144"/>
      <c r="E69" s="143">
        <f>SUM(E66:E68)</f>
        <v>5720056</v>
      </c>
    </row>
    <row r="70" spans="2:6" ht="15.75" thickTop="1">
      <c r="C70" s="314"/>
      <c r="D70" s="314"/>
      <c r="E70" s="314"/>
    </row>
    <row r="72" spans="2:6">
      <c r="B72" s="25" t="s">
        <v>3</v>
      </c>
      <c r="C72" s="142">
        <f>C69-'[1]Pasqyra e Pozicioni Financiar'!C11</f>
        <v>5277472</v>
      </c>
      <c r="D72" s="141"/>
      <c r="E72" s="141">
        <f>E69-'[1]Pasqyra e Pozicioni Financiar'!E11</f>
        <v>5720056</v>
      </c>
      <c r="F72" s="25"/>
    </row>
  </sheetData>
  <mergeCells count="1">
    <mergeCell ref="B7:B8"/>
  </mergeCells>
  <pageMargins left="1.4960629921259843" right="1.4960629921259843" top="1.5354330708661419" bottom="1.5354330708661419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H67"/>
  <sheetViews>
    <sheetView workbookViewId="0">
      <selection activeCell="F9" sqref="F9"/>
    </sheetView>
  </sheetViews>
  <sheetFormatPr defaultColWidth="9.140625" defaultRowHeight="15"/>
  <cols>
    <col min="1" max="1" width="95.42578125" style="99" customWidth="1"/>
    <col min="2" max="2" width="18.7109375" style="99" customWidth="1"/>
    <col min="3" max="3" width="2.7109375" style="100" customWidth="1"/>
    <col min="4" max="4" width="18.7109375" style="99" customWidth="1"/>
    <col min="5" max="5" width="10.5703125" style="99" customWidth="1"/>
    <col min="6" max="6" width="10.7109375" style="99" customWidth="1"/>
    <col min="7" max="7" width="10.140625" style="99" customWidth="1"/>
    <col min="8" max="8" width="10.7109375" style="99" customWidth="1"/>
    <col min="9" max="9" width="11.5703125" style="99" customWidth="1"/>
    <col min="10" max="10" width="11" style="99" customWidth="1"/>
    <col min="11" max="16384" width="9.140625" style="99"/>
  </cols>
  <sheetData>
    <row r="1" spans="1:8">
      <c r="A1" s="31" t="s">
        <v>73</v>
      </c>
    </row>
    <row r="2" spans="1:8" ht="15.75" thickBot="1">
      <c r="A2" s="153" t="s">
        <v>221</v>
      </c>
    </row>
    <row r="3" spans="1:8">
      <c r="A3" s="32" t="s">
        <v>222</v>
      </c>
    </row>
    <row r="4" spans="1:8" ht="16.5" customHeight="1">
      <c r="A4" s="32" t="s">
        <v>223</v>
      </c>
    </row>
    <row r="5" spans="1:8" ht="16.5" customHeight="1">
      <c r="A5" s="13" t="s">
        <v>38</v>
      </c>
    </row>
    <row r="6" spans="1:8" ht="16.5" customHeight="1">
      <c r="A6" s="118"/>
    </row>
    <row r="7" spans="1:8" ht="15" customHeight="1">
      <c r="A7" s="326"/>
      <c r="B7" s="129" t="s">
        <v>9</v>
      </c>
      <c r="C7" s="129"/>
      <c r="D7" s="129" t="s">
        <v>9</v>
      </c>
    </row>
    <row r="8" spans="1:8" ht="15" customHeight="1">
      <c r="A8" s="326"/>
      <c r="B8" s="129" t="s">
        <v>10</v>
      </c>
      <c r="C8" s="129"/>
      <c r="D8" s="129" t="s">
        <v>11</v>
      </c>
    </row>
    <row r="9" spans="1:8">
      <c r="A9" s="128"/>
      <c r="B9" s="140"/>
      <c r="C9" s="140"/>
      <c r="D9" s="140"/>
      <c r="F9" s="99">
        <v>48638995</v>
      </c>
      <c r="H9" s="99">
        <v>77134667</v>
      </c>
    </row>
    <row r="10" spans="1:8">
      <c r="A10" s="121" t="s">
        <v>198</v>
      </c>
      <c r="B10" s="117"/>
      <c r="C10" s="115"/>
      <c r="D10" s="117"/>
    </row>
    <row r="11" spans="1:8">
      <c r="A11" s="139" t="s">
        <v>197</v>
      </c>
      <c r="B11" s="117"/>
      <c r="C11" s="115"/>
      <c r="D11" s="117"/>
    </row>
    <row r="12" spans="1:8">
      <c r="A12" s="139" t="s">
        <v>196</v>
      </c>
      <c r="B12" s="117"/>
      <c r="C12" s="115"/>
      <c r="D12" s="117"/>
    </row>
    <row r="13" spans="1:8">
      <c r="A13" s="139" t="s">
        <v>195</v>
      </c>
      <c r="B13" s="117"/>
      <c r="C13" s="115"/>
      <c r="D13" s="117"/>
      <c r="F13" s="99">
        <v>31347900</v>
      </c>
      <c r="H13" s="99">
        <v>29837688</v>
      </c>
    </row>
    <row r="14" spans="1:8">
      <c r="A14" s="138" t="s">
        <v>171</v>
      </c>
      <c r="B14" s="117"/>
      <c r="C14" s="115"/>
      <c r="D14" s="117"/>
    </row>
    <row r="15" spans="1:8">
      <c r="A15" s="121" t="s">
        <v>194</v>
      </c>
      <c r="B15" s="117"/>
      <c r="C15" s="115"/>
      <c r="D15" s="117"/>
    </row>
    <row r="16" spans="1:8">
      <c r="A16" s="139" t="s">
        <v>193</v>
      </c>
      <c r="B16" s="117"/>
      <c r="C16" s="115"/>
      <c r="D16" s="117"/>
    </row>
    <row r="17" spans="1:8">
      <c r="A17" s="138" t="s">
        <v>192</v>
      </c>
      <c r="B17" s="117"/>
      <c r="C17" s="115"/>
      <c r="D17" s="117"/>
    </row>
    <row r="18" spans="1:8">
      <c r="A18" s="121" t="s">
        <v>191</v>
      </c>
      <c r="B18" s="137">
        <f>SUM(B11:B17)</f>
        <v>0</v>
      </c>
      <c r="C18" s="115"/>
      <c r="D18" s="137">
        <f>SUM(D11:D17)</f>
        <v>0</v>
      </c>
    </row>
    <row r="19" spans="1:8">
      <c r="A19" s="138"/>
      <c r="B19" s="117"/>
      <c r="C19" s="115"/>
      <c r="D19" s="117"/>
    </row>
    <row r="20" spans="1:8" ht="13.5" customHeight="1">
      <c r="A20" s="121" t="s">
        <v>190</v>
      </c>
      <c r="B20" s="117"/>
      <c r="C20" s="115"/>
      <c r="D20" s="117"/>
    </row>
    <row r="21" spans="1:8" ht="13.5" customHeight="1">
      <c r="A21" s="138" t="s">
        <v>189</v>
      </c>
      <c r="B21" s="117"/>
      <c r="C21" s="115"/>
      <c r="D21" s="117"/>
    </row>
    <row r="22" spans="1:8" ht="13.5" customHeight="1">
      <c r="A22" s="138" t="s">
        <v>188</v>
      </c>
      <c r="B22" s="117"/>
      <c r="C22" s="115"/>
      <c r="D22" s="117"/>
    </row>
    <row r="23" spans="1:8" ht="13.5" customHeight="1">
      <c r="A23" s="138" t="s">
        <v>187</v>
      </c>
      <c r="B23" s="117"/>
      <c r="C23" s="115"/>
      <c r="D23" s="117"/>
    </row>
    <row r="24" spans="1:8" ht="13.5" customHeight="1">
      <c r="A24" s="138" t="s">
        <v>186</v>
      </c>
      <c r="B24" s="117"/>
      <c r="C24" s="115"/>
      <c r="D24" s="117"/>
    </row>
    <row r="25" spans="1:8" ht="13.5" customHeight="1">
      <c r="A25" s="138" t="s">
        <v>185</v>
      </c>
      <c r="B25" s="117"/>
      <c r="C25" s="115"/>
      <c r="D25" s="117"/>
    </row>
    <row r="26" spans="1:8" ht="13.5" customHeight="1">
      <c r="A26" s="138" t="s">
        <v>184</v>
      </c>
      <c r="B26" s="117"/>
      <c r="C26" s="115"/>
      <c r="D26" s="117"/>
    </row>
    <row r="27" spans="1:8" ht="13.5" customHeight="1">
      <c r="A27" s="138" t="s">
        <v>183</v>
      </c>
      <c r="B27" s="117"/>
      <c r="C27" s="115"/>
      <c r="D27" s="117"/>
    </row>
    <row r="28" spans="1:8">
      <c r="A28" s="138" t="s">
        <v>171</v>
      </c>
      <c r="B28" s="117"/>
      <c r="C28" s="115"/>
      <c r="D28" s="117"/>
    </row>
    <row r="29" spans="1:8">
      <c r="A29" s="121" t="s">
        <v>182</v>
      </c>
      <c r="B29" s="137">
        <f>SUM(B21:B28)</f>
        <v>0</v>
      </c>
      <c r="C29" s="115"/>
      <c r="D29" s="137">
        <f>SUM(D21:D28)</f>
        <v>0</v>
      </c>
    </row>
    <row r="30" spans="1:8">
      <c r="A30" s="136"/>
      <c r="B30" s="117"/>
      <c r="C30" s="115"/>
      <c r="D30" s="117"/>
      <c r="F30" s="99">
        <v>29519329</v>
      </c>
      <c r="H30" s="99">
        <v>-6902941</v>
      </c>
    </row>
    <row r="31" spans="1:8">
      <c r="A31" s="121" t="s">
        <v>181</v>
      </c>
      <c r="B31" s="117"/>
      <c r="C31" s="115"/>
      <c r="D31" s="117"/>
      <c r="F31" s="99">
        <v>11118944</v>
      </c>
      <c r="H31" s="99">
        <v>-7226951</v>
      </c>
    </row>
    <row r="32" spans="1:8">
      <c r="A32" s="138" t="s">
        <v>180</v>
      </c>
      <c r="B32" s="117"/>
      <c r="C32" s="115"/>
      <c r="D32" s="117"/>
      <c r="F32" s="99">
        <v>-36386129</v>
      </c>
      <c r="H32" s="99">
        <v>-43191557</v>
      </c>
    </row>
    <row r="33" spans="1:8">
      <c r="A33" s="138" t="s">
        <v>179</v>
      </c>
      <c r="B33" s="117"/>
      <c r="C33" s="115"/>
      <c r="D33" s="117"/>
      <c r="F33" s="99">
        <v>1488249</v>
      </c>
      <c r="H33" s="99">
        <v>4062606</v>
      </c>
    </row>
    <row r="34" spans="1:8">
      <c r="A34" s="138" t="s">
        <v>178</v>
      </c>
      <c r="B34" s="117"/>
      <c r="C34" s="115"/>
      <c r="D34" s="117"/>
      <c r="F34" s="99">
        <v>30720</v>
      </c>
      <c r="H34" s="99">
        <v>65358</v>
      </c>
    </row>
    <row r="35" spans="1:8">
      <c r="A35" s="138" t="s">
        <v>177</v>
      </c>
      <c r="B35" s="117"/>
      <c r="C35" s="115"/>
      <c r="D35" s="117"/>
      <c r="F35" s="99">
        <v>85758008</v>
      </c>
      <c r="H35" s="99">
        <v>53778870</v>
      </c>
    </row>
    <row r="36" spans="1:8">
      <c r="A36" s="138" t="s">
        <v>176</v>
      </c>
      <c r="B36" s="117"/>
      <c r="C36" s="115"/>
      <c r="D36" s="117"/>
    </row>
    <row r="37" spans="1:8">
      <c r="A37" s="138" t="s">
        <v>175</v>
      </c>
      <c r="B37" s="117"/>
      <c r="C37" s="115"/>
      <c r="D37" s="117"/>
    </row>
    <row r="38" spans="1:8">
      <c r="A38" s="138" t="s">
        <v>174</v>
      </c>
      <c r="B38" s="117"/>
      <c r="C38" s="115"/>
      <c r="D38" s="117"/>
    </row>
    <row r="39" spans="1:8">
      <c r="A39" s="138" t="s">
        <v>173</v>
      </c>
      <c r="B39" s="117"/>
      <c r="C39" s="115"/>
      <c r="D39" s="117"/>
    </row>
    <row r="40" spans="1:8">
      <c r="A40" s="138" t="s">
        <v>172</v>
      </c>
      <c r="B40" s="117"/>
      <c r="C40" s="115"/>
      <c r="D40" s="117"/>
    </row>
    <row r="41" spans="1:8">
      <c r="A41" s="138" t="s">
        <v>171</v>
      </c>
      <c r="B41" s="117"/>
      <c r="C41" s="115"/>
      <c r="D41" s="117"/>
    </row>
    <row r="42" spans="1:8">
      <c r="A42" s="121" t="s">
        <v>170</v>
      </c>
      <c r="B42" s="137">
        <f>SUM(B32:B41)</f>
        <v>0</v>
      </c>
      <c r="C42" s="115"/>
      <c r="D42" s="137">
        <f>SUM(D32:D41)</f>
        <v>0</v>
      </c>
      <c r="F42" s="99">
        <v>-19263609</v>
      </c>
      <c r="H42" s="99">
        <v>-50476714</v>
      </c>
    </row>
    <row r="43" spans="1:8">
      <c r="A43" s="136"/>
      <c r="B43" s="117"/>
      <c r="C43" s="115"/>
      <c r="D43" s="117"/>
    </row>
    <row r="44" spans="1:8">
      <c r="A44" s="121" t="s">
        <v>169</v>
      </c>
      <c r="B44" s="135">
        <f>B18+B29+B42</f>
        <v>0</v>
      </c>
      <c r="C44" s="115"/>
      <c r="D44" s="135">
        <f>D18+D29+D42</f>
        <v>0</v>
      </c>
    </row>
    <row r="45" spans="1:8">
      <c r="A45" s="134" t="s">
        <v>168</v>
      </c>
      <c r="B45" s="117"/>
      <c r="C45" s="115"/>
      <c r="D45" s="117"/>
    </row>
    <row r="46" spans="1:8">
      <c r="A46" s="134" t="s">
        <v>167</v>
      </c>
      <c r="B46" s="117"/>
      <c r="C46" s="115"/>
      <c r="D46" s="117"/>
    </row>
    <row r="47" spans="1:8" ht="15.75" thickBot="1">
      <c r="A47" s="133" t="s">
        <v>166</v>
      </c>
      <c r="B47" s="131">
        <f>B44+B45+B46</f>
        <v>0</v>
      </c>
      <c r="C47" s="132"/>
      <c r="D47" s="131">
        <f>D44+D45+D46</f>
        <v>0</v>
      </c>
      <c r="F47" s="99">
        <v>-19263609</v>
      </c>
      <c r="H47" s="99">
        <v>-50476714</v>
      </c>
    </row>
    <row r="48" spans="1:8" ht="15.75" thickTop="1">
      <c r="A48" s="130"/>
    </row>
    <row r="49" spans="1:8">
      <c r="A49" s="130"/>
    </row>
    <row r="56" spans="1:8">
      <c r="F56" s="99">
        <v>-21156512</v>
      </c>
      <c r="H56" s="99">
        <v>-2441372</v>
      </c>
    </row>
    <row r="59" spans="1:8">
      <c r="F59" s="99">
        <v>-40943082</v>
      </c>
    </row>
    <row r="62" spans="1:8">
      <c r="F62" s="99">
        <v>-62099594</v>
      </c>
      <c r="H62" s="99">
        <v>-2441372</v>
      </c>
    </row>
    <row r="64" spans="1:8">
      <c r="F64" s="99">
        <v>4394805</v>
      </c>
      <c r="H64" s="99">
        <v>860784</v>
      </c>
    </row>
    <row r="65" spans="6:8">
      <c r="F65" s="99">
        <v>28197273</v>
      </c>
      <c r="H65" s="99">
        <v>27336489</v>
      </c>
    </row>
    <row r="67" spans="6:8">
      <c r="F67" s="99">
        <v>32592078</v>
      </c>
      <c r="H67" s="99">
        <v>28197273</v>
      </c>
    </row>
  </sheetData>
  <mergeCells count="1">
    <mergeCell ref="A7:A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L41"/>
  <sheetViews>
    <sheetView zoomScale="90" zoomScaleNormal="90" workbookViewId="0">
      <selection activeCell="F46" sqref="F46"/>
    </sheetView>
  </sheetViews>
  <sheetFormatPr defaultColWidth="9.140625" defaultRowHeight="15"/>
  <cols>
    <col min="1" max="1" width="78.7109375" style="65" customWidth="1"/>
    <col min="2" max="11" width="15.7109375" style="65" customWidth="1"/>
    <col min="12" max="16384" width="9.140625" style="65"/>
  </cols>
  <sheetData>
    <row r="1" spans="1:12">
      <c r="A1" s="31" t="s">
        <v>437</v>
      </c>
    </row>
    <row r="2" spans="1:12" ht="15.75" thickBot="1">
      <c r="A2" s="158" t="s">
        <v>226</v>
      </c>
    </row>
    <row r="3" spans="1:12">
      <c r="A3" s="31" t="s">
        <v>227</v>
      </c>
    </row>
    <row r="4" spans="1:12">
      <c r="A4" s="32" t="s">
        <v>223</v>
      </c>
    </row>
    <row r="5" spans="1:12">
      <c r="A5" s="13" t="s">
        <v>38</v>
      </c>
    </row>
    <row r="6" spans="1:12">
      <c r="A6" s="72"/>
    </row>
    <row r="7" spans="1:12" ht="72">
      <c r="B7" s="73" t="s">
        <v>136</v>
      </c>
      <c r="C7" s="73" t="s">
        <v>35</v>
      </c>
      <c r="D7" s="73" t="s">
        <v>224</v>
      </c>
      <c r="E7" s="73" t="s">
        <v>6</v>
      </c>
      <c r="F7" s="73" t="s">
        <v>107</v>
      </c>
      <c r="G7" s="73" t="s">
        <v>137</v>
      </c>
      <c r="H7" s="73" t="s">
        <v>138</v>
      </c>
      <c r="I7" s="73" t="s">
        <v>5</v>
      </c>
      <c r="J7" s="73" t="s">
        <v>59</v>
      </c>
      <c r="K7" s="73" t="s">
        <v>5</v>
      </c>
      <c r="L7" s="61"/>
    </row>
    <row r="8" spans="1:12">
      <c r="A8" s="74"/>
      <c r="B8" s="61"/>
      <c r="C8" s="75"/>
      <c r="D8" s="75"/>
      <c r="E8" s="76"/>
      <c r="F8" s="76"/>
      <c r="G8" s="76"/>
      <c r="H8" s="77"/>
      <c r="I8" s="77"/>
      <c r="J8" s="77"/>
      <c r="K8" s="75"/>
      <c r="L8" s="75"/>
    </row>
    <row r="9" spans="1:12">
      <c r="A9" s="78"/>
      <c r="B9" s="79"/>
      <c r="C9" s="79"/>
      <c r="D9" s="79"/>
      <c r="E9" s="80"/>
      <c r="F9" s="80"/>
      <c r="G9" s="80"/>
      <c r="H9" s="67"/>
      <c r="I9" s="67"/>
      <c r="J9" s="67"/>
      <c r="K9" s="67"/>
      <c r="L9" s="75"/>
    </row>
    <row r="10" spans="1:12" ht="15.75" thickBot="1">
      <c r="A10" s="81" t="s">
        <v>139</v>
      </c>
      <c r="B10" s="68">
        <v>32500000</v>
      </c>
      <c r="C10" s="68">
        <v>0</v>
      </c>
      <c r="D10" s="68">
        <v>395464</v>
      </c>
      <c r="E10" s="68">
        <v>34152367</v>
      </c>
      <c r="F10" s="68">
        <v>0</v>
      </c>
      <c r="G10" s="68">
        <v>0</v>
      </c>
      <c r="H10" s="68">
        <v>5781767</v>
      </c>
      <c r="I10" s="68">
        <v>72829598</v>
      </c>
      <c r="J10" s="68">
        <v>0</v>
      </c>
      <c r="K10" s="68">
        <v>72829598</v>
      </c>
      <c r="L10" s="75"/>
    </row>
    <row r="11" spans="1:12" ht="15.75" thickTop="1">
      <c r="A11" s="82" t="s">
        <v>140</v>
      </c>
      <c r="B11" s="79"/>
      <c r="C11" s="79"/>
      <c r="D11" s="79"/>
      <c r="E11" s="79"/>
      <c r="F11" s="79"/>
      <c r="G11" s="79"/>
      <c r="H11" s="67"/>
      <c r="I11" s="67">
        <f>SUM(B11:H11)</f>
        <v>0</v>
      </c>
      <c r="J11" s="83"/>
      <c r="K11" s="79">
        <f>SUM(I11:J11)</f>
        <v>0</v>
      </c>
      <c r="L11" s="75"/>
    </row>
    <row r="12" spans="1:12">
      <c r="A12" s="81" t="s">
        <v>141</v>
      </c>
      <c r="B12" s="84">
        <f>SUM(B10:B11)</f>
        <v>32500000</v>
      </c>
      <c r="C12" s="84">
        <f t="shared" ref="C12:J12" si="0">SUM(C10:C11)</f>
        <v>0</v>
      </c>
      <c r="D12" s="84">
        <f t="shared" si="0"/>
        <v>395464</v>
      </c>
      <c r="E12" s="84">
        <f t="shared" si="0"/>
        <v>34152367</v>
      </c>
      <c r="F12" s="84">
        <f t="shared" si="0"/>
        <v>0</v>
      </c>
      <c r="G12" s="84">
        <f t="shared" si="0"/>
        <v>0</v>
      </c>
      <c r="H12" s="84">
        <f t="shared" si="0"/>
        <v>5781767</v>
      </c>
      <c r="I12" s="84">
        <f>SUM(B12:H12)</f>
        <v>72829598</v>
      </c>
      <c r="J12" s="84">
        <f t="shared" si="0"/>
        <v>0</v>
      </c>
      <c r="K12" s="84">
        <f>SUM(I12:J12)</f>
        <v>72829598</v>
      </c>
      <c r="L12" s="75"/>
    </row>
    <row r="13" spans="1:12">
      <c r="A13" s="85" t="s">
        <v>142</v>
      </c>
      <c r="B13" s="79"/>
      <c r="C13" s="79"/>
      <c r="D13" s="79"/>
      <c r="E13" s="79"/>
      <c r="F13" s="79"/>
      <c r="G13" s="79"/>
      <c r="H13" s="66"/>
      <c r="I13" s="66">
        <f t="shared" ref="I13:I37" si="1">SUM(B13:H13)</f>
        <v>0</v>
      </c>
      <c r="J13" s="66"/>
      <c r="K13" s="79">
        <f t="shared" ref="K13:K37" si="2">SUM(I13:J13)</f>
        <v>0</v>
      </c>
      <c r="L13" s="75"/>
    </row>
    <row r="14" spans="1:12">
      <c r="A14" s="86" t="s">
        <v>138</v>
      </c>
      <c r="B14" s="67"/>
      <c r="C14" s="67"/>
      <c r="D14" s="67"/>
      <c r="E14" s="67"/>
      <c r="F14" s="67"/>
      <c r="G14" s="66"/>
      <c r="H14" s="98">
        <v>-24708902</v>
      </c>
      <c r="I14" s="66">
        <v>-24708902</v>
      </c>
      <c r="J14" s="98"/>
      <c r="K14" s="66">
        <f t="shared" si="2"/>
        <v>-24708902</v>
      </c>
      <c r="L14" s="75"/>
    </row>
    <row r="15" spans="1:12">
      <c r="A15" s="86" t="s">
        <v>143</v>
      </c>
      <c r="B15" s="67"/>
      <c r="C15" s="67"/>
      <c r="D15" s="67"/>
      <c r="E15" s="67"/>
      <c r="F15" s="67"/>
      <c r="G15" s="66"/>
      <c r="H15" s="98"/>
      <c r="I15" s="66">
        <f t="shared" si="1"/>
        <v>0</v>
      </c>
      <c r="J15" s="98"/>
      <c r="K15" s="66">
        <f t="shared" si="2"/>
        <v>0</v>
      </c>
      <c r="L15" s="75"/>
    </row>
    <row r="16" spans="1:12">
      <c r="A16" s="86" t="s">
        <v>144</v>
      </c>
      <c r="B16" s="67"/>
      <c r="C16" s="67"/>
      <c r="D16" s="67"/>
      <c r="E16" s="67"/>
      <c r="F16" s="67"/>
      <c r="G16" s="66"/>
      <c r="H16" s="66"/>
      <c r="I16" s="66">
        <f t="shared" si="1"/>
        <v>0</v>
      </c>
      <c r="J16" s="66"/>
      <c r="K16" s="66">
        <f t="shared" si="2"/>
        <v>0</v>
      </c>
      <c r="L16" s="75"/>
    </row>
    <row r="17" spans="1:12">
      <c r="A17" s="85" t="s">
        <v>145</v>
      </c>
      <c r="B17" s="87">
        <f>SUM(B13:B16)</f>
        <v>0</v>
      </c>
      <c r="C17" s="87">
        <f t="shared" ref="C17:J17" si="3">SUM(C13:C16)</f>
        <v>0</v>
      </c>
      <c r="D17" s="87">
        <f t="shared" si="3"/>
        <v>0</v>
      </c>
      <c r="E17" s="87">
        <f t="shared" si="3"/>
        <v>0</v>
      </c>
      <c r="F17" s="87">
        <f t="shared" si="3"/>
        <v>0</v>
      </c>
      <c r="G17" s="87">
        <f t="shared" si="3"/>
        <v>0</v>
      </c>
      <c r="H17" s="97">
        <f>SUM(H13:H16)</f>
        <v>-24708902</v>
      </c>
      <c r="I17" s="87">
        <f t="shared" si="1"/>
        <v>-24708902</v>
      </c>
      <c r="J17" s="97">
        <f t="shared" si="3"/>
        <v>0</v>
      </c>
      <c r="K17" s="87">
        <f t="shared" si="2"/>
        <v>-24708902</v>
      </c>
      <c r="L17" s="75"/>
    </row>
    <row r="18" spans="1:12">
      <c r="A18" s="85" t="s">
        <v>146</v>
      </c>
      <c r="B18" s="67"/>
      <c r="C18" s="67"/>
      <c r="D18" s="67"/>
      <c r="E18" s="67"/>
      <c r="F18" s="67"/>
      <c r="G18" s="66"/>
      <c r="H18" s="66"/>
      <c r="I18" s="66">
        <f t="shared" si="1"/>
        <v>0</v>
      </c>
      <c r="J18" s="66"/>
      <c r="K18" s="66">
        <f t="shared" si="2"/>
        <v>0</v>
      </c>
      <c r="L18" s="75"/>
    </row>
    <row r="19" spans="1:12">
      <c r="A19" s="88" t="s">
        <v>147</v>
      </c>
      <c r="B19" s="67"/>
      <c r="C19" s="67"/>
      <c r="D19" s="67"/>
      <c r="E19" s="67"/>
      <c r="F19" s="67"/>
      <c r="G19" s="66"/>
      <c r="H19" s="66"/>
      <c r="I19" s="66">
        <f t="shared" si="1"/>
        <v>0</v>
      </c>
      <c r="J19" s="66"/>
      <c r="K19" s="66">
        <f t="shared" si="2"/>
        <v>0</v>
      </c>
      <c r="L19" s="75"/>
    </row>
    <row r="20" spans="1:12">
      <c r="A20" s="88" t="s">
        <v>148</v>
      </c>
      <c r="B20" s="67"/>
      <c r="C20" s="67"/>
      <c r="D20" s="67"/>
      <c r="E20" s="67"/>
      <c r="F20" s="67"/>
      <c r="G20" s="66"/>
      <c r="H20" s="66"/>
      <c r="I20" s="66">
        <f t="shared" si="1"/>
        <v>0</v>
      </c>
      <c r="J20" s="66"/>
      <c r="K20" s="66">
        <f t="shared" si="2"/>
        <v>0</v>
      </c>
      <c r="L20" s="75"/>
    </row>
    <row r="21" spans="1:12">
      <c r="A21" s="94" t="s">
        <v>149</v>
      </c>
      <c r="B21" s="67"/>
      <c r="C21" s="67"/>
      <c r="D21" s="67"/>
      <c r="E21" s="89"/>
      <c r="F21" s="89"/>
      <c r="G21" s="66"/>
      <c r="H21" s="66"/>
      <c r="I21" s="66">
        <f t="shared" si="1"/>
        <v>0</v>
      </c>
      <c r="J21" s="66"/>
      <c r="K21" s="66">
        <f>SUM(I21:J21)</f>
        <v>0</v>
      </c>
      <c r="L21" s="75"/>
    </row>
    <row r="22" spans="1:12">
      <c r="A22" s="85" t="s">
        <v>150</v>
      </c>
      <c r="B22" s="84">
        <f>SUM(B19:B21)</f>
        <v>0</v>
      </c>
      <c r="C22" s="84">
        <f t="shared" ref="C22:J22" si="4">SUM(C19:C21)</f>
        <v>0</v>
      </c>
      <c r="D22" s="84">
        <f t="shared" si="4"/>
        <v>0</v>
      </c>
      <c r="E22" s="84">
        <f t="shared" si="4"/>
        <v>0</v>
      </c>
      <c r="F22" s="84">
        <f t="shared" si="4"/>
        <v>0</v>
      </c>
      <c r="G22" s="84">
        <f t="shared" si="4"/>
        <v>0</v>
      </c>
      <c r="H22" s="84">
        <f t="shared" si="4"/>
        <v>0</v>
      </c>
      <c r="I22" s="87">
        <f t="shared" si="1"/>
        <v>0</v>
      </c>
      <c r="J22" s="84">
        <f t="shared" si="4"/>
        <v>0</v>
      </c>
      <c r="K22" s="84">
        <f t="shared" si="2"/>
        <v>0</v>
      </c>
      <c r="L22" s="75"/>
    </row>
    <row r="23" spans="1:12">
      <c r="A23" s="85"/>
      <c r="B23" s="79"/>
      <c r="C23" s="80"/>
      <c r="D23" s="79"/>
      <c r="E23" s="80"/>
      <c r="F23" s="80"/>
      <c r="G23" s="80"/>
      <c r="H23" s="66"/>
      <c r="I23" s="66"/>
      <c r="J23" s="66"/>
      <c r="K23" s="80"/>
      <c r="L23" s="75"/>
    </row>
    <row r="24" spans="1:12" ht="15.75" thickBot="1">
      <c r="A24" s="85" t="s">
        <v>151</v>
      </c>
      <c r="B24" s="90">
        <f>B12+B17+B22</f>
        <v>32500000</v>
      </c>
      <c r="C24" s="90">
        <f t="shared" ref="C24:J24" si="5">C12+C17+C22</f>
        <v>0</v>
      </c>
      <c r="D24" s="90">
        <f t="shared" si="5"/>
        <v>395464</v>
      </c>
      <c r="E24" s="90">
        <f t="shared" si="5"/>
        <v>34152367</v>
      </c>
      <c r="F24" s="90">
        <f t="shared" si="5"/>
        <v>0</v>
      </c>
      <c r="G24" s="90">
        <f t="shared" si="5"/>
        <v>0</v>
      </c>
      <c r="H24" s="90">
        <f t="shared" si="5"/>
        <v>-18927135</v>
      </c>
      <c r="I24" s="90">
        <f t="shared" si="1"/>
        <v>48120696</v>
      </c>
      <c r="J24" s="90">
        <f t="shared" si="5"/>
        <v>0</v>
      </c>
      <c r="K24" s="90">
        <f t="shared" si="2"/>
        <v>48120696</v>
      </c>
      <c r="L24" s="75"/>
    </row>
    <row r="25" spans="1:12" ht="15.75" thickTop="1">
      <c r="A25" s="91"/>
      <c r="B25" s="79"/>
      <c r="C25" s="79"/>
      <c r="D25" s="79"/>
      <c r="E25" s="79"/>
      <c r="F25" s="79"/>
      <c r="G25" s="79"/>
      <c r="H25" s="66"/>
      <c r="I25" s="66">
        <f t="shared" si="1"/>
        <v>0</v>
      </c>
      <c r="J25" s="66"/>
      <c r="K25" s="79">
        <f t="shared" si="2"/>
        <v>0</v>
      </c>
      <c r="L25" s="75"/>
    </row>
    <row r="26" spans="1:12">
      <c r="A26" s="85" t="s">
        <v>142</v>
      </c>
      <c r="B26" s="67"/>
      <c r="C26" s="67"/>
      <c r="D26" s="67"/>
      <c r="E26" s="67"/>
      <c r="F26" s="67"/>
      <c r="G26" s="66"/>
      <c r="H26" s="66"/>
      <c r="I26" s="66">
        <f t="shared" si="1"/>
        <v>0</v>
      </c>
      <c r="J26" s="66"/>
      <c r="K26" s="66">
        <f t="shared" si="2"/>
        <v>0</v>
      </c>
      <c r="L26" s="75"/>
    </row>
    <row r="27" spans="1:12">
      <c r="A27" s="86" t="s">
        <v>138</v>
      </c>
      <c r="B27" s="67"/>
      <c r="C27" s="67"/>
      <c r="D27" s="67"/>
      <c r="E27" s="67"/>
      <c r="F27" s="67"/>
      <c r="G27" s="66"/>
      <c r="H27" s="98">
        <v>14157502</v>
      </c>
      <c r="I27" s="66"/>
      <c r="J27" s="98"/>
      <c r="K27" s="66">
        <f t="shared" si="2"/>
        <v>0</v>
      </c>
      <c r="L27" s="75"/>
    </row>
    <row r="28" spans="1:12">
      <c r="A28" s="86" t="s">
        <v>143</v>
      </c>
      <c r="B28" s="67"/>
      <c r="C28" s="67"/>
      <c r="D28" s="67"/>
      <c r="E28" s="67"/>
      <c r="F28" s="67"/>
      <c r="G28" s="66"/>
      <c r="H28" s="98"/>
      <c r="I28" s="66">
        <f t="shared" si="1"/>
        <v>0</v>
      </c>
      <c r="J28" s="98"/>
      <c r="K28" s="66">
        <f t="shared" si="2"/>
        <v>0</v>
      </c>
      <c r="L28" s="75"/>
    </row>
    <row r="29" spans="1:12">
      <c r="A29" s="86" t="s">
        <v>144</v>
      </c>
      <c r="B29" s="67"/>
      <c r="C29" s="67"/>
      <c r="D29" s="67"/>
      <c r="E29" s="67"/>
      <c r="F29" s="67"/>
      <c r="G29" s="66"/>
      <c r="H29" s="66"/>
      <c r="I29" s="66">
        <f t="shared" si="1"/>
        <v>0</v>
      </c>
      <c r="J29" s="66"/>
      <c r="K29" s="66">
        <f t="shared" si="2"/>
        <v>0</v>
      </c>
      <c r="L29" s="75"/>
    </row>
    <row r="30" spans="1:12">
      <c r="A30" s="85" t="s">
        <v>145</v>
      </c>
      <c r="B30" s="87">
        <f>SUM(B27:B29)</f>
        <v>0</v>
      </c>
      <c r="C30" s="87">
        <f t="shared" ref="C30:J30" si="6">SUM(C27:C29)</f>
        <v>0</v>
      </c>
      <c r="D30" s="87">
        <f t="shared" si="6"/>
        <v>0</v>
      </c>
      <c r="E30" s="87">
        <f t="shared" si="6"/>
        <v>0</v>
      </c>
      <c r="F30" s="87">
        <f t="shared" si="6"/>
        <v>0</v>
      </c>
      <c r="G30" s="87">
        <f t="shared" si="6"/>
        <v>0</v>
      </c>
      <c r="H30" s="97">
        <f t="shared" si="6"/>
        <v>14157502</v>
      </c>
      <c r="I30" s="87">
        <f t="shared" si="1"/>
        <v>14157502</v>
      </c>
      <c r="J30" s="97">
        <f t="shared" si="6"/>
        <v>0</v>
      </c>
      <c r="K30" s="87">
        <f t="shared" si="2"/>
        <v>14157502</v>
      </c>
      <c r="L30" s="75"/>
    </row>
    <row r="31" spans="1:12">
      <c r="A31" s="85" t="s">
        <v>146</v>
      </c>
      <c r="B31" s="67"/>
      <c r="C31" s="67"/>
      <c r="D31" s="67"/>
      <c r="E31" s="67"/>
      <c r="F31" s="67"/>
      <c r="G31" s="66"/>
      <c r="H31" s="66"/>
      <c r="I31" s="66">
        <f t="shared" si="1"/>
        <v>0</v>
      </c>
      <c r="J31" s="66"/>
      <c r="K31" s="66">
        <f t="shared" si="2"/>
        <v>0</v>
      </c>
      <c r="L31" s="75"/>
    </row>
    <row r="32" spans="1:12">
      <c r="A32" s="88" t="s">
        <v>147</v>
      </c>
      <c r="B32" s="67"/>
      <c r="C32" s="67"/>
      <c r="D32" s="67"/>
      <c r="E32" s="67"/>
      <c r="F32" s="67"/>
      <c r="G32" s="66"/>
      <c r="H32" s="66"/>
      <c r="I32" s="66">
        <f t="shared" si="1"/>
        <v>0</v>
      </c>
      <c r="J32" s="66"/>
      <c r="K32" s="66">
        <f t="shared" si="2"/>
        <v>0</v>
      </c>
      <c r="L32" s="75"/>
    </row>
    <row r="33" spans="1:12">
      <c r="A33" s="88" t="s">
        <v>148</v>
      </c>
      <c r="B33" s="67"/>
      <c r="C33" s="67"/>
      <c r="D33" s="67"/>
      <c r="E33" s="67"/>
      <c r="F33" s="67"/>
      <c r="G33" s="66"/>
      <c r="H33" s="66"/>
      <c r="I33" s="66"/>
      <c r="J33" s="66"/>
      <c r="K33" s="66">
        <f t="shared" si="2"/>
        <v>0</v>
      </c>
      <c r="L33" s="75"/>
    </row>
    <row r="34" spans="1:12">
      <c r="A34" s="94" t="s">
        <v>225</v>
      </c>
      <c r="B34" s="67"/>
      <c r="C34" s="67"/>
      <c r="D34" s="67"/>
      <c r="E34" s="89"/>
      <c r="F34" s="89"/>
      <c r="G34" s="66"/>
      <c r="H34" s="66"/>
      <c r="I34" s="66">
        <f t="shared" si="1"/>
        <v>0</v>
      </c>
      <c r="J34" s="66"/>
      <c r="K34" s="66">
        <f t="shared" si="2"/>
        <v>0</v>
      </c>
      <c r="L34" s="75"/>
    </row>
    <row r="35" spans="1:12">
      <c r="A35" s="85" t="s">
        <v>150</v>
      </c>
      <c r="B35" s="87">
        <f>SUM(B32:B34)</f>
        <v>0</v>
      </c>
      <c r="C35" s="87">
        <f t="shared" ref="C35:J35" si="7">SUM(C32:C34)</f>
        <v>0</v>
      </c>
      <c r="D35" s="87">
        <f t="shared" si="7"/>
        <v>0</v>
      </c>
      <c r="E35" s="87">
        <f t="shared" si="7"/>
        <v>0</v>
      </c>
      <c r="F35" s="87">
        <f t="shared" si="7"/>
        <v>0</v>
      </c>
      <c r="G35" s="87">
        <f t="shared" si="7"/>
        <v>0</v>
      </c>
      <c r="H35" s="87">
        <f t="shared" si="7"/>
        <v>0</v>
      </c>
      <c r="I35" s="87">
        <f t="shared" si="1"/>
        <v>0</v>
      </c>
      <c r="J35" s="87">
        <f t="shared" si="7"/>
        <v>0</v>
      </c>
      <c r="K35" s="87">
        <f t="shared" si="2"/>
        <v>0</v>
      </c>
      <c r="L35" s="75"/>
    </row>
    <row r="36" spans="1:12">
      <c r="A36" s="85"/>
      <c r="B36" s="67"/>
      <c r="C36" s="67"/>
      <c r="D36" s="67"/>
      <c r="E36" s="67"/>
      <c r="F36" s="67"/>
      <c r="G36" s="66"/>
      <c r="H36" s="66"/>
      <c r="I36" s="66"/>
      <c r="J36" s="66"/>
      <c r="K36" s="66"/>
      <c r="L36" s="75"/>
    </row>
    <row r="37" spans="1:12" ht="15.75" thickBot="1">
      <c r="A37" s="85" t="s">
        <v>152</v>
      </c>
      <c r="B37" s="90">
        <f>B24+B30+B35</f>
        <v>32500000</v>
      </c>
      <c r="C37" s="90">
        <f t="shared" ref="C37:J37" si="8">C24+C30+C35</f>
        <v>0</v>
      </c>
      <c r="D37" s="90">
        <f t="shared" si="8"/>
        <v>395464</v>
      </c>
      <c r="E37" s="90">
        <f t="shared" si="8"/>
        <v>34152367</v>
      </c>
      <c r="F37" s="90">
        <f t="shared" si="8"/>
        <v>0</v>
      </c>
      <c r="G37" s="90">
        <f t="shared" si="8"/>
        <v>0</v>
      </c>
      <c r="H37" s="90">
        <f t="shared" si="8"/>
        <v>-4769633</v>
      </c>
      <c r="I37" s="90">
        <f t="shared" si="1"/>
        <v>62278198</v>
      </c>
      <c r="J37" s="90">
        <f t="shared" si="8"/>
        <v>0</v>
      </c>
      <c r="K37" s="90">
        <f t="shared" si="2"/>
        <v>62278198</v>
      </c>
      <c r="L37" s="75"/>
    </row>
    <row r="38" spans="1:12" ht="15.75" thickTop="1">
      <c r="B38" s="92"/>
      <c r="C38" s="92"/>
      <c r="D38" s="92"/>
      <c r="E38" s="92"/>
      <c r="F38" s="92"/>
      <c r="G38" s="93"/>
      <c r="H38" s="93"/>
      <c r="I38" s="93"/>
      <c r="J38" s="93"/>
      <c r="K38" s="93">
        <f>K37-'1-Pasqyra e Pozicioni Financiar'!B109</f>
        <v>0</v>
      </c>
      <c r="L38" s="75"/>
    </row>
    <row r="39" spans="1:12">
      <c r="B39" s="75"/>
      <c r="C39" s="75"/>
      <c r="D39" s="75"/>
      <c r="E39" s="75"/>
      <c r="F39" s="75"/>
      <c r="L39" s="75"/>
    </row>
    <row r="40" spans="1:12">
      <c r="B40" s="75"/>
      <c r="C40" s="75"/>
      <c r="D40" s="75"/>
      <c r="E40" s="75"/>
      <c r="F40" s="75"/>
      <c r="K40" s="93"/>
      <c r="L40" s="75"/>
    </row>
    <row r="41" spans="1:12">
      <c r="B41" s="75"/>
      <c r="C41" s="75"/>
      <c r="D41" s="75"/>
      <c r="E41" s="75"/>
      <c r="F41" s="75"/>
    </row>
  </sheetData>
  <pageMargins left="0.70866141732283472" right="0.70866141732283472" top="0.55118110236220474" bottom="0.55118110236220474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L242"/>
  <sheetViews>
    <sheetView topLeftCell="A184" workbookViewId="0">
      <selection activeCell="S214" sqref="S214"/>
    </sheetView>
  </sheetViews>
  <sheetFormatPr defaultRowHeight="12.75"/>
  <cols>
    <col min="1" max="1" width="2.140625" style="263" customWidth="1"/>
    <col min="2" max="2" width="3" style="264" customWidth="1"/>
    <col min="3" max="3" width="3.42578125" style="263" customWidth="1"/>
    <col min="4" max="4" width="3.85546875" style="263" customWidth="1"/>
    <col min="5" max="5" width="18.85546875" style="263" customWidth="1"/>
    <col min="6" max="6" width="10.5703125" style="263" customWidth="1"/>
    <col min="7" max="8" width="9.140625" style="263"/>
    <col min="9" max="9" width="11.28515625" style="263" customWidth="1"/>
    <col min="10" max="10" width="9.140625" style="263"/>
    <col min="11" max="11" width="11" style="263" customWidth="1"/>
    <col min="12" max="12" width="11.28515625" style="263" customWidth="1"/>
  </cols>
  <sheetData>
    <row r="3" spans="1:12">
      <c r="A3" s="159"/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>
      <c r="A4" s="162"/>
      <c r="B4" s="163" t="s">
        <v>228</v>
      </c>
      <c r="C4" s="164"/>
      <c r="D4" s="164"/>
      <c r="E4" s="165" t="s">
        <v>229</v>
      </c>
      <c r="F4" s="165"/>
      <c r="G4" s="164"/>
      <c r="H4" s="164"/>
      <c r="I4" s="164"/>
      <c r="J4" s="164"/>
      <c r="K4" s="164"/>
      <c r="L4" s="164"/>
    </row>
    <row r="5" spans="1:12">
      <c r="A5" s="162"/>
      <c r="B5" s="163"/>
      <c r="C5" s="164"/>
      <c r="D5" s="164"/>
      <c r="E5" s="165"/>
      <c r="F5" s="165"/>
      <c r="G5" s="164"/>
      <c r="H5" s="164"/>
      <c r="I5" s="164"/>
      <c r="J5" s="164"/>
      <c r="K5" s="164"/>
      <c r="L5" s="164"/>
    </row>
    <row r="6" spans="1:12">
      <c r="A6" s="328" t="s">
        <v>230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</row>
    <row r="7" spans="1:12">
      <c r="A7" s="166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</row>
    <row r="8" spans="1:12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</row>
    <row r="9" spans="1:12">
      <c r="A9" s="168"/>
      <c r="B9" s="169"/>
      <c r="C9" s="330" t="s">
        <v>231</v>
      </c>
      <c r="D9" s="330"/>
      <c r="E9" s="170" t="s">
        <v>232</v>
      </c>
      <c r="F9" s="171"/>
      <c r="G9" s="171"/>
      <c r="H9" s="171"/>
      <c r="I9" s="171"/>
      <c r="J9" s="172"/>
      <c r="K9" s="172"/>
      <c r="L9" s="171"/>
    </row>
    <row r="10" spans="1:12">
      <c r="A10" s="168"/>
      <c r="B10" s="169"/>
      <c r="C10" s="171"/>
      <c r="D10" s="171"/>
      <c r="E10" s="171"/>
      <c r="F10" s="171"/>
      <c r="G10" s="171"/>
      <c r="H10" s="171"/>
      <c r="I10" s="171"/>
      <c r="J10" s="172"/>
      <c r="K10" s="172"/>
      <c r="L10" s="171"/>
    </row>
    <row r="11" spans="1:12">
      <c r="A11" s="168"/>
      <c r="B11" s="169"/>
      <c r="C11" s="171"/>
      <c r="D11" s="171"/>
      <c r="E11" s="171"/>
      <c r="F11" s="171"/>
      <c r="G11" s="171"/>
      <c r="H11" s="171"/>
      <c r="I11" s="171"/>
      <c r="J11" s="172"/>
      <c r="K11" s="172"/>
      <c r="L11" s="171"/>
    </row>
    <row r="12" spans="1:12">
      <c r="A12" s="168"/>
      <c r="B12" s="169"/>
      <c r="C12" s="171"/>
      <c r="D12" s="173" t="s">
        <v>233</v>
      </c>
      <c r="E12" s="174" t="s">
        <v>234</v>
      </c>
      <c r="F12" s="174"/>
      <c r="G12" s="175"/>
      <c r="H12" s="171"/>
      <c r="I12" s="171"/>
      <c r="J12" s="176" t="s">
        <v>235</v>
      </c>
      <c r="K12" s="171"/>
      <c r="L12" s="177">
        <f>L15+L37+L42+L53+L63+L64+L65</f>
        <v>345806877</v>
      </c>
    </row>
    <row r="13" spans="1:12">
      <c r="A13" s="168"/>
      <c r="B13" s="169"/>
      <c r="C13" s="171"/>
      <c r="D13" s="173"/>
      <c r="E13" s="174"/>
      <c r="F13" s="174"/>
      <c r="G13" s="175"/>
      <c r="H13" s="171"/>
      <c r="I13" s="171"/>
      <c r="J13" s="171"/>
      <c r="K13" s="171"/>
      <c r="L13" s="178"/>
    </row>
    <row r="14" spans="1:12">
      <c r="A14" s="168"/>
      <c r="B14" s="169"/>
      <c r="C14" s="171"/>
      <c r="D14" s="173"/>
      <c r="E14" s="174"/>
      <c r="F14" s="174"/>
      <c r="G14" s="175"/>
      <c r="H14" s="171"/>
      <c r="I14" s="171"/>
      <c r="J14" s="171"/>
      <c r="K14" s="171"/>
      <c r="L14" s="178"/>
    </row>
    <row r="15" spans="1:12">
      <c r="A15" s="168"/>
      <c r="B15" s="169"/>
      <c r="C15" s="171"/>
      <c r="D15" s="167">
        <v>1</v>
      </c>
      <c r="E15" s="179" t="s">
        <v>236</v>
      </c>
      <c r="F15" s="180"/>
      <c r="G15" s="171"/>
      <c r="H15" s="171"/>
      <c r="I15" s="171"/>
      <c r="J15" s="176" t="s">
        <v>237</v>
      </c>
      <c r="K15" s="181"/>
      <c r="L15" s="177">
        <f>L24+L31</f>
        <v>5277472</v>
      </c>
    </row>
    <row r="16" spans="1:12">
      <c r="A16" s="168"/>
      <c r="B16" s="169"/>
      <c r="C16" s="171"/>
      <c r="D16" s="167"/>
      <c r="E16" s="179"/>
      <c r="F16" s="180"/>
      <c r="G16" s="171"/>
      <c r="H16" s="171"/>
      <c r="I16" s="171"/>
      <c r="J16" s="176"/>
      <c r="K16" s="181"/>
      <c r="L16" s="177"/>
    </row>
    <row r="17" spans="1:12">
      <c r="A17" s="168"/>
      <c r="B17" s="169" t="s">
        <v>238</v>
      </c>
      <c r="C17" s="171"/>
      <c r="D17" s="171"/>
      <c r="E17" s="176" t="s">
        <v>239</v>
      </c>
      <c r="F17" s="172"/>
      <c r="G17" s="172"/>
      <c r="H17" s="172"/>
      <c r="I17" s="172"/>
      <c r="J17" s="172"/>
      <c r="K17" s="172"/>
      <c r="L17" s="171"/>
    </row>
    <row r="18" spans="1:12">
      <c r="A18" s="168"/>
      <c r="B18" s="169"/>
      <c r="C18" s="171"/>
      <c r="D18" s="331" t="s">
        <v>240</v>
      </c>
      <c r="E18" s="331" t="s">
        <v>241</v>
      </c>
      <c r="F18" s="331"/>
      <c r="G18" s="331" t="s">
        <v>242</v>
      </c>
      <c r="H18" s="331" t="s">
        <v>243</v>
      </c>
      <c r="I18" s="331"/>
      <c r="J18" s="182" t="s">
        <v>244</v>
      </c>
      <c r="K18" s="182" t="s">
        <v>245</v>
      </c>
      <c r="L18" s="182" t="s">
        <v>244</v>
      </c>
    </row>
    <row r="19" spans="1:12">
      <c r="A19" s="168"/>
      <c r="B19" s="169"/>
      <c r="C19" s="171"/>
      <c r="D19" s="331"/>
      <c r="E19" s="331"/>
      <c r="F19" s="331"/>
      <c r="G19" s="331"/>
      <c r="H19" s="331"/>
      <c r="I19" s="331"/>
      <c r="J19" s="183" t="s">
        <v>246</v>
      </c>
      <c r="K19" s="183" t="s">
        <v>247</v>
      </c>
      <c r="L19" s="183" t="s">
        <v>248</v>
      </c>
    </row>
    <row r="20" spans="1:12">
      <c r="A20" s="168"/>
      <c r="B20" s="169"/>
      <c r="C20" s="171"/>
      <c r="D20" s="184">
        <v>1</v>
      </c>
      <c r="E20" s="332" t="s">
        <v>442</v>
      </c>
      <c r="F20" s="333"/>
      <c r="G20" s="185" t="s">
        <v>237</v>
      </c>
      <c r="H20" s="334" t="s">
        <v>249</v>
      </c>
      <c r="I20" s="335"/>
      <c r="J20" s="186">
        <v>1874999</v>
      </c>
      <c r="K20" s="187">
        <v>1</v>
      </c>
      <c r="L20" s="188">
        <f>J20*K20</f>
        <v>1874999</v>
      </c>
    </row>
    <row r="21" spans="1:12">
      <c r="A21" s="168"/>
      <c r="B21" s="169"/>
      <c r="C21" s="171"/>
      <c r="D21" s="184">
        <v>2</v>
      </c>
      <c r="E21" s="332" t="s">
        <v>442</v>
      </c>
      <c r="F21" s="333"/>
      <c r="G21" s="185" t="s">
        <v>250</v>
      </c>
      <c r="H21" s="189" t="s">
        <v>249</v>
      </c>
      <c r="I21" s="190"/>
      <c r="J21" s="186">
        <v>0</v>
      </c>
      <c r="K21" s="191">
        <v>123.7</v>
      </c>
      <c r="L21" s="188">
        <f>J21*K21</f>
        <v>0</v>
      </c>
    </row>
    <row r="22" spans="1:12">
      <c r="A22" s="168"/>
      <c r="B22" s="169"/>
      <c r="C22" s="171"/>
      <c r="D22" s="184">
        <v>3</v>
      </c>
      <c r="E22" s="332" t="s">
        <v>442</v>
      </c>
      <c r="F22" s="333"/>
      <c r="G22" s="185" t="s">
        <v>251</v>
      </c>
      <c r="H22" s="189" t="s">
        <v>249</v>
      </c>
      <c r="I22" s="190"/>
      <c r="J22" s="187">
        <f>L22/K22</f>
        <v>-5.5720801110450129</v>
      </c>
      <c r="K22" s="191">
        <v>100.86</v>
      </c>
      <c r="L22" s="188">
        <v>-562</v>
      </c>
    </row>
    <row r="23" spans="1:12">
      <c r="A23" s="168"/>
      <c r="B23" s="169"/>
      <c r="C23" s="171"/>
      <c r="D23" s="192"/>
      <c r="E23" s="332"/>
      <c r="F23" s="333"/>
      <c r="G23" s="185"/>
      <c r="H23" s="336"/>
      <c r="I23" s="335"/>
      <c r="J23" s="193"/>
      <c r="K23" s="187"/>
      <c r="L23" s="188">
        <v>0</v>
      </c>
    </row>
    <row r="24" spans="1:12">
      <c r="A24" s="194"/>
      <c r="B24" s="195"/>
      <c r="C24" s="180"/>
      <c r="D24" s="196"/>
      <c r="E24" s="337" t="s">
        <v>5</v>
      </c>
      <c r="F24" s="338"/>
      <c r="G24" s="338"/>
      <c r="H24" s="338"/>
      <c r="I24" s="338"/>
      <c r="J24" s="338"/>
      <c r="K24" s="339"/>
      <c r="L24" s="197">
        <f>SUM(L20:L23)</f>
        <v>1874437</v>
      </c>
    </row>
    <row r="25" spans="1:12">
      <c r="A25" s="194"/>
      <c r="B25" s="195"/>
      <c r="C25" s="180"/>
      <c r="D25" s="180"/>
      <c r="E25" s="198"/>
      <c r="F25" s="198"/>
      <c r="G25" s="198"/>
      <c r="H25" s="198"/>
      <c r="I25" s="198"/>
      <c r="J25" s="198"/>
      <c r="K25" s="198"/>
      <c r="L25" s="199"/>
    </row>
    <row r="26" spans="1:12">
      <c r="A26" s="168"/>
      <c r="B26" s="169" t="s">
        <v>252</v>
      </c>
      <c r="C26" s="171"/>
      <c r="D26" s="171"/>
      <c r="E26" s="176" t="s">
        <v>253</v>
      </c>
      <c r="F26" s="171"/>
      <c r="G26" s="171"/>
      <c r="H26" s="171"/>
      <c r="I26" s="171"/>
      <c r="J26" s="171"/>
      <c r="K26" s="171"/>
      <c r="L26" s="171"/>
    </row>
    <row r="27" spans="1:12">
      <c r="A27" s="168"/>
      <c r="B27" s="169"/>
      <c r="C27" s="171"/>
      <c r="D27" s="331" t="s">
        <v>240</v>
      </c>
      <c r="E27" s="340" t="s">
        <v>254</v>
      </c>
      <c r="F27" s="341"/>
      <c r="G27" s="341"/>
      <c r="H27" s="341"/>
      <c r="I27" s="342"/>
      <c r="J27" s="182" t="s">
        <v>244</v>
      </c>
      <c r="K27" s="182" t="s">
        <v>245</v>
      </c>
      <c r="L27" s="182" t="s">
        <v>244</v>
      </c>
    </row>
    <row r="28" spans="1:12">
      <c r="A28" s="168"/>
      <c r="B28" s="169"/>
      <c r="C28" s="171"/>
      <c r="D28" s="331"/>
      <c r="E28" s="343"/>
      <c r="F28" s="344"/>
      <c r="G28" s="344"/>
      <c r="H28" s="344"/>
      <c r="I28" s="345"/>
      <c r="J28" s="183" t="s">
        <v>246</v>
      </c>
      <c r="K28" s="183" t="s">
        <v>247</v>
      </c>
      <c r="L28" s="183" t="s">
        <v>248</v>
      </c>
    </row>
    <row r="29" spans="1:12">
      <c r="A29" s="168"/>
      <c r="B29" s="169"/>
      <c r="C29" s="171"/>
      <c r="D29" s="184"/>
      <c r="E29" s="332" t="s">
        <v>255</v>
      </c>
      <c r="F29" s="346"/>
      <c r="G29" s="346"/>
      <c r="H29" s="346"/>
      <c r="I29" s="333"/>
      <c r="J29" s="200">
        <v>3403035</v>
      </c>
      <c r="K29" s="201">
        <v>1</v>
      </c>
      <c r="L29" s="202">
        <f>J29*K29</f>
        <v>3403035</v>
      </c>
    </row>
    <row r="30" spans="1:12">
      <c r="A30" s="168"/>
      <c r="B30" s="169"/>
      <c r="C30" s="171"/>
      <c r="D30" s="192"/>
      <c r="E30" s="332"/>
      <c r="F30" s="346"/>
      <c r="G30" s="346"/>
      <c r="H30" s="346"/>
      <c r="I30" s="333"/>
      <c r="J30" s="203"/>
      <c r="K30" s="192"/>
      <c r="L30" s="202"/>
    </row>
    <row r="31" spans="1:12">
      <c r="A31" s="168"/>
      <c r="B31" s="169"/>
      <c r="C31" s="171"/>
      <c r="D31" s="196"/>
      <c r="E31" s="337" t="s">
        <v>5</v>
      </c>
      <c r="F31" s="338"/>
      <c r="G31" s="338"/>
      <c r="H31" s="338"/>
      <c r="I31" s="338"/>
      <c r="J31" s="338"/>
      <c r="K31" s="339"/>
      <c r="L31" s="204">
        <f>SUM(L29:L30)</f>
        <v>3403035</v>
      </c>
    </row>
    <row r="32" spans="1:12">
      <c r="A32" s="168"/>
      <c r="B32" s="169"/>
      <c r="C32" s="171"/>
      <c r="D32" s="171"/>
      <c r="E32" s="171"/>
      <c r="F32" s="171"/>
      <c r="G32" s="171"/>
      <c r="H32" s="171"/>
      <c r="I32" s="171"/>
      <c r="J32" s="171"/>
      <c r="K32" s="171"/>
      <c r="L32" s="171"/>
    </row>
    <row r="33" spans="1:12">
      <c r="A33" s="168"/>
      <c r="B33" s="169"/>
      <c r="C33" s="171"/>
      <c r="D33" s="171"/>
      <c r="E33" s="171" t="s">
        <v>256</v>
      </c>
      <c r="F33" s="171"/>
      <c r="G33" s="171"/>
      <c r="H33" s="171"/>
      <c r="I33" s="171"/>
      <c r="J33" s="171"/>
      <c r="K33" s="171"/>
      <c r="L33" s="171"/>
    </row>
    <row r="34" spans="1:12">
      <c r="A34" s="168"/>
      <c r="B34" s="169"/>
      <c r="C34" s="171"/>
      <c r="D34" s="171"/>
      <c r="E34" s="171" t="s">
        <v>257</v>
      </c>
      <c r="F34" s="171"/>
      <c r="G34" s="171"/>
      <c r="H34" s="171"/>
      <c r="I34" s="171"/>
      <c r="J34" s="171"/>
      <c r="K34" s="171"/>
      <c r="L34" s="171"/>
    </row>
    <row r="35" spans="1:12">
      <c r="A35" s="168"/>
      <c r="B35" s="169"/>
      <c r="C35" s="171"/>
      <c r="D35" s="171"/>
      <c r="E35" s="171"/>
      <c r="F35" s="171"/>
      <c r="G35" s="171"/>
      <c r="H35" s="171"/>
      <c r="I35" s="171"/>
      <c r="J35" s="171"/>
      <c r="K35" s="171"/>
      <c r="L35" s="171"/>
    </row>
    <row r="36" spans="1:12">
      <c r="A36" s="168"/>
      <c r="B36" s="169"/>
      <c r="C36" s="171"/>
      <c r="D36" s="171"/>
      <c r="E36" s="171"/>
      <c r="F36" s="171"/>
      <c r="G36" s="171"/>
      <c r="H36" s="171"/>
      <c r="I36" s="171"/>
      <c r="J36" s="171"/>
      <c r="K36" s="171"/>
      <c r="L36" s="171"/>
    </row>
    <row r="37" spans="1:12">
      <c r="A37" s="168"/>
      <c r="B37" s="169"/>
      <c r="C37" s="171"/>
      <c r="D37" s="167">
        <v>2</v>
      </c>
      <c r="E37" s="179" t="s">
        <v>258</v>
      </c>
      <c r="F37" s="180"/>
      <c r="G37" s="171"/>
      <c r="H37" s="171"/>
      <c r="I37" s="171"/>
      <c r="J37" s="169" t="s">
        <v>259</v>
      </c>
      <c r="K37" s="171"/>
      <c r="L37" s="181">
        <v>0</v>
      </c>
    </row>
    <row r="38" spans="1:12">
      <c r="A38" s="168"/>
      <c r="B38" s="169"/>
      <c r="C38" s="171"/>
      <c r="D38" s="171"/>
      <c r="E38" s="171"/>
      <c r="F38" s="171" t="s">
        <v>260</v>
      </c>
      <c r="G38" s="171"/>
      <c r="H38" s="171"/>
      <c r="I38" s="171"/>
      <c r="J38" s="171"/>
      <c r="K38" s="171"/>
      <c r="L38" s="171"/>
    </row>
    <row r="39" spans="1:12">
      <c r="A39" s="168"/>
      <c r="B39" s="169"/>
      <c r="C39" s="171"/>
      <c r="D39" s="171"/>
      <c r="E39" s="171"/>
      <c r="F39" s="171"/>
      <c r="G39" s="171"/>
      <c r="H39" s="171"/>
      <c r="I39" s="171"/>
      <c r="J39" s="171"/>
      <c r="K39" s="171"/>
      <c r="L39" s="171"/>
    </row>
    <row r="40" spans="1:12">
      <c r="A40" s="168"/>
      <c r="B40" s="169"/>
      <c r="C40" s="171"/>
      <c r="D40" s="171"/>
      <c r="E40" s="171"/>
      <c r="F40" s="171"/>
      <c r="G40" s="171"/>
      <c r="H40" s="171"/>
      <c r="I40" s="171"/>
      <c r="J40" s="171"/>
      <c r="K40" s="171"/>
      <c r="L40" s="171"/>
    </row>
    <row r="41" spans="1:12">
      <c r="A41" s="168"/>
      <c r="B41" s="169"/>
      <c r="C41" s="171"/>
      <c r="D41" s="171"/>
      <c r="E41" s="171"/>
      <c r="F41" s="171"/>
      <c r="G41" s="171"/>
      <c r="H41" s="171"/>
      <c r="I41" s="171"/>
      <c r="J41" s="171"/>
      <c r="K41" s="171"/>
      <c r="L41" s="171"/>
    </row>
    <row r="42" spans="1:12">
      <c r="A42" s="168"/>
      <c r="B42" s="169"/>
      <c r="C42" s="171"/>
      <c r="D42" s="167">
        <v>3</v>
      </c>
      <c r="E42" s="179" t="s">
        <v>261</v>
      </c>
      <c r="F42" s="180"/>
      <c r="G42" s="171"/>
      <c r="H42" s="171"/>
      <c r="I42" s="171"/>
      <c r="J42" s="176" t="s">
        <v>237</v>
      </c>
      <c r="K42" s="171"/>
      <c r="L42" s="205">
        <f>SUM(K44:K50)</f>
        <v>261924961</v>
      </c>
    </row>
    <row r="43" spans="1:12">
      <c r="A43" s="168"/>
      <c r="B43" s="169"/>
      <c r="C43" s="171"/>
      <c r="D43" s="195"/>
      <c r="E43" s="206"/>
      <c r="F43" s="180"/>
      <c r="G43" s="171"/>
      <c r="H43" s="171"/>
      <c r="I43" s="171"/>
      <c r="J43" s="171"/>
      <c r="K43" s="171"/>
      <c r="L43" s="207"/>
    </row>
    <row r="44" spans="1:12">
      <c r="A44" s="168"/>
      <c r="B44" s="169" t="s">
        <v>262</v>
      </c>
      <c r="C44" s="171"/>
      <c r="D44" s="195" t="s">
        <v>263</v>
      </c>
      <c r="E44" s="208" t="s">
        <v>264</v>
      </c>
      <c r="F44" s="171"/>
      <c r="G44" s="171"/>
      <c r="H44" s="171"/>
      <c r="I44" s="171"/>
      <c r="J44" s="169" t="s">
        <v>265</v>
      </c>
      <c r="K44" s="209">
        <f>'1-Pasqyra e Pozicioni Financiar'!B18</f>
        <v>256785730</v>
      </c>
      <c r="L44" s="207"/>
    </row>
    <row r="45" spans="1:12">
      <c r="A45" s="168"/>
      <c r="B45" s="169"/>
      <c r="C45" s="171"/>
      <c r="D45" s="195"/>
      <c r="E45" s="208"/>
      <c r="F45" s="171"/>
      <c r="G45" s="171"/>
      <c r="H45" s="171"/>
      <c r="I45" s="171"/>
      <c r="J45" s="169"/>
      <c r="K45" s="171"/>
      <c r="L45" s="207"/>
    </row>
    <row r="46" spans="1:12">
      <c r="A46" s="168"/>
      <c r="B46" s="169" t="s">
        <v>266</v>
      </c>
      <c r="C46" s="171"/>
      <c r="D46" s="195" t="s">
        <v>263</v>
      </c>
      <c r="E46" s="208" t="s">
        <v>267</v>
      </c>
      <c r="F46" s="171"/>
      <c r="G46" s="171"/>
      <c r="H46" s="171"/>
      <c r="I46" s="171"/>
      <c r="J46" s="169" t="s">
        <v>237</v>
      </c>
      <c r="K46" s="210">
        <v>0</v>
      </c>
      <c r="L46" s="207"/>
    </row>
    <row r="47" spans="1:12">
      <c r="A47" s="168"/>
      <c r="B47" s="169"/>
      <c r="C47" s="171"/>
      <c r="D47" s="195"/>
      <c r="E47" s="208"/>
      <c r="F47" s="171"/>
      <c r="G47" s="171"/>
      <c r="H47" s="171"/>
      <c r="I47" s="171"/>
      <c r="J47" s="169"/>
      <c r="K47" s="210"/>
      <c r="L47" s="207"/>
    </row>
    <row r="48" spans="1:12">
      <c r="A48" s="168"/>
      <c r="B48" s="169" t="s">
        <v>268</v>
      </c>
      <c r="C48" s="171"/>
      <c r="D48" s="195" t="s">
        <v>263</v>
      </c>
      <c r="E48" s="208" t="s">
        <v>269</v>
      </c>
      <c r="F48" s="171"/>
      <c r="G48" s="171"/>
      <c r="H48" s="171"/>
      <c r="I48" s="171"/>
      <c r="J48" s="169" t="s">
        <v>237</v>
      </c>
      <c r="K48" s="210">
        <v>2615943</v>
      </c>
      <c r="L48" s="207"/>
    </row>
    <row r="49" spans="1:12">
      <c r="A49" s="168"/>
      <c r="B49" s="169"/>
      <c r="C49" s="171"/>
      <c r="D49" s="195"/>
      <c r="E49" s="208"/>
      <c r="F49" s="171"/>
      <c r="G49" s="171"/>
      <c r="H49" s="171"/>
      <c r="I49" s="169"/>
      <c r="J49" s="169"/>
      <c r="K49" s="178"/>
      <c r="L49" s="207"/>
    </row>
    <row r="50" spans="1:12">
      <c r="A50" s="168"/>
      <c r="B50" s="169"/>
      <c r="C50" s="171"/>
      <c r="D50" s="195"/>
      <c r="E50" s="208" t="s">
        <v>270</v>
      </c>
      <c r="F50" s="171"/>
      <c r="G50" s="171"/>
      <c r="H50" s="171"/>
      <c r="I50" s="169"/>
      <c r="J50" s="169" t="s">
        <v>237</v>
      </c>
      <c r="K50" s="178">
        <v>2523288</v>
      </c>
      <c r="L50" s="207"/>
    </row>
    <row r="51" spans="1:12">
      <c r="A51" s="168"/>
      <c r="B51" s="169"/>
      <c r="C51" s="171"/>
      <c r="D51" s="195"/>
      <c r="E51" s="208"/>
      <c r="F51" s="171"/>
      <c r="G51" s="171"/>
      <c r="H51" s="171"/>
      <c r="I51" s="169"/>
      <c r="J51" s="169"/>
      <c r="K51" s="178"/>
      <c r="L51" s="207"/>
    </row>
    <row r="52" spans="1:12">
      <c r="A52" s="168"/>
      <c r="B52" s="169"/>
      <c r="C52" s="171"/>
      <c r="D52" s="195"/>
      <c r="E52" s="208"/>
      <c r="F52" s="171"/>
      <c r="G52" s="171"/>
      <c r="H52" s="171"/>
      <c r="I52" s="169"/>
      <c r="J52" s="169"/>
      <c r="K52" s="178"/>
      <c r="L52" s="207"/>
    </row>
    <row r="53" spans="1:12">
      <c r="A53" s="168"/>
      <c r="B53" s="169"/>
      <c r="C53" s="171"/>
      <c r="D53" s="173">
        <v>4</v>
      </c>
      <c r="E53" s="211" t="s">
        <v>271</v>
      </c>
      <c r="F53" s="212"/>
      <c r="G53" s="172"/>
      <c r="H53" s="172"/>
      <c r="I53" s="171"/>
      <c r="J53" s="176" t="s">
        <v>237</v>
      </c>
      <c r="K53" s="178"/>
      <c r="L53" s="205">
        <f>SUM(K55:K61)</f>
        <v>78604444</v>
      </c>
    </row>
    <row r="54" spans="1:12">
      <c r="A54" s="168"/>
      <c r="B54" s="169"/>
      <c r="C54" s="171"/>
      <c r="D54" s="173"/>
      <c r="E54" s="211"/>
      <c r="F54" s="212"/>
      <c r="G54" s="172"/>
      <c r="H54" s="172"/>
      <c r="I54" s="171"/>
      <c r="J54" s="169"/>
      <c r="K54" s="178"/>
      <c r="L54" s="205"/>
    </row>
    <row r="55" spans="1:12">
      <c r="A55" s="168"/>
      <c r="B55" s="169"/>
      <c r="C55" s="171"/>
      <c r="D55" s="195" t="s">
        <v>263</v>
      </c>
      <c r="E55" s="206" t="s">
        <v>272</v>
      </c>
      <c r="F55" s="212"/>
      <c r="G55" s="172"/>
      <c r="H55" s="172"/>
      <c r="I55" s="171"/>
      <c r="J55" s="169" t="s">
        <v>265</v>
      </c>
      <c r="K55" s="178">
        <f>[2]Aktivet!F22</f>
        <v>0</v>
      </c>
      <c r="L55" s="205"/>
    </row>
    <row r="56" spans="1:12">
      <c r="A56" s="168"/>
      <c r="B56" s="169"/>
      <c r="C56" s="171"/>
      <c r="D56" s="173"/>
      <c r="E56" s="211"/>
      <c r="F56" s="212"/>
      <c r="G56" s="172"/>
      <c r="H56" s="172"/>
      <c r="I56" s="171"/>
      <c r="J56" s="169"/>
      <c r="K56" s="178"/>
      <c r="L56" s="205"/>
    </row>
    <row r="57" spans="1:12">
      <c r="A57" s="168"/>
      <c r="B57" s="169"/>
      <c r="C57" s="171"/>
      <c r="D57" s="195" t="s">
        <v>263</v>
      </c>
      <c r="E57" s="206" t="s">
        <v>273</v>
      </c>
      <c r="F57" s="212"/>
      <c r="G57" s="172"/>
      <c r="H57" s="172"/>
      <c r="I57" s="171"/>
      <c r="J57" s="169" t="s">
        <v>237</v>
      </c>
      <c r="K57" s="178">
        <f>[2]Aktivet!F23</f>
        <v>211853</v>
      </c>
      <c r="L57" s="205"/>
    </row>
    <row r="58" spans="1:12">
      <c r="A58" s="168"/>
      <c r="B58" s="169"/>
      <c r="C58" s="171"/>
      <c r="D58" s="195"/>
      <c r="E58" s="206"/>
      <c r="F58" s="212"/>
      <c r="G58" s="172"/>
      <c r="H58" s="172"/>
      <c r="I58" s="171"/>
      <c r="J58" s="169"/>
      <c r="K58" s="178">
        <v>0</v>
      </c>
      <c r="L58" s="205"/>
    </row>
    <row r="59" spans="1:12">
      <c r="A59" s="168"/>
      <c r="B59" s="169"/>
      <c r="C59" s="171"/>
      <c r="D59" s="195" t="s">
        <v>263</v>
      </c>
      <c r="E59" s="206" t="s">
        <v>274</v>
      </c>
      <c r="F59" s="212"/>
      <c r="G59" s="172"/>
      <c r="H59" s="172"/>
      <c r="I59" s="171"/>
      <c r="J59" s="169" t="s">
        <v>237</v>
      </c>
      <c r="K59" s="178">
        <f>'1-Pasqyra e Pozicioni Financiar'!B27</f>
        <v>78392591</v>
      </c>
      <c r="L59" s="205"/>
    </row>
    <row r="60" spans="1:12">
      <c r="A60" s="168"/>
      <c r="B60" s="169"/>
      <c r="C60" s="171"/>
      <c r="D60" s="173"/>
      <c r="E60" s="211"/>
      <c r="F60" s="212"/>
      <c r="G60" s="172"/>
      <c r="H60" s="172"/>
      <c r="I60" s="171"/>
      <c r="J60" s="169"/>
      <c r="K60" s="178"/>
      <c r="L60" s="205"/>
    </row>
    <row r="61" spans="1:12">
      <c r="A61" s="168"/>
      <c r="B61" s="169"/>
      <c r="C61" s="171"/>
      <c r="D61" s="195" t="s">
        <v>263</v>
      </c>
      <c r="E61" s="206" t="s">
        <v>275</v>
      </c>
      <c r="F61" s="212"/>
      <c r="G61" s="172"/>
      <c r="H61" s="172"/>
      <c r="I61" s="171"/>
      <c r="J61" s="169" t="s">
        <v>237</v>
      </c>
      <c r="K61" s="178">
        <v>0</v>
      </c>
      <c r="L61" s="205"/>
    </row>
    <row r="62" spans="1:12">
      <c r="A62" s="168"/>
      <c r="B62" s="169"/>
      <c r="C62" s="171"/>
      <c r="D62" s="195"/>
      <c r="E62" s="206"/>
      <c r="F62" s="212"/>
      <c r="G62" s="172"/>
      <c r="H62" s="172"/>
      <c r="I62" s="171"/>
      <c r="J62" s="169"/>
      <c r="K62" s="178"/>
      <c r="L62" s="205"/>
    </row>
    <row r="63" spans="1:12">
      <c r="A63" s="168"/>
      <c r="B63" s="169"/>
      <c r="C63" s="171"/>
      <c r="D63" s="173">
        <v>5</v>
      </c>
      <c r="E63" s="211" t="s">
        <v>276</v>
      </c>
      <c r="F63" s="180"/>
      <c r="G63" s="171"/>
      <c r="H63" s="171"/>
      <c r="I63" s="171"/>
      <c r="J63" s="169" t="s">
        <v>259</v>
      </c>
      <c r="K63" s="178">
        <v>0</v>
      </c>
      <c r="L63" s="207"/>
    </row>
    <row r="64" spans="1:12">
      <c r="A64" s="168"/>
      <c r="B64" s="169"/>
      <c r="C64" s="171"/>
      <c r="D64" s="173">
        <v>6</v>
      </c>
      <c r="E64" s="211" t="s">
        <v>277</v>
      </c>
      <c r="F64" s="180"/>
      <c r="G64" s="171"/>
      <c r="H64" s="171"/>
      <c r="I64" s="171"/>
      <c r="J64" s="169" t="s">
        <v>259</v>
      </c>
      <c r="K64" s="178">
        <v>0</v>
      </c>
      <c r="L64" s="207"/>
    </row>
    <row r="65" spans="1:12">
      <c r="A65" s="168"/>
      <c r="B65" s="169"/>
      <c r="C65" s="171"/>
      <c r="D65" s="173">
        <v>7</v>
      </c>
      <c r="E65" s="211" t="s">
        <v>278</v>
      </c>
      <c r="F65" s="180"/>
      <c r="G65" s="171"/>
      <c r="H65" s="171"/>
      <c r="I65" s="171"/>
      <c r="J65" s="169" t="s">
        <v>279</v>
      </c>
      <c r="K65" s="178">
        <v>0</v>
      </c>
      <c r="L65" s="205">
        <f>K66</f>
        <v>0</v>
      </c>
    </row>
    <row r="66" spans="1:12">
      <c r="A66" s="168"/>
      <c r="B66" s="169"/>
      <c r="C66" s="171"/>
      <c r="D66" s="195" t="s">
        <v>263</v>
      </c>
      <c r="E66" s="180" t="s">
        <v>280</v>
      </c>
      <c r="F66" s="171"/>
      <c r="G66" s="171"/>
      <c r="H66" s="169"/>
      <c r="I66" s="171"/>
      <c r="J66" s="169" t="s">
        <v>265</v>
      </c>
      <c r="K66" s="178">
        <v>0</v>
      </c>
      <c r="L66" s="207"/>
    </row>
    <row r="67" spans="1:12">
      <c r="A67" s="168"/>
      <c r="B67" s="169"/>
      <c r="C67" s="171"/>
      <c r="D67" s="171"/>
      <c r="E67" s="171"/>
      <c r="F67" s="171"/>
      <c r="G67" s="171"/>
      <c r="H67" s="169"/>
      <c r="I67" s="171"/>
      <c r="J67" s="169"/>
      <c r="K67" s="178"/>
      <c r="L67" s="207"/>
    </row>
    <row r="68" spans="1:12">
      <c r="A68" s="168"/>
      <c r="B68" s="169"/>
      <c r="C68" s="171"/>
      <c r="D68" s="171"/>
      <c r="E68" s="171"/>
      <c r="F68" s="171"/>
      <c r="G68" s="171"/>
      <c r="H68" s="169"/>
      <c r="I68" s="171"/>
      <c r="J68" s="169"/>
      <c r="K68" s="178"/>
      <c r="L68" s="207"/>
    </row>
    <row r="69" spans="1:12">
      <c r="A69" s="168"/>
      <c r="B69" s="169"/>
      <c r="C69" s="171"/>
      <c r="D69" s="171"/>
      <c r="E69" s="171"/>
      <c r="F69" s="171"/>
      <c r="G69" s="171"/>
      <c r="H69" s="169"/>
      <c r="I69" s="171"/>
      <c r="J69" s="169"/>
      <c r="K69" s="178"/>
      <c r="L69" s="207"/>
    </row>
    <row r="70" spans="1:12">
      <c r="A70" s="168"/>
      <c r="B70" s="169"/>
      <c r="C70" s="171"/>
      <c r="D70" s="181" t="s">
        <v>281</v>
      </c>
      <c r="E70" s="181" t="s">
        <v>282</v>
      </c>
      <c r="F70" s="171"/>
      <c r="G70" s="171"/>
      <c r="H70" s="169"/>
      <c r="I70" s="171"/>
      <c r="J70" s="169" t="s">
        <v>259</v>
      </c>
      <c r="K70" s="178"/>
      <c r="L70" s="205">
        <f>K72+K74</f>
        <v>22990077</v>
      </c>
    </row>
    <row r="71" spans="1:12">
      <c r="A71" s="168"/>
      <c r="B71" s="169"/>
      <c r="C71" s="171"/>
      <c r="D71" s="171"/>
      <c r="E71" s="212"/>
      <c r="F71" s="212"/>
      <c r="G71" s="171"/>
      <c r="H71" s="169"/>
      <c r="I71" s="171"/>
      <c r="J71" s="169"/>
      <c r="K71" s="178"/>
      <c r="L71" s="213"/>
    </row>
    <row r="72" spans="1:12">
      <c r="A72" s="168"/>
      <c r="B72" s="169"/>
      <c r="C72" s="171"/>
      <c r="D72" s="181">
        <v>1</v>
      </c>
      <c r="E72" s="214" t="s">
        <v>283</v>
      </c>
      <c r="F72" s="171"/>
      <c r="G72" s="171"/>
      <c r="H72" s="169"/>
      <c r="I72" s="171"/>
      <c r="J72" s="169" t="s">
        <v>259</v>
      </c>
      <c r="K72" s="178">
        <v>0</v>
      </c>
      <c r="L72" s="171"/>
    </row>
    <row r="73" spans="1:12">
      <c r="A73" s="168"/>
      <c r="B73" s="169"/>
      <c r="C73" s="171"/>
      <c r="D73" s="181"/>
      <c r="E73" s="214"/>
      <c r="F73" s="171"/>
      <c r="G73" s="171"/>
      <c r="H73" s="169"/>
      <c r="I73" s="171"/>
      <c r="J73" s="169"/>
      <c r="K73" s="178"/>
      <c r="L73" s="171"/>
    </row>
    <row r="74" spans="1:12">
      <c r="A74" s="168"/>
      <c r="B74" s="169"/>
      <c r="C74" s="171"/>
      <c r="D74" s="181">
        <v>2</v>
      </c>
      <c r="E74" s="181" t="s">
        <v>284</v>
      </c>
      <c r="F74" s="171"/>
      <c r="G74" s="171"/>
      <c r="H74" s="171"/>
      <c r="I74" s="171"/>
      <c r="J74" s="169" t="s">
        <v>265</v>
      </c>
      <c r="K74" s="178">
        <f>H86</f>
        <v>22990077</v>
      </c>
      <c r="L74" s="171"/>
    </row>
    <row r="75" spans="1:12">
      <c r="A75" s="168"/>
      <c r="B75" s="169"/>
      <c r="C75" s="171"/>
      <c r="D75" s="181"/>
      <c r="E75" s="181"/>
      <c r="F75" s="171"/>
      <c r="G75" s="171"/>
      <c r="H75" s="171"/>
      <c r="I75" s="171"/>
      <c r="J75" s="169"/>
      <c r="K75" s="178"/>
      <c r="L75" s="171"/>
    </row>
    <row r="76" spans="1:12">
      <c r="A76" s="168"/>
      <c r="B76" s="169"/>
      <c r="C76" s="171"/>
      <c r="D76" s="171"/>
      <c r="E76" s="171"/>
      <c r="F76" s="171" t="s">
        <v>285</v>
      </c>
      <c r="G76" s="171"/>
      <c r="H76" s="171"/>
      <c r="I76" s="171"/>
      <c r="J76" s="171"/>
      <c r="K76" s="171"/>
      <c r="L76" s="171"/>
    </row>
    <row r="77" spans="1:12">
      <c r="A77" s="168"/>
      <c r="B77" s="169"/>
      <c r="C77" s="171"/>
      <c r="D77" s="331" t="s">
        <v>240</v>
      </c>
      <c r="E77" s="331" t="s">
        <v>286</v>
      </c>
      <c r="F77" s="347" t="s">
        <v>287</v>
      </c>
      <c r="G77" s="348"/>
      <c r="H77" s="349"/>
      <c r="I77" s="347" t="s">
        <v>288</v>
      </c>
      <c r="J77" s="348"/>
      <c r="K77" s="349"/>
      <c r="L77" s="171"/>
    </row>
    <row r="78" spans="1:12">
      <c r="A78" s="168"/>
      <c r="B78" s="169"/>
      <c r="C78" s="171"/>
      <c r="D78" s="331"/>
      <c r="E78" s="331"/>
      <c r="F78" s="185" t="s">
        <v>289</v>
      </c>
      <c r="G78" s="185" t="s">
        <v>290</v>
      </c>
      <c r="H78" s="185" t="s">
        <v>291</v>
      </c>
      <c r="I78" s="185" t="s">
        <v>289</v>
      </c>
      <c r="J78" s="185" t="s">
        <v>290</v>
      </c>
      <c r="K78" s="185" t="s">
        <v>291</v>
      </c>
      <c r="L78" s="171"/>
    </row>
    <row r="79" spans="1:12">
      <c r="A79" s="168"/>
      <c r="B79" s="169"/>
      <c r="C79" s="171"/>
      <c r="D79" s="192"/>
      <c r="E79" s="171" t="s">
        <v>292</v>
      </c>
      <c r="F79" s="215">
        <v>0</v>
      </c>
      <c r="G79" s="215">
        <v>0</v>
      </c>
      <c r="H79" s="215">
        <v>0</v>
      </c>
      <c r="I79" s="215">
        <v>0</v>
      </c>
      <c r="J79" s="215">
        <v>0</v>
      </c>
      <c r="K79" s="215">
        <v>0</v>
      </c>
      <c r="L79" s="171"/>
    </row>
    <row r="80" spans="1:12">
      <c r="A80" s="168"/>
      <c r="B80" s="169"/>
      <c r="C80" s="171"/>
      <c r="D80" s="192"/>
      <c r="E80" s="192" t="s">
        <v>293</v>
      </c>
      <c r="F80" s="265">
        <v>25108290</v>
      </c>
      <c r="G80" s="215">
        <v>11207525</v>
      </c>
      <c r="H80" s="215">
        <f>F80-G80</f>
        <v>13900765</v>
      </c>
      <c r="I80" s="215">
        <v>25108290</v>
      </c>
      <c r="J80" s="215">
        <v>7732334</v>
      </c>
      <c r="K80" s="215">
        <f>I80-J80</f>
        <v>17375956</v>
      </c>
      <c r="L80" s="171"/>
    </row>
    <row r="81" spans="1:12">
      <c r="A81" s="168"/>
      <c r="B81" s="169"/>
      <c r="C81" s="171"/>
      <c r="D81" s="192"/>
      <c r="E81" s="192" t="s">
        <v>294</v>
      </c>
      <c r="F81" s="265">
        <v>12935859</v>
      </c>
      <c r="G81" s="215">
        <v>5660346</v>
      </c>
      <c r="H81" s="215">
        <f>F81-G81</f>
        <v>7275513</v>
      </c>
      <c r="I81" s="215">
        <v>12935859</v>
      </c>
      <c r="J81" s="215">
        <v>3841468</v>
      </c>
      <c r="K81" s="215">
        <f>I81-J81</f>
        <v>9094391</v>
      </c>
      <c r="L81" s="171"/>
    </row>
    <row r="82" spans="1:12">
      <c r="A82" s="168"/>
      <c r="B82" s="169"/>
      <c r="C82" s="171"/>
      <c r="D82" s="192"/>
      <c r="E82" s="192" t="s">
        <v>295</v>
      </c>
      <c r="F82" s="265">
        <v>435041</v>
      </c>
      <c r="G82" s="215">
        <v>76963</v>
      </c>
      <c r="H82" s="215">
        <f>F82-G82</f>
        <v>358078</v>
      </c>
      <c r="I82" s="215">
        <v>268374</v>
      </c>
      <c r="J82" s="215">
        <v>29110</v>
      </c>
      <c r="K82" s="215">
        <f>I82-J82</f>
        <v>239264</v>
      </c>
      <c r="L82" s="171"/>
    </row>
    <row r="83" spans="1:12">
      <c r="A83" s="168"/>
      <c r="B83" s="169"/>
      <c r="C83" s="171"/>
      <c r="D83" s="192"/>
      <c r="E83" s="192" t="s">
        <v>296</v>
      </c>
      <c r="F83" s="265">
        <v>2011337</v>
      </c>
      <c r="G83" s="215">
        <v>555616</v>
      </c>
      <c r="H83" s="215">
        <f>F83-G83</f>
        <v>1455721</v>
      </c>
      <c r="I83" s="215">
        <v>1174114</v>
      </c>
      <c r="J83" s="215">
        <v>400992</v>
      </c>
      <c r="K83" s="215">
        <f>I83-J83</f>
        <v>773122</v>
      </c>
      <c r="L83" s="171"/>
    </row>
    <row r="84" spans="1:12">
      <c r="A84" s="168"/>
      <c r="B84" s="169"/>
      <c r="C84" s="171"/>
      <c r="D84" s="192"/>
      <c r="E84" s="192" t="s">
        <v>297</v>
      </c>
      <c r="F84" s="215">
        <v>0</v>
      </c>
      <c r="G84" s="215">
        <v>0</v>
      </c>
      <c r="H84" s="215">
        <f>F84-G84</f>
        <v>0</v>
      </c>
      <c r="I84" s="215">
        <v>0</v>
      </c>
      <c r="J84" s="215">
        <v>0</v>
      </c>
      <c r="K84" s="215">
        <f>I84-J84</f>
        <v>0</v>
      </c>
      <c r="L84" s="171"/>
    </row>
    <row r="85" spans="1:12">
      <c r="A85" s="168"/>
      <c r="B85" s="169"/>
      <c r="C85" s="171"/>
      <c r="D85" s="192"/>
      <c r="E85" s="192"/>
      <c r="F85" s="215"/>
      <c r="G85" s="215"/>
      <c r="H85" s="215"/>
      <c r="I85" s="215"/>
      <c r="J85" s="215"/>
      <c r="K85" s="215"/>
      <c r="L85" s="171"/>
    </row>
    <row r="86" spans="1:12">
      <c r="A86" s="168"/>
      <c r="B86" s="169"/>
      <c r="C86" s="171"/>
      <c r="D86" s="192"/>
      <c r="E86" s="192" t="s">
        <v>298</v>
      </c>
      <c r="F86" s="197">
        <f t="shared" ref="F86:K86" si="0">SUM(F79:F85)</f>
        <v>40490527</v>
      </c>
      <c r="G86" s="197">
        <f t="shared" si="0"/>
        <v>17500450</v>
      </c>
      <c r="H86" s="197">
        <f t="shared" si="0"/>
        <v>22990077</v>
      </c>
      <c r="I86" s="197">
        <f t="shared" si="0"/>
        <v>39486637</v>
      </c>
      <c r="J86" s="197">
        <f t="shared" si="0"/>
        <v>12003904</v>
      </c>
      <c r="K86" s="197">
        <f t="shared" si="0"/>
        <v>27482733</v>
      </c>
      <c r="L86" s="171"/>
    </row>
    <row r="87" spans="1:12">
      <c r="A87" s="168"/>
      <c r="B87" s="169"/>
      <c r="C87" s="171"/>
      <c r="D87" s="171"/>
      <c r="E87" s="171"/>
      <c r="F87" s="181"/>
      <c r="G87" s="181"/>
      <c r="H87" s="181"/>
      <c r="I87" s="181"/>
      <c r="J87" s="181"/>
      <c r="K87" s="181"/>
      <c r="L87" s="171"/>
    </row>
    <row r="88" spans="1:12">
      <c r="A88" s="168"/>
      <c r="B88" s="169"/>
      <c r="C88" s="171"/>
      <c r="D88" s="181">
        <v>3</v>
      </c>
      <c r="E88" s="181" t="s">
        <v>299</v>
      </c>
      <c r="F88" s="171"/>
      <c r="G88" s="171"/>
      <c r="H88" s="171"/>
      <c r="I88" s="171"/>
      <c r="J88" s="169" t="s">
        <v>259</v>
      </c>
      <c r="K88" s="181"/>
      <c r="L88" s="171"/>
    </row>
    <row r="89" spans="1:12">
      <c r="A89" s="168"/>
      <c r="B89" s="169"/>
      <c r="C89" s="171"/>
      <c r="D89" s="181">
        <v>4</v>
      </c>
      <c r="E89" s="181" t="s">
        <v>300</v>
      </c>
      <c r="F89" s="171"/>
      <c r="G89" s="171"/>
      <c r="H89" s="171"/>
      <c r="I89" s="171"/>
      <c r="J89" s="169" t="s">
        <v>259</v>
      </c>
      <c r="K89" s="181"/>
      <c r="L89" s="171"/>
    </row>
    <row r="90" spans="1:12">
      <c r="A90" s="168"/>
      <c r="B90" s="169"/>
      <c r="C90" s="171"/>
      <c r="D90" s="181">
        <v>5</v>
      </c>
      <c r="E90" s="181" t="s">
        <v>301</v>
      </c>
      <c r="F90" s="171"/>
      <c r="G90" s="171"/>
      <c r="H90" s="171"/>
      <c r="I90" s="171"/>
      <c r="J90" s="169" t="s">
        <v>259</v>
      </c>
      <c r="K90" s="181"/>
      <c r="L90" s="171"/>
    </row>
    <row r="91" spans="1:12">
      <c r="A91" s="168"/>
      <c r="B91" s="169"/>
      <c r="C91" s="171"/>
      <c r="D91" s="181">
        <v>6</v>
      </c>
      <c r="E91" s="181" t="s">
        <v>302</v>
      </c>
      <c r="F91" s="171"/>
      <c r="G91" s="171"/>
      <c r="H91" s="171"/>
      <c r="I91" s="171"/>
      <c r="J91" s="169" t="s">
        <v>259</v>
      </c>
      <c r="K91" s="181"/>
      <c r="L91" s="171"/>
    </row>
    <row r="92" spans="1:12">
      <c r="A92" s="168"/>
      <c r="B92" s="169"/>
      <c r="C92" s="171"/>
      <c r="D92" s="181"/>
      <c r="E92" s="181"/>
      <c r="F92" s="171"/>
      <c r="G92" s="171"/>
      <c r="H92" s="171"/>
      <c r="I92" s="171"/>
      <c r="J92" s="169"/>
      <c r="K92" s="181"/>
      <c r="L92" s="171"/>
    </row>
    <row r="93" spans="1:12">
      <c r="A93" s="168"/>
      <c r="B93" s="169"/>
      <c r="C93" s="171"/>
      <c r="D93" s="181"/>
      <c r="E93" s="181"/>
      <c r="F93" s="171"/>
      <c r="G93" s="171"/>
      <c r="H93" s="171"/>
      <c r="I93" s="171"/>
      <c r="J93" s="169"/>
      <c r="K93" s="181"/>
      <c r="L93" s="171"/>
    </row>
    <row r="94" spans="1:12" ht="13.5" thickBot="1">
      <c r="A94" s="168"/>
      <c r="B94" s="169"/>
      <c r="C94" s="171"/>
      <c r="D94" s="181"/>
      <c r="E94" s="181"/>
      <c r="F94" s="171"/>
      <c r="G94" s="171"/>
      <c r="H94" s="171"/>
      <c r="I94" s="171"/>
      <c r="J94" s="169"/>
      <c r="K94" s="181"/>
      <c r="L94" s="171"/>
    </row>
    <row r="95" spans="1:12" ht="13.5" thickBot="1">
      <c r="A95" s="168"/>
      <c r="B95" s="169"/>
      <c r="C95" s="171"/>
      <c r="D95" s="181"/>
      <c r="E95" s="217" t="s">
        <v>303</v>
      </c>
      <c r="F95" s="218"/>
      <c r="G95" s="218"/>
      <c r="H95" s="218"/>
      <c r="I95" s="218"/>
      <c r="J95" s="219" t="s">
        <v>235</v>
      </c>
      <c r="K95" s="220"/>
      <c r="L95" s="221">
        <f>L12+L70</f>
        <v>368796954</v>
      </c>
    </row>
    <row r="96" spans="1:12">
      <c r="A96" s="168"/>
      <c r="B96" s="169"/>
      <c r="C96" s="171"/>
      <c r="D96" s="181"/>
      <c r="E96" s="181"/>
      <c r="F96" s="171"/>
      <c r="G96" s="171"/>
      <c r="H96" s="171"/>
      <c r="I96" s="171"/>
      <c r="J96" s="171"/>
      <c r="K96" s="181"/>
      <c r="L96" s="209">
        <f>L95-'1-Pasqyra e Pozicioni Financiar'!B57</f>
        <v>0</v>
      </c>
    </row>
    <row r="97" spans="1:12">
      <c r="A97" s="168"/>
      <c r="B97" s="169"/>
      <c r="C97" s="171"/>
      <c r="D97" s="181"/>
      <c r="E97" s="181"/>
      <c r="F97" s="171"/>
      <c r="G97" s="171"/>
      <c r="H97" s="171"/>
      <c r="I97" s="171"/>
      <c r="J97" s="169"/>
      <c r="K97" s="181"/>
      <c r="L97" s="171"/>
    </row>
    <row r="98" spans="1:12">
      <c r="A98" s="168"/>
      <c r="B98" s="169"/>
      <c r="C98" s="171"/>
      <c r="D98" s="181"/>
      <c r="E98" s="181"/>
      <c r="F98" s="171"/>
      <c r="G98" s="171"/>
      <c r="H98" s="171"/>
      <c r="I98" s="171"/>
      <c r="J98" s="169"/>
      <c r="K98" s="181"/>
      <c r="L98" s="171"/>
    </row>
    <row r="99" spans="1:12">
      <c r="A99" s="168"/>
      <c r="B99" s="169"/>
      <c r="C99" s="171"/>
      <c r="D99" s="176" t="s">
        <v>233</v>
      </c>
      <c r="E99" s="174" t="s">
        <v>304</v>
      </c>
      <c r="F99" s="174"/>
      <c r="G99" s="172"/>
      <c r="H99" s="172"/>
      <c r="I99" s="171"/>
      <c r="J99" s="176" t="s">
        <v>237</v>
      </c>
      <c r="K99" s="181"/>
      <c r="L99" s="177">
        <f>K101+K102+K103+K115+K117</f>
        <v>306518756</v>
      </c>
    </row>
    <row r="100" spans="1:12">
      <c r="A100" s="168"/>
      <c r="B100" s="169"/>
      <c r="C100" s="171"/>
      <c r="D100" s="176"/>
      <c r="E100" s="174"/>
      <c r="F100" s="174"/>
      <c r="G100" s="172"/>
      <c r="H100" s="172"/>
      <c r="I100" s="171"/>
      <c r="J100" s="169"/>
      <c r="K100" s="181"/>
      <c r="L100" s="178"/>
    </row>
    <row r="101" spans="1:12">
      <c r="A101" s="168"/>
      <c r="B101" s="169"/>
      <c r="C101" s="171"/>
      <c r="D101" s="173">
        <v>1</v>
      </c>
      <c r="E101" s="211" t="s">
        <v>305</v>
      </c>
      <c r="F101" s="180"/>
      <c r="G101" s="181"/>
      <c r="H101" s="181"/>
      <c r="I101" s="171"/>
      <c r="J101" s="169" t="s">
        <v>259</v>
      </c>
      <c r="K101" s="178">
        <v>0</v>
      </c>
      <c r="L101" s="178"/>
    </row>
    <row r="102" spans="1:12">
      <c r="A102" s="168"/>
      <c r="B102" s="169"/>
      <c r="C102" s="171"/>
      <c r="D102" s="173">
        <v>2</v>
      </c>
      <c r="E102" s="211" t="s">
        <v>306</v>
      </c>
      <c r="F102" s="180"/>
      <c r="G102" s="171"/>
      <c r="H102" s="171"/>
      <c r="I102" s="171"/>
      <c r="J102" s="169" t="s">
        <v>265</v>
      </c>
      <c r="K102" s="177">
        <f>'1-Pasqyra e Pozicioni Financiar'!B63</f>
        <v>23163560</v>
      </c>
      <c r="L102" s="177"/>
    </row>
    <row r="103" spans="1:12">
      <c r="A103" s="168"/>
      <c r="B103" s="169"/>
      <c r="C103" s="171"/>
      <c r="D103" s="173">
        <v>3</v>
      </c>
      <c r="E103" s="211" t="s">
        <v>307</v>
      </c>
      <c r="F103" s="180"/>
      <c r="G103" s="171"/>
      <c r="H103" s="171"/>
      <c r="I103" s="171"/>
      <c r="J103" s="222" t="s">
        <v>265</v>
      </c>
      <c r="K103" s="177">
        <f>SUM(K105:K113)</f>
        <v>283355196</v>
      </c>
      <c r="L103" s="177"/>
    </row>
    <row r="104" spans="1:12">
      <c r="A104" s="168"/>
      <c r="B104" s="169"/>
      <c r="C104" s="171"/>
      <c r="D104" s="173"/>
      <c r="E104" s="211"/>
      <c r="F104" s="180"/>
      <c r="G104" s="171"/>
      <c r="H104" s="171"/>
      <c r="I104" s="171"/>
      <c r="J104" s="171"/>
      <c r="K104" s="178"/>
      <c r="L104" s="178"/>
    </row>
    <row r="105" spans="1:12">
      <c r="A105" s="168" t="s">
        <v>233</v>
      </c>
      <c r="B105" s="169" t="s">
        <v>262</v>
      </c>
      <c r="C105" s="171"/>
      <c r="D105" s="195" t="s">
        <v>263</v>
      </c>
      <c r="E105" s="208" t="s">
        <v>308</v>
      </c>
      <c r="F105" s="171"/>
      <c r="G105" s="171"/>
      <c r="H105" s="171"/>
      <c r="I105" s="171"/>
      <c r="J105" s="223" t="s">
        <v>265</v>
      </c>
      <c r="K105" s="178">
        <f>'1-Pasqyra e Pozicioni Financiar'!B65</f>
        <v>139307700</v>
      </c>
      <c r="L105" s="178"/>
    </row>
    <row r="106" spans="1:12">
      <c r="A106" s="168"/>
      <c r="B106" s="169" t="s">
        <v>266</v>
      </c>
      <c r="C106" s="171"/>
      <c r="D106" s="195" t="s">
        <v>263</v>
      </c>
      <c r="E106" s="208" t="s">
        <v>309</v>
      </c>
      <c r="F106" s="171"/>
      <c r="G106" s="171"/>
      <c r="H106" s="171"/>
      <c r="I106" s="171"/>
      <c r="J106" s="169" t="s">
        <v>237</v>
      </c>
      <c r="K106" s="178">
        <v>1685870</v>
      </c>
      <c r="L106" s="178"/>
    </row>
    <row r="107" spans="1:12">
      <c r="A107" s="168"/>
      <c r="B107" s="169" t="s">
        <v>310</v>
      </c>
      <c r="C107" s="171"/>
      <c r="D107" s="195" t="s">
        <v>263</v>
      </c>
      <c r="E107" s="208" t="s">
        <v>311</v>
      </c>
      <c r="F107" s="171"/>
      <c r="G107" s="171"/>
      <c r="H107" s="171"/>
      <c r="I107" s="171"/>
      <c r="J107" s="169" t="s">
        <v>237</v>
      </c>
      <c r="K107" s="178">
        <v>264031</v>
      </c>
      <c r="L107" s="178"/>
    </row>
    <row r="108" spans="1:12">
      <c r="A108" s="168"/>
      <c r="B108" s="169" t="s">
        <v>312</v>
      </c>
      <c r="C108" s="171"/>
      <c r="D108" s="195" t="s">
        <v>263</v>
      </c>
      <c r="E108" s="208" t="s">
        <v>313</v>
      </c>
      <c r="F108" s="171"/>
      <c r="G108" s="171"/>
      <c r="H108" s="171"/>
      <c r="I108" s="171"/>
      <c r="J108" s="169" t="s">
        <v>237</v>
      </c>
      <c r="K108" s="178">
        <v>45637</v>
      </c>
      <c r="L108" s="178"/>
    </row>
    <row r="109" spans="1:12">
      <c r="A109" s="168"/>
      <c r="B109" s="169">
        <v>3</v>
      </c>
      <c r="C109" s="171" t="s">
        <v>314</v>
      </c>
      <c r="D109" s="195"/>
      <c r="E109" s="208" t="s">
        <v>315</v>
      </c>
      <c r="F109" s="171"/>
      <c r="G109" s="171"/>
      <c r="H109" s="171"/>
      <c r="I109" s="171"/>
      <c r="J109" s="169" t="s">
        <v>265</v>
      </c>
      <c r="K109" s="178">
        <v>0</v>
      </c>
      <c r="L109" s="178"/>
    </row>
    <row r="110" spans="1:12">
      <c r="A110" s="168"/>
      <c r="B110" s="169" t="s">
        <v>316</v>
      </c>
      <c r="C110" s="171"/>
      <c r="D110" s="195" t="s">
        <v>263</v>
      </c>
      <c r="E110" s="208" t="s">
        <v>317</v>
      </c>
      <c r="F110" s="171"/>
      <c r="G110" s="171"/>
      <c r="H110" s="171"/>
      <c r="I110" s="171"/>
      <c r="J110" s="169" t="s">
        <v>237</v>
      </c>
      <c r="K110" s="224">
        <v>0</v>
      </c>
      <c r="L110" s="178"/>
    </row>
    <row r="111" spans="1:12">
      <c r="A111" s="168"/>
      <c r="B111" s="169" t="s">
        <v>318</v>
      </c>
      <c r="C111" s="171"/>
      <c r="D111" s="195" t="s">
        <v>263</v>
      </c>
      <c r="E111" s="208" t="s">
        <v>319</v>
      </c>
      <c r="F111" s="171"/>
      <c r="G111" s="171"/>
      <c r="H111" s="171"/>
      <c r="I111" s="171"/>
      <c r="J111" s="169" t="s">
        <v>265</v>
      </c>
      <c r="K111" s="224">
        <v>0</v>
      </c>
      <c r="L111" s="178"/>
    </row>
    <row r="112" spans="1:12">
      <c r="A112" s="168"/>
      <c r="B112" s="169" t="s">
        <v>318</v>
      </c>
      <c r="C112" s="171"/>
      <c r="D112" s="195" t="s">
        <v>263</v>
      </c>
      <c r="E112" s="208" t="s">
        <v>320</v>
      </c>
      <c r="F112" s="171"/>
      <c r="G112" s="171"/>
      <c r="H112" s="171"/>
      <c r="I112" s="171"/>
      <c r="J112" s="169" t="s">
        <v>237</v>
      </c>
      <c r="K112" s="224">
        <f>[2]Pasivet!F16</f>
        <v>0</v>
      </c>
      <c r="L112" s="178"/>
    </row>
    <row r="113" spans="1:12">
      <c r="A113" s="168"/>
      <c r="B113" s="169" t="s">
        <v>316</v>
      </c>
      <c r="C113" s="171"/>
      <c r="D113" s="195" t="s">
        <v>263</v>
      </c>
      <c r="E113" s="208" t="s">
        <v>321</v>
      </c>
      <c r="F113" s="171"/>
      <c r="G113" s="171"/>
      <c r="H113" s="171"/>
      <c r="I113" s="171"/>
      <c r="J113" s="169" t="s">
        <v>237</v>
      </c>
      <c r="K113" s="224">
        <f>[2]Pasivet!F17</f>
        <v>142051958</v>
      </c>
      <c r="L113" s="178"/>
    </row>
    <row r="114" spans="1:12">
      <c r="A114" s="168"/>
      <c r="B114" s="169"/>
      <c r="C114" s="171"/>
      <c r="D114" s="195"/>
      <c r="E114" s="208"/>
      <c r="F114" s="171"/>
      <c r="G114" s="171"/>
      <c r="H114" s="171"/>
      <c r="I114" s="171"/>
      <c r="J114" s="176"/>
      <c r="K114" s="225"/>
      <c r="L114" s="178"/>
    </row>
    <row r="115" spans="1:12">
      <c r="A115" s="168"/>
      <c r="B115" s="169"/>
      <c r="C115" s="171"/>
      <c r="D115" s="173">
        <v>4</v>
      </c>
      <c r="E115" s="211" t="s">
        <v>322</v>
      </c>
      <c r="F115" s="180"/>
      <c r="G115" s="171"/>
      <c r="H115" s="171"/>
      <c r="I115" s="171"/>
      <c r="J115" s="169" t="s">
        <v>259</v>
      </c>
      <c r="K115" s="177">
        <v>0</v>
      </c>
      <c r="L115" s="177">
        <v>0</v>
      </c>
    </row>
    <row r="116" spans="1:12">
      <c r="A116" s="168"/>
      <c r="B116" s="169"/>
      <c r="C116" s="171"/>
      <c r="D116" s="173"/>
      <c r="E116" s="211"/>
      <c r="F116" s="180"/>
      <c r="G116" s="171"/>
      <c r="H116" s="171"/>
      <c r="I116" s="171"/>
      <c r="J116" s="169"/>
      <c r="K116" s="177"/>
      <c r="L116" s="177"/>
    </row>
    <row r="117" spans="1:12">
      <c r="A117" s="168"/>
      <c r="B117" s="169"/>
      <c r="C117" s="171"/>
      <c r="D117" s="173">
        <v>5</v>
      </c>
      <c r="E117" s="211" t="s">
        <v>323</v>
      </c>
      <c r="F117" s="180"/>
      <c r="G117" s="171"/>
      <c r="H117" s="171"/>
      <c r="I117" s="171"/>
      <c r="J117" s="169" t="s">
        <v>259</v>
      </c>
      <c r="K117" s="225">
        <v>0</v>
      </c>
      <c r="L117" s="225">
        <v>0</v>
      </c>
    </row>
    <row r="118" spans="1:12">
      <c r="A118" s="168"/>
      <c r="B118" s="169"/>
      <c r="C118" s="171"/>
      <c r="D118" s="173"/>
      <c r="E118" s="211"/>
      <c r="F118" s="180"/>
      <c r="G118" s="171"/>
      <c r="H118" s="171"/>
      <c r="I118" s="171"/>
      <c r="J118" s="169"/>
      <c r="K118" s="225"/>
      <c r="L118" s="225"/>
    </row>
    <row r="119" spans="1:12">
      <c r="A119" s="168"/>
      <c r="B119" s="169"/>
      <c r="C119" s="171"/>
      <c r="D119" s="173"/>
      <c r="E119" s="211"/>
      <c r="F119" s="180"/>
      <c r="G119" s="171"/>
      <c r="H119" s="171"/>
      <c r="I119" s="171"/>
      <c r="J119" s="169"/>
      <c r="K119" s="225"/>
      <c r="L119" s="225"/>
    </row>
    <row r="120" spans="1:12">
      <c r="A120" s="168"/>
      <c r="B120" s="169"/>
      <c r="C120" s="171"/>
      <c r="D120" s="181" t="s">
        <v>281</v>
      </c>
      <c r="E120" s="174" t="s">
        <v>324</v>
      </c>
      <c r="F120" s="174"/>
      <c r="G120" s="171"/>
      <c r="H120" s="171"/>
      <c r="I120" s="171"/>
      <c r="J120" s="176" t="s">
        <v>237</v>
      </c>
      <c r="K120" s="177"/>
      <c r="L120" s="177">
        <f>K122+K124+K126+K128</f>
        <v>0</v>
      </c>
    </row>
    <row r="121" spans="1:12">
      <c r="A121" s="168"/>
      <c r="B121" s="169"/>
      <c r="C121" s="171"/>
      <c r="D121" s="181"/>
      <c r="E121" s="174"/>
      <c r="F121" s="174"/>
      <c r="G121" s="171"/>
      <c r="H121" s="171"/>
      <c r="I121" s="171"/>
      <c r="J121" s="169"/>
      <c r="K121" s="178"/>
      <c r="L121" s="178"/>
    </row>
    <row r="122" spans="1:12">
      <c r="A122" s="168"/>
      <c r="B122" s="169"/>
      <c r="C122" s="171"/>
      <c r="D122" s="173">
        <v>1</v>
      </c>
      <c r="E122" s="211" t="s">
        <v>325</v>
      </c>
      <c r="F122" s="174"/>
      <c r="G122" s="171"/>
      <c r="H122" s="171"/>
      <c r="I122" s="171"/>
      <c r="J122" s="169" t="s">
        <v>237</v>
      </c>
      <c r="K122" s="177">
        <f>[2]Pasivet!F24</f>
        <v>0</v>
      </c>
      <c r="L122" s="178"/>
    </row>
    <row r="123" spans="1:12">
      <c r="A123" s="168"/>
      <c r="B123" s="169"/>
      <c r="C123" s="171"/>
      <c r="D123" s="173"/>
      <c r="E123" s="211"/>
      <c r="F123" s="174"/>
      <c r="G123" s="171"/>
      <c r="H123" s="171"/>
      <c r="I123" s="171"/>
      <c r="J123" s="169"/>
      <c r="K123" s="177"/>
      <c r="L123" s="178"/>
    </row>
    <row r="124" spans="1:12">
      <c r="A124" s="168"/>
      <c r="B124" s="169"/>
      <c r="C124" s="171"/>
      <c r="D124" s="173">
        <v>2</v>
      </c>
      <c r="E124" s="211" t="s">
        <v>326</v>
      </c>
      <c r="F124" s="174"/>
      <c r="G124" s="171"/>
      <c r="H124" s="171"/>
      <c r="I124" s="171"/>
      <c r="J124" s="169" t="s">
        <v>259</v>
      </c>
      <c r="K124" s="177">
        <v>0</v>
      </c>
      <c r="L124" s="177"/>
    </row>
    <row r="125" spans="1:12">
      <c r="A125" s="168"/>
      <c r="B125" s="169"/>
      <c r="C125" s="171"/>
      <c r="D125" s="173"/>
      <c r="E125" s="211"/>
      <c r="F125" s="174"/>
      <c r="G125" s="171"/>
      <c r="H125" s="171"/>
      <c r="I125" s="171"/>
      <c r="J125" s="169"/>
      <c r="K125" s="177"/>
      <c r="L125" s="177"/>
    </row>
    <row r="126" spans="1:12">
      <c r="A126" s="168"/>
      <c r="B126" s="169"/>
      <c r="C126" s="171"/>
      <c r="D126" s="173">
        <v>3</v>
      </c>
      <c r="E126" s="211" t="s">
        <v>322</v>
      </c>
      <c r="F126" s="174"/>
      <c r="G126" s="171"/>
      <c r="H126" s="171"/>
      <c r="I126" s="171"/>
      <c r="J126" s="169" t="s">
        <v>259</v>
      </c>
      <c r="K126" s="177">
        <v>0</v>
      </c>
      <c r="L126" s="177"/>
    </row>
    <row r="127" spans="1:12">
      <c r="A127" s="168"/>
      <c r="B127" s="169"/>
      <c r="C127" s="171"/>
      <c r="D127" s="173"/>
      <c r="E127" s="211"/>
      <c r="F127" s="174"/>
      <c r="G127" s="171"/>
      <c r="H127" s="171"/>
      <c r="I127" s="171"/>
      <c r="J127" s="169"/>
      <c r="K127" s="177"/>
      <c r="L127" s="177"/>
    </row>
    <row r="128" spans="1:12">
      <c r="A128" s="168"/>
      <c r="B128" s="169"/>
      <c r="C128" s="171"/>
      <c r="D128" s="173">
        <v>4</v>
      </c>
      <c r="E128" s="211" t="s">
        <v>327</v>
      </c>
      <c r="F128" s="174"/>
      <c r="G128" s="171"/>
      <c r="H128" s="171"/>
      <c r="I128" s="171"/>
      <c r="J128" s="169" t="s">
        <v>259</v>
      </c>
      <c r="K128" s="177">
        <v>0</v>
      </c>
      <c r="L128" s="177"/>
    </row>
    <row r="129" spans="1:12">
      <c r="A129" s="168"/>
      <c r="B129" s="169"/>
      <c r="C129" s="171"/>
      <c r="D129" s="173"/>
      <c r="E129" s="211"/>
      <c r="F129" s="180"/>
      <c r="G129" s="171"/>
      <c r="H129" s="171"/>
      <c r="I129" s="171"/>
      <c r="J129" s="169"/>
      <c r="K129" s="177"/>
      <c r="L129" s="178"/>
    </row>
    <row r="130" spans="1:12">
      <c r="A130" s="168"/>
      <c r="B130" s="169"/>
      <c r="C130" s="171"/>
      <c r="D130" s="181" t="s">
        <v>328</v>
      </c>
      <c r="E130" s="174" t="s">
        <v>329</v>
      </c>
      <c r="F130" s="174"/>
      <c r="G130" s="171"/>
      <c r="H130" s="171"/>
      <c r="I130" s="171"/>
      <c r="J130" s="176" t="s">
        <v>265</v>
      </c>
      <c r="K130" s="177"/>
      <c r="L130" s="177">
        <f>SUM(K132:K141)</f>
        <v>62278198</v>
      </c>
    </row>
    <row r="131" spans="1:12">
      <c r="A131" s="168"/>
      <c r="B131" s="169"/>
      <c r="C131" s="171"/>
      <c r="D131" s="181"/>
      <c r="E131" s="174"/>
      <c r="F131" s="174"/>
      <c r="G131" s="171"/>
      <c r="H131" s="171"/>
      <c r="I131" s="171"/>
      <c r="J131" s="176"/>
      <c r="K131" s="177"/>
      <c r="L131" s="177"/>
    </row>
    <row r="132" spans="1:12">
      <c r="A132" s="168"/>
      <c r="B132" s="169"/>
      <c r="C132" s="171"/>
      <c r="D132" s="173">
        <v>1</v>
      </c>
      <c r="E132" s="206" t="s">
        <v>330</v>
      </c>
      <c r="F132" s="180"/>
      <c r="G132" s="171"/>
      <c r="H132" s="171"/>
      <c r="I132" s="171"/>
      <c r="J132" s="169" t="s">
        <v>259</v>
      </c>
      <c r="K132" s="177">
        <v>0</v>
      </c>
      <c r="L132" s="178"/>
    </row>
    <row r="133" spans="1:12">
      <c r="A133" s="168"/>
      <c r="B133" s="169"/>
      <c r="C133" s="171"/>
      <c r="D133" s="173">
        <v>2</v>
      </c>
      <c r="E133" s="206" t="s">
        <v>331</v>
      </c>
      <c r="F133" s="180"/>
      <c r="G133" s="171"/>
      <c r="H133" s="171"/>
      <c r="I133" s="171"/>
      <c r="J133" s="169" t="s">
        <v>259</v>
      </c>
      <c r="K133" s="177">
        <v>0</v>
      </c>
      <c r="L133" s="178"/>
    </row>
    <row r="134" spans="1:12">
      <c r="A134" s="168"/>
      <c r="B134" s="169"/>
      <c r="C134" s="171"/>
      <c r="D134" s="173">
        <v>3</v>
      </c>
      <c r="E134" s="206" t="s">
        <v>332</v>
      </c>
      <c r="F134" s="180"/>
      <c r="G134" s="171"/>
      <c r="H134" s="171"/>
      <c r="I134" s="171"/>
      <c r="J134" s="176" t="s">
        <v>237</v>
      </c>
      <c r="K134" s="177">
        <v>32500000</v>
      </c>
      <c r="L134" s="178"/>
    </row>
    <row r="135" spans="1:12">
      <c r="A135" s="168"/>
      <c r="B135" s="169"/>
      <c r="C135" s="171"/>
      <c r="D135" s="173">
        <v>4</v>
      </c>
      <c r="E135" s="206" t="s">
        <v>333</v>
      </c>
      <c r="F135" s="180"/>
      <c r="G135" s="171"/>
      <c r="H135" s="171"/>
      <c r="I135" s="171"/>
      <c r="J135" s="169" t="s">
        <v>259</v>
      </c>
      <c r="K135" s="177">
        <v>0</v>
      </c>
      <c r="L135" s="178"/>
    </row>
    <row r="136" spans="1:12">
      <c r="A136" s="168"/>
      <c r="B136" s="169"/>
      <c r="C136" s="171"/>
      <c r="D136" s="173">
        <v>5</v>
      </c>
      <c r="E136" s="206" t="s">
        <v>334</v>
      </c>
      <c r="F136" s="180"/>
      <c r="G136" s="171"/>
      <c r="H136" s="171"/>
      <c r="I136" s="171"/>
      <c r="J136" s="169" t="s">
        <v>259</v>
      </c>
      <c r="K136" s="177">
        <v>0</v>
      </c>
      <c r="L136" s="178"/>
    </row>
    <row r="137" spans="1:12">
      <c r="A137" s="168"/>
      <c r="B137" s="169"/>
      <c r="C137" s="171"/>
      <c r="D137" s="173">
        <v>6</v>
      </c>
      <c r="E137" s="206" t="s">
        <v>335</v>
      </c>
      <c r="F137" s="180"/>
      <c r="G137" s="171"/>
      <c r="H137" s="171"/>
      <c r="I137" s="171"/>
      <c r="J137" s="169" t="s">
        <v>259</v>
      </c>
      <c r="K137" s="177">
        <v>0</v>
      </c>
      <c r="L137" s="178"/>
    </row>
    <row r="138" spans="1:12">
      <c r="A138" s="168"/>
      <c r="B138" s="169"/>
      <c r="C138" s="171"/>
      <c r="D138" s="173">
        <v>7</v>
      </c>
      <c r="E138" s="206" t="s">
        <v>336</v>
      </c>
      <c r="F138" s="180"/>
      <c r="G138" s="171"/>
      <c r="H138" s="171"/>
      <c r="I138" s="171"/>
      <c r="J138" s="176" t="s">
        <v>237</v>
      </c>
      <c r="K138" s="177">
        <f>[2]Pasivet!F47</f>
        <v>395464</v>
      </c>
      <c r="L138" s="178"/>
    </row>
    <row r="139" spans="1:12">
      <c r="A139" s="168"/>
      <c r="B139" s="169"/>
      <c r="C139" s="171"/>
      <c r="D139" s="173">
        <v>8</v>
      </c>
      <c r="E139" s="206" t="s">
        <v>337</v>
      </c>
      <c r="F139" s="180"/>
      <c r="G139" s="171"/>
      <c r="H139" s="171"/>
      <c r="I139" s="171"/>
      <c r="J139" s="169" t="s">
        <v>237</v>
      </c>
      <c r="K139" s="177">
        <f>[2]Pasivet!F49</f>
        <v>34152367</v>
      </c>
      <c r="L139" s="178"/>
    </row>
    <row r="140" spans="1:12">
      <c r="A140" s="168"/>
      <c r="B140" s="169"/>
      <c r="C140" s="171"/>
      <c r="D140" s="173">
        <v>9</v>
      </c>
      <c r="E140" s="206" t="s">
        <v>338</v>
      </c>
      <c r="F140" s="180"/>
      <c r="G140" s="171"/>
      <c r="H140" s="171"/>
      <c r="I140" s="171"/>
      <c r="J140" s="169" t="s">
        <v>237</v>
      </c>
      <c r="K140" s="177">
        <v>-18927135</v>
      </c>
      <c r="L140" s="178"/>
    </row>
    <row r="141" spans="1:12">
      <c r="A141" s="168"/>
      <c r="B141" s="169"/>
      <c r="C141" s="171"/>
      <c r="D141" s="173">
        <v>10</v>
      </c>
      <c r="E141" s="206" t="s">
        <v>339</v>
      </c>
      <c r="F141" s="180"/>
      <c r="G141" s="171"/>
      <c r="H141" s="171"/>
      <c r="I141" s="171"/>
      <c r="J141" s="176" t="s">
        <v>237</v>
      </c>
      <c r="K141" s="177">
        <f>'1-Pasqyra e Pozicioni Financiar'!B106</f>
        <v>14157502</v>
      </c>
      <c r="L141" s="178"/>
    </row>
    <row r="142" spans="1:12">
      <c r="A142" s="168"/>
      <c r="B142" s="169"/>
      <c r="C142" s="171"/>
      <c r="D142" s="173"/>
      <c r="E142" s="206"/>
      <c r="F142" s="180"/>
      <c r="G142" s="171"/>
      <c r="H142" s="171"/>
      <c r="I142" s="171"/>
      <c r="J142" s="176"/>
      <c r="K142" s="226"/>
      <c r="L142" s="178"/>
    </row>
    <row r="143" spans="1:12" ht="13.5" thickBot="1">
      <c r="A143" s="168"/>
      <c r="B143" s="169"/>
      <c r="C143" s="171"/>
      <c r="D143" s="173"/>
      <c r="E143" s="211"/>
      <c r="F143" s="180"/>
      <c r="G143" s="171"/>
      <c r="H143" s="171"/>
      <c r="I143" s="171"/>
      <c r="J143" s="176"/>
      <c r="K143" s="181"/>
      <c r="L143" s="178"/>
    </row>
    <row r="144" spans="1:12" ht="13.5" thickBot="1">
      <c r="A144" s="168"/>
      <c r="B144" s="169"/>
      <c r="C144" s="171"/>
      <c r="D144" s="171"/>
      <c r="E144" s="217" t="s">
        <v>340</v>
      </c>
      <c r="F144" s="218"/>
      <c r="G144" s="218"/>
      <c r="H144" s="218"/>
      <c r="I144" s="218"/>
      <c r="J144" s="219" t="s">
        <v>235</v>
      </c>
      <c r="K144" s="220"/>
      <c r="L144" s="227">
        <f>L99+L120+L130</f>
        <v>368796954</v>
      </c>
    </row>
    <row r="145" spans="1:12">
      <c r="A145" s="168"/>
      <c r="B145" s="169"/>
      <c r="C145" s="171"/>
      <c r="D145" s="171"/>
      <c r="E145" s="171"/>
      <c r="F145" s="171"/>
      <c r="G145" s="171"/>
      <c r="H145" s="171"/>
      <c r="I145" s="171"/>
      <c r="J145" s="171"/>
      <c r="K145" s="171"/>
      <c r="L145" s="228">
        <f>L144-'1-Pasqyra e Pozicioni Financiar'!B111</f>
        <v>0</v>
      </c>
    </row>
    <row r="146" spans="1:12">
      <c r="A146" s="168"/>
      <c r="B146" s="169"/>
      <c r="C146" s="171"/>
      <c r="D146" s="171"/>
      <c r="E146" s="171"/>
      <c r="F146" s="171"/>
      <c r="G146" s="171"/>
      <c r="H146" s="171"/>
      <c r="I146" s="171"/>
      <c r="J146" s="171"/>
      <c r="K146" s="171"/>
      <c r="L146" s="228"/>
    </row>
    <row r="147" spans="1:12">
      <c r="A147" s="168"/>
      <c r="B147" s="229"/>
      <c r="C147" s="229" t="s">
        <v>341</v>
      </c>
      <c r="D147" s="230"/>
      <c r="E147" s="231" t="s">
        <v>342</v>
      </c>
      <c r="F147" s="230"/>
      <c r="G147" s="230"/>
      <c r="H147" s="230"/>
      <c r="I147" s="171"/>
      <c r="J147" s="171"/>
      <c r="K147" s="171"/>
      <c r="L147" s="228"/>
    </row>
    <row r="148" spans="1:12">
      <c r="A148" s="168"/>
      <c r="B148" s="232"/>
      <c r="C148" s="232"/>
      <c r="D148" s="171"/>
      <c r="E148" s="181"/>
      <c r="F148" s="171"/>
      <c r="G148" s="171"/>
      <c r="H148" s="171"/>
      <c r="I148" s="171"/>
      <c r="J148" s="171"/>
      <c r="K148" s="171"/>
      <c r="L148" s="228"/>
    </row>
    <row r="149" spans="1:12">
      <c r="A149" s="168"/>
      <c r="B149" s="232"/>
      <c r="C149" s="232"/>
      <c r="D149" s="171"/>
      <c r="E149" s="181"/>
      <c r="F149" s="171"/>
      <c r="G149" s="171"/>
      <c r="H149" s="171"/>
      <c r="I149" s="171"/>
      <c r="J149" s="171"/>
      <c r="K149" s="171"/>
      <c r="L149" s="228"/>
    </row>
    <row r="150" spans="1:12">
      <c r="A150" s="168"/>
      <c r="B150" s="233"/>
      <c r="C150" s="234" t="s">
        <v>233</v>
      </c>
      <c r="D150" s="235"/>
      <c r="E150" s="234" t="s">
        <v>343</v>
      </c>
      <c r="F150" s="171"/>
      <c r="G150" s="171"/>
      <c r="H150" s="171"/>
      <c r="I150" s="171"/>
      <c r="J150" s="176" t="s">
        <v>265</v>
      </c>
      <c r="K150" s="181"/>
      <c r="L150" s="177">
        <f>SUM(K152:K158)</f>
        <v>145388246</v>
      </c>
    </row>
    <row r="151" spans="1:12">
      <c r="A151" s="168"/>
      <c r="B151" s="169"/>
      <c r="C151" s="181"/>
      <c r="D151" s="171"/>
      <c r="E151" s="181"/>
      <c r="F151" s="171"/>
      <c r="G151" s="171"/>
      <c r="H151" s="171"/>
      <c r="I151" s="171"/>
      <c r="J151" s="176"/>
      <c r="K151" s="181"/>
      <c r="L151" s="177"/>
    </row>
    <row r="152" spans="1:12">
      <c r="A152" s="168"/>
      <c r="B152" s="169"/>
      <c r="C152" s="181"/>
      <c r="D152" s="171"/>
      <c r="E152" s="181" t="s">
        <v>344</v>
      </c>
      <c r="F152" s="171"/>
      <c r="G152" s="171"/>
      <c r="H152" s="171"/>
      <c r="I152" s="171"/>
      <c r="J152" s="176"/>
      <c r="K152" s="177">
        <f>SUM(I154:I156)</f>
        <v>145388246</v>
      </c>
      <c r="L152" s="177"/>
    </row>
    <row r="153" spans="1:12">
      <c r="A153" s="168"/>
      <c r="B153" s="169"/>
      <c r="C153" s="181"/>
      <c r="D153" s="171"/>
      <c r="E153" s="181"/>
      <c r="F153" s="171"/>
      <c r="G153" s="171"/>
      <c r="H153" s="171"/>
      <c r="I153" s="171"/>
      <c r="J153" s="176"/>
      <c r="K153" s="177"/>
      <c r="L153" s="177"/>
    </row>
    <row r="154" spans="1:12">
      <c r="A154" s="168"/>
      <c r="B154" s="169"/>
      <c r="C154" s="181"/>
      <c r="D154" s="171"/>
      <c r="E154" s="171" t="s">
        <v>345</v>
      </c>
      <c r="F154" s="171"/>
      <c r="G154" s="171"/>
      <c r="H154" s="171"/>
      <c r="I154" s="178">
        <v>105156298</v>
      </c>
      <c r="J154" s="169" t="s">
        <v>346</v>
      </c>
      <c r="K154" s="210"/>
      <c r="L154" s="178"/>
    </row>
    <row r="155" spans="1:12">
      <c r="A155" s="168"/>
      <c r="B155" s="169"/>
      <c r="C155" s="181"/>
      <c r="D155" s="171"/>
      <c r="E155" s="171" t="s">
        <v>443</v>
      </c>
      <c r="F155" s="171"/>
      <c r="G155" s="171"/>
      <c r="H155" s="171"/>
      <c r="I155" s="178">
        <v>40231948</v>
      </c>
      <c r="J155" s="169" t="s">
        <v>346</v>
      </c>
      <c r="K155" s="210"/>
      <c r="L155" s="178"/>
    </row>
    <row r="156" spans="1:12">
      <c r="A156" s="168"/>
      <c r="B156" s="169"/>
      <c r="C156" s="181"/>
      <c r="D156" s="171"/>
      <c r="E156" s="171" t="s">
        <v>347</v>
      </c>
      <c r="F156" s="171"/>
      <c r="G156" s="171"/>
      <c r="H156" s="171"/>
      <c r="I156" s="178">
        <v>0</v>
      </c>
      <c r="J156" s="169" t="s">
        <v>346</v>
      </c>
      <c r="K156" s="210"/>
      <c r="L156" s="178"/>
    </row>
    <row r="157" spans="1:12">
      <c r="A157" s="168"/>
      <c r="B157" s="169"/>
      <c r="C157" s="181"/>
      <c r="D157" s="171"/>
      <c r="E157" s="171" t="s">
        <v>348</v>
      </c>
      <c r="F157" s="171"/>
      <c r="G157" s="171"/>
      <c r="H157" s="171"/>
      <c r="I157" s="178"/>
      <c r="J157" s="169" t="s">
        <v>346</v>
      </c>
      <c r="K157" s="178">
        <v>0</v>
      </c>
      <c r="L157" s="178"/>
    </row>
    <row r="158" spans="1:12">
      <c r="A158" s="168"/>
      <c r="B158" s="169"/>
      <c r="C158" s="181"/>
      <c r="D158" s="171"/>
      <c r="E158" s="171" t="s">
        <v>349</v>
      </c>
      <c r="F158" s="171"/>
      <c r="G158" s="171"/>
      <c r="H158" s="171"/>
      <c r="I158" s="178"/>
      <c r="J158" s="169" t="s">
        <v>346</v>
      </c>
      <c r="K158" s="178">
        <v>0</v>
      </c>
      <c r="L158" s="178"/>
    </row>
    <row r="159" spans="1:12">
      <c r="A159" s="168"/>
      <c r="B159" s="169"/>
      <c r="C159" s="181"/>
      <c r="D159" s="171"/>
      <c r="E159" s="181"/>
      <c r="F159" s="171"/>
      <c r="G159" s="171"/>
      <c r="H159" s="171"/>
      <c r="I159" s="178"/>
      <c r="J159" s="176"/>
      <c r="K159" s="177"/>
      <c r="L159" s="177"/>
    </row>
    <row r="160" spans="1:12">
      <c r="A160" s="168"/>
      <c r="B160" s="169"/>
      <c r="C160" s="181"/>
      <c r="D160" s="171"/>
      <c r="E160" s="181"/>
      <c r="F160" s="171"/>
      <c r="G160" s="171"/>
      <c r="H160" s="171"/>
      <c r="I160" s="178"/>
      <c r="J160" s="176"/>
      <c r="K160" s="236"/>
      <c r="L160" s="177"/>
    </row>
    <row r="161" spans="1:12">
      <c r="A161" s="168"/>
      <c r="B161" s="169"/>
      <c r="C161" s="231" t="s">
        <v>281</v>
      </c>
      <c r="D161" s="230"/>
      <c r="E161" s="231" t="s">
        <v>350</v>
      </c>
      <c r="F161" s="181"/>
      <c r="G161" s="181"/>
      <c r="H161" s="181"/>
      <c r="I161" s="177"/>
      <c r="J161" s="176" t="s">
        <v>265</v>
      </c>
      <c r="K161" s="236"/>
      <c r="L161" s="177">
        <f>SUM(K163:K197)</f>
        <v>128692718</v>
      </c>
    </row>
    <row r="162" spans="1:12">
      <c r="A162" s="168"/>
      <c r="B162" s="169"/>
      <c r="C162" s="181"/>
      <c r="D162" s="171"/>
      <c r="E162" s="181"/>
      <c r="F162" s="181"/>
      <c r="G162" s="181"/>
      <c r="H162" s="181"/>
      <c r="I162" s="181"/>
      <c r="J162" s="176"/>
      <c r="K162" s="181"/>
      <c r="L162" s="177"/>
    </row>
    <row r="163" spans="1:12">
      <c r="A163" s="168"/>
      <c r="B163" s="169"/>
      <c r="C163" s="181"/>
      <c r="D163" s="171"/>
      <c r="E163" s="181" t="s">
        <v>351</v>
      </c>
      <c r="F163" s="171"/>
      <c r="G163" s="171"/>
      <c r="H163" s="171"/>
      <c r="I163" s="171"/>
      <c r="J163" s="169" t="s">
        <v>346</v>
      </c>
      <c r="K163" s="237">
        <f>-'2.1-Pasqyra e Perform. (natyra)'!B19</f>
        <v>83822565</v>
      </c>
      <c r="L163" s="177"/>
    </row>
    <row r="164" spans="1:12">
      <c r="A164" s="168"/>
      <c r="B164" s="169"/>
      <c r="C164" s="181"/>
      <c r="D164" s="171"/>
      <c r="E164" s="181"/>
      <c r="F164" s="171"/>
      <c r="G164" s="171"/>
      <c r="H164" s="171"/>
      <c r="I164" s="171"/>
      <c r="J164" s="169"/>
      <c r="K164" s="237"/>
      <c r="L164" s="177"/>
    </row>
    <row r="165" spans="1:12">
      <c r="A165" s="168"/>
      <c r="B165" s="169"/>
      <c r="C165" s="181"/>
      <c r="D165" s="171"/>
      <c r="E165" s="181" t="s">
        <v>352</v>
      </c>
      <c r="F165" s="171"/>
      <c r="G165" s="171"/>
      <c r="H165" s="171"/>
      <c r="I165" s="171"/>
      <c r="J165" s="169" t="s">
        <v>346</v>
      </c>
      <c r="K165" s="237">
        <f>SUM(I166:I167)</f>
        <v>12940403</v>
      </c>
      <c r="L165" s="177"/>
    </row>
    <row r="166" spans="1:12">
      <c r="A166" s="168"/>
      <c r="B166" s="169"/>
      <c r="C166" s="181"/>
      <c r="D166" s="171"/>
      <c r="E166" s="171" t="s">
        <v>353</v>
      </c>
      <c r="F166" s="171"/>
      <c r="G166" s="171"/>
      <c r="H166" s="178"/>
      <c r="I166" s="209">
        <f>-'2.1-Pasqyra e Perform. (natyra)'!B22</f>
        <v>11085001</v>
      </c>
      <c r="J166" s="169" t="s">
        <v>346</v>
      </c>
      <c r="K166" s="237"/>
      <c r="L166" s="177"/>
    </row>
    <row r="167" spans="1:12">
      <c r="A167" s="168"/>
      <c r="B167" s="169"/>
      <c r="C167" s="181"/>
      <c r="D167" s="171"/>
      <c r="E167" s="171" t="s">
        <v>354</v>
      </c>
      <c r="F167" s="171"/>
      <c r="G167" s="171"/>
      <c r="H167" s="178"/>
      <c r="I167" s="209">
        <f>-'2.1-Pasqyra e Perform. (natyra)'!B23</f>
        <v>1855402</v>
      </c>
      <c r="J167" s="169" t="s">
        <v>346</v>
      </c>
      <c r="K167" s="237"/>
      <c r="L167" s="177"/>
    </row>
    <row r="168" spans="1:12">
      <c r="A168" s="168"/>
      <c r="B168" s="169"/>
      <c r="C168" s="181"/>
      <c r="D168" s="171"/>
      <c r="E168" s="171"/>
      <c r="F168" s="171"/>
      <c r="G168" s="171"/>
      <c r="H168" s="178"/>
      <c r="I168" s="209"/>
      <c r="J168" s="169"/>
      <c r="K168" s="237"/>
      <c r="L168" s="177"/>
    </row>
    <row r="169" spans="1:12">
      <c r="A169" s="168"/>
      <c r="B169" s="169"/>
      <c r="C169" s="181"/>
      <c r="D169" s="171"/>
      <c r="E169" s="214" t="s">
        <v>290</v>
      </c>
      <c r="F169" s="171"/>
      <c r="G169" s="171"/>
      <c r="H169" s="178"/>
      <c r="I169" s="171"/>
      <c r="J169" s="169" t="s">
        <v>248</v>
      </c>
      <c r="K169" s="237">
        <f>-'2.1-Pasqyra e Perform. (natyra)'!B26</f>
        <v>5496547</v>
      </c>
      <c r="L169" s="177"/>
    </row>
    <row r="170" spans="1:12">
      <c r="A170" s="168"/>
      <c r="B170" s="169"/>
      <c r="C170" s="181"/>
      <c r="D170" s="171"/>
      <c r="E170" s="214"/>
      <c r="F170" s="171"/>
      <c r="G170" s="171"/>
      <c r="H170" s="178"/>
      <c r="I170" s="171"/>
      <c r="J170" s="169"/>
      <c r="K170" s="237"/>
      <c r="L170" s="177"/>
    </row>
    <row r="171" spans="1:12">
      <c r="A171" s="168"/>
      <c r="B171" s="169"/>
      <c r="C171" s="181"/>
      <c r="D171" s="171"/>
      <c r="E171" s="238" t="s">
        <v>355</v>
      </c>
      <c r="F171" s="171"/>
      <c r="G171" s="171"/>
      <c r="H171" s="178"/>
      <c r="I171" s="171"/>
      <c r="J171" s="169" t="s">
        <v>346</v>
      </c>
      <c r="K171" s="237">
        <f>SUM(I175:I195)</f>
        <v>23939378</v>
      </c>
      <c r="L171" s="177"/>
    </row>
    <row r="172" spans="1:12">
      <c r="A172" s="168"/>
      <c r="B172" s="169"/>
      <c r="C172" s="181"/>
      <c r="D172" s="171"/>
      <c r="E172" s="238" t="s">
        <v>356</v>
      </c>
      <c r="F172" s="171"/>
      <c r="G172" s="171"/>
      <c r="H172" s="178"/>
      <c r="I172" s="171"/>
      <c r="J172" s="169"/>
      <c r="K172" s="237"/>
      <c r="L172" s="177"/>
    </row>
    <row r="173" spans="1:12">
      <c r="A173" s="168"/>
      <c r="B173" s="169"/>
      <c r="C173" s="181"/>
      <c r="D173" s="171"/>
      <c r="E173" s="239" t="s">
        <v>357</v>
      </c>
      <c r="F173" s="171"/>
      <c r="G173" s="171"/>
      <c r="H173" s="178"/>
      <c r="I173" s="171"/>
      <c r="J173" s="169"/>
      <c r="K173" s="237"/>
      <c r="L173" s="177"/>
    </row>
    <row r="174" spans="1:12">
      <c r="A174" s="168"/>
      <c r="B174" s="169"/>
      <c r="C174" s="181"/>
      <c r="D174" s="171"/>
      <c r="E174" s="239"/>
      <c r="F174" s="171"/>
      <c r="G174" s="171"/>
      <c r="H174" s="240"/>
      <c r="I174" s="241"/>
      <c r="J174" s="169" t="s">
        <v>346</v>
      </c>
      <c r="K174" s="237"/>
      <c r="L174" s="177"/>
    </row>
    <row r="175" spans="1:12">
      <c r="A175" s="168"/>
      <c r="B175" s="169"/>
      <c r="C175" s="181"/>
      <c r="D175" s="171"/>
      <c r="E175" s="239" t="s">
        <v>358</v>
      </c>
      <c r="F175" s="171"/>
      <c r="G175" s="171"/>
      <c r="H175" s="240" t="s">
        <v>359</v>
      </c>
      <c r="I175" s="241">
        <v>509181</v>
      </c>
      <c r="J175" s="169" t="s">
        <v>346</v>
      </c>
      <c r="K175" s="237"/>
      <c r="L175" s="177"/>
    </row>
    <row r="176" spans="1:12">
      <c r="A176" s="168"/>
      <c r="B176" s="169"/>
      <c r="C176" s="181"/>
      <c r="D176" s="171"/>
      <c r="E176" s="239" t="s">
        <v>360</v>
      </c>
      <c r="F176" s="171"/>
      <c r="G176" s="171"/>
      <c r="H176" s="240">
        <v>608</v>
      </c>
      <c r="I176" s="241">
        <v>1570262</v>
      </c>
      <c r="J176" s="169" t="s">
        <v>346</v>
      </c>
      <c r="K176" s="242"/>
      <c r="L176" s="177"/>
    </row>
    <row r="177" spans="1:12">
      <c r="A177" s="168"/>
      <c r="B177" s="169"/>
      <c r="C177" s="181"/>
      <c r="D177" s="171"/>
      <c r="E177" s="239" t="s">
        <v>361</v>
      </c>
      <c r="F177" s="171"/>
      <c r="G177" s="171"/>
      <c r="H177" s="240">
        <v>609</v>
      </c>
      <c r="I177" s="241">
        <v>909834</v>
      </c>
      <c r="J177" s="169" t="s">
        <v>346</v>
      </c>
      <c r="K177" s="242"/>
      <c r="L177" s="177"/>
    </row>
    <row r="178" spans="1:12">
      <c r="A178" s="168"/>
      <c r="B178" s="169"/>
      <c r="C178" s="181"/>
      <c r="D178" s="171"/>
      <c r="E178" s="239" t="s">
        <v>362</v>
      </c>
      <c r="F178" s="171"/>
      <c r="G178" s="171"/>
      <c r="H178" s="240" t="s">
        <v>363</v>
      </c>
      <c r="I178" s="241">
        <v>250327</v>
      </c>
      <c r="J178" s="169" t="s">
        <v>346</v>
      </c>
      <c r="K178" s="242"/>
      <c r="L178" s="177"/>
    </row>
    <row r="179" spans="1:12">
      <c r="A179" s="168"/>
      <c r="B179" s="169"/>
      <c r="C179" s="181"/>
      <c r="D179" s="171"/>
      <c r="E179" s="239" t="s">
        <v>378</v>
      </c>
      <c r="F179" s="171"/>
      <c r="G179" s="171"/>
      <c r="H179" s="240">
        <v>613</v>
      </c>
      <c r="I179" s="241">
        <v>6936004</v>
      </c>
      <c r="J179" s="169" t="s">
        <v>346</v>
      </c>
      <c r="K179" s="242"/>
      <c r="L179" s="177"/>
    </row>
    <row r="180" spans="1:12">
      <c r="A180" s="168"/>
      <c r="B180" s="169"/>
      <c r="C180" s="181"/>
      <c r="D180" s="171"/>
      <c r="E180" s="239" t="s">
        <v>364</v>
      </c>
      <c r="F180" s="171"/>
      <c r="G180" s="171"/>
      <c r="H180" s="240">
        <v>615</v>
      </c>
      <c r="I180" s="241">
        <v>353580</v>
      </c>
      <c r="J180" s="169" t="s">
        <v>346</v>
      </c>
      <c r="K180" s="242"/>
      <c r="L180" s="177"/>
    </row>
    <row r="181" spans="1:12">
      <c r="A181" s="168"/>
      <c r="B181" s="169"/>
      <c r="C181" s="181"/>
      <c r="D181" s="171"/>
      <c r="E181" s="239" t="s">
        <v>365</v>
      </c>
      <c r="F181" s="171"/>
      <c r="G181" s="171"/>
      <c r="H181" s="240">
        <v>616</v>
      </c>
      <c r="I181" s="241">
        <v>243306</v>
      </c>
      <c r="J181" s="169" t="s">
        <v>346</v>
      </c>
      <c r="K181" s="242"/>
      <c r="L181" s="177"/>
    </row>
    <row r="182" spans="1:12">
      <c r="A182" s="168"/>
      <c r="B182" s="169"/>
      <c r="C182" s="181"/>
      <c r="D182" s="171"/>
      <c r="E182" s="239" t="s">
        <v>366</v>
      </c>
      <c r="F182" s="171"/>
      <c r="G182" s="171"/>
      <c r="H182" s="240">
        <v>618</v>
      </c>
      <c r="I182" s="241">
        <v>24608</v>
      </c>
      <c r="J182" s="169" t="s">
        <v>346</v>
      </c>
      <c r="K182" s="242"/>
      <c r="L182" s="177"/>
    </row>
    <row r="183" spans="1:12">
      <c r="A183" s="168"/>
      <c r="B183" s="169"/>
      <c r="C183" s="181"/>
      <c r="D183" s="171"/>
      <c r="E183" s="239" t="s">
        <v>445</v>
      </c>
      <c r="F183" s="171"/>
      <c r="G183" s="171"/>
      <c r="H183" s="240">
        <v>622</v>
      </c>
      <c r="I183" s="241">
        <v>2208753</v>
      </c>
      <c r="J183" s="169" t="s">
        <v>346</v>
      </c>
      <c r="K183" s="242"/>
      <c r="L183" s="177"/>
    </row>
    <row r="184" spans="1:12">
      <c r="A184" s="168"/>
      <c r="B184" s="169"/>
      <c r="C184" s="181"/>
      <c r="D184" s="171"/>
      <c r="E184" s="239" t="s">
        <v>367</v>
      </c>
      <c r="F184" s="171"/>
      <c r="G184" s="171"/>
      <c r="H184" s="240">
        <v>621</v>
      </c>
      <c r="I184" s="241">
        <v>36000</v>
      </c>
      <c r="J184" s="169" t="s">
        <v>346</v>
      </c>
      <c r="K184" s="242"/>
      <c r="L184" s="177"/>
    </row>
    <row r="185" spans="1:12">
      <c r="A185" s="168"/>
      <c r="B185" s="169"/>
      <c r="C185" s="181"/>
      <c r="D185" s="171"/>
      <c r="E185" s="239" t="s">
        <v>368</v>
      </c>
      <c r="F185" s="171"/>
      <c r="G185" s="171"/>
      <c r="H185" s="240">
        <v>626</v>
      </c>
      <c r="I185" s="241">
        <v>455406</v>
      </c>
      <c r="J185" s="169" t="s">
        <v>346</v>
      </c>
      <c r="K185" s="242"/>
      <c r="L185" s="177"/>
    </row>
    <row r="186" spans="1:12">
      <c r="A186" s="168"/>
      <c r="B186" s="169"/>
      <c r="C186" s="181"/>
      <c r="D186" s="171"/>
      <c r="E186" s="171" t="s">
        <v>369</v>
      </c>
      <c r="F186" s="171"/>
      <c r="G186" s="171"/>
      <c r="H186" s="240">
        <v>627</v>
      </c>
      <c r="I186" s="241">
        <v>2792822</v>
      </c>
      <c r="J186" s="169" t="s">
        <v>346</v>
      </c>
      <c r="K186" s="242"/>
      <c r="L186" s="177"/>
    </row>
    <row r="187" spans="1:12">
      <c r="A187" s="168"/>
      <c r="B187" s="169"/>
      <c r="C187" s="181"/>
      <c r="D187" s="171"/>
      <c r="E187" s="171" t="s">
        <v>370</v>
      </c>
      <c r="F187" s="171"/>
      <c r="G187" s="171"/>
      <c r="H187" s="243">
        <v>628</v>
      </c>
      <c r="I187" s="244">
        <v>322743</v>
      </c>
      <c r="J187" s="169" t="s">
        <v>346</v>
      </c>
      <c r="K187" s="242"/>
      <c r="L187" s="177"/>
    </row>
    <row r="188" spans="1:12">
      <c r="A188" s="168"/>
      <c r="B188" s="169"/>
      <c r="C188" s="181"/>
      <c r="D188" s="171"/>
      <c r="E188" s="171" t="s">
        <v>371</v>
      </c>
      <c r="F188" s="171"/>
      <c r="G188" s="171"/>
      <c r="H188" s="245">
        <v>632</v>
      </c>
      <c r="I188" s="246">
        <v>68039</v>
      </c>
      <c r="J188" s="169" t="s">
        <v>346</v>
      </c>
      <c r="K188" s="242"/>
      <c r="L188" s="177"/>
    </row>
    <row r="189" spans="1:12">
      <c r="A189" s="168"/>
      <c r="B189" s="169"/>
      <c r="C189" s="181"/>
      <c r="D189" s="171"/>
      <c r="E189" s="171" t="s">
        <v>372</v>
      </c>
      <c r="F189" s="171"/>
      <c r="G189" s="171"/>
      <c r="H189" s="245">
        <v>634</v>
      </c>
      <c r="I189" s="246">
        <v>53520</v>
      </c>
      <c r="J189" s="169" t="s">
        <v>346</v>
      </c>
      <c r="K189" s="242"/>
      <c r="L189" s="177"/>
    </row>
    <row r="190" spans="1:12">
      <c r="A190" s="168"/>
      <c r="B190" s="169"/>
      <c r="C190" s="181"/>
      <c r="D190" s="171"/>
      <c r="E190" s="171" t="s">
        <v>373</v>
      </c>
      <c r="F190" s="171"/>
      <c r="G190" s="171"/>
      <c r="H190" s="245">
        <v>635</v>
      </c>
      <c r="I190" s="246">
        <v>0</v>
      </c>
      <c r="J190" s="169" t="s">
        <v>346</v>
      </c>
      <c r="K190" s="242"/>
      <c r="L190" s="177"/>
    </row>
    <row r="191" spans="1:12">
      <c r="A191" s="168"/>
      <c r="B191" s="169"/>
      <c r="C191" s="181"/>
      <c r="D191" s="171"/>
      <c r="E191" s="171" t="s">
        <v>374</v>
      </c>
      <c r="F191" s="171"/>
      <c r="G191" s="171"/>
      <c r="H191" s="245">
        <v>638</v>
      </c>
      <c r="I191" s="246">
        <v>0</v>
      </c>
      <c r="J191" s="169" t="s">
        <v>346</v>
      </c>
      <c r="K191" s="242"/>
      <c r="L191" s="177"/>
    </row>
    <row r="192" spans="1:12">
      <c r="A192" s="168"/>
      <c r="B192" s="169"/>
      <c r="C192" s="181"/>
      <c r="D192" s="171"/>
      <c r="E192" s="247" t="s">
        <v>375</v>
      </c>
      <c r="F192" s="171"/>
      <c r="G192" s="171"/>
      <c r="H192" s="248">
        <v>657</v>
      </c>
      <c r="I192" s="249">
        <v>221699</v>
      </c>
      <c r="J192" s="169" t="s">
        <v>346</v>
      </c>
      <c r="K192" s="242"/>
      <c r="L192" s="177"/>
    </row>
    <row r="193" spans="1:12">
      <c r="A193" s="168"/>
      <c r="B193" s="169"/>
      <c r="C193" s="181"/>
      <c r="D193" s="171"/>
      <c r="E193" s="171" t="s">
        <v>376</v>
      </c>
      <c r="F193" s="171"/>
      <c r="G193" s="171"/>
      <c r="H193" s="245">
        <v>658</v>
      </c>
      <c r="I193" s="246">
        <v>38782</v>
      </c>
      <c r="J193" s="169" t="s">
        <v>346</v>
      </c>
      <c r="K193" s="242"/>
      <c r="L193" s="177"/>
    </row>
    <row r="194" spans="1:12">
      <c r="A194" s="168"/>
      <c r="B194" s="169"/>
      <c r="C194" s="181"/>
      <c r="D194" s="171"/>
      <c r="E194" s="247" t="s">
        <v>377</v>
      </c>
      <c r="F194" s="247"/>
      <c r="G194" s="247"/>
      <c r="H194" s="248">
        <v>659</v>
      </c>
      <c r="I194" s="249">
        <v>2950</v>
      </c>
      <c r="J194" s="169" t="s">
        <v>346</v>
      </c>
      <c r="K194" s="242"/>
      <c r="L194" s="177"/>
    </row>
    <row r="195" spans="1:12">
      <c r="A195" s="168"/>
      <c r="B195" s="169"/>
      <c r="C195" s="181"/>
      <c r="D195" s="171"/>
      <c r="E195" s="171" t="s">
        <v>444</v>
      </c>
      <c r="F195" s="171"/>
      <c r="G195" s="171"/>
      <c r="H195" s="243">
        <v>486</v>
      </c>
      <c r="I195" s="244">
        <f>'1-Pasqyra e Pozicioni Financiar'!D31</f>
        <v>6941562</v>
      </c>
      <c r="J195" s="169" t="s">
        <v>346</v>
      </c>
      <c r="K195" s="242"/>
      <c r="L195" s="177"/>
    </row>
    <row r="196" spans="1:12">
      <c r="A196" s="168"/>
      <c r="B196" s="169"/>
      <c r="C196" s="181"/>
      <c r="D196" s="171"/>
      <c r="E196" s="171" t="s">
        <v>379</v>
      </c>
      <c r="F196" s="171"/>
      <c r="G196" s="171"/>
      <c r="H196" s="245"/>
      <c r="I196" s="246"/>
      <c r="J196" s="169"/>
      <c r="K196" s="250">
        <v>1904953</v>
      </c>
      <c r="L196" s="177"/>
    </row>
    <row r="197" spans="1:12">
      <c r="A197" s="168"/>
      <c r="B197" s="169"/>
      <c r="C197" s="181"/>
      <c r="D197" s="171"/>
      <c r="E197" s="171" t="s">
        <v>380</v>
      </c>
      <c r="F197" s="171"/>
      <c r="G197" s="171"/>
      <c r="H197" s="251"/>
      <c r="I197" s="171"/>
      <c r="J197" s="169"/>
      <c r="K197" s="250">
        <v>588872</v>
      </c>
      <c r="L197" s="177"/>
    </row>
    <row r="198" spans="1:12">
      <c r="A198" s="168"/>
      <c r="B198" s="169"/>
      <c r="C198" s="181"/>
      <c r="D198" s="171"/>
      <c r="E198" s="171"/>
      <c r="F198" s="171"/>
      <c r="G198" s="171"/>
      <c r="H198" s="251"/>
      <c r="I198" s="171"/>
      <c r="J198" s="169"/>
      <c r="K198" s="251"/>
      <c r="L198" s="177"/>
    </row>
    <row r="199" spans="1:12">
      <c r="A199" s="239"/>
      <c r="B199" s="223"/>
      <c r="C199" s="214" t="s">
        <v>328</v>
      </c>
      <c r="D199" s="239"/>
      <c r="E199" s="214" t="s">
        <v>381</v>
      </c>
      <c r="F199" s="214"/>
      <c r="G199" s="214"/>
      <c r="H199" s="214"/>
      <c r="I199" s="214"/>
      <c r="J199" s="222" t="s">
        <v>265</v>
      </c>
      <c r="K199" s="252"/>
      <c r="L199" s="225">
        <f>L150-L161</f>
        <v>16695528</v>
      </c>
    </row>
    <row r="200" spans="1:12">
      <c r="A200" s="168"/>
      <c r="B200" s="169"/>
      <c r="C200" s="181"/>
      <c r="D200" s="171"/>
      <c r="E200" s="181"/>
      <c r="F200" s="181"/>
      <c r="G200" s="181"/>
      <c r="H200" s="181"/>
      <c r="I200" s="181"/>
      <c r="J200" s="176"/>
      <c r="K200" s="236"/>
      <c r="L200" s="177"/>
    </row>
    <row r="201" spans="1:12">
      <c r="A201" s="168"/>
      <c r="B201" s="169"/>
      <c r="C201" s="181"/>
      <c r="D201" s="171"/>
      <c r="E201" s="239" t="s">
        <v>382</v>
      </c>
      <c r="F201" s="171"/>
      <c r="G201" s="171"/>
      <c r="H201" s="171"/>
      <c r="I201" s="171"/>
      <c r="J201" s="169" t="s">
        <v>265</v>
      </c>
      <c r="K201" s="181"/>
      <c r="L201" s="178">
        <f>SUM(I202:I203)</f>
        <v>224649</v>
      </c>
    </row>
    <row r="202" spans="1:12">
      <c r="A202" s="168"/>
      <c r="B202" s="169"/>
      <c r="C202" s="181"/>
      <c r="D202" s="171"/>
      <c r="E202" s="239" t="s">
        <v>383</v>
      </c>
      <c r="F202" s="171"/>
      <c r="G202" s="171"/>
      <c r="H202" s="171"/>
      <c r="I202" s="178">
        <f>I192</f>
        <v>221699</v>
      </c>
      <c r="J202" s="169" t="s">
        <v>265</v>
      </c>
      <c r="K202" s="181"/>
      <c r="L202" s="177"/>
    </row>
    <row r="203" spans="1:12">
      <c r="A203" s="168"/>
      <c r="B203" s="169"/>
      <c r="C203" s="181"/>
      <c r="D203" s="171"/>
      <c r="E203" s="239" t="s">
        <v>384</v>
      </c>
      <c r="F203" s="171"/>
      <c r="G203" s="171"/>
      <c r="H203" s="171"/>
      <c r="I203" s="178">
        <v>2950</v>
      </c>
      <c r="J203" s="169" t="s">
        <v>265</v>
      </c>
      <c r="K203" s="181"/>
      <c r="L203" s="177"/>
    </row>
    <row r="204" spans="1:12">
      <c r="A204" s="168"/>
      <c r="B204" s="169"/>
      <c r="C204" s="181"/>
      <c r="D204" s="171"/>
      <c r="E204" s="239"/>
      <c r="F204" s="171"/>
      <c r="G204" s="171"/>
      <c r="H204" s="171"/>
      <c r="I204" s="171"/>
      <c r="J204" s="169"/>
      <c r="K204" s="181"/>
      <c r="L204" s="177"/>
    </row>
    <row r="205" spans="1:12">
      <c r="A205" s="168"/>
      <c r="B205" s="169"/>
      <c r="C205" s="181" t="s">
        <v>385</v>
      </c>
      <c r="D205" s="171"/>
      <c r="E205" s="214" t="s">
        <v>386</v>
      </c>
      <c r="F205" s="181"/>
      <c r="G205" s="181"/>
      <c r="H205" s="181"/>
      <c r="I205" s="181"/>
      <c r="J205" s="176" t="s">
        <v>265</v>
      </c>
      <c r="K205" s="181"/>
      <c r="L205" s="177">
        <f>SUM(L199:L204)</f>
        <v>16920177</v>
      </c>
    </row>
    <row r="206" spans="1:12">
      <c r="A206" s="168"/>
      <c r="B206" s="169"/>
      <c r="C206" s="181"/>
      <c r="D206" s="171"/>
      <c r="E206" s="239" t="s">
        <v>387</v>
      </c>
      <c r="F206" s="171"/>
      <c r="G206" s="171"/>
      <c r="H206" s="171"/>
      <c r="I206" s="171"/>
      <c r="J206" s="176" t="s">
        <v>265</v>
      </c>
      <c r="K206" s="181"/>
      <c r="L206" s="177">
        <f>L205*0.15-1</f>
        <v>2538025.5499999998</v>
      </c>
    </row>
    <row r="207" spans="1:12">
      <c r="A207" s="168"/>
      <c r="B207" s="169"/>
      <c r="C207" s="181"/>
      <c r="D207" s="171"/>
      <c r="E207" s="239"/>
      <c r="F207" s="171"/>
      <c r="G207" s="171"/>
      <c r="H207" s="171"/>
      <c r="I207" s="171"/>
      <c r="J207" s="176"/>
      <c r="K207" s="181"/>
      <c r="L207" s="177"/>
    </row>
    <row r="208" spans="1:12">
      <c r="A208" s="253"/>
      <c r="B208" s="223"/>
      <c r="C208" s="214" t="s">
        <v>385</v>
      </c>
      <c r="D208" s="239"/>
      <c r="E208" s="214" t="s">
        <v>388</v>
      </c>
      <c r="F208" s="214"/>
      <c r="G208" s="239"/>
      <c r="H208" s="239"/>
      <c r="I208" s="239"/>
      <c r="J208" s="222" t="s">
        <v>265</v>
      </c>
      <c r="K208" s="214"/>
      <c r="L208" s="225">
        <f>L199-L206</f>
        <v>14157502.449999999</v>
      </c>
    </row>
    <row r="209" spans="1:12">
      <c r="A209" s="168"/>
      <c r="B209" s="169"/>
      <c r="C209" s="181"/>
      <c r="D209" s="171"/>
      <c r="E209" s="239"/>
      <c r="F209" s="171"/>
      <c r="G209" s="171"/>
      <c r="H209" s="171"/>
      <c r="I209" s="171"/>
      <c r="J209" s="176"/>
      <c r="K209" s="181"/>
      <c r="L209" s="177"/>
    </row>
    <row r="210" spans="1:12">
      <c r="A210" s="168"/>
      <c r="B210" s="169"/>
      <c r="C210" s="171"/>
      <c r="D210" s="171"/>
      <c r="E210" s="171"/>
      <c r="F210" s="171"/>
      <c r="G210" s="171"/>
      <c r="H210" s="171"/>
      <c r="I210" s="171"/>
      <c r="J210" s="171"/>
      <c r="K210" s="171"/>
      <c r="L210" s="178"/>
    </row>
    <row r="211" spans="1:12">
      <c r="A211" s="168"/>
      <c r="B211" s="163"/>
      <c r="C211" s="254" t="s">
        <v>389</v>
      </c>
      <c r="D211" s="165"/>
      <c r="E211" s="165" t="s">
        <v>390</v>
      </c>
      <c r="F211" s="164"/>
      <c r="G211" s="171"/>
      <c r="H211" s="171"/>
      <c r="I211" s="171"/>
      <c r="J211" s="171"/>
      <c r="K211" s="171"/>
      <c r="L211" s="178"/>
    </row>
    <row r="212" spans="1:12">
      <c r="A212" s="168"/>
      <c r="B212" s="163"/>
      <c r="C212" s="254"/>
      <c r="D212" s="165"/>
      <c r="E212" s="165"/>
      <c r="F212" s="164"/>
      <c r="G212" s="171"/>
      <c r="H212" s="171"/>
      <c r="I212" s="171"/>
      <c r="J212" s="171"/>
      <c r="K212" s="171"/>
      <c r="L212" s="178"/>
    </row>
    <row r="213" spans="1:12">
      <c r="A213" s="168"/>
      <c r="B213" s="169"/>
      <c r="C213" s="171"/>
      <c r="D213" s="171"/>
      <c r="E213" s="255" t="s">
        <v>391</v>
      </c>
      <c r="F213" s="255"/>
      <c r="G213" s="255"/>
      <c r="H213" s="255"/>
      <c r="I213" s="255"/>
      <c r="J213" s="255"/>
      <c r="K213" s="255"/>
      <c r="L213" s="256"/>
    </row>
    <row r="214" spans="1:12">
      <c r="A214" s="168"/>
      <c r="B214" s="169"/>
      <c r="C214" s="171"/>
      <c r="D214" s="171" t="s">
        <v>392</v>
      </c>
      <c r="E214" s="255"/>
      <c r="F214" s="255"/>
      <c r="G214" s="255"/>
      <c r="H214" s="255"/>
      <c r="I214" s="255"/>
      <c r="J214" s="255"/>
      <c r="K214" s="255"/>
      <c r="L214" s="256"/>
    </row>
    <row r="215" spans="1:12">
      <c r="A215" s="168"/>
      <c r="B215" s="169"/>
      <c r="C215" s="171"/>
      <c r="D215" s="171"/>
      <c r="E215" s="255"/>
      <c r="F215" s="255"/>
      <c r="G215" s="255"/>
      <c r="H215" s="255"/>
      <c r="I215" s="255"/>
      <c r="J215" s="255"/>
      <c r="K215" s="255"/>
      <c r="L215" s="255"/>
    </row>
    <row r="216" spans="1:12">
      <c r="A216" s="168"/>
      <c r="B216" s="169"/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</row>
    <row r="217" spans="1:12">
      <c r="A217" s="168"/>
      <c r="B217" s="169"/>
      <c r="C217" s="171"/>
      <c r="D217" s="171"/>
      <c r="E217" s="257" t="s">
        <v>393</v>
      </c>
      <c r="F217" s="257"/>
      <c r="G217" s="181"/>
      <c r="H217" s="181"/>
      <c r="I217" s="165" t="s">
        <v>394</v>
      </c>
      <c r="J217" s="165"/>
      <c r="K217" s="165"/>
      <c r="L217" s="181"/>
    </row>
    <row r="218" spans="1:12">
      <c r="A218" s="168"/>
      <c r="B218" s="169"/>
      <c r="C218" s="171"/>
      <c r="D218" s="171"/>
      <c r="E218" s="171"/>
      <c r="F218" s="181"/>
      <c r="G218" s="181"/>
      <c r="H218" s="181"/>
      <c r="I218" s="181"/>
      <c r="J218" s="181"/>
      <c r="K218" s="181"/>
      <c r="L218" s="181"/>
    </row>
    <row r="219" spans="1:12">
      <c r="A219" s="168"/>
      <c r="B219" s="169"/>
      <c r="C219" s="171"/>
      <c r="D219" s="171"/>
      <c r="E219" s="171"/>
      <c r="F219" s="181"/>
      <c r="G219" s="181"/>
      <c r="H219" s="181"/>
      <c r="I219" s="181"/>
      <c r="J219" s="181"/>
      <c r="K219" s="181"/>
      <c r="L219" s="181"/>
    </row>
    <row r="220" spans="1:12">
      <c r="A220" s="258"/>
      <c r="B220" s="259"/>
      <c r="C220" s="260"/>
      <c r="D220" s="260"/>
      <c r="E220" s="260"/>
      <c r="F220" s="260"/>
      <c r="G220" s="260"/>
      <c r="H220" s="260"/>
      <c r="I220" s="261"/>
      <c r="J220" s="261"/>
      <c r="K220" s="261"/>
      <c r="L220" s="261"/>
    </row>
    <row r="221" spans="1:12">
      <c r="A221" s="262"/>
      <c r="B221" s="245"/>
      <c r="C221" s="262"/>
      <c r="D221" s="262"/>
      <c r="E221" s="262"/>
      <c r="F221" s="262"/>
      <c r="G221" s="262"/>
      <c r="H221" s="262"/>
      <c r="I221" s="262"/>
      <c r="J221" s="262"/>
      <c r="K221" s="262"/>
      <c r="L221" s="262"/>
    </row>
    <row r="222" spans="1:12">
      <c r="A222" s="262"/>
      <c r="B222" s="245"/>
      <c r="C222" s="262"/>
      <c r="D222" s="262"/>
      <c r="E222" s="262"/>
      <c r="F222" s="262"/>
      <c r="G222" s="262"/>
      <c r="H222" s="262"/>
      <c r="I222" s="262"/>
      <c r="J222" s="262"/>
      <c r="K222" s="262"/>
      <c r="L222" s="262"/>
    </row>
    <row r="223" spans="1:12">
      <c r="A223" s="262"/>
      <c r="B223" s="245"/>
      <c r="C223" s="262"/>
      <c r="D223" s="262"/>
      <c r="E223" s="262"/>
      <c r="F223" s="262"/>
      <c r="G223" s="262"/>
      <c r="H223" s="262"/>
      <c r="I223" s="262"/>
      <c r="J223" s="262"/>
      <c r="K223" s="262"/>
      <c r="L223" s="262"/>
    </row>
    <row r="224" spans="1:12">
      <c r="A224" s="262"/>
      <c r="B224" s="245"/>
      <c r="C224" s="262"/>
      <c r="D224" s="262"/>
      <c r="E224" s="262"/>
      <c r="F224" s="262"/>
      <c r="G224" s="262"/>
      <c r="H224" s="262"/>
      <c r="I224" s="262"/>
      <c r="J224" s="262"/>
      <c r="K224" s="262"/>
      <c r="L224" s="262"/>
    </row>
    <row r="225" spans="1:12">
      <c r="A225" s="262"/>
      <c r="B225" s="245"/>
      <c r="C225" s="262"/>
      <c r="D225" s="262"/>
      <c r="E225" s="262"/>
      <c r="F225" s="262"/>
      <c r="G225" s="262"/>
      <c r="H225" s="262"/>
      <c r="I225" s="262"/>
      <c r="J225" s="262"/>
      <c r="K225" s="262"/>
      <c r="L225" s="262"/>
    </row>
    <row r="226" spans="1:12">
      <c r="A226" s="262"/>
      <c r="B226" s="245"/>
      <c r="C226" s="262"/>
      <c r="D226" s="262"/>
      <c r="E226" s="262"/>
      <c r="F226" s="262"/>
      <c r="G226" s="262"/>
      <c r="H226" s="262"/>
      <c r="I226" s="262"/>
      <c r="J226" s="262"/>
      <c r="K226" s="262"/>
      <c r="L226" s="262"/>
    </row>
    <row r="227" spans="1:12">
      <c r="A227" s="262"/>
      <c r="B227" s="245"/>
      <c r="C227" s="262"/>
      <c r="D227" s="262"/>
      <c r="E227" s="262"/>
      <c r="F227" s="262"/>
      <c r="G227" s="262"/>
      <c r="H227" s="262"/>
      <c r="I227" s="262"/>
      <c r="J227" s="262"/>
      <c r="K227" s="262"/>
      <c r="L227" s="262"/>
    </row>
    <row r="228" spans="1:12">
      <c r="A228" s="262"/>
      <c r="B228" s="245"/>
      <c r="C228" s="262"/>
      <c r="D228" s="262"/>
      <c r="E228" s="262"/>
      <c r="F228" s="262"/>
      <c r="G228" s="262"/>
      <c r="H228" s="262"/>
      <c r="I228" s="262"/>
      <c r="J228" s="262"/>
      <c r="K228" s="262"/>
      <c r="L228" s="262"/>
    </row>
    <row r="229" spans="1:12">
      <c r="A229" s="262"/>
      <c r="B229" s="245"/>
      <c r="C229" s="262"/>
      <c r="D229" s="262"/>
      <c r="E229" s="262"/>
      <c r="F229" s="262"/>
      <c r="G229" s="262"/>
      <c r="H229" s="262"/>
      <c r="I229" s="262"/>
      <c r="J229" s="262"/>
      <c r="K229" s="262"/>
      <c r="L229" s="262"/>
    </row>
    <row r="230" spans="1:12">
      <c r="A230" s="262"/>
      <c r="B230" s="245"/>
      <c r="C230" s="262"/>
      <c r="D230" s="262"/>
      <c r="E230" s="262"/>
      <c r="F230" s="262"/>
      <c r="G230" s="262"/>
      <c r="H230" s="262"/>
      <c r="I230" s="262"/>
      <c r="J230" s="262"/>
      <c r="K230" s="262"/>
      <c r="L230" s="262"/>
    </row>
    <row r="231" spans="1:12">
      <c r="A231" s="262"/>
      <c r="B231" s="245"/>
      <c r="C231" s="262"/>
      <c r="D231" s="262"/>
      <c r="E231" s="262"/>
      <c r="F231" s="262"/>
      <c r="G231" s="262"/>
      <c r="H231" s="262"/>
      <c r="I231" s="262"/>
      <c r="J231" s="262"/>
      <c r="K231" s="262"/>
      <c r="L231" s="262"/>
    </row>
    <row r="232" spans="1:12">
      <c r="A232" s="262"/>
      <c r="B232" s="245"/>
      <c r="C232" s="262"/>
      <c r="D232" s="262"/>
      <c r="E232" s="262"/>
      <c r="F232" s="262"/>
      <c r="G232" s="262"/>
      <c r="H232" s="262"/>
      <c r="I232" s="262"/>
      <c r="J232" s="262"/>
      <c r="K232" s="262"/>
      <c r="L232" s="262"/>
    </row>
    <row r="233" spans="1:12">
      <c r="A233" s="262"/>
      <c r="B233" s="245"/>
      <c r="C233" s="262"/>
      <c r="D233" s="262"/>
      <c r="E233" s="262"/>
      <c r="F233" s="262"/>
      <c r="G233" s="262"/>
      <c r="H233" s="262"/>
      <c r="I233" s="262"/>
      <c r="J233" s="262"/>
      <c r="K233" s="262"/>
      <c r="L233" s="262"/>
    </row>
    <row r="234" spans="1:12">
      <c r="A234" s="262"/>
      <c r="B234" s="245"/>
      <c r="C234" s="262"/>
      <c r="D234" s="262"/>
      <c r="E234" s="262"/>
      <c r="F234" s="262"/>
      <c r="G234" s="262"/>
      <c r="H234" s="262"/>
      <c r="I234" s="262"/>
      <c r="J234" s="262"/>
      <c r="K234" s="262"/>
      <c r="L234" s="262"/>
    </row>
    <row r="235" spans="1:12">
      <c r="A235" s="262"/>
      <c r="B235" s="245"/>
      <c r="C235" s="262"/>
      <c r="D235" s="262"/>
      <c r="E235" s="262"/>
      <c r="F235" s="262"/>
      <c r="G235" s="262"/>
      <c r="H235" s="262"/>
      <c r="I235" s="262"/>
      <c r="J235" s="262"/>
      <c r="K235" s="262"/>
      <c r="L235" s="262"/>
    </row>
    <row r="236" spans="1:12">
      <c r="A236" s="262"/>
      <c r="B236" s="245"/>
      <c r="C236" s="262"/>
      <c r="D236" s="262"/>
      <c r="E236" s="262"/>
      <c r="F236" s="262"/>
      <c r="G236" s="262"/>
      <c r="H236" s="262"/>
      <c r="I236" s="262"/>
      <c r="J236" s="262"/>
      <c r="K236" s="262"/>
      <c r="L236" s="262"/>
    </row>
    <row r="237" spans="1:12">
      <c r="A237" s="262"/>
      <c r="B237" s="245"/>
      <c r="C237" s="262"/>
      <c r="D237" s="262"/>
      <c r="E237" s="262"/>
      <c r="F237" s="262"/>
      <c r="G237" s="262"/>
      <c r="H237" s="262"/>
      <c r="I237" s="262"/>
      <c r="J237" s="262"/>
      <c r="K237" s="262"/>
      <c r="L237" s="262"/>
    </row>
    <row r="238" spans="1:12">
      <c r="A238" s="262"/>
      <c r="B238" s="245"/>
      <c r="C238" s="262"/>
      <c r="D238" s="262"/>
      <c r="E238" s="262"/>
      <c r="F238" s="262"/>
      <c r="G238" s="262"/>
      <c r="H238" s="262"/>
      <c r="I238" s="262"/>
      <c r="J238" s="262"/>
      <c r="K238" s="262"/>
      <c r="L238" s="262"/>
    </row>
    <row r="239" spans="1:12">
      <c r="A239" s="262"/>
      <c r="B239" s="245"/>
      <c r="C239" s="262"/>
      <c r="D239" s="262"/>
      <c r="E239" s="262"/>
      <c r="F239" s="262"/>
      <c r="G239" s="262"/>
      <c r="H239" s="262"/>
      <c r="I239" s="262"/>
      <c r="J239" s="262"/>
      <c r="K239" s="262"/>
      <c r="L239" s="262"/>
    </row>
    <row r="240" spans="1:12">
      <c r="A240" s="262"/>
      <c r="B240" s="245"/>
      <c r="C240" s="262"/>
      <c r="D240" s="262"/>
      <c r="E240" s="262"/>
      <c r="F240" s="262"/>
      <c r="G240" s="262"/>
      <c r="H240" s="262"/>
      <c r="I240" s="262"/>
      <c r="J240" s="262"/>
      <c r="K240" s="262"/>
      <c r="L240" s="262"/>
    </row>
    <row r="241" spans="1:12">
      <c r="A241" s="262"/>
      <c r="B241" s="245"/>
      <c r="C241" s="262"/>
      <c r="D241" s="262"/>
      <c r="E241" s="262"/>
      <c r="F241" s="262"/>
      <c r="G241" s="262"/>
      <c r="H241" s="262"/>
      <c r="I241" s="262"/>
      <c r="J241" s="262"/>
      <c r="K241" s="262"/>
      <c r="L241" s="262"/>
    </row>
    <row r="242" spans="1:12">
      <c r="A242" s="262"/>
      <c r="B242" s="245"/>
      <c r="C242" s="262"/>
      <c r="D242" s="262"/>
      <c r="E242" s="262"/>
      <c r="F242" s="262"/>
      <c r="G242" s="262"/>
      <c r="H242" s="262"/>
      <c r="I242" s="262"/>
      <c r="J242" s="262"/>
      <c r="K242" s="262"/>
      <c r="L242" s="262"/>
    </row>
  </sheetData>
  <mergeCells count="22">
    <mergeCell ref="E31:K31"/>
    <mergeCell ref="D77:D78"/>
    <mergeCell ref="E77:E78"/>
    <mergeCell ref="F77:H77"/>
    <mergeCell ref="I77:K77"/>
    <mergeCell ref="E24:K24"/>
    <mergeCell ref="D27:D28"/>
    <mergeCell ref="E27:I28"/>
    <mergeCell ref="E29:I29"/>
    <mergeCell ref="E30:I30"/>
    <mergeCell ref="E20:F20"/>
    <mergeCell ref="H20:I20"/>
    <mergeCell ref="E21:F21"/>
    <mergeCell ref="E22:F22"/>
    <mergeCell ref="E23:F23"/>
    <mergeCell ref="H23:I23"/>
    <mergeCell ref="A6:L6"/>
    <mergeCell ref="C9:D9"/>
    <mergeCell ref="D18:D19"/>
    <mergeCell ref="E18:F19"/>
    <mergeCell ref="G18:G19"/>
    <mergeCell ref="H18:I19"/>
  </mergeCells>
  <pageMargins left="0.43" right="0.24" top="0.17" bottom="0.22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54"/>
  <sheetViews>
    <sheetView topLeftCell="A4" workbookViewId="0">
      <selection activeCell="E16" sqref="E16"/>
    </sheetView>
  </sheetViews>
  <sheetFormatPr defaultRowHeight="12.75"/>
  <cols>
    <col min="1" max="1" width="5.7109375" style="263" customWidth="1"/>
    <col min="2" max="2" width="28.7109375" style="263" customWidth="1"/>
    <col min="3" max="3" width="9.140625" style="263"/>
    <col min="4" max="4" width="13" style="263" customWidth="1"/>
    <col min="5" max="5" width="9.7109375" style="267" customWidth="1"/>
    <col min="6" max="6" width="10" style="267" customWidth="1"/>
    <col min="7" max="7" width="13" style="263" customWidth="1"/>
  </cols>
  <sheetData>
    <row r="2" spans="1:7" ht="15.75">
      <c r="B2" s="266" t="s">
        <v>395</v>
      </c>
    </row>
    <row r="5" spans="1:7" ht="15">
      <c r="B5" s="350" t="s">
        <v>438</v>
      </c>
      <c r="C5" s="350"/>
      <c r="D5" s="350"/>
      <c r="E5" s="350"/>
      <c r="F5" s="350"/>
      <c r="G5" s="350"/>
    </row>
    <row r="7" spans="1:7" ht="12.75" customHeight="1">
      <c r="A7" s="351" t="s">
        <v>240</v>
      </c>
      <c r="B7" s="353" t="s">
        <v>286</v>
      </c>
      <c r="C7" s="351" t="s">
        <v>396</v>
      </c>
      <c r="D7" s="268" t="s">
        <v>397</v>
      </c>
      <c r="E7" s="355" t="s">
        <v>398</v>
      </c>
      <c r="F7" s="355" t="s">
        <v>399</v>
      </c>
      <c r="G7" s="268" t="s">
        <v>397</v>
      </c>
    </row>
    <row r="8" spans="1:7" ht="12.75" customHeight="1">
      <c r="A8" s="352"/>
      <c r="B8" s="354"/>
      <c r="C8" s="352"/>
      <c r="D8" s="269">
        <v>43831</v>
      </c>
      <c r="E8" s="356"/>
      <c r="F8" s="356"/>
      <c r="G8" s="270" t="s">
        <v>439</v>
      </c>
    </row>
    <row r="9" spans="1:7">
      <c r="A9" s="271"/>
      <c r="B9" s="272"/>
      <c r="C9" s="271"/>
      <c r="D9" s="273"/>
      <c r="E9" s="274"/>
      <c r="F9" s="274"/>
      <c r="G9" s="273"/>
    </row>
    <row r="10" spans="1:7">
      <c r="A10" s="271">
        <v>1</v>
      </c>
      <c r="B10" s="272" t="s">
        <v>400</v>
      </c>
      <c r="C10" s="271"/>
      <c r="D10" s="273">
        <v>0</v>
      </c>
      <c r="E10" s="274">
        <v>0</v>
      </c>
      <c r="F10" s="274">
        <v>0</v>
      </c>
      <c r="G10" s="273">
        <f t="shared" ref="G10:G17" si="0">D10+E10-F10</f>
        <v>0</v>
      </c>
    </row>
    <row r="11" spans="1:7">
      <c r="A11" s="271">
        <v>2</v>
      </c>
      <c r="B11" s="275" t="s">
        <v>401</v>
      </c>
      <c r="C11" s="271"/>
      <c r="D11" s="273">
        <v>0</v>
      </c>
      <c r="E11" s="274">
        <v>0</v>
      </c>
      <c r="F11" s="274">
        <v>0</v>
      </c>
      <c r="G11" s="273">
        <f t="shared" si="0"/>
        <v>0</v>
      </c>
    </row>
    <row r="12" spans="1:7">
      <c r="A12" s="271">
        <v>3</v>
      </c>
      <c r="B12" s="272" t="s">
        <v>402</v>
      </c>
      <c r="C12" s="271"/>
      <c r="D12" s="274">
        <v>25108290</v>
      </c>
      <c r="E12" s="274">
        <v>0</v>
      </c>
      <c r="F12" s="274">
        <v>0</v>
      </c>
      <c r="G12" s="216">
        <f t="shared" si="0"/>
        <v>25108290</v>
      </c>
    </row>
    <row r="13" spans="1:7">
      <c r="A13" s="271">
        <v>4</v>
      </c>
      <c r="B13" s="275" t="s">
        <v>403</v>
      </c>
      <c r="C13" s="271"/>
      <c r="D13" s="274">
        <v>12935859</v>
      </c>
      <c r="E13" s="274">
        <v>0</v>
      </c>
      <c r="F13" s="274">
        <v>0</v>
      </c>
      <c r="G13" s="216">
        <f t="shared" si="0"/>
        <v>12935859</v>
      </c>
    </row>
    <row r="14" spans="1:7">
      <c r="A14" s="271">
        <v>5</v>
      </c>
      <c r="B14" s="272" t="s">
        <v>404</v>
      </c>
      <c r="C14" s="271"/>
      <c r="D14" s="274">
        <v>268374</v>
      </c>
      <c r="E14" s="274">
        <v>166667</v>
      </c>
      <c r="F14" s="274">
        <v>0</v>
      </c>
      <c r="G14" s="216">
        <f t="shared" si="0"/>
        <v>435041</v>
      </c>
    </row>
    <row r="15" spans="1:7">
      <c r="A15" s="271">
        <v>6</v>
      </c>
      <c r="B15" s="272" t="s">
        <v>405</v>
      </c>
      <c r="C15" s="271"/>
      <c r="D15" s="274">
        <v>1174114</v>
      </c>
      <c r="E15" s="274">
        <v>837223</v>
      </c>
      <c r="F15" s="274">
        <v>0</v>
      </c>
      <c r="G15" s="216">
        <f t="shared" si="0"/>
        <v>2011337</v>
      </c>
    </row>
    <row r="16" spans="1:7">
      <c r="A16" s="271">
        <v>7</v>
      </c>
      <c r="B16" s="272" t="s">
        <v>406</v>
      </c>
      <c r="C16" s="271"/>
      <c r="D16" s="273">
        <v>0</v>
      </c>
      <c r="E16" s="274">
        <v>0</v>
      </c>
      <c r="F16" s="274"/>
      <c r="G16" s="273">
        <f t="shared" si="0"/>
        <v>0</v>
      </c>
    </row>
    <row r="17" spans="1:7">
      <c r="A17" s="271"/>
      <c r="B17" s="272"/>
      <c r="C17" s="271"/>
      <c r="D17" s="273"/>
      <c r="E17" s="274"/>
      <c r="F17" s="274"/>
      <c r="G17" s="273">
        <f t="shared" si="0"/>
        <v>0</v>
      </c>
    </row>
    <row r="18" spans="1:7">
      <c r="A18" s="276"/>
      <c r="B18" s="277" t="s">
        <v>407</v>
      </c>
      <c r="C18" s="278"/>
      <c r="D18" s="279">
        <f>SUM(D10:D17)</f>
        <v>39486637</v>
      </c>
      <c r="E18" s="280">
        <f>SUM(E10:E17)</f>
        <v>1003890</v>
      </c>
      <c r="F18" s="280">
        <f>SUM(F10:F17)</f>
        <v>0</v>
      </c>
      <c r="G18" s="279">
        <f>SUM(G10:G17)</f>
        <v>40490527</v>
      </c>
    </row>
    <row r="19" spans="1:7">
      <c r="E19" s="281"/>
    </row>
    <row r="21" spans="1:7" ht="12.75" customHeight="1">
      <c r="B21" s="357" t="s">
        <v>440</v>
      </c>
      <c r="C21" s="357"/>
      <c r="D21" s="357"/>
      <c r="E21" s="357"/>
      <c r="F21" s="357"/>
      <c r="G21" s="357"/>
    </row>
    <row r="22" spans="1:7" ht="12.75" customHeight="1"/>
    <row r="23" spans="1:7" ht="12.75" customHeight="1">
      <c r="A23" s="351" t="s">
        <v>240</v>
      </c>
      <c r="B23" s="353" t="s">
        <v>286</v>
      </c>
      <c r="C23" s="351" t="s">
        <v>396</v>
      </c>
      <c r="D23" s="268" t="s">
        <v>397</v>
      </c>
      <c r="E23" s="355" t="s">
        <v>398</v>
      </c>
      <c r="F23" s="355" t="s">
        <v>399</v>
      </c>
      <c r="G23" s="268" t="s">
        <v>397</v>
      </c>
    </row>
    <row r="24" spans="1:7" ht="12.75" customHeight="1">
      <c r="A24" s="352"/>
      <c r="B24" s="354"/>
      <c r="C24" s="352"/>
      <c r="D24" s="269">
        <v>43831</v>
      </c>
      <c r="E24" s="356"/>
      <c r="F24" s="356"/>
      <c r="G24" s="270" t="s">
        <v>439</v>
      </c>
    </row>
    <row r="25" spans="1:7">
      <c r="A25" s="271"/>
      <c r="B25" s="272"/>
      <c r="C25" s="271"/>
      <c r="D25" s="273"/>
      <c r="E25" s="274"/>
      <c r="F25" s="274"/>
      <c r="G25" s="273"/>
    </row>
    <row r="26" spans="1:7">
      <c r="A26" s="271">
        <v>1</v>
      </c>
      <c r="B26" s="272" t="s">
        <v>400</v>
      </c>
      <c r="C26" s="271"/>
      <c r="D26" s="273">
        <v>0</v>
      </c>
      <c r="E26" s="274">
        <v>0</v>
      </c>
      <c r="F26" s="274">
        <v>0</v>
      </c>
      <c r="G26" s="273">
        <f t="shared" ref="G26:G32" si="1">D26+E26-F26</f>
        <v>0</v>
      </c>
    </row>
    <row r="27" spans="1:7">
      <c r="A27" s="271">
        <v>2</v>
      </c>
      <c r="B27" s="275" t="s">
        <v>401</v>
      </c>
      <c r="C27" s="271"/>
      <c r="D27" s="273">
        <v>0</v>
      </c>
      <c r="E27" s="274">
        <v>0</v>
      </c>
      <c r="F27" s="274">
        <v>0</v>
      </c>
      <c r="G27" s="273">
        <f t="shared" si="1"/>
        <v>0</v>
      </c>
    </row>
    <row r="28" spans="1:7">
      <c r="A28" s="271">
        <v>3</v>
      </c>
      <c r="B28" s="272" t="s">
        <v>402</v>
      </c>
      <c r="C28" s="271"/>
      <c r="D28" s="273">
        <v>7732334</v>
      </c>
      <c r="E28" s="274">
        <f>D44*0.2</f>
        <v>3475191.2</v>
      </c>
      <c r="F28" s="274">
        <v>0</v>
      </c>
      <c r="G28" s="216">
        <f t="shared" si="1"/>
        <v>11207525.199999999</v>
      </c>
    </row>
    <row r="29" spans="1:7">
      <c r="A29" s="271">
        <v>4</v>
      </c>
      <c r="B29" s="275" t="s">
        <v>403</v>
      </c>
      <c r="C29" s="271"/>
      <c r="D29" s="273">
        <v>3841468</v>
      </c>
      <c r="E29" s="274">
        <f t="shared" ref="E29:E31" si="2">D45*0.2</f>
        <v>1818878.2000000002</v>
      </c>
      <c r="F29" s="274">
        <v>0</v>
      </c>
      <c r="G29" s="216">
        <f t="shared" si="1"/>
        <v>5660346.2000000002</v>
      </c>
    </row>
    <row r="30" spans="1:7">
      <c r="A30" s="271">
        <v>5</v>
      </c>
      <c r="B30" s="272" t="s">
        <v>404</v>
      </c>
      <c r="C30" s="271"/>
      <c r="D30" s="273">
        <v>29110</v>
      </c>
      <c r="E30" s="274">
        <f t="shared" si="2"/>
        <v>47852.800000000003</v>
      </c>
      <c r="F30" s="274">
        <v>0</v>
      </c>
      <c r="G30" s="216">
        <f t="shared" si="1"/>
        <v>76962.8</v>
      </c>
    </row>
    <row r="31" spans="1:7">
      <c r="A31" s="271">
        <v>6</v>
      </c>
      <c r="B31" s="272" t="s">
        <v>405</v>
      </c>
      <c r="C31" s="271"/>
      <c r="D31" s="273">
        <v>400992</v>
      </c>
      <c r="E31" s="274">
        <f t="shared" si="2"/>
        <v>154624.4</v>
      </c>
      <c r="F31" s="274">
        <v>0</v>
      </c>
      <c r="G31" s="216">
        <f t="shared" si="1"/>
        <v>555616.4</v>
      </c>
    </row>
    <row r="32" spans="1:7">
      <c r="A32" s="271">
        <v>7</v>
      </c>
      <c r="B32" s="272" t="s">
        <v>406</v>
      </c>
      <c r="C32" s="271"/>
      <c r="D32" s="273">
        <v>0</v>
      </c>
      <c r="E32" s="274">
        <v>0</v>
      </c>
      <c r="F32" s="274">
        <v>0</v>
      </c>
      <c r="G32" s="273">
        <f t="shared" si="1"/>
        <v>0</v>
      </c>
    </row>
    <row r="33" spans="1:7">
      <c r="A33" s="271"/>
      <c r="B33" s="272"/>
      <c r="C33" s="271"/>
      <c r="D33" s="273"/>
      <c r="E33" s="274"/>
      <c r="F33" s="274"/>
      <c r="G33" s="273"/>
    </row>
    <row r="34" spans="1:7">
      <c r="A34" s="276"/>
      <c r="B34" s="277" t="s">
        <v>407</v>
      </c>
      <c r="C34" s="278"/>
      <c r="D34" s="279">
        <f>SUM(D26:D33)</f>
        <v>12003904</v>
      </c>
      <c r="E34" s="280">
        <f>SUM(E26:E33)</f>
        <v>5496546.6000000006</v>
      </c>
      <c r="F34" s="280">
        <f>SUM(F26:F33)</f>
        <v>0</v>
      </c>
      <c r="G34" s="279">
        <f>SUM(G26:G33)</f>
        <v>17500450.599999998</v>
      </c>
    </row>
    <row r="35" spans="1:7" ht="12.75" customHeight="1"/>
    <row r="36" spans="1:7" ht="12.75" customHeight="1"/>
    <row r="37" spans="1:7" ht="15">
      <c r="B37" s="357" t="s">
        <v>441</v>
      </c>
      <c r="C37" s="357"/>
      <c r="D37" s="357"/>
      <c r="E37" s="357"/>
      <c r="F37" s="357"/>
      <c r="G37" s="357"/>
    </row>
    <row r="39" spans="1:7" ht="12.75" customHeight="1">
      <c r="A39" s="351" t="s">
        <v>240</v>
      </c>
      <c r="B39" s="353" t="s">
        <v>286</v>
      </c>
      <c r="C39" s="351" t="s">
        <v>396</v>
      </c>
      <c r="D39" s="268" t="s">
        <v>397</v>
      </c>
      <c r="E39" s="355" t="s">
        <v>398</v>
      </c>
      <c r="F39" s="355" t="s">
        <v>399</v>
      </c>
      <c r="G39" s="268" t="s">
        <v>397</v>
      </c>
    </row>
    <row r="40" spans="1:7" ht="12.75" customHeight="1">
      <c r="A40" s="352"/>
      <c r="B40" s="354"/>
      <c r="C40" s="352"/>
      <c r="D40" s="269">
        <v>43831</v>
      </c>
      <c r="E40" s="356"/>
      <c r="F40" s="356"/>
      <c r="G40" s="270" t="s">
        <v>439</v>
      </c>
    </row>
    <row r="41" spans="1:7">
      <c r="A41" s="271"/>
      <c r="B41" s="272"/>
      <c r="C41" s="271"/>
      <c r="D41" s="273"/>
      <c r="E41" s="274"/>
      <c r="F41" s="274"/>
      <c r="G41" s="273">
        <f>D41+E41-F41</f>
        <v>0</v>
      </c>
    </row>
    <row r="42" spans="1:7">
      <c r="A42" s="271">
        <v>1</v>
      </c>
      <c r="B42" s="272" t="s">
        <v>400</v>
      </c>
      <c r="C42" s="271"/>
      <c r="D42" s="273">
        <f t="shared" ref="D42:E48" si="3">D10-D26</f>
        <v>0</v>
      </c>
      <c r="E42" s="274">
        <f>E10-E26</f>
        <v>0</v>
      </c>
      <c r="F42" s="274">
        <v>0</v>
      </c>
      <c r="G42" s="273">
        <f>G10-G26</f>
        <v>0</v>
      </c>
    </row>
    <row r="43" spans="1:7">
      <c r="A43" s="271">
        <v>2</v>
      </c>
      <c r="B43" s="275" t="s">
        <v>401</v>
      </c>
      <c r="C43" s="271"/>
      <c r="D43" s="273">
        <f t="shared" si="3"/>
        <v>0</v>
      </c>
      <c r="E43" s="274">
        <f t="shared" si="3"/>
        <v>0</v>
      </c>
      <c r="F43" s="274">
        <v>0</v>
      </c>
      <c r="G43" s="273">
        <f t="shared" ref="G43:G48" si="4">G11-G27</f>
        <v>0</v>
      </c>
    </row>
    <row r="44" spans="1:7">
      <c r="A44" s="271">
        <v>3</v>
      </c>
      <c r="B44" s="272" t="s">
        <v>402</v>
      </c>
      <c r="C44" s="271"/>
      <c r="D44" s="273">
        <f t="shared" si="3"/>
        <v>17375956</v>
      </c>
      <c r="E44" s="274">
        <f t="shared" si="3"/>
        <v>-3475191.2</v>
      </c>
      <c r="F44" s="274">
        <v>0</v>
      </c>
      <c r="G44" s="273">
        <f t="shared" si="4"/>
        <v>13900764.800000001</v>
      </c>
    </row>
    <row r="45" spans="1:7">
      <c r="A45" s="271">
        <v>4</v>
      </c>
      <c r="B45" s="275" t="s">
        <v>403</v>
      </c>
      <c r="C45" s="271"/>
      <c r="D45" s="273">
        <f t="shared" si="3"/>
        <v>9094391</v>
      </c>
      <c r="E45" s="274">
        <f t="shared" si="3"/>
        <v>-1818878.2000000002</v>
      </c>
      <c r="F45" s="274">
        <v>0</v>
      </c>
      <c r="G45" s="273">
        <f t="shared" si="4"/>
        <v>7275512.7999999998</v>
      </c>
    </row>
    <row r="46" spans="1:7">
      <c r="A46" s="271">
        <v>5</v>
      </c>
      <c r="B46" s="272" t="s">
        <v>404</v>
      </c>
      <c r="C46" s="271"/>
      <c r="D46" s="273">
        <f t="shared" si="3"/>
        <v>239264</v>
      </c>
      <c r="E46" s="274">
        <f t="shared" si="3"/>
        <v>118814.2</v>
      </c>
      <c r="F46" s="274">
        <v>0</v>
      </c>
      <c r="G46" s="273">
        <f t="shared" si="4"/>
        <v>358078.2</v>
      </c>
    </row>
    <row r="47" spans="1:7">
      <c r="A47" s="271">
        <v>6</v>
      </c>
      <c r="B47" s="272" t="s">
        <v>405</v>
      </c>
      <c r="C47" s="271"/>
      <c r="D47" s="273">
        <f t="shared" si="3"/>
        <v>773122</v>
      </c>
      <c r="E47" s="274">
        <f t="shared" si="3"/>
        <v>682598.6</v>
      </c>
      <c r="F47" s="274">
        <v>0</v>
      </c>
      <c r="G47" s="273">
        <f t="shared" si="4"/>
        <v>1455720.6</v>
      </c>
    </row>
    <row r="48" spans="1:7">
      <c r="A48" s="271">
        <v>7</v>
      </c>
      <c r="B48" s="272" t="s">
        <v>406</v>
      </c>
      <c r="C48" s="271"/>
      <c r="D48" s="273">
        <f t="shared" si="3"/>
        <v>0</v>
      </c>
      <c r="E48" s="274">
        <f t="shared" si="3"/>
        <v>0</v>
      </c>
      <c r="F48" s="274">
        <v>0</v>
      </c>
      <c r="G48" s="273">
        <f t="shared" si="4"/>
        <v>0</v>
      </c>
    </row>
    <row r="49" spans="1:7">
      <c r="A49" s="271"/>
      <c r="B49" s="272"/>
      <c r="C49" s="271"/>
      <c r="D49" s="273"/>
      <c r="E49" s="274"/>
      <c r="F49" s="274"/>
      <c r="G49" s="273">
        <f>D49+E49-F49</f>
        <v>0</v>
      </c>
    </row>
    <row r="50" spans="1:7">
      <c r="A50" s="276"/>
      <c r="B50" s="277" t="s">
        <v>407</v>
      </c>
      <c r="C50" s="278"/>
      <c r="D50" s="279">
        <f>SUM(D42:D49)</f>
        <v>27482733</v>
      </c>
      <c r="E50" s="280">
        <f>SUM(E42:E49)</f>
        <v>-4492656.6000000006</v>
      </c>
      <c r="F50" s="280">
        <f>SUM(F42:F49)</f>
        <v>0</v>
      </c>
      <c r="G50" s="279">
        <f>SUM(G42:G49)</f>
        <v>22990076.400000002</v>
      </c>
    </row>
    <row r="52" spans="1:7">
      <c r="D52" s="282"/>
    </row>
    <row r="54" spans="1:7" ht="15">
      <c r="F54" s="283" t="s">
        <v>408</v>
      </c>
    </row>
  </sheetData>
  <mergeCells count="18">
    <mergeCell ref="B37:G37"/>
    <mergeCell ref="A39:A40"/>
    <mergeCell ref="B39:B40"/>
    <mergeCell ref="C39:C40"/>
    <mergeCell ref="E39:E40"/>
    <mergeCell ref="F39:F40"/>
    <mergeCell ref="B21:G21"/>
    <mergeCell ref="A23:A24"/>
    <mergeCell ref="B23:B24"/>
    <mergeCell ref="C23:C24"/>
    <mergeCell ref="E23:E24"/>
    <mergeCell ref="F23:F24"/>
    <mergeCell ref="B5:G5"/>
    <mergeCell ref="A7:A8"/>
    <mergeCell ref="B7:B8"/>
    <mergeCell ref="C7:C8"/>
    <mergeCell ref="E7:E8"/>
    <mergeCell ref="F7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Kapaku</vt:lpstr>
      <vt:lpstr>1-Pasqyra e Pozicioni Financiar</vt:lpstr>
      <vt:lpstr>2.1-Pasqyra e Perform. (natyra)</vt:lpstr>
      <vt:lpstr>2.2-Pasqyra e Perform.(funks)</vt:lpstr>
      <vt:lpstr>3.1-CashFlow (indirekt)</vt:lpstr>
      <vt:lpstr>3.2-CashFlow (direkt)</vt:lpstr>
      <vt:lpstr>4-Pasq. e Levizjeve ne Kapital</vt:lpstr>
      <vt:lpstr>Shenimet  B</vt:lpstr>
      <vt:lpstr>AAM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2021-03-28T13:49:34Z</cp:lastPrinted>
  <dcterms:created xsi:type="dcterms:W3CDTF">2012-01-19T09:31:29Z</dcterms:created>
  <dcterms:modified xsi:type="dcterms:W3CDTF">2021-07-16T08:35:22Z</dcterms:modified>
</cp:coreProperties>
</file>