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1000" activeTab="7"/>
  </bookViews>
  <sheets>
    <sheet name="Kop." sheetId="1" r:id="rId1"/>
    <sheet name="Aktivet" sheetId="2" r:id="rId2"/>
    <sheet name="Pasivet" sheetId="3" r:id="rId3"/>
    <sheet name="Rez.1" sheetId="4" r:id="rId4"/>
    <sheet name="Fluksi10" sheetId="5" r:id="rId5"/>
    <sheet name="Kapitali 2" sheetId="6" r:id="rId6"/>
    <sheet name="Pasq.per AAM" sheetId="7" r:id="rId7"/>
    <sheet name="Pasq.per AAM 2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<sst xmlns="http://schemas.openxmlformats.org/spreadsheetml/2006/main" count="335" uniqueCount="219">
  <si>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</si>
  <si>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</si>
  <si>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</si>
  <si>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</si>
  <si>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</si>
  <si>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</si>
  <si>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</si>
  <si>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</si>
  <si>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</si>
  <si>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</si>
  <si>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</si>
  <si>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</si>
  <si>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</si>
  <si>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</si>
  <si>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</si>
  <si>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</si>
  <si>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</si>
  <si>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</si>
  <si>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</si>
  <si>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</si>
  <si>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</si>
  <si>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</si>
  <si>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</si>
  <si>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</si>
  <si>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</si>
  <si>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</si>
  <si>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</si>
  <si>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</si>
  <si>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</si>
  <si>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</si>
  <si>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</si>
  <si>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</si>
  <si>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</si>
  <si>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</si>
  <si>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</si>
  <si>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</si>
  <si>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</si>
  <si>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</si>
  <si>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</si>
  <si>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</si>
  <si>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</si>
  <si>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</si>
  <si>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</si>
  <si>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</si>
  <si>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</si>
  <si>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</si>
  <si>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</si>
  <si>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</si>
  <si>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</si>
  <si>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</si>
  <si>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</si>
  <si>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</si>
  <si>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</si>
  <si>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</si>
  <si>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</si>
  <si>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</si>
  <si>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</si>
  <si>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</si>
  <si>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</si>
  <si>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</si>
  <si>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</si>
  <si>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</si>
  <si>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</si>
  <si>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</si>
  <si>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</si>
  <si>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</si>
  <si>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</si>
  <si>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</si>
  <si>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</si>
  <si>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</si>
  <si>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</si>
  <si>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</si>
  <si>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</si>
  <si>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</si>
  <si>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</si>
  <si>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Fluksi i parave nga veprimtaria e shfrytezimit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</si>
  <si>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</si>
  <si>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</si>
  <si>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</si>
  <si>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</si>
  <si>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</si>
  <si>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</si>
  <si>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</si>
  <si>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</si>
  <si>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</si>
  <si>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</si>
  <si>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</si>
  <si>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</si>
  <si>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</si>
  <si>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</si>
  <si>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</si>
  <si>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</si>
  <si>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</si>
  <si>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</si>
  <si>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</si>
  <si>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</si>
  <si>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</si>
  <si>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</si>
  <si>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</si>
  <si>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</si>
  <si>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</si>
  <si>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</si>
  <si>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</si>
  <si>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</si>
  <si>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</si>
  <si>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</si>
  <si>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</si>
  <si>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</si>
  <si>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</si>
  <si>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</si>
  <si>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</si>
  <si>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</si>
  <si>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</si>
  <si>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</si>
  <si>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</si>
  <si>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</si>
  <si>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</si>
  <si>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</si>
  <si>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</si>
  <si>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</si>
  <si>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</si>
  <si>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</si>
  <si>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</si>
  <si>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</si>
  <si>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</si>
  <si>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</si>
  <si>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</si>
  <si>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</si>
  <si>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</si>
  <si>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</si>
  <si>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</si>
  <si>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</si>
  <si>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</si>
  <si>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</si>
  <si>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</si>
  <si>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</si>
  <si>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</si>
  <si>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</si>
  <si>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</si>
  <si>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</si>
  <si>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</si>
  <si>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</si>
  <si>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</si>
  <si>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</si>
  <si>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</si>
  <si>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</si>
  <si>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</si>
  <si>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</si>
  <si>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</si>
  <si>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</si>
  <si>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</si>
  <si>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</si>
  <si>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</si>
  <si>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</si>
  <si>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</si>
  <si>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</si>
  <si>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</si>
  <si>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</si>
  <si>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</si>
  <si>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</si>
  <si>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</si>
  <si>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</si>
  <si>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</si>
  <si>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</si>
  <si>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</si>
  <si>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A K T I V E T    A F A T S H K U R T R A</t>
  </si>
  <si>
    <t>Emertimi dhe Forma ligjore</t>
  </si>
  <si>
    <t>Amortizimi</t>
  </si>
  <si>
    <t>Vl.mbetur</t>
  </si>
  <si>
    <t>Sasia</t>
  </si>
  <si>
    <t>Gjendje</t>
  </si>
  <si>
    <t>Shtesa</t>
  </si>
  <si>
    <t>Pakesime</t>
  </si>
  <si>
    <t xml:space="preserve">             TOTALI</t>
  </si>
  <si>
    <t>Administratori</t>
  </si>
  <si>
    <t>Amortiz.i</t>
  </si>
  <si>
    <t>Amortiz.Tatim.</t>
  </si>
  <si>
    <t>20% Vl.Mbet.</t>
  </si>
  <si>
    <t xml:space="preserve"> I</t>
  </si>
  <si>
    <t>Shuma mak.paisje</t>
  </si>
  <si>
    <t xml:space="preserve"> II</t>
  </si>
  <si>
    <t>Shuma mj.transporti</t>
  </si>
  <si>
    <t>Mak e pajisje energjitike</t>
  </si>
  <si>
    <t>Mobilje e orendi</t>
  </si>
  <si>
    <t>Paisje zyrash dhe informatike</t>
  </si>
  <si>
    <t>Te tjera</t>
  </si>
  <si>
    <t>TIRANE</t>
  </si>
  <si>
    <t>PO</t>
  </si>
  <si>
    <t>JO</t>
  </si>
  <si>
    <t>LEKE</t>
  </si>
  <si>
    <t xml:space="preserve">Rritja/Renia neto e mjeteve monetare    </t>
  </si>
  <si>
    <t xml:space="preserve">  </t>
  </si>
  <si>
    <t xml:space="preserve">"WESTEC" </t>
  </si>
  <si>
    <t>L01621002O</t>
  </si>
  <si>
    <t>Rr Pandi Dardha Banese Private</t>
  </si>
  <si>
    <t>21.04.2010</t>
  </si>
  <si>
    <t>Import export I artikujve elektroda e paisje tjera saldimi etj</t>
  </si>
  <si>
    <t xml:space="preserve"> WESTEC SH.P.K.</t>
  </si>
  <si>
    <t xml:space="preserve">Luan KODRA </t>
  </si>
  <si>
    <t>Luan KODRA</t>
  </si>
  <si>
    <t>Pozicioni me 31 dhjetor 2011</t>
  </si>
  <si>
    <t>Fitimi para tatimit</t>
  </si>
  <si>
    <t>Mjete transporti</t>
  </si>
  <si>
    <t xml:space="preserve">Pozicioni me 31 dhjetor 2010 </t>
  </si>
  <si>
    <t>Pozicioni me 31 dhjetor 2012</t>
  </si>
  <si>
    <t>Viti   2013</t>
  </si>
  <si>
    <t>01.01.2013</t>
  </si>
  <si>
    <t>31.12.2013</t>
  </si>
  <si>
    <t xml:space="preserve">          17.03.2014</t>
  </si>
  <si>
    <t>Pasqyrat    Financiare    te    Vitit   2013 WESTEC SH.P.K.</t>
  </si>
  <si>
    <t>Pasqyra   e   te   Ardhurave   dhe   Shpenzimeve     2013 WESTEC SH.P.K.</t>
  </si>
  <si>
    <t>Pasqyra  e Fluksit   Monetar - Metoda  Indirekte  2013 WESTEC SH.P.K.</t>
  </si>
  <si>
    <t>Pasqyra  e  Ndryshimeve  ne  Kapital  2013 WESTEC SH.P.K.</t>
  </si>
  <si>
    <t>Aktivet Afatgjata Materiale  2013</t>
  </si>
  <si>
    <t>Amortizimi A.A.Materiale    2013</t>
  </si>
  <si>
    <t>Vlera Kontabel Neto e A.A.Materiale  2013</t>
  </si>
  <si>
    <t>Inventari i Aktiveve Afatgjata Materiale  2013</t>
  </si>
  <si>
    <t>vitit 2013</t>
  </si>
  <si>
    <t>Debitore,Kreditore te tjere(paga teper 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</si>
</sst>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</numFmts>
  <fonts count="5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186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2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2" fillId="0" borderId="0" xfId="0" applyFont="1" applyAlignment="1">
      <alignment horizontal="center"/>
    </xf>
    <xf numFmtId="3" fontId="14" fillId="0" borderId="12" xfId="0" applyNumberFormat="1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21" fontId="0" fillId="0" borderId="29" xfId="0" applyNumberFormat="1" applyFont="1" applyBorder="1" applyAlignment="1">
      <alignment horizontal="center"/>
    </xf>
    <xf numFmtId="46" fontId="0" fillId="0" borderId="2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44" applyNumberForma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22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22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vertical="center"/>
    </xf>
    <xf numFmtId="4" fontId="14" fillId="0" borderId="2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8" fillId="0" borderId="24" xfId="0" applyFont="1" applyBorder="1" applyAlignment="1">
      <alignment/>
    </xf>
    <xf numFmtId="3" fontId="14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30" xfId="0" applyBorder="1" applyAlignment="1">
      <alignment vertical="center"/>
    </xf>
    <xf numFmtId="3" fontId="54" fillId="0" borderId="12" xfId="0" applyNumberFormat="1" applyFont="1" applyBorder="1" applyAlignment="1">
      <alignment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3" fontId="14" fillId="0" borderId="12" xfId="44" applyNumberFormat="1" applyFont="1" applyBorder="1" applyAlignment="1">
      <alignment vertical="center"/>
    </xf>
    <xf numFmtId="4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3" fontId="0" fillId="0" borderId="12" xfId="44" applyNumberFormat="1" applyFont="1" applyBorder="1" applyAlignment="1">
      <alignment vertical="center"/>
    </xf>
    <xf numFmtId="3" fontId="0" fillId="0" borderId="12" xfId="44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3">
      <selection activeCell="J61" sqref="J61"/>
    </sheetView>
  </sheetViews>
  <sheetFormatPr defaultColWidth="9.140625" defaultRowHeight="12.75"/>
  <cols>
    <col min="1" max="1" width="5.28125" style="25" customWidth="1"/>
    <col min="2" max="3" width="9.140625" style="25" customWidth="1"/>
    <col min="4" max="4" width="9.28125" style="25" customWidth="1"/>
    <col min="5" max="5" width="11.421875" style="25" customWidth="1"/>
    <col min="6" max="6" width="12.8515625" style="25" customWidth="1"/>
    <col min="7" max="7" width="5.421875" style="25" customWidth="1"/>
    <col min="8" max="9" width="9.140625" style="25" customWidth="1"/>
    <col min="10" max="10" width="3.140625" style="25" customWidth="1"/>
    <col min="11" max="11" width="9.140625" style="25" customWidth="1"/>
    <col min="12" max="12" width="1.8515625" style="25" customWidth="1"/>
    <col min="13" max="16384" width="9.140625" style="25" customWidth="1"/>
  </cols>
  <sheetData>
    <row r="1" s="21" customFormat="1" ht="14.25" customHeight="1"/>
    <row r="2" spans="2:11" s="21" customFormat="1" ht="12.75">
      <c r="B2" s="26"/>
      <c r="C2" s="27"/>
      <c r="D2" s="27"/>
      <c r="E2" s="27"/>
      <c r="F2" s="27"/>
      <c r="G2" s="27"/>
      <c r="H2" s="27"/>
      <c r="I2" s="27"/>
      <c r="J2" s="27"/>
      <c r="K2" s="28"/>
    </row>
    <row r="3" spans="2:11" s="22" customFormat="1" ht="13.5" customHeight="1">
      <c r="B3" s="29"/>
      <c r="C3" s="30" t="s">
        <v>166</v>
      </c>
      <c r="D3" s="30"/>
      <c r="E3" s="30"/>
      <c r="F3" s="166" t="s">
        <v>192</v>
      </c>
      <c r="G3" s="32"/>
      <c r="H3" s="33"/>
      <c r="I3" s="31"/>
      <c r="J3" s="30"/>
      <c r="K3" s="34"/>
    </row>
    <row r="4" spans="2:11" s="22" customFormat="1" ht="13.5" customHeight="1">
      <c r="B4" s="29"/>
      <c r="C4" s="30" t="s">
        <v>108</v>
      </c>
      <c r="D4" s="30"/>
      <c r="E4" s="30"/>
      <c r="F4" s="31" t="s">
        <v>193</v>
      </c>
      <c r="G4" s="35"/>
      <c r="H4" s="36"/>
      <c r="I4" s="37"/>
      <c r="J4" s="37"/>
      <c r="K4" s="34"/>
    </row>
    <row r="5" spans="2:11" s="22" customFormat="1" ht="13.5" customHeight="1">
      <c r="B5" s="29"/>
      <c r="C5" s="30" t="s">
        <v>6</v>
      </c>
      <c r="D5" s="30"/>
      <c r="E5" s="30"/>
      <c r="F5" s="38" t="s">
        <v>194</v>
      </c>
      <c r="G5" s="31"/>
      <c r="H5" s="31"/>
      <c r="I5" s="31"/>
      <c r="J5" s="31"/>
      <c r="K5" s="34"/>
    </row>
    <row r="6" spans="2:11" s="22" customFormat="1" ht="13.5" customHeight="1">
      <c r="B6" s="29"/>
      <c r="C6" s="30"/>
      <c r="D6" s="30"/>
      <c r="E6" s="30"/>
      <c r="F6" s="30"/>
      <c r="G6" s="30"/>
      <c r="H6" s="39" t="s">
        <v>186</v>
      </c>
      <c r="I6" s="39"/>
      <c r="J6" s="37"/>
      <c r="K6" s="34"/>
    </row>
    <row r="7" spans="2:11" s="22" customFormat="1" ht="13.5" customHeight="1">
      <c r="B7" s="29"/>
      <c r="C7" s="30" t="s">
        <v>0</v>
      </c>
      <c r="D7" s="30"/>
      <c r="E7" s="30"/>
      <c r="F7" s="31" t="s">
        <v>195</v>
      </c>
      <c r="G7" s="40"/>
      <c r="H7" s="30"/>
      <c r="I7" s="30"/>
      <c r="J7" s="30"/>
      <c r="K7" s="34"/>
    </row>
    <row r="8" spans="2:11" s="22" customFormat="1" ht="13.5" customHeight="1">
      <c r="B8" s="29"/>
      <c r="C8" s="30" t="s">
        <v>1</v>
      </c>
      <c r="D8" s="30"/>
      <c r="E8" s="30"/>
      <c r="F8" s="38"/>
      <c r="G8" s="41"/>
      <c r="H8" s="30"/>
      <c r="I8" s="30"/>
      <c r="J8" s="30"/>
      <c r="K8" s="34"/>
    </row>
    <row r="9" spans="2:11" s="22" customFormat="1" ht="13.5" customHeight="1">
      <c r="B9" s="29"/>
      <c r="C9" s="30"/>
      <c r="D9" s="30"/>
      <c r="E9" s="30"/>
      <c r="F9" s="30"/>
      <c r="G9" s="30"/>
      <c r="H9" s="30"/>
      <c r="I9" s="30"/>
      <c r="J9" s="30"/>
      <c r="K9" s="34"/>
    </row>
    <row r="10" spans="2:11" s="22" customFormat="1" ht="13.5" customHeight="1">
      <c r="B10" s="29"/>
      <c r="C10" s="30" t="s">
        <v>32</v>
      </c>
      <c r="D10" s="30"/>
      <c r="E10" s="30"/>
      <c r="F10" s="31" t="s">
        <v>196</v>
      </c>
      <c r="G10" s="31"/>
      <c r="H10" s="31"/>
      <c r="I10" s="31"/>
      <c r="J10" s="31"/>
      <c r="K10" s="34"/>
    </row>
    <row r="11" spans="2:11" s="22" customFormat="1" ht="13.5" customHeight="1">
      <c r="B11" s="29"/>
      <c r="C11" s="30"/>
      <c r="D11" s="30"/>
      <c r="E11" s="30"/>
      <c r="F11" s="38"/>
      <c r="G11" s="38"/>
      <c r="H11" s="38"/>
      <c r="I11" s="38"/>
      <c r="J11" s="38"/>
      <c r="K11" s="34"/>
    </row>
    <row r="12" spans="2:11" s="22" customFormat="1" ht="13.5" customHeight="1">
      <c r="B12" s="29"/>
      <c r="C12" s="30"/>
      <c r="D12" s="30"/>
      <c r="E12" s="30"/>
      <c r="F12" s="38"/>
      <c r="G12" s="38"/>
      <c r="H12" s="38"/>
      <c r="I12" s="38"/>
      <c r="J12" s="38"/>
      <c r="K12" s="34"/>
    </row>
    <row r="13" spans="2:11" s="23" customFormat="1" ht="12.75">
      <c r="B13" s="42"/>
      <c r="C13" s="43"/>
      <c r="D13" s="43"/>
      <c r="E13" s="43"/>
      <c r="F13" s="43"/>
      <c r="G13" s="43"/>
      <c r="H13" s="43"/>
      <c r="I13" s="43"/>
      <c r="J13" s="43"/>
      <c r="K13" s="44"/>
    </row>
    <row r="14" spans="2:11" s="23" customFormat="1" ht="12.75">
      <c r="B14" s="42"/>
      <c r="C14" s="43"/>
      <c r="D14" s="43"/>
      <c r="E14" s="43"/>
      <c r="F14" s="43"/>
      <c r="G14" s="43"/>
      <c r="H14" s="43"/>
      <c r="I14" s="43"/>
      <c r="J14" s="43"/>
      <c r="K14" s="44"/>
    </row>
    <row r="15" spans="2:11" s="23" customFormat="1" ht="12.75">
      <c r="B15" s="42"/>
      <c r="C15" s="43"/>
      <c r="D15" s="43"/>
      <c r="E15" s="43"/>
      <c r="F15" s="165"/>
      <c r="G15" s="43"/>
      <c r="H15" s="43"/>
      <c r="I15" s="43"/>
      <c r="J15" s="43"/>
      <c r="K15" s="44"/>
    </row>
    <row r="16" spans="2:11" s="23" customFormat="1" ht="12.75">
      <c r="B16" s="42"/>
      <c r="C16" s="43"/>
      <c r="D16" s="43"/>
      <c r="E16" s="43"/>
      <c r="F16" s="43"/>
      <c r="G16" s="43"/>
      <c r="H16" s="43"/>
      <c r="I16" s="43"/>
      <c r="J16" s="43"/>
      <c r="K16" s="44"/>
    </row>
    <row r="17" spans="2:11" s="23" customFormat="1" ht="12.75">
      <c r="B17" s="42"/>
      <c r="C17" s="43"/>
      <c r="D17" s="43"/>
      <c r="E17" s="43"/>
      <c r="F17" s="43"/>
      <c r="G17" s="43"/>
      <c r="H17" s="43"/>
      <c r="I17" s="43"/>
      <c r="J17" s="43"/>
      <c r="K17" s="44"/>
    </row>
    <row r="18" spans="2:11" s="23" customFormat="1" ht="12.75">
      <c r="B18" s="42"/>
      <c r="C18" s="43"/>
      <c r="D18" s="43"/>
      <c r="E18" s="43"/>
      <c r="F18" s="43"/>
      <c r="G18" s="43"/>
      <c r="H18" s="43"/>
      <c r="I18" s="43"/>
      <c r="J18" s="43"/>
      <c r="K18" s="44"/>
    </row>
    <row r="19" spans="2:11" s="23" customFormat="1" ht="12.75">
      <c r="B19" s="42"/>
      <c r="C19" s="43"/>
      <c r="D19" s="43"/>
      <c r="E19" s="43"/>
      <c r="F19" s="43"/>
      <c r="G19" s="43"/>
      <c r="H19" s="43"/>
      <c r="I19" s="43"/>
      <c r="J19" s="43"/>
      <c r="K19" s="44"/>
    </row>
    <row r="20" spans="2:11" s="23" customFormat="1" ht="12.75">
      <c r="B20" s="42"/>
      <c r="C20" s="43"/>
      <c r="D20" s="43"/>
      <c r="E20" s="43"/>
      <c r="F20" s="43"/>
      <c r="G20" s="43"/>
      <c r="H20" s="43"/>
      <c r="I20" s="43"/>
      <c r="J20" s="43"/>
      <c r="K20" s="44"/>
    </row>
    <row r="21" spans="2:11" s="23" customFormat="1" ht="12.75">
      <c r="B21" s="42"/>
      <c r="D21" s="43"/>
      <c r="E21" s="43"/>
      <c r="F21" s="43"/>
      <c r="G21" s="43"/>
      <c r="H21" s="43"/>
      <c r="I21" s="43"/>
      <c r="J21" s="43"/>
      <c r="K21" s="44"/>
    </row>
    <row r="22" spans="2:11" s="23" customFormat="1" ht="12.75">
      <c r="B22" s="42"/>
      <c r="C22" s="43"/>
      <c r="D22" s="43"/>
      <c r="E22" s="43"/>
      <c r="F22" s="43"/>
      <c r="G22" s="43"/>
      <c r="H22" s="43"/>
      <c r="I22" s="43"/>
      <c r="J22" s="43"/>
      <c r="K22" s="44"/>
    </row>
    <row r="23" spans="2:11" s="23" customFormat="1" ht="12.75">
      <c r="B23" s="42"/>
      <c r="C23" s="43"/>
      <c r="D23" s="43"/>
      <c r="E23" s="43"/>
      <c r="F23" s="43"/>
      <c r="G23" s="43"/>
      <c r="H23" s="43"/>
      <c r="I23" s="43"/>
      <c r="J23" s="43"/>
      <c r="K23" s="44"/>
    </row>
    <row r="24" spans="2:11" s="23" customFormat="1" ht="12.75">
      <c r="B24" s="42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45" customFormat="1" ht="33.75">
      <c r="A25" s="23"/>
      <c r="B25" s="193" t="s">
        <v>7</v>
      </c>
      <c r="C25" s="194"/>
      <c r="D25" s="194"/>
      <c r="E25" s="194"/>
      <c r="F25" s="194"/>
      <c r="G25" s="194"/>
      <c r="H25" s="194"/>
      <c r="I25" s="194"/>
      <c r="J25" s="194"/>
      <c r="K25" s="195"/>
    </row>
    <row r="26" spans="1:11" s="23" customFormat="1" ht="12.75">
      <c r="A26" s="45"/>
      <c r="B26" s="46"/>
      <c r="C26" s="190" t="s">
        <v>76</v>
      </c>
      <c r="D26" s="190"/>
      <c r="E26" s="190"/>
      <c r="F26" s="190"/>
      <c r="G26" s="190"/>
      <c r="H26" s="190"/>
      <c r="I26" s="190"/>
      <c r="J26" s="190"/>
      <c r="K26" s="44"/>
    </row>
    <row r="27" spans="2:11" s="23" customFormat="1" ht="12.75">
      <c r="B27" s="42"/>
      <c r="C27" s="190" t="s">
        <v>77</v>
      </c>
      <c r="D27" s="190"/>
      <c r="E27" s="190"/>
      <c r="F27" s="190"/>
      <c r="G27" s="190"/>
      <c r="H27" s="190"/>
      <c r="I27" s="190"/>
      <c r="J27" s="190"/>
      <c r="K27" s="44"/>
    </row>
    <row r="28" spans="2:11" s="23" customFormat="1" ht="12.75">
      <c r="B28" s="42"/>
      <c r="C28" s="43"/>
      <c r="D28" s="43"/>
      <c r="E28" s="43"/>
      <c r="F28" s="43"/>
      <c r="G28" s="43"/>
      <c r="H28" s="43"/>
      <c r="I28" s="43"/>
      <c r="J28" s="43"/>
      <c r="K28" s="44"/>
    </row>
    <row r="29" spans="2:11" s="23" customFormat="1" ht="12.75">
      <c r="B29" s="42"/>
      <c r="C29" s="43"/>
      <c r="D29" s="43"/>
      <c r="E29" s="43"/>
      <c r="F29" s="43"/>
      <c r="G29" s="43"/>
      <c r="H29" s="43"/>
      <c r="I29" s="43"/>
      <c r="J29" s="43"/>
      <c r="K29" s="44"/>
    </row>
    <row r="30" spans="1:11" s="50" customFormat="1" ht="33.75">
      <c r="A30" s="23"/>
      <c r="B30" s="42"/>
      <c r="C30" s="43"/>
      <c r="D30" s="43"/>
      <c r="E30" s="43"/>
      <c r="F30" s="47" t="s">
        <v>205</v>
      </c>
      <c r="G30" s="48"/>
      <c r="H30" s="48"/>
      <c r="I30" s="48"/>
      <c r="J30" s="48"/>
      <c r="K30" s="49"/>
    </row>
    <row r="31" spans="2:11" s="50" customFormat="1" ht="12.75">
      <c r="B31" s="51"/>
      <c r="C31" s="48"/>
      <c r="D31" s="48"/>
      <c r="E31" s="48"/>
      <c r="F31" s="48"/>
      <c r="G31" s="48"/>
      <c r="H31" s="48"/>
      <c r="I31" s="48"/>
      <c r="J31" s="48"/>
      <c r="K31" s="49"/>
    </row>
    <row r="32" spans="2:11" s="50" customFormat="1" ht="12.75">
      <c r="B32" s="51"/>
      <c r="C32" s="48"/>
      <c r="D32" s="48"/>
      <c r="E32" s="48"/>
      <c r="F32" s="48"/>
      <c r="G32" s="48"/>
      <c r="H32" s="48"/>
      <c r="I32" s="48"/>
      <c r="J32" s="48"/>
      <c r="K32" s="49"/>
    </row>
    <row r="33" spans="2:11" s="50" customFormat="1" ht="12.75">
      <c r="B33" s="51"/>
      <c r="C33" s="48"/>
      <c r="D33" s="48"/>
      <c r="E33" s="48"/>
      <c r="F33" s="48"/>
      <c r="G33" s="48"/>
      <c r="H33" s="48"/>
      <c r="I33" s="48"/>
      <c r="J33" s="48"/>
      <c r="K33" s="49"/>
    </row>
    <row r="34" spans="2:11" s="50" customFormat="1" ht="12.75">
      <c r="B34" s="51"/>
      <c r="C34" s="48"/>
      <c r="D34" s="48"/>
      <c r="E34" s="48"/>
      <c r="F34" s="48"/>
      <c r="G34" s="48"/>
      <c r="H34" s="48"/>
      <c r="I34" s="48"/>
      <c r="J34" s="48"/>
      <c r="K34" s="49"/>
    </row>
    <row r="35" spans="2:11" s="50" customFormat="1" ht="12.75">
      <c r="B35" s="51"/>
      <c r="C35" s="48"/>
      <c r="D35" s="48"/>
      <c r="E35" s="48"/>
      <c r="F35" s="48"/>
      <c r="G35" s="48"/>
      <c r="H35" s="48"/>
      <c r="I35" s="48"/>
      <c r="J35" s="48"/>
      <c r="K35" s="49"/>
    </row>
    <row r="36" spans="2:11" s="50" customFormat="1" ht="12.75">
      <c r="B36" s="51"/>
      <c r="C36" s="48"/>
      <c r="D36" s="48"/>
      <c r="E36" s="48"/>
      <c r="F36" s="48"/>
      <c r="G36" s="48"/>
      <c r="H36" s="48"/>
      <c r="I36" s="48"/>
      <c r="J36" s="48"/>
      <c r="K36" s="49"/>
    </row>
    <row r="37" spans="2:11" s="50" customFormat="1" ht="12.75">
      <c r="B37" s="51"/>
      <c r="C37" s="48"/>
      <c r="D37" s="48"/>
      <c r="E37" s="48"/>
      <c r="F37" s="48"/>
      <c r="G37" s="48"/>
      <c r="H37" s="48"/>
      <c r="I37" s="48"/>
      <c r="J37" s="48"/>
      <c r="K37" s="49"/>
    </row>
    <row r="38" spans="2:11" s="50" customFormat="1" ht="12.75">
      <c r="B38" s="51"/>
      <c r="C38" s="48"/>
      <c r="D38" s="48"/>
      <c r="E38" s="48"/>
      <c r="F38" s="48"/>
      <c r="G38" s="48"/>
      <c r="H38" s="48"/>
      <c r="I38" s="48"/>
      <c r="J38" s="48"/>
      <c r="K38" s="49"/>
    </row>
    <row r="39" spans="2:11" s="50" customFormat="1" ht="12.75">
      <c r="B39" s="51"/>
      <c r="C39" s="48"/>
      <c r="D39" s="48"/>
      <c r="E39" s="48"/>
      <c r="F39" s="48"/>
      <c r="G39" s="48"/>
      <c r="H39" s="48"/>
      <c r="I39" s="48"/>
      <c r="J39" s="48"/>
      <c r="K39" s="49"/>
    </row>
    <row r="40" spans="2:11" s="50" customFormat="1" ht="12.75">
      <c r="B40" s="51"/>
      <c r="C40" s="48"/>
      <c r="D40" s="48"/>
      <c r="E40" s="48"/>
      <c r="F40" s="48"/>
      <c r="G40" s="48"/>
      <c r="H40" s="48"/>
      <c r="I40" s="48"/>
      <c r="J40" s="48"/>
      <c r="K40" s="49"/>
    </row>
    <row r="41" spans="2:11" s="50" customFormat="1" ht="12.75">
      <c r="B41" s="51"/>
      <c r="C41" s="48"/>
      <c r="D41" s="48"/>
      <c r="E41" s="48"/>
      <c r="F41" s="48"/>
      <c r="G41" s="48"/>
      <c r="H41" s="48"/>
      <c r="I41" s="48"/>
      <c r="J41" s="48"/>
      <c r="K41" s="49"/>
    </row>
    <row r="42" spans="2:11" s="50" customFormat="1" ht="12.75">
      <c r="B42" s="51"/>
      <c r="C42" s="48"/>
      <c r="D42" s="48"/>
      <c r="E42" s="48"/>
      <c r="F42" s="48"/>
      <c r="G42" s="48"/>
      <c r="H42" s="48"/>
      <c r="I42" s="48"/>
      <c r="J42" s="48"/>
      <c r="K42" s="49"/>
    </row>
    <row r="43" spans="2:11" s="50" customFormat="1" ht="12.75">
      <c r="B43" s="51"/>
      <c r="C43" s="48"/>
      <c r="D43" s="48"/>
      <c r="E43" s="48"/>
      <c r="F43" s="48"/>
      <c r="G43" s="48"/>
      <c r="H43" s="48"/>
      <c r="I43" s="48"/>
      <c r="J43" s="48"/>
      <c r="K43" s="49"/>
    </row>
    <row r="44" spans="2:11" s="50" customFormat="1" ht="12.75">
      <c r="B44" s="51"/>
      <c r="C44" s="48"/>
      <c r="D44" s="48"/>
      <c r="E44" s="48"/>
      <c r="F44" s="48"/>
      <c r="G44" s="48"/>
      <c r="H44" s="48"/>
      <c r="I44" s="48"/>
      <c r="J44" s="48"/>
      <c r="K44" s="49"/>
    </row>
    <row r="45" spans="2:11" s="50" customFormat="1" ht="9" customHeight="1">
      <c r="B45" s="51"/>
      <c r="C45" s="48"/>
      <c r="D45" s="48"/>
      <c r="E45" s="48"/>
      <c r="F45" s="48"/>
      <c r="G45" s="48"/>
      <c r="H45" s="48"/>
      <c r="I45" s="48"/>
      <c r="J45" s="48"/>
      <c r="K45" s="49"/>
    </row>
    <row r="46" spans="2:11" s="50" customFormat="1" ht="12.75">
      <c r="B46" s="51"/>
      <c r="C46" s="48"/>
      <c r="D46" s="48"/>
      <c r="E46" s="48"/>
      <c r="F46" s="48"/>
      <c r="G46" s="48"/>
      <c r="H46" s="48"/>
      <c r="I46" s="48"/>
      <c r="J46" s="48"/>
      <c r="K46" s="49"/>
    </row>
    <row r="47" spans="2:11" s="50" customFormat="1" ht="12.75">
      <c r="B47" s="51"/>
      <c r="C47" s="48"/>
      <c r="D47" s="48"/>
      <c r="E47" s="48"/>
      <c r="F47" s="48"/>
      <c r="G47" s="48"/>
      <c r="H47" s="48"/>
      <c r="I47" s="48"/>
      <c r="J47" s="48"/>
      <c r="K47" s="49"/>
    </row>
    <row r="48" spans="2:11" s="22" customFormat="1" ht="12.75" customHeight="1">
      <c r="B48" s="29"/>
      <c r="C48" s="30" t="s">
        <v>114</v>
      </c>
      <c r="D48" s="30"/>
      <c r="E48" s="30"/>
      <c r="F48" s="30"/>
      <c r="G48" s="30"/>
      <c r="H48" s="196" t="s">
        <v>187</v>
      </c>
      <c r="I48" s="196"/>
      <c r="J48" s="30"/>
      <c r="K48" s="34"/>
    </row>
    <row r="49" spans="2:11" s="22" customFormat="1" ht="12.75" customHeight="1">
      <c r="B49" s="29"/>
      <c r="C49" s="30" t="s">
        <v>115</v>
      </c>
      <c r="D49" s="30"/>
      <c r="E49" s="30"/>
      <c r="F49" s="30"/>
      <c r="G49" s="30"/>
      <c r="H49" s="191" t="s">
        <v>188</v>
      </c>
      <c r="I49" s="191"/>
      <c r="J49" s="30"/>
      <c r="K49" s="34"/>
    </row>
    <row r="50" spans="2:11" s="22" customFormat="1" ht="12.75" customHeight="1">
      <c r="B50" s="29"/>
      <c r="C50" s="30" t="s">
        <v>109</v>
      </c>
      <c r="D50" s="30"/>
      <c r="E50" s="30"/>
      <c r="F50" s="30"/>
      <c r="G50" s="30"/>
      <c r="H50" s="191" t="s">
        <v>189</v>
      </c>
      <c r="I50" s="191"/>
      <c r="J50" s="30"/>
      <c r="K50" s="34"/>
    </row>
    <row r="51" spans="2:11" s="22" customFormat="1" ht="12.75" customHeight="1">
      <c r="B51" s="29"/>
      <c r="C51" s="30" t="s">
        <v>110</v>
      </c>
      <c r="D51" s="30"/>
      <c r="E51" s="30"/>
      <c r="F51" s="30"/>
      <c r="G51" s="30"/>
      <c r="H51" s="191">
        <v>0.01</v>
      </c>
      <c r="I51" s="191"/>
      <c r="J51" s="30"/>
      <c r="K51" s="34"/>
    </row>
    <row r="52" spans="2:11" s="23" customFormat="1" ht="12.75">
      <c r="B52" s="42"/>
      <c r="C52" s="43"/>
      <c r="D52" s="43"/>
      <c r="E52" s="43"/>
      <c r="F52" s="43"/>
      <c r="G52" s="43"/>
      <c r="H52" s="43"/>
      <c r="I52" s="43"/>
      <c r="J52" s="43"/>
      <c r="K52" s="44"/>
    </row>
    <row r="53" spans="2:11" s="24" customFormat="1" ht="12.75" customHeight="1">
      <c r="B53" s="52"/>
      <c r="C53" s="30" t="s">
        <v>116</v>
      </c>
      <c r="D53" s="30"/>
      <c r="E53" s="30"/>
      <c r="F53" s="30"/>
      <c r="G53" s="41" t="s">
        <v>111</v>
      </c>
      <c r="H53" s="192" t="s">
        <v>206</v>
      </c>
      <c r="I53" s="190"/>
      <c r="J53" s="53"/>
      <c r="K53" s="54"/>
    </row>
    <row r="54" spans="2:11" s="24" customFormat="1" ht="12.75" customHeight="1">
      <c r="B54" s="52"/>
      <c r="C54" s="30"/>
      <c r="D54" s="30"/>
      <c r="E54" s="30"/>
      <c r="F54" s="30"/>
      <c r="G54" s="41" t="s">
        <v>112</v>
      </c>
      <c r="H54" s="189" t="s">
        <v>207</v>
      </c>
      <c r="I54" s="190"/>
      <c r="J54" s="53"/>
      <c r="K54" s="54"/>
    </row>
    <row r="55" spans="2:11" s="24" customFormat="1" ht="7.5" customHeight="1">
      <c r="B55" s="52"/>
      <c r="C55" s="30"/>
      <c r="D55" s="30"/>
      <c r="E55" s="30"/>
      <c r="F55" s="30"/>
      <c r="G55" s="41"/>
      <c r="H55" s="41"/>
      <c r="I55" s="41"/>
      <c r="J55" s="53"/>
      <c r="K55" s="54"/>
    </row>
    <row r="56" spans="2:11" s="24" customFormat="1" ht="12.75" customHeight="1">
      <c r="B56" s="52"/>
      <c r="C56" s="30" t="s">
        <v>113</v>
      </c>
      <c r="D56" s="30"/>
      <c r="E56" s="30"/>
      <c r="F56" s="41"/>
      <c r="G56" s="30"/>
      <c r="H56" s="31" t="s">
        <v>208</v>
      </c>
      <c r="I56" s="31"/>
      <c r="J56" s="53"/>
      <c r="K56" s="54"/>
    </row>
    <row r="57" spans="2:11" ht="22.5" customHeight="1">
      <c r="B57" s="55"/>
      <c r="C57" s="56"/>
      <c r="D57" s="56"/>
      <c r="E57" s="56"/>
      <c r="F57" s="56"/>
      <c r="G57" s="56"/>
      <c r="H57" s="56"/>
      <c r="I57" s="56"/>
      <c r="J57" s="56"/>
      <c r="K57" s="57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28" footer="0.16"/>
  <pageSetup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0">
      <selection activeCell="J39" sqref="J39"/>
    </sheetView>
  </sheetViews>
  <sheetFormatPr defaultColWidth="9.140625" defaultRowHeight="12.75"/>
  <cols>
    <col min="1" max="1" width="2.28125" style="86" customWidth="1"/>
    <col min="2" max="2" width="3.7109375" style="88" customWidth="1"/>
    <col min="3" max="3" width="2.7109375" style="88" customWidth="1"/>
    <col min="4" max="4" width="4.00390625" style="88" customWidth="1"/>
    <col min="5" max="5" width="40.57421875" style="86" customWidth="1"/>
    <col min="6" max="6" width="8.28125" style="86" customWidth="1"/>
    <col min="7" max="7" width="12.421875" style="152" customWidth="1"/>
    <col min="8" max="8" width="12.7109375" style="152" bestFit="1" customWidth="1"/>
    <col min="9" max="9" width="1.421875" style="86" hidden="1" customWidth="1"/>
    <col min="10" max="10" width="10.140625" style="86" bestFit="1" customWidth="1"/>
    <col min="11" max="11" width="9.7109375" style="86" bestFit="1" customWidth="1"/>
    <col min="12" max="16384" width="9.140625" style="86" customWidth="1"/>
  </cols>
  <sheetData>
    <row r="1" spans="2:8" s="21" customFormat="1" ht="17.25" customHeight="1">
      <c r="B1" s="58"/>
      <c r="C1" s="58"/>
      <c r="D1" s="58"/>
      <c r="G1" s="147"/>
      <c r="H1" s="147"/>
    </row>
    <row r="2" spans="2:8" s="62" customFormat="1" ht="9" customHeight="1">
      <c r="B2" s="59"/>
      <c r="C2" s="60"/>
      <c r="D2" s="60"/>
      <c r="E2" s="61"/>
      <c r="G2" s="148"/>
      <c r="H2" s="148"/>
    </row>
    <row r="3" spans="2:8" s="63" customFormat="1" ht="18" customHeight="1">
      <c r="B3" s="197" t="s">
        <v>209</v>
      </c>
      <c r="C3" s="197"/>
      <c r="D3" s="197"/>
      <c r="E3" s="197"/>
      <c r="F3" s="197"/>
      <c r="G3" s="197"/>
      <c r="H3" s="197"/>
    </row>
    <row r="4" spans="2:8" s="25" customFormat="1" ht="6.75" customHeight="1">
      <c r="B4" s="64"/>
      <c r="C4" s="64"/>
      <c r="D4" s="64"/>
      <c r="G4" s="149"/>
      <c r="H4" s="149"/>
    </row>
    <row r="5" spans="2:8" s="25" customFormat="1" ht="12" customHeight="1">
      <c r="B5" s="201" t="s">
        <v>2</v>
      </c>
      <c r="C5" s="203" t="s">
        <v>8</v>
      </c>
      <c r="D5" s="204"/>
      <c r="E5" s="205"/>
      <c r="F5" s="201" t="s">
        <v>9</v>
      </c>
      <c r="G5" s="150" t="s">
        <v>148</v>
      </c>
      <c r="H5" s="150" t="s">
        <v>148</v>
      </c>
    </row>
    <row r="6" spans="2:8" s="25" customFormat="1" ht="12" customHeight="1">
      <c r="B6" s="202"/>
      <c r="C6" s="206"/>
      <c r="D6" s="207"/>
      <c r="E6" s="208"/>
      <c r="F6" s="202"/>
      <c r="G6" s="182">
        <v>2013</v>
      </c>
      <c r="H6" s="182">
        <v>2012</v>
      </c>
    </row>
    <row r="7" spans="2:8" s="69" customFormat="1" ht="24.75" customHeight="1">
      <c r="B7" s="65" t="s">
        <v>3</v>
      </c>
      <c r="C7" s="198" t="s">
        <v>165</v>
      </c>
      <c r="D7" s="199"/>
      <c r="E7" s="200"/>
      <c r="F7" s="67"/>
      <c r="G7" s="173">
        <f>G8+G20+G30+G12</f>
        <v>9390614</v>
      </c>
      <c r="H7" s="173">
        <f>H8+H20+H30+H12</f>
        <v>7118430</v>
      </c>
    </row>
    <row r="8" spans="2:8" s="69" customFormat="1" ht="16.5" customHeight="1">
      <c r="B8" s="70"/>
      <c r="C8" s="66">
        <v>1</v>
      </c>
      <c r="D8" s="71" t="s">
        <v>10</v>
      </c>
      <c r="E8" s="72"/>
      <c r="F8" s="73"/>
      <c r="G8" s="126">
        <f>SUM(G9:G10)</f>
        <v>1177868</v>
      </c>
      <c r="H8" s="126">
        <f>SUM(H9:H10)</f>
        <v>502875</v>
      </c>
    </row>
    <row r="9" spans="2:8" s="77" customFormat="1" ht="16.5" customHeight="1">
      <c r="B9" s="70"/>
      <c r="C9" s="66"/>
      <c r="D9" s="74" t="s">
        <v>117</v>
      </c>
      <c r="E9" s="75" t="s">
        <v>29</v>
      </c>
      <c r="F9" s="76"/>
      <c r="G9" s="172">
        <v>74487</v>
      </c>
      <c r="H9" s="172">
        <v>308099</v>
      </c>
    </row>
    <row r="10" spans="2:8" s="77" customFormat="1" ht="16.5" customHeight="1">
      <c r="B10" s="78"/>
      <c r="C10" s="66"/>
      <c r="D10" s="74" t="s">
        <v>117</v>
      </c>
      <c r="E10" s="75" t="s">
        <v>30</v>
      </c>
      <c r="F10" s="76"/>
      <c r="G10" s="172">
        <v>1103381</v>
      </c>
      <c r="H10" s="172">
        <v>194776</v>
      </c>
    </row>
    <row r="11" spans="2:8" s="69" customFormat="1" ht="16.5" customHeight="1">
      <c r="B11" s="78"/>
      <c r="C11" s="66">
        <v>2</v>
      </c>
      <c r="D11" s="71" t="s">
        <v>151</v>
      </c>
      <c r="E11" s="72"/>
      <c r="F11" s="73"/>
      <c r="G11" s="68"/>
      <c r="H11" s="68"/>
    </row>
    <row r="12" spans="2:11" s="69" customFormat="1" ht="16.5" customHeight="1">
      <c r="B12" s="70"/>
      <c r="C12" s="66">
        <v>3</v>
      </c>
      <c r="D12" s="71" t="s">
        <v>152</v>
      </c>
      <c r="E12" s="72"/>
      <c r="F12" s="73"/>
      <c r="G12" s="126">
        <f>SUM(G13:G17)</f>
        <v>2109228</v>
      </c>
      <c r="H12" s="126">
        <f>SUM(H13:H17)</f>
        <v>2293003</v>
      </c>
      <c r="J12" s="179">
        <f>H12-G12</f>
        <v>183775</v>
      </c>
      <c r="K12" s="179"/>
    </row>
    <row r="13" spans="2:8" s="77" customFormat="1" ht="16.5" customHeight="1">
      <c r="B13" s="70"/>
      <c r="C13" s="79"/>
      <c r="D13" s="74" t="s">
        <v>117</v>
      </c>
      <c r="E13" s="75" t="s">
        <v>153</v>
      </c>
      <c r="F13" s="76"/>
      <c r="G13" s="172">
        <v>1913679</v>
      </c>
      <c r="H13" s="172">
        <v>2063150</v>
      </c>
    </row>
    <row r="14" spans="2:8" s="77" customFormat="1" ht="16.5" customHeight="1">
      <c r="B14" s="78"/>
      <c r="C14" s="80"/>
      <c r="D14" s="81" t="s">
        <v>117</v>
      </c>
      <c r="E14" s="75" t="s">
        <v>218</v>
      </c>
      <c r="F14" s="76"/>
      <c r="G14" s="172">
        <v>15400</v>
      </c>
      <c r="H14" s="172"/>
    </row>
    <row r="15" spans="2:8" s="77" customFormat="1" ht="16.5" customHeight="1">
      <c r="B15" s="78"/>
      <c r="C15" s="80"/>
      <c r="D15" s="81" t="s">
        <v>117</v>
      </c>
      <c r="E15" s="75" t="s">
        <v>118</v>
      </c>
      <c r="F15" s="76"/>
      <c r="G15" s="172">
        <v>0</v>
      </c>
      <c r="H15" s="172">
        <v>60000</v>
      </c>
    </row>
    <row r="16" spans="2:8" s="77" customFormat="1" ht="16.5" customHeight="1">
      <c r="B16" s="78"/>
      <c r="C16" s="80"/>
      <c r="D16" s="81" t="s">
        <v>117</v>
      </c>
      <c r="E16" s="75" t="s">
        <v>119</v>
      </c>
      <c r="F16" s="76"/>
      <c r="G16" s="172">
        <v>180149</v>
      </c>
      <c r="H16" s="172">
        <v>77287</v>
      </c>
    </row>
    <row r="17" spans="2:8" s="77" customFormat="1" ht="16.5" customHeight="1">
      <c r="B17" s="78"/>
      <c r="C17" s="80"/>
      <c r="D17" s="81" t="s">
        <v>117</v>
      </c>
      <c r="E17" s="75" t="s">
        <v>122</v>
      </c>
      <c r="F17" s="76"/>
      <c r="G17" s="172">
        <v>0</v>
      </c>
      <c r="H17" s="172">
        <v>92566</v>
      </c>
    </row>
    <row r="18" spans="2:8" s="77" customFormat="1" ht="16.5" customHeight="1">
      <c r="B18" s="78"/>
      <c r="C18" s="80"/>
      <c r="D18" s="81" t="s">
        <v>117</v>
      </c>
      <c r="E18" s="75"/>
      <c r="F18" s="76"/>
      <c r="G18" s="172"/>
      <c r="H18" s="172"/>
    </row>
    <row r="19" spans="2:8" s="77" customFormat="1" ht="16.5" customHeight="1">
      <c r="B19" s="78"/>
      <c r="C19" s="80"/>
      <c r="D19" s="81" t="s">
        <v>117</v>
      </c>
      <c r="E19" s="75"/>
      <c r="F19" s="76"/>
      <c r="G19" s="172"/>
      <c r="H19" s="172"/>
    </row>
    <row r="20" spans="2:11" s="69" customFormat="1" ht="16.5" customHeight="1">
      <c r="B20" s="78"/>
      <c r="C20" s="66">
        <v>4</v>
      </c>
      <c r="D20" s="71" t="s">
        <v>11</v>
      </c>
      <c r="E20" s="72"/>
      <c r="F20" s="73"/>
      <c r="G20" s="126">
        <f>SUM(G21:G26)</f>
        <v>6103518</v>
      </c>
      <c r="H20" s="126">
        <f>SUM(H21:H26)</f>
        <v>4322552</v>
      </c>
      <c r="J20" s="179">
        <f>H20-G20</f>
        <v>-1780966</v>
      </c>
      <c r="K20" s="179"/>
    </row>
    <row r="21" spans="2:8" s="77" customFormat="1" ht="16.5" customHeight="1">
      <c r="B21" s="70"/>
      <c r="C21" s="79"/>
      <c r="D21" s="74" t="s">
        <v>117</v>
      </c>
      <c r="E21" s="75" t="s">
        <v>12</v>
      </c>
      <c r="F21" s="76"/>
      <c r="G21" s="172">
        <v>0</v>
      </c>
      <c r="H21" s="172">
        <v>0</v>
      </c>
    </row>
    <row r="22" spans="2:8" s="77" customFormat="1" ht="16.5" customHeight="1">
      <c r="B22" s="78"/>
      <c r="C22" s="80"/>
      <c r="D22" s="81" t="s">
        <v>117</v>
      </c>
      <c r="E22" s="75" t="s">
        <v>121</v>
      </c>
      <c r="F22" s="76"/>
      <c r="G22" s="172"/>
      <c r="H22" s="172"/>
    </row>
    <row r="23" spans="2:8" s="77" customFormat="1" ht="16.5" customHeight="1">
      <c r="B23" s="78"/>
      <c r="C23" s="80"/>
      <c r="D23" s="81" t="s">
        <v>117</v>
      </c>
      <c r="E23" s="75" t="s">
        <v>13</v>
      </c>
      <c r="F23" s="76"/>
      <c r="G23" s="172"/>
      <c r="H23" s="172"/>
    </row>
    <row r="24" spans="2:8" s="77" customFormat="1" ht="16.5" customHeight="1">
      <c r="B24" s="78"/>
      <c r="C24" s="80"/>
      <c r="D24" s="81" t="s">
        <v>117</v>
      </c>
      <c r="E24" s="75" t="s">
        <v>154</v>
      </c>
      <c r="F24" s="76"/>
      <c r="G24" s="172">
        <v>0</v>
      </c>
      <c r="H24" s="172">
        <v>0</v>
      </c>
    </row>
    <row r="25" spans="2:8" s="77" customFormat="1" ht="16.5" customHeight="1">
      <c r="B25" s="78"/>
      <c r="C25" s="80"/>
      <c r="D25" s="81" t="s">
        <v>117</v>
      </c>
      <c r="E25" s="75" t="s">
        <v>14</v>
      </c>
      <c r="F25" s="76"/>
      <c r="G25" s="172">
        <v>6103518</v>
      </c>
      <c r="H25" s="172">
        <v>4322552</v>
      </c>
    </row>
    <row r="26" spans="2:8" s="77" customFormat="1" ht="16.5" customHeight="1">
      <c r="B26" s="78"/>
      <c r="C26" s="80"/>
      <c r="D26" s="81" t="s">
        <v>117</v>
      </c>
      <c r="E26" s="75" t="s">
        <v>15</v>
      </c>
      <c r="F26" s="76"/>
      <c r="G26" s="172">
        <v>0</v>
      </c>
      <c r="H26" s="172">
        <v>0</v>
      </c>
    </row>
    <row r="27" spans="2:8" s="77" customFormat="1" ht="16.5" customHeight="1">
      <c r="B27" s="78"/>
      <c r="C27" s="80"/>
      <c r="D27" s="81" t="s">
        <v>117</v>
      </c>
      <c r="E27" s="75"/>
      <c r="F27" s="76"/>
      <c r="G27" s="172"/>
      <c r="H27" s="172"/>
    </row>
    <row r="28" spans="2:8" s="69" customFormat="1" ht="16.5" customHeight="1">
      <c r="B28" s="78"/>
      <c r="C28" s="66">
        <v>5</v>
      </c>
      <c r="D28" s="71" t="s">
        <v>155</v>
      </c>
      <c r="E28" s="72"/>
      <c r="F28" s="73"/>
      <c r="G28" s="68"/>
      <c r="H28" s="68"/>
    </row>
    <row r="29" spans="2:8" s="69" customFormat="1" ht="16.5" customHeight="1">
      <c r="B29" s="70"/>
      <c r="C29" s="66">
        <v>6</v>
      </c>
      <c r="D29" s="71" t="s">
        <v>156</v>
      </c>
      <c r="E29" s="72"/>
      <c r="F29" s="73"/>
      <c r="G29" s="68"/>
      <c r="H29" s="68"/>
    </row>
    <row r="30" spans="2:8" s="69" customFormat="1" ht="16.5" customHeight="1">
      <c r="B30" s="70"/>
      <c r="C30" s="66">
        <v>7</v>
      </c>
      <c r="D30" s="71" t="s">
        <v>16</v>
      </c>
      <c r="E30" s="72"/>
      <c r="F30" s="73"/>
      <c r="G30" s="174"/>
      <c r="H30" s="126"/>
    </row>
    <row r="31" spans="2:8" s="69" customFormat="1" ht="16.5" customHeight="1">
      <c r="B31" s="70"/>
      <c r="C31" s="66"/>
      <c r="D31" s="74" t="s">
        <v>117</v>
      </c>
      <c r="E31" s="72" t="s">
        <v>157</v>
      </c>
      <c r="F31" s="73"/>
      <c r="G31" s="68"/>
      <c r="H31" s="68"/>
    </row>
    <row r="32" spans="2:8" s="69" customFormat="1" ht="16.5" customHeight="1">
      <c r="B32" s="70"/>
      <c r="C32" s="66"/>
      <c r="D32" s="74" t="s">
        <v>117</v>
      </c>
      <c r="E32" s="72"/>
      <c r="F32" s="73"/>
      <c r="G32" s="68"/>
      <c r="H32" s="68"/>
    </row>
    <row r="33" spans="2:11" s="69" customFormat="1" ht="24.75" customHeight="1">
      <c r="B33" s="82" t="s">
        <v>4</v>
      </c>
      <c r="C33" s="198" t="s">
        <v>17</v>
      </c>
      <c r="D33" s="199"/>
      <c r="E33" s="200"/>
      <c r="F33" s="73"/>
      <c r="G33" s="173">
        <f>G35</f>
        <v>1733876</v>
      </c>
      <c r="H33" s="173">
        <f>H35</f>
        <v>1725429</v>
      </c>
      <c r="K33" s="179"/>
    </row>
    <row r="34" spans="2:8" s="69" customFormat="1" ht="16.5" customHeight="1">
      <c r="B34" s="70"/>
      <c r="C34" s="66">
        <v>1</v>
      </c>
      <c r="D34" s="71" t="s">
        <v>18</v>
      </c>
      <c r="E34" s="72"/>
      <c r="F34" s="73"/>
      <c r="G34" s="68"/>
      <c r="H34" s="68"/>
    </row>
    <row r="35" spans="2:8" s="69" customFormat="1" ht="16.5" customHeight="1">
      <c r="B35" s="70"/>
      <c r="C35" s="66">
        <v>2</v>
      </c>
      <c r="D35" s="71" t="s">
        <v>19</v>
      </c>
      <c r="E35" s="83"/>
      <c r="F35" s="73"/>
      <c r="G35" s="126">
        <f>SUM(G37:G39)</f>
        <v>1733876</v>
      </c>
      <c r="H35" s="126">
        <f>SUM(H37:H39)</f>
        <v>1725429</v>
      </c>
    </row>
    <row r="36" spans="2:8" s="77" customFormat="1" ht="16.5" customHeight="1">
      <c r="B36" s="70"/>
      <c r="C36" s="79"/>
      <c r="D36" s="74" t="s">
        <v>117</v>
      </c>
      <c r="E36" s="75" t="s">
        <v>24</v>
      </c>
      <c r="F36" s="76"/>
      <c r="G36" s="172"/>
      <c r="H36" s="172"/>
    </row>
    <row r="37" spans="2:8" s="77" customFormat="1" ht="16.5" customHeight="1">
      <c r="B37" s="78"/>
      <c r="C37" s="80"/>
      <c r="D37" s="81" t="s">
        <v>117</v>
      </c>
      <c r="E37" s="75" t="s">
        <v>5</v>
      </c>
      <c r="F37" s="76"/>
      <c r="G37" s="172"/>
      <c r="H37" s="172"/>
    </row>
    <row r="38" spans="2:8" s="77" customFormat="1" ht="16.5" customHeight="1">
      <c r="B38" s="78"/>
      <c r="C38" s="80"/>
      <c r="D38" s="81" t="s">
        <v>117</v>
      </c>
      <c r="E38" s="75" t="s">
        <v>120</v>
      </c>
      <c r="F38" s="76"/>
      <c r="G38" s="172">
        <v>1077239</v>
      </c>
      <c r="H38" s="172">
        <v>1155812</v>
      </c>
    </row>
    <row r="39" spans="2:8" s="77" customFormat="1" ht="16.5" customHeight="1">
      <c r="B39" s="78"/>
      <c r="C39" s="80"/>
      <c r="D39" s="81" t="s">
        <v>117</v>
      </c>
      <c r="E39" s="75" t="s">
        <v>129</v>
      </c>
      <c r="F39" s="76"/>
      <c r="G39" s="172">
        <v>656637</v>
      </c>
      <c r="H39" s="172">
        <v>569617</v>
      </c>
    </row>
    <row r="40" spans="2:8" s="69" customFormat="1" ht="16.5" customHeight="1">
      <c r="B40" s="78"/>
      <c r="C40" s="66">
        <v>3</v>
      </c>
      <c r="D40" s="71" t="s">
        <v>20</v>
      </c>
      <c r="E40" s="72"/>
      <c r="F40" s="73"/>
      <c r="G40" s="68"/>
      <c r="H40" s="68"/>
    </row>
    <row r="41" spans="2:8" s="69" customFormat="1" ht="16.5" customHeight="1">
      <c r="B41" s="70"/>
      <c r="C41" s="66">
        <v>4</v>
      </c>
      <c r="D41" s="71" t="s">
        <v>21</v>
      </c>
      <c r="E41" s="72"/>
      <c r="F41" s="73"/>
      <c r="G41" s="68"/>
      <c r="H41" s="68"/>
    </row>
    <row r="42" spans="2:8" s="69" customFormat="1" ht="16.5" customHeight="1">
      <c r="B42" s="70"/>
      <c r="C42" s="66">
        <v>5</v>
      </c>
      <c r="D42" s="71" t="s">
        <v>22</v>
      </c>
      <c r="E42" s="72"/>
      <c r="F42" s="73"/>
      <c r="G42" s="68"/>
      <c r="H42" s="68"/>
    </row>
    <row r="43" spans="2:8" s="69" customFormat="1" ht="16.5" customHeight="1">
      <c r="B43" s="70"/>
      <c r="C43" s="66">
        <v>6</v>
      </c>
      <c r="D43" s="71" t="s">
        <v>23</v>
      </c>
      <c r="E43" s="72"/>
      <c r="F43" s="73"/>
      <c r="G43" s="68"/>
      <c r="H43" s="68"/>
    </row>
    <row r="44" spans="2:8" s="69" customFormat="1" ht="30" customHeight="1">
      <c r="B44" s="73"/>
      <c r="C44" s="198" t="s">
        <v>52</v>
      </c>
      <c r="D44" s="199"/>
      <c r="E44" s="200"/>
      <c r="F44" s="73"/>
      <c r="G44" s="175">
        <f>G33+G7</f>
        <v>11124490</v>
      </c>
      <c r="H44" s="175">
        <f>H33+H7</f>
        <v>8843859</v>
      </c>
    </row>
    <row r="45" spans="2:8" s="69" customFormat="1" ht="9.75" customHeight="1">
      <c r="B45" s="84"/>
      <c r="C45" s="84"/>
      <c r="D45" s="84"/>
      <c r="E45" s="84"/>
      <c r="F45" s="85"/>
      <c r="G45" s="151"/>
      <c r="H45" s="151"/>
    </row>
    <row r="46" spans="2:8" s="69" customFormat="1" ht="15.75" customHeight="1">
      <c r="B46" s="84"/>
      <c r="C46" s="84"/>
      <c r="D46" s="84"/>
      <c r="E46" s="84"/>
      <c r="F46" s="85"/>
      <c r="G46" s="151"/>
      <c r="H46" s="151"/>
    </row>
  </sheetData>
  <sheetProtection/>
  <mergeCells count="7">
    <mergeCell ref="B3:H3"/>
    <mergeCell ref="C33:E33"/>
    <mergeCell ref="C44:E44"/>
    <mergeCell ref="F5:F6"/>
    <mergeCell ref="C5:E6"/>
    <mergeCell ref="B5:B6"/>
    <mergeCell ref="C7:E7"/>
  </mergeCells>
  <printOptions horizontalCentered="1" verticalCentered="1"/>
  <pageMargins left="0" right="0" top="0" bottom="0" header="0.511811023622047" footer="0.511811023622047"/>
  <pageSetup horizontalDpi="300" verticalDpi="3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4"/>
  <sheetViews>
    <sheetView zoomScalePageLayoutView="0" workbookViewId="0" topLeftCell="A22">
      <selection activeCell="J7" sqref="J7"/>
    </sheetView>
  </sheetViews>
  <sheetFormatPr defaultColWidth="9.140625" defaultRowHeight="12.75"/>
  <cols>
    <col min="1" max="1" width="4.00390625" style="86" customWidth="1"/>
    <col min="2" max="2" width="3.7109375" style="88" customWidth="1"/>
    <col min="3" max="3" width="2.7109375" style="88" customWidth="1"/>
    <col min="4" max="4" width="4.00390625" style="88" customWidth="1"/>
    <col min="5" max="5" width="38.421875" style="86" customWidth="1"/>
    <col min="6" max="6" width="8.28125" style="86" customWidth="1"/>
    <col min="7" max="8" width="12.8515625" style="152" customWidth="1"/>
    <col min="9" max="9" width="1.421875" style="86" customWidth="1"/>
    <col min="10" max="10" width="9.7109375" style="86" bestFit="1" customWidth="1"/>
    <col min="11" max="16384" width="9.140625" style="86" customWidth="1"/>
  </cols>
  <sheetData>
    <row r="2" spans="2:8" s="90" customFormat="1" ht="18" customHeight="1">
      <c r="B2" s="197" t="s">
        <v>209</v>
      </c>
      <c r="C2" s="197"/>
      <c r="D2" s="197"/>
      <c r="E2" s="197"/>
      <c r="F2" s="197"/>
      <c r="G2" s="197"/>
      <c r="H2" s="197"/>
    </row>
    <row r="3" spans="2:8" s="23" customFormat="1" ht="6.75" customHeight="1">
      <c r="B3" s="91"/>
      <c r="C3" s="91"/>
      <c r="D3" s="91"/>
      <c r="G3" s="153"/>
      <c r="H3" s="153"/>
    </row>
    <row r="4" spans="2:8" s="90" customFormat="1" ht="15.75" customHeight="1">
      <c r="B4" s="209" t="s">
        <v>2</v>
      </c>
      <c r="C4" s="211" t="s">
        <v>48</v>
      </c>
      <c r="D4" s="212"/>
      <c r="E4" s="213"/>
      <c r="F4" s="209" t="s">
        <v>9</v>
      </c>
      <c r="G4" s="154" t="s">
        <v>148</v>
      </c>
      <c r="H4" s="154" t="s">
        <v>148</v>
      </c>
    </row>
    <row r="5" spans="2:8" s="90" customFormat="1" ht="15.75" customHeight="1">
      <c r="B5" s="210"/>
      <c r="C5" s="214"/>
      <c r="D5" s="215"/>
      <c r="E5" s="216"/>
      <c r="F5" s="210"/>
      <c r="G5" s="183">
        <v>2013</v>
      </c>
      <c r="H5" s="183">
        <v>2012</v>
      </c>
    </row>
    <row r="6" spans="2:10" s="69" customFormat="1" ht="24.75" customHeight="1">
      <c r="B6" s="82" t="s">
        <v>3</v>
      </c>
      <c r="C6" s="198" t="s">
        <v>149</v>
      </c>
      <c r="D6" s="199"/>
      <c r="E6" s="200"/>
      <c r="F6" s="73"/>
      <c r="G6" s="173">
        <f>G8+G11+G22+G23</f>
        <v>5951837</v>
      </c>
      <c r="H6" s="173">
        <f>H8+H11+H22+H23</f>
        <v>6338976</v>
      </c>
      <c r="J6" s="179">
        <f>G6-H6</f>
        <v>-387139</v>
      </c>
    </row>
    <row r="7" spans="2:8" s="69" customFormat="1" ht="15.75" customHeight="1">
      <c r="B7" s="70"/>
      <c r="C7" s="66">
        <v>1</v>
      </c>
      <c r="D7" s="71" t="s">
        <v>25</v>
      </c>
      <c r="E7" s="72"/>
      <c r="F7" s="73"/>
      <c r="G7" s="68"/>
      <c r="H7" s="68"/>
    </row>
    <row r="8" spans="2:8" s="69" customFormat="1" ht="15.75" customHeight="1">
      <c r="B8" s="70"/>
      <c r="C8" s="66">
        <v>2</v>
      </c>
      <c r="D8" s="71" t="s">
        <v>26</v>
      </c>
      <c r="E8" s="72"/>
      <c r="F8" s="73"/>
      <c r="G8" s="126">
        <f>G9+G10</f>
        <v>864664</v>
      </c>
      <c r="H8" s="126">
        <f>H9+H10</f>
        <v>1376204</v>
      </c>
    </row>
    <row r="9" spans="2:8" s="77" customFormat="1" ht="15.75" customHeight="1">
      <c r="B9" s="70"/>
      <c r="C9" s="79"/>
      <c r="D9" s="74" t="s">
        <v>117</v>
      </c>
      <c r="E9" s="75" t="s">
        <v>123</v>
      </c>
      <c r="F9" s="76"/>
      <c r="G9" s="172">
        <v>864664</v>
      </c>
      <c r="H9" s="172">
        <v>1376204</v>
      </c>
    </row>
    <row r="10" spans="2:8" s="77" customFormat="1" ht="15.75" customHeight="1">
      <c r="B10" s="78"/>
      <c r="C10" s="80"/>
      <c r="D10" s="81" t="s">
        <v>117</v>
      </c>
      <c r="E10" s="75" t="s">
        <v>150</v>
      </c>
      <c r="F10" s="76"/>
      <c r="G10" s="172">
        <v>0</v>
      </c>
      <c r="H10" s="172">
        <v>0</v>
      </c>
    </row>
    <row r="11" spans="2:10" s="69" customFormat="1" ht="15.75" customHeight="1">
      <c r="B11" s="78"/>
      <c r="C11" s="66">
        <v>3</v>
      </c>
      <c r="D11" s="71" t="s">
        <v>27</v>
      </c>
      <c r="E11" s="72"/>
      <c r="F11" s="73"/>
      <c r="G11" s="126">
        <f>SUM(G12:G21)</f>
        <v>5087173</v>
      </c>
      <c r="H11" s="126">
        <f>SUM(H12:H21)</f>
        <v>4962772</v>
      </c>
      <c r="J11" s="179"/>
    </row>
    <row r="12" spans="2:8" s="77" customFormat="1" ht="15.75" customHeight="1">
      <c r="B12" s="70"/>
      <c r="C12" s="79"/>
      <c r="D12" s="74" t="s">
        <v>117</v>
      </c>
      <c r="E12" s="75" t="s">
        <v>158</v>
      </c>
      <c r="F12" s="76"/>
      <c r="G12" s="172">
        <v>4235834</v>
      </c>
      <c r="H12" s="172">
        <v>3673339</v>
      </c>
    </row>
    <row r="13" spans="2:8" s="77" customFormat="1" ht="15.75" customHeight="1">
      <c r="B13" s="78"/>
      <c r="C13" s="80"/>
      <c r="D13" s="81" t="s">
        <v>117</v>
      </c>
      <c r="E13" s="75" t="s">
        <v>159</v>
      </c>
      <c r="F13" s="76"/>
      <c r="G13" s="172"/>
      <c r="H13" s="172"/>
    </row>
    <row r="14" spans="2:8" s="77" customFormat="1" ht="15.75" customHeight="1">
      <c r="B14" s="78"/>
      <c r="C14" s="80"/>
      <c r="D14" s="81" t="s">
        <v>117</v>
      </c>
      <c r="E14" s="75" t="s">
        <v>124</v>
      </c>
      <c r="F14" s="76"/>
      <c r="G14" s="172">
        <v>11160</v>
      </c>
      <c r="H14" s="172">
        <v>12000</v>
      </c>
    </row>
    <row r="15" spans="2:8" s="77" customFormat="1" ht="15.75" customHeight="1">
      <c r="B15" s="78"/>
      <c r="C15" s="80"/>
      <c r="D15" s="81" t="s">
        <v>117</v>
      </c>
      <c r="E15" s="75" t="s">
        <v>125</v>
      </c>
      <c r="F15" s="76"/>
      <c r="G15" s="172">
        <v>4000</v>
      </c>
      <c r="H15" s="172">
        <v>4000</v>
      </c>
    </row>
    <row r="16" spans="2:8" s="77" customFormat="1" ht="15.75" customHeight="1">
      <c r="B16" s="78"/>
      <c r="C16" s="80"/>
      <c r="D16" s="81" t="s">
        <v>117</v>
      </c>
      <c r="E16" s="75" t="s">
        <v>126</v>
      </c>
      <c r="F16" s="76"/>
      <c r="G16" s="172">
        <v>106432</v>
      </c>
      <c r="H16" s="172">
        <v>0</v>
      </c>
    </row>
    <row r="17" spans="2:8" s="77" customFormat="1" ht="15.75" customHeight="1">
      <c r="B17" s="78"/>
      <c r="C17" s="80"/>
      <c r="D17" s="81" t="s">
        <v>117</v>
      </c>
      <c r="E17" s="75" t="s">
        <v>127</v>
      </c>
      <c r="F17" s="76"/>
      <c r="G17" s="172">
        <v>0</v>
      </c>
      <c r="H17" s="172">
        <v>0</v>
      </c>
    </row>
    <row r="18" spans="2:8" s="77" customFormat="1" ht="15.75" customHeight="1">
      <c r="B18" s="78"/>
      <c r="C18" s="80"/>
      <c r="D18" s="81" t="s">
        <v>117</v>
      </c>
      <c r="E18" s="75" t="s">
        <v>128</v>
      </c>
      <c r="F18" s="76"/>
      <c r="G18" s="172">
        <v>0</v>
      </c>
      <c r="H18" s="172">
        <v>20720</v>
      </c>
    </row>
    <row r="19" spans="2:8" s="77" customFormat="1" ht="15.75" customHeight="1">
      <c r="B19" s="78"/>
      <c r="C19" s="80"/>
      <c r="D19" s="81" t="s">
        <v>117</v>
      </c>
      <c r="E19" s="75" t="s">
        <v>122</v>
      </c>
      <c r="F19" s="76"/>
      <c r="G19" s="172">
        <v>729747</v>
      </c>
      <c r="H19" s="172">
        <v>1232713</v>
      </c>
    </row>
    <row r="20" spans="2:8" s="77" customFormat="1" ht="15.75" customHeight="1">
      <c r="B20" s="78"/>
      <c r="C20" s="80"/>
      <c r="D20" s="81" t="s">
        <v>117</v>
      </c>
      <c r="E20" s="75" t="s">
        <v>131</v>
      </c>
      <c r="F20" s="76"/>
      <c r="G20" s="172">
        <v>0</v>
      </c>
      <c r="H20" s="172">
        <v>20000</v>
      </c>
    </row>
    <row r="21" spans="2:8" s="77" customFormat="1" ht="15.75" customHeight="1">
      <c r="B21" s="78"/>
      <c r="C21" s="80"/>
      <c r="D21" s="81" t="s">
        <v>117</v>
      </c>
      <c r="E21" s="75" t="s">
        <v>130</v>
      </c>
      <c r="F21" s="76"/>
      <c r="G21" s="172">
        <v>0</v>
      </c>
      <c r="H21" s="172">
        <v>0</v>
      </c>
    </row>
    <row r="22" spans="2:8" s="69" customFormat="1" ht="15.75" customHeight="1">
      <c r="B22" s="78"/>
      <c r="C22" s="66">
        <v>4</v>
      </c>
      <c r="D22" s="71" t="s">
        <v>28</v>
      </c>
      <c r="E22" s="72"/>
      <c r="F22" s="73"/>
      <c r="G22" s="68"/>
      <c r="H22" s="68"/>
    </row>
    <row r="23" spans="2:8" s="69" customFormat="1" ht="15.75" customHeight="1">
      <c r="B23" s="70"/>
      <c r="C23" s="66">
        <v>5</v>
      </c>
      <c r="D23" s="71" t="s">
        <v>160</v>
      </c>
      <c r="E23" s="72"/>
      <c r="F23" s="73"/>
      <c r="G23" s="68"/>
      <c r="H23" s="68"/>
    </row>
    <row r="24" spans="2:8" s="69" customFormat="1" ht="24.75" customHeight="1">
      <c r="B24" s="82" t="s">
        <v>4</v>
      </c>
      <c r="C24" s="198" t="s">
        <v>49</v>
      </c>
      <c r="D24" s="199"/>
      <c r="E24" s="200"/>
      <c r="F24" s="73"/>
      <c r="G24" s="126">
        <f>G25+G28+G29+G30</f>
        <v>0</v>
      </c>
      <c r="H24" s="126">
        <f>H25+H28+H29+H30</f>
        <v>0</v>
      </c>
    </row>
    <row r="25" spans="2:8" s="69" customFormat="1" ht="15.75" customHeight="1">
      <c r="B25" s="70"/>
      <c r="C25" s="66">
        <v>1</v>
      </c>
      <c r="D25" s="71" t="s">
        <v>33</v>
      </c>
      <c r="E25" s="83"/>
      <c r="F25" s="73"/>
      <c r="G25" s="68"/>
      <c r="H25" s="68"/>
    </row>
    <row r="26" spans="2:8" s="77" customFormat="1" ht="15.75" customHeight="1">
      <c r="B26" s="70"/>
      <c r="C26" s="79"/>
      <c r="D26" s="74" t="s">
        <v>117</v>
      </c>
      <c r="E26" s="75" t="s">
        <v>34</v>
      </c>
      <c r="F26" s="76"/>
      <c r="G26" s="172"/>
      <c r="H26" s="172"/>
    </row>
    <row r="27" spans="2:8" s="77" customFormat="1" ht="15.75" customHeight="1">
      <c r="B27" s="78"/>
      <c r="C27" s="80"/>
      <c r="D27" s="81" t="s">
        <v>117</v>
      </c>
      <c r="E27" s="75" t="s">
        <v>31</v>
      </c>
      <c r="F27" s="76"/>
      <c r="G27" s="172"/>
      <c r="H27" s="172"/>
    </row>
    <row r="28" spans="2:8" s="69" customFormat="1" ht="15.75" customHeight="1">
      <c r="B28" s="78"/>
      <c r="C28" s="66">
        <v>2</v>
      </c>
      <c r="D28" s="71" t="s">
        <v>35</v>
      </c>
      <c r="E28" s="72"/>
      <c r="F28" s="73"/>
      <c r="G28" s="68"/>
      <c r="H28" s="68"/>
    </row>
    <row r="29" spans="2:8" s="69" customFormat="1" ht="15.75" customHeight="1">
      <c r="B29" s="70"/>
      <c r="C29" s="66">
        <v>3</v>
      </c>
      <c r="D29" s="71" t="s">
        <v>28</v>
      </c>
      <c r="E29" s="72"/>
      <c r="F29" s="73"/>
      <c r="G29" s="68"/>
      <c r="H29" s="68"/>
    </row>
    <row r="30" spans="2:8" s="69" customFormat="1" ht="15.75" customHeight="1">
      <c r="B30" s="70"/>
      <c r="C30" s="66">
        <v>4</v>
      </c>
      <c r="D30" s="71" t="s">
        <v>36</v>
      </c>
      <c r="E30" s="72"/>
      <c r="F30" s="73"/>
      <c r="G30" s="68"/>
      <c r="H30" s="68"/>
    </row>
    <row r="31" spans="2:10" s="69" customFormat="1" ht="24.75" customHeight="1">
      <c r="B31" s="70"/>
      <c r="C31" s="198" t="s">
        <v>51</v>
      </c>
      <c r="D31" s="199"/>
      <c r="E31" s="200"/>
      <c r="F31" s="73"/>
      <c r="G31" s="173">
        <f>G24+G6</f>
        <v>5951837</v>
      </c>
      <c r="H31" s="173">
        <f>H24+H6</f>
        <v>6338976</v>
      </c>
      <c r="J31" s="179"/>
    </row>
    <row r="32" spans="2:8" s="69" customFormat="1" ht="24.75" customHeight="1">
      <c r="B32" s="82" t="s">
        <v>37</v>
      </c>
      <c r="C32" s="198" t="s">
        <v>38</v>
      </c>
      <c r="D32" s="199"/>
      <c r="E32" s="200"/>
      <c r="F32" s="73"/>
      <c r="G32" s="126">
        <f>SUM(G33:G42)</f>
        <v>5172653</v>
      </c>
      <c r="H32" s="126">
        <f>SUM(H33:H42)</f>
        <v>2504883</v>
      </c>
    </row>
    <row r="33" spans="2:8" s="69" customFormat="1" ht="15.75" customHeight="1">
      <c r="B33" s="70"/>
      <c r="C33" s="66">
        <v>1</v>
      </c>
      <c r="D33" s="71" t="s">
        <v>39</v>
      </c>
      <c r="E33" s="72"/>
      <c r="F33" s="73"/>
      <c r="G33" s="68"/>
      <c r="H33" s="68"/>
    </row>
    <row r="34" spans="2:8" s="69" customFormat="1" ht="15.75" customHeight="1">
      <c r="B34" s="70"/>
      <c r="C34" s="92">
        <v>2</v>
      </c>
      <c r="D34" s="71" t="s">
        <v>40</v>
      </c>
      <c r="E34" s="72"/>
      <c r="F34" s="73"/>
      <c r="G34" s="68"/>
      <c r="H34" s="68"/>
    </row>
    <row r="35" spans="2:8" s="69" customFormat="1" ht="15.75" customHeight="1">
      <c r="B35" s="70"/>
      <c r="C35" s="66">
        <v>3</v>
      </c>
      <c r="D35" s="71" t="s">
        <v>41</v>
      </c>
      <c r="E35" s="72"/>
      <c r="F35" s="73"/>
      <c r="G35" s="68">
        <v>0</v>
      </c>
      <c r="H35" s="68">
        <v>0</v>
      </c>
    </row>
    <row r="36" spans="2:8" s="69" customFormat="1" ht="15.75" customHeight="1">
      <c r="B36" s="70"/>
      <c r="C36" s="92">
        <v>4</v>
      </c>
      <c r="D36" s="71" t="s">
        <v>42</v>
      </c>
      <c r="E36" s="72"/>
      <c r="F36" s="73"/>
      <c r="G36" s="68"/>
      <c r="H36" s="68"/>
    </row>
    <row r="37" spans="2:8" s="69" customFormat="1" ht="15.75" customHeight="1">
      <c r="B37" s="70"/>
      <c r="C37" s="66">
        <v>5</v>
      </c>
      <c r="D37" s="71" t="s">
        <v>132</v>
      </c>
      <c r="E37" s="72"/>
      <c r="F37" s="73"/>
      <c r="G37" s="68"/>
      <c r="H37" s="68"/>
    </row>
    <row r="38" spans="2:8" s="69" customFormat="1" ht="15.75" customHeight="1">
      <c r="B38" s="70"/>
      <c r="C38" s="92">
        <v>6</v>
      </c>
      <c r="D38" s="71" t="s">
        <v>43</v>
      </c>
      <c r="E38" s="72"/>
      <c r="F38" s="73"/>
      <c r="G38" s="68"/>
      <c r="H38" s="68"/>
    </row>
    <row r="39" spans="2:8" s="69" customFormat="1" ht="15.75" customHeight="1">
      <c r="B39" s="70"/>
      <c r="C39" s="66">
        <v>7</v>
      </c>
      <c r="D39" s="71" t="s">
        <v>44</v>
      </c>
      <c r="E39" s="72"/>
      <c r="F39" s="73"/>
      <c r="G39" s="68">
        <v>0</v>
      </c>
      <c r="H39" s="68">
        <v>0</v>
      </c>
    </row>
    <row r="40" spans="2:8" s="69" customFormat="1" ht="15.75" customHeight="1">
      <c r="B40" s="70"/>
      <c r="C40" s="92">
        <v>8</v>
      </c>
      <c r="D40" s="71" t="s">
        <v>45</v>
      </c>
      <c r="E40" s="72"/>
      <c r="F40" s="73"/>
      <c r="G40" s="68">
        <v>150000</v>
      </c>
      <c r="H40" s="68">
        <v>150000</v>
      </c>
    </row>
    <row r="41" spans="2:8" s="69" customFormat="1" ht="15.75" customHeight="1">
      <c r="B41" s="70"/>
      <c r="C41" s="66">
        <v>9</v>
      </c>
      <c r="D41" s="71" t="s">
        <v>46</v>
      </c>
      <c r="E41" s="72"/>
      <c r="F41" s="73"/>
      <c r="G41" s="68">
        <v>2354883</v>
      </c>
      <c r="H41" s="68">
        <v>3539355</v>
      </c>
    </row>
    <row r="42" spans="2:8" s="69" customFormat="1" ht="15.75" customHeight="1">
      <c r="B42" s="70"/>
      <c r="C42" s="92">
        <v>10</v>
      </c>
      <c r="D42" s="71" t="s">
        <v>47</v>
      </c>
      <c r="E42" s="72"/>
      <c r="F42" s="73"/>
      <c r="G42" s="68">
        <v>2667770</v>
      </c>
      <c r="H42" s="68">
        <v>-1184472</v>
      </c>
    </row>
    <row r="43" spans="2:8" s="69" customFormat="1" ht="24.75" customHeight="1">
      <c r="B43" s="70"/>
      <c r="C43" s="198" t="s">
        <v>50</v>
      </c>
      <c r="D43" s="199"/>
      <c r="E43" s="200"/>
      <c r="F43" s="73"/>
      <c r="G43" s="175">
        <f>G31+G32</f>
        <v>11124490</v>
      </c>
      <c r="H43" s="175">
        <f>H31+H32</f>
        <v>8843859</v>
      </c>
    </row>
    <row r="44" spans="2:8" s="69" customFormat="1" ht="15.75" customHeight="1">
      <c r="B44" s="84"/>
      <c r="C44" s="84"/>
      <c r="D44" s="93"/>
      <c r="E44" s="85"/>
      <c r="F44" s="85"/>
      <c r="G44" s="151"/>
      <c r="H44" s="151"/>
    </row>
    <row r="45" spans="2:8" s="69" customFormat="1" ht="15.75" customHeight="1">
      <c r="B45" s="84"/>
      <c r="C45" s="84"/>
      <c r="D45" s="93"/>
      <c r="E45" s="85"/>
      <c r="F45" s="85"/>
      <c r="G45" s="151"/>
      <c r="H45" s="151"/>
    </row>
    <row r="46" spans="2:8" s="69" customFormat="1" ht="15.75" customHeight="1">
      <c r="B46" s="84"/>
      <c r="C46" s="84"/>
      <c r="D46" s="93"/>
      <c r="E46" s="85"/>
      <c r="F46" s="85"/>
      <c r="G46" s="151"/>
      <c r="H46" s="151"/>
    </row>
    <row r="47" spans="2:8" s="69" customFormat="1" ht="15.75" customHeight="1">
      <c r="B47" s="84"/>
      <c r="C47" s="84"/>
      <c r="D47" s="93"/>
      <c r="E47" s="85"/>
      <c r="F47" s="85"/>
      <c r="G47" s="151"/>
      <c r="H47" s="151"/>
    </row>
    <row r="48" spans="2:8" s="69" customFormat="1" ht="15.75" customHeight="1">
      <c r="B48" s="84"/>
      <c r="C48" s="84"/>
      <c r="D48" s="93"/>
      <c r="E48" s="85"/>
      <c r="F48" s="85"/>
      <c r="G48" s="151"/>
      <c r="H48" s="151"/>
    </row>
    <row r="49" spans="2:8" s="69" customFormat="1" ht="15.75" customHeight="1">
      <c r="B49" s="84"/>
      <c r="C49" s="84"/>
      <c r="D49" s="93"/>
      <c r="E49" s="85"/>
      <c r="F49" s="85"/>
      <c r="G49" s="151"/>
      <c r="H49" s="151"/>
    </row>
    <row r="50" spans="2:8" s="69" customFormat="1" ht="15.75" customHeight="1">
      <c r="B50" s="84"/>
      <c r="C50" s="84"/>
      <c r="D50" s="93"/>
      <c r="E50" s="85"/>
      <c r="F50" s="85"/>
      <c r="G50" s="151"/>
      <c r="H50" s="151"/>
    </row>
    <row r="51" spans="2:8" s="69" customFormat="1" ht="15.75" customHeight="1">
      <c r="B51" s="84"/>
      <c r="C51" s="84"/>
      <c r="D51" s="93"/>
      <c r="E51" s="85"/>
      <c r="F51" s="85"/>
      <c r="G51" s="151"/>
      <c r="H51" s="151"/>
    </row>
    <row r="52" spans="2:8" s="69" customFormat="1" ht="15.75" customHeight="1">
      <c r="B52" s="84"/>
      <c r="C52" s="84"/>
      <c r="D52" s="93"/>
      <c r="E52" s="85"/>
      <c r="F52" s="85"/>
      <c r="G52" s="151"/>
      <c r="H52" s="151"/>
    </row>
    <row r="53" spans="2:8" s="69" customFormat="1" ht="15.75" customHeight="1">
      <c r="B53" s="84"/>
      <c r="C53" s="84"/>
      <c r="D53" s="84"/>
      <c r="E53" s="84"/>
      <c r="F53" s="85"/>
      <c r="G53" s="151"/>
      <c r="H53" s="151"/>
    </row>
    <row r="54" spans="2:8" ht="12.75">
      <c r="B54" s="94"/>
      <c r="C54" s="94"/>
      <c r="D54" s="95"/>
      <c r="E54" s="96"/>
      <c r="F54" s="96"/>
      <c r="G54" s="155"/>
      <c r="H54" s="155"/>
    </row>
  </sheetData>
  <sheetProtection/>
  <mergeCells count="9">
    <mergeCell ref="C43:E43"/>
    <mergeCell ref="B4:B5"/>
    <mergeCell ref="C4:E5"/>
    <mergeCell ref="C24:E24"/>
    <mergeCell ref="C32:E32"/>
    <mergeCell ref="B2:H2"/>
    <mergeCell ref="C31:E31"/>
    <mergeCell ref="C6:E6"/>
    <mergeCell ref="F4:F5"/>
  </mergeCells>
  <printOptions horizontalCentered="1" verticalCentered="1"/>
  <pageMargins left="0" right="0" top="0" bottom="0" header="0.511811023622047" footer="0.511811023622047"/>
  <pageSetup horizontalDpi="300" verticalDpi="3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22">
      <selection activeCell="F29" sqref="F29"/>
    </sheetView>
  </sheetViews>
  <sheetFormatPr defaultColWidth="9.140625" defaultRowHeight="12.75"/>
  <cols>
    <col min="1" max="1" width="13.28125" style="23" customWidth="1"/>
    <col min="2" max="2" width="3.7109375" style="91" customWidth="1"/>
    <col min="3" max="3" width="5.28125" style="91" customWidth="1"/>
    <col min="4" max="4" width="2.7109375" style="91" customWidth="1"/>
    <col min="5" max="5" width="51.7109375" style="23" customWidth="1"/>
    <col min="6" max="6" width="12.8515625" style="153" customWidth="1"/>
    <col min="7" max="7" width="12.28125" style="153" customWidth="1"/>
    <col min="8" max="8" width="1.421875" style="23" hidden="1" customWidth="1"/>
    <col min="9" max="9" width="9.140625" style="23" customWidth="1"/>
    <col min="10" max="10" width="18.00390625" style="99" customWidth="1"/>
    <col min="11" max="16384" width="9.140625" style="23" customWidth="1"/>
  </cols>
  <sheetData>
    <row r="2" spans="2:10" s="90" customFormat="1" ht="7.5" customHeight="1">
      <c r="B2" s="59"/>
      <c r="C2" s="59"/>
      <c r="D2" s="60"/>
      <c r="E2" s="61"/>
      <c r="F2" s="148"/>
      <c r="G2" s="156"/>
      <c r="H2" s="62"/>
      <c r="I2" s="62"/>
      <c r="J2" s="97"/>
    </row>
    <row r="3" spans="2:10" s="90" customFormat="1" ht="29.25" customHeight="1">
      <c r="B3" s="197" t="s">
        <v>210</v>
      </c>
      <c r="C3" s="217"/>
      <c r="D3" s="217"/>
      <c r="E3" s="217"/>
      <c r="F3" s="217"/>
      <c r="G3" s="217"/>
      <c r="H3" s="98"/>
      <c r="I3" s="98"/>
      <c r="J3" s="97"/>
    </row>
    <row r="4" spans="2:10" s="90" customFormat="1" ht="18.75" customHeight="1">
      <c r="B4" s="234" t="s">
        <v>146</v>
      </c>
      <c r="C4" s="234"/>
      <c r="D4" s="234"/>
      <c r="E4" s="234"/>
      <c r="F4" s="234"/>
      <c r="G4" s="234"/>
      <c r="H4" s="63"/>
      <c r="I4" s="63"/>
      <c r="J4" s="97"/>
    </row>
    <row r="5" ht="7.5" customHeight="1"/>
    <row r="6" spans="2:10" s="90" customFormat="1" ht="15.75" customHeight="1">
      <c r="B6" s="227" t="s">
        <v>2</v>
      </c>
      <c r="C6" s="221" t="s">
        <v>147</v>
      </c>
      <c r="D6" s="222"/>
      <c r="E6" s="223"/>
      <c r="F6" s="157" t="s">
        <v>148</v>
      </c>
      <c r="G6" s="157" t="s">
        <v>148</v>
      </c>
      <c r="H6" s="69"/>
      <c r="I6" s="69"/>
      <c r="J6" s="97"/>
    </row>
    <row r="7" spans="2:10" s="90" customFormat="1" ht="15.75" customHeight="1">
      <c r="B7" s="228"/>
      <c r="C7" s="224"/>
      <c r="D7" s="225"/>
      <c r="E7" s="226"/>
      <c r="F7" s="184">
        <v>2013</v>
      </c>
      <c r="G7" s="184">
        <v>2012</v>
      </c>
      <c r="H7" s="69"/>
      <c r="I7" s="69"/>
      <c r="J7" s="97"/>
    </row>
    <row r="8" spans="2:10" s="90" customFormat="1" ht="24.75" customHeight="1">
      <c r="B8" s="100">
        <v>1</v>
      </c>
      <c r="C8" s="229" t="s">
        <v>53</v>
      </c>
      <c r="D8" s="230"/>
      <c r="E8" s="231"/>
      <c r="F8" s="126">
        <v>14467158</v>
      </c>
      <c r="G8" s="126">
        <v>6900608</v>
      </c>
      <c r="J8" s="97"/>
    </row>
    <row r="9" spans="2:10" s="90" customFormat="1" ht="24.75" customHeight="1">
      <c r="B9" s="100">
        <v>2</v>
      </c>
      <c r="C9" s="229" t="s">
        <v>54</v>
      </c>
      <c r="D9" s="230"/>
      <c r="E9" s="231"/>
      <c r="F9" s="126">
        <v>0</v>
      </c>
      <c r="G9" s="126">
        <v>0</v>
      </c>
      <c r="J9" s="97"/>
    </row>
    <row r="10" spans="2:10" s="90" customFormat="1" ht="24.75" customHeight="1">
      <c r="B10" s="87">
        <v>3</v>
      </c>
      <c r="C10" s="229" t="s">
        <v>161</v>
      </c>
      <c r="D10" s="230"/>
      <c r="E10" s="231"/>
      <c r="F10" s="176">
        <v>0</v>
      </c>
      <c r="G10" s="176">
        <v>0</v>
      </c>
      <c r="J10" s="97"/>
    </row>
    <row r="11" spans="2:10" s="90" customFormat="1" ht="24.75" customHeight="1">
      <c r="B11" s="87">
        <v>4</v>
      </c>
      <c r="C11" s="229" t="s">
        <v>133</v>
      </c>
      <c r="D11" s="230"/>
      <c r="E11" s="231"/>
      <c r="F11" s="177">
        <v>-8948087</v>
      </c>
      <c r="G11" s="177">
        <v>-5369600</v>
      </c>
      <c r="J11" s="97"/>
    </row>
    <row r="12" spans="2:10" s="90" customFormat="1" ht="24.75" customHeight="1">
      <c r="B12" s="87">
        <v>5</v>
      </c>
      <c r="C12" s="229" t="s">
        <v>134</v>
      </c>
      <c r="D12" s="230"/>
      <c r="E12" s="231"/>
      <c r="F12" s="177">
        <f>F13+F14</f>
        <v>-587600</v>
      </c>
      <c r="G12" s="177">
        <f>G13+G14</f>
        <v>-961400</v>
      </c>
      <c r="J12" s="97"/>
    </row>
    <row r="13" spans="2:10" s="90" customFormat="1" ht="24.75" customHeight="1">
      <c r="B13" s="87"/>
      <c r="C13" s="101"/>
      <c r="D13" s="232" t="s">
        <v>135</v>
      </c>
      <c r="E13" s="233"/>
      <c r="F13" s="178">
        <v>-480000</v>
      </c>
      <c r="G13" s="178">
        <v>-760000</v>
      </c>
      <c r="H13" s="77"/>
      <c r="I13" s="77"/>
      <c r="J13" s="97"/>
    </row>
    <row r="14" spans="2:10" s="90" customFormat="1" ht="24.75" customHeight="1">
      <c r="B14" s="87"/>
      <c r="C14" s="101"/>
      <c r="D14" s="232" t="s">
        <v>136</v>
      </c>
      <c r="E14" s="233"/>
      <c r="F14" s="178">
        <v>-107600</v>
      </c>
      <c r="G14" s="178">
        <v>-201400</v>
      </c>
      <c r="H14" s="77"/>
      <c r="I14" s="77"/>
      <c r="J14" s="97"/>
    </row>
    <row r="15" spans="2:10" s="90" customFormat="1" ht="24.75" customHeight="1">
      <c r="B15" s="100">
        <v>6</v>
      </c>
      <c r="C15" s="229" t="s">
        <v>137</v>
      </c>
      <c r="D15" s="230"/>
      <c r="E15" s="231"/>
      <c r="F15" s="126">
        <v>-345085</v>
      </c>
      <c r="G15" s="126">
        <v>0</v>
      </c>
      <c r="J15" s="97"/>
    </row>
    <row r="16" spans="2:10" s="90" customFormat="1" ht="24.75" customHeight="1">
      <c r="B16" s="100">
        <v>7</v>
      </c>
      <c r="C16" s="229" t="s">
        <v>138</v>
      </c>
      <c r="D16" s="230"/>
      <c r="E16" s="231"/>
      <c r="F16" s="126">
        <v>-1721253</v>
      </c>
      <c r="G16" s="126">
        <v>-1602787</v>
      </c>
      <c r="J16" s="97"/>
    </row>
    <row r="17" spans="2:10" s="90" customFormat="1" ht="39.75" customHeight="1">
      <c r="B17" s="100">
        <v>8</v>
      </c>
      <c r="C17" s="198" t="s">
        <v>139</v>
      </c>
      <c r="D17" s="199"/>
      <c r="E17" s="200"/>
      <c r="F17" s="173">
        <f>F11+F12+F15+F16+F10</f>
        <v>-11602025</v>
      </c>
      <c r="G17" s="173">
        <f>G11+G12+G15+G16+G10</f>
        <v>-7933787</v>
      </c>
      <c r="H17" s="69"/>
      <c r="I17" s="69"/>
      <c r="J17" s="97"/>
    </row>
    <row r="18" spans="2:10" s="90" customFormat="1" ht="39.75" customHeight="1">
      <c r="B18" s="100">
        <v>9</v>
      </c>
      <c r="C18" s="218" t="s">
        <v>140</v>
      </c>
      <c r="D18" s="219"/>
      <c r="E18" s="220"/>
      <c r="F18" s="175">
        <f>F8+F9+F17</f>
        <v>2865133</v>
      </c>
      <c r="G18" s="175">
        <f>G8+G9+G17</f>
        <v>-1033179</v>
      </c>
      <c r="H18" s="69"/>
      <c r="I18" s="69"/>
      <c r="J18" s="97"/>
    </row>
    <row r="19" spans="2:10" s="90" customFormat="1" ht="24.75" customHeight="1">
      <c r="B19" s="100">
        <v>10</v>
      </c>
      <c r="C19" s="229" t="s">
        <v>55</v>
      </c>
      <c r="D19" s="230"/>
      <c r="E19" s="231"/>
      <c r="F19" s="171"/>
      <c r="G19" s="171"/>
      <c r="J19" s="97"/>
    </row>
    <row r="20" spans="2:10" s="90" customFormat="1" ht="24.75" customHeight="1">
      <c r="B20" s="100">
        <v>11</v>
      </c>
      <c r="C20" s="229" t="s">
        <v>141</v>
      </c>
      <c r="D20" s="230"/>
      <c r="E20" s="231"/>
      <c r="F20" s="171"/>
      <c r="G20" s="171"/>
      <c r="J20" s="97"/>
    </row>
    <row r="21" spans="2:10" s="90" customFormat="1" ht="24.75" customHeight="1">
      <c r="B21" s="100">
        <v>12</v>
      </c>
      <c r="C21" s="229" t="s">
        <v>56</v>
      </c>
      <c r="D21" s="230"/>
      <c r="E21" s="231"/>
      <c r="F21" s="126">
        <f>F23+F24</f>
        <v>-30931</v>
      </c>
      <c r="G21" s="126">
        <f>G23+G24</f>
        <v>-151293</v>
      </c>
      <c r="J21" s="97"/>
    </row>
    <row r="22" spans="2:10" s="90" customFormat="1" ht="24.75" customHeight="1">
      <c r="B22" s="100"/>
      <c r="C22" s="103">
        <v>121</v>
      </c>
      <c r="D22" s="232" t="s">
        <v>57</v>
      </c>
      <c r="E22" s="233"/>
      <c r="F22" s="172"/>
      <c r="G22" s="172"/>
      <c r="H22" s="77"/>
      <c r="I22" s="77"/>
      <c r="J22" s="97"/>
    </row>
    <row r="23" spans="2:10" s="90" customFormat="1" ht="24.75" customHeight="1">
      <c r="B23" s="100"/>
      <c r="C23" s="101">
        <v>122</v>
      </c>
      <c r="D23" s="232" t="s">
        <v>142</v>
      </c>
      <c r="E23" s="233"/>
      <c r="F23" s="172">
        <v>-109633</v>
      </c>
      <c r="G23" s="172">
        <v>-164878</v>
      </c>
      <c r="H23" s="77"/>
      <c r="I23" s="77"/>
      <c r="J23" s="97"/>
    </row>
    <row r="24" spans="2:10" s="90" customFormat="1" ht="24.75" customHeight="1">
      <c r="B24" s="100"/>
      <c r="C24" s="101">
        <v>123</v>
      </c>
      <c r="D24" s="232" t="s">
        <v>58</v>
      </c>
      <c r="E24" s="233"/>
      <c r="F24" s="172">
        <v>78702</v>
      </c>
      <c r="G24" s="172">
        <v>13585</v>
      </c>
      <c r="H24" s="77"/>
      <c r="I24" s="77"/>
      <c r="J24" s="97"/>
    </row>
    <row r="25" spans="2:10" s="90" customFormat="1" ht="24.75" customHeight="1">
      <c r="B25" s="100"/>
      <c r="C25" s="101">
        <v>124</v>
      </c>
      <c r="D25" s="232" t="s">
        <v>59</v>
      </c>
      <c r="E25" s="233"/>
      <c r="F25" s="172"/>
      <c r="G25" s="172"/>
      <c r="H25" s="77"/>
      <c r="I25" s="77"/>
      <c r="J25" s="97"/>
    </row>
    <row r="26" spans="2:10" s="90" customFormat="1" ht="39.75" customHeight="1">
      <c r="B26" s="100">
        <v>13</v>
      </c>
      <c r="C26" s="218" t="s">
        <v>60</v>
      </c>
      <c r="D26" s="219"/>
      <c r="E26" s="220"/>
      <c r="F26" s="173">
        <f>F21</f>
        <v>-30931</v>
      </c>
      <c r="G26" s="173">
        <f>G21</f>
        <v>-151293</v>
      </c>
      <c r="H26" s="69"/>
      <c r="I26" s="69"/>
      <c r="J26" s="97"/>
    </row>
    <row r="27" spans="2:10" s="90" customFormat="1" ht="39.75" customHeight="1">
      <c r="B27" s="100">
        <v>14</v>
      </c>
      <c r="C27" s="218" t="s">
        <v>144</v>
      </c>
      <c r="D27" s="219"/>
      <c r="E27" s="220"/>
      <c r="F27" s="173">
        <f>F18+F26</f>
        <v>2834202</v>
      </c>
      <c r="G27" s="173">
        <f>G18+G26</f>
        <v>-1184472</v>
      </c>
      <c r="H27" s="69"/>
      <c r="I27" s="69"/>
      <c r="J27" s="97"/>
    </row>
    <row r="28" spans="2:10" s="90" customFormat="1" ht="24.75" customHeight="1">
      <c r="B28" s="100">
        <v>15</v>
      </c>
      <c r="C28" s="229" t="s">
        <v>61</v>
      </c>
      <c r="D28" s="230"/>
      <c r="E28" s="231"/>
      <c r="F28" s="171">
        <v>-166432</v>
      </c>
      <c r="G28" s="171"/>
      <c r="J28" s="97"/>
    </row>
    <row r="29" spans="2:10" s="90" customFormat="1" ht="39.75" customHeight="1">
      <c r="B29" s="100">
        <v>16</v>
      </c>
      <c r="C29" s="218" t="s">
        <v>145</v>
      </c>
      <c r="D29" s="219"/>
      <c r="E29" s="220"/>
      <c r="F29" s="175">
        <f>F27+F28</f>
        <v>2667770</v>
      </c>
      <c r="G29" s="175">
        <f>G27+G28</f>
        <v>-1184472</v>
      </c>
      <c r="H29" s="69"/>
      <c r="I29" s="69"/>
      <c r="J29" s="97"/>
    </row>
    <row r="30" spans="2:10" s="90" customFormat="1" ht="24.75" customHeight="1">
      <c r="B30" s="100">
        <v>17</v>
      </c>
      <c r="C30" s="229" t="s">
        <v>143</v>
      </c>
      <c r="D30" s="230"/>
      <c r="E30" s="231"/>
      <c r="F30" s="158"/>
      <c r="G30" s="158"/>
      <c r="J30" s="97"/>
    </row>
    <row r="31" spans="2:10" s="90" customFormat="1" ht="15.75" customHeight="1">
      <c r="B31" s="104"/>
      <c r="C31" s="104"/>
      <c r="D31" s="104"/>
      <c r="E31" s="105"/>
      <c r="F31" s="159"/>
      <c r="G31" s="159"/>
      <c r="J31" s="97"/>
    </row>
    <row r="32" spans="2:10" s="90" customFormat="1" ht="15.75" customHeight="1">
      <c r="B32" s="104"/>
      <c r="C32" s="104"/>
      <c r="D32" s="104"/>
      <c r="E32" s="105"/>
      <c r="F32" s="159"/>
      <c r="G32" s="159"/>
      <c r="J32" s="97"/>
    </row>
    <row r="33" spans="2:10" s="90" customFormat="1" ht="15.75" customHeight="1">
      <c r="B33" s="104"/>
      <c r="C33" s="104"/>
      <c r="D33" s="104"/>
      <c r="E33" s="105"/>
      <c r="F33" s="159"/>
      <c r="G33" s="159"/>
      <c r="J33" s="97"/>
    </row>
    <row r="34" spans="2:10" s="90" customFormat="1" ht="15.75" customHeight="1">
      <c r="B34" s="104"/>
      <c r="C34" s="104"/>
      <c r="D34" s="104"/>
      <c r="E34" s="105"/>
      <c r="F34" s="159"/>
      <c r="G34" s="159"/>
      <c r="J34" s="97"/>
    </row>
    <row r="35" spans="2:10" s="90" customFormat="1" ht="15.75" customHeight="1">
      <c r="B35" s="104"/>
      <c r="C35" s="104"/>
      <c r="D35" s="104"/>
      <c r="E35" s="105"/>
      <c r="F35" s="159"/>
      <c r="G35" s="159"/>
      <c r="J35" s="97"/>
    </row>
    <row r="36" spans="2:10" s="90" customFormat="1" ht="15.75" customHeight="1">
      <c r="B36" s="104"/>
      <c r="C36" s="104"/>
      <c r="D36" s="104"/>
      <c r="E36" s="105"/>
      <c r="F36" s="159"/>
      <c r="G36" s="159"/>
      <c r="J36" s="97"/>
    </row>
    <row r="37" spans="2:10" s="90" customFormat="1" ht="15.75" customHeight="1">
      <c r="B37" s="104"/>
      <c r="C37" s="104"/>
      <c r="D37" s="104"/>
      <c r="E37" s="105"/>
      <c r="F37" s="159"/>
      <c r="G37" s="159"/>
      <c r="J37" s="97"/>
    </row>
    <row r="38" spans="2:10" s="90" customFormat="1" ht="15.75" customHeight="1">
      <c r="B38" s="104"/>
      <c r="C38" s="104"/>
      <c r="D38" s="104"/>
      <c r="E38" s="105"/>
      <c r="F38" s="159"/>
      <c r="G38" s="159"/>
      <c r="J38" s="97"/>
    </row>
    <row r="39" spans="2:10" s="90" customFormat="1" ht="15.75" customHeight="1">
      <c r="B39" s="104"/>
      <c r="C39" s="104"/>
      <c r="D39" s="104"/>
      <c r="E39" s="105"/>
      <c r="F39" s="159"/>
      <c r="G39" s="159"/>
      <c r="J39" s="97"/>
    </row>
    <row r="40" spans="2:10" s="90" customFormat="1" ht="15.75" customHeight="1">
      <c r="B40" s="104"/>
      <c r="C40" s="104"/>
      <c r="D40" s="104"/>
      <c r="E40" s="104"/>
      <c r="F40" s="159"/>
      <c r="G40" s="159"/>
      <c r="J40" s="97"/>
    </row>
    <row r="41" spans="2:7" ht="12.75">
      <c r="B41" s="106"/>
      <c r="C41" s="106"/>
      <c r="D41" s="106"/>
      <c r="E41" s="43"/>
      <c r="F41" s="160"/>
      <c r="G41" s="160"/>
    </row>
  </sheetData>
  <sheetProtection/>
  <mergeCells count="27">
    <mergeCell ref="B4:G4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  <mergeCell ref="C20:E20"/>
    <mergeCell ref="C30:E30"/>
    <mergeCell ref="C29:E29"/>
    <mergeCell ref="C12:E12"/>
    <mergeCell ref="D13:E13"/>
    <mergeCell ref="D14:E14"/>
    <mergeCell ref="C15:E15"/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</mergeCells>
  <printOptions horizontalCentered="1" verticalCentered="1"/>
  <pageMargins left="0" right="0" top="0" bottom="0" header="0.5118110236220472" footer="0.5118110236220472"/>
  <pageSetup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7"/>
  <sheetViews>
    <sheetView zoomScalePageLayoutView="0" workbookViewId="0" topLeftCell="A27">
      <selection activeCell="G42" sqref="G42"/>
    </sheetView>
  </sheetViews>
  <sheetFormatPr defaultColWidth="9.140625" defaultRowHeight="12.75"/>
  <cols>
    <col min="1" max="1" width="6.421875" style="86" customWidth="1"/>
    <col min="2" max="3" width="3.7109375" style="88" customWidth="1"/>
    <col min="4" max="4" width="3.57421875" style="88" customWidth="1"/>
    <col min="5" max="5" width="44.421875" style="86" customWidth="1"/>
    <col min="6" max="6" width="14.00390625" style="89" customWidth="1"/>
    <col min="7" max="7" width="11.57421875" style="89" customWidth="1"/>
    <col min="8" max="8" width="0.2890625" style="86" hidden="1" customWidth="1"/>
    <col min="9" max="9" width="9.7109375" style="86" bestFit="1" customWidth="1"/>
    <col min="10" max="16384" width="9.140625" style="86" customWidth="1"/>
  </cols>
  <sheetData>
    <row r="2" spans="2:7" s="98" customFormat="1" ht="18" customHeight="1">
      <c r="B2" s="235" t="s">
        <v>211</v>
      </c>
      <c r="C2" s="235"/>
      <c r="D2" s="235"/>
      <c r="E2" s="235"/>
      <c r="F2" s="235"/>
      <c r="G2" s="235"/>
    </row>
    <row r="3" spans="2:7" s="111" customFormat="1" ht="6.75" customHeight="1">
      <c r="B3" s="109"/>
      <c r="C3" s="109"/>
      <c r="D3" s="109"/>
      <c r="F3" s="110"/>
      <c r="G3" s="110"/>
    </row>
    <row r="4" spans="2:7" s="69" customFormat="1" ht="15.75" customHeight="1">
      <c r="B4" s="236" t="s">
        <v>2</v>
      </c>
      <c r="C4" s="221" t="s">
        <v>94</v>
      </c>
      <c r="D4" s="222"/>
      <c r="E4" s="223"/>
      <c r="F4" s="112" t="s">
        <v>148</v>
      </c>
      <c r="G4" s="112" t="s">
        <v>148</v>
      </c>
    </row>
    <row r="5" spans="2:7" s="69" customFormat="1" ht="15.75" customHeight="1">
      <c r="B5" s="237"/>
      <c r="C5" s="224"/>
      <c r="D5" s="225"/>
      <c r="E5" s="226"/>
      <c r="F5" s="185">
        <v>2013</v>
      </c>
      <c r="G5" s="185">
        <v>2012</v>
      </c>
    </row>
    <row r="6" spans="2:7" s="69" customFormat="1" ht="24.75" customHeight="1">
      <c r="B6" s="70"/>
      <c r="C6" s="107" t="s">
        <v>75</v>
      </c>
      <c r="D6" s="108"/>
      <c r="E6" s="83"/>
      <c r="F6" s="68"/>
      <c r="G6" s="68"/>
    </row>
    <row r="7" spans="2:7" s="69" customFormat="1" ht="19.5" customHeight="1">
      <c r="B7" s="70"/>
      <c r="C7" s="107"/>
      <c r="D7" s="180" t="s">
        <v>201</v>
      </c>
      <c r="E7" s="72"/>
      <c r="F7" s="168">
        <v>2834202</v>
      </c>
      <c r="G7" s="168">
        <v>-1184472</v>
      </c>
    </row>
    <row r="8" spans="2:7" s="69" customFormat="1" ht="19.5" customHeight="1">
      <c r="B8" s="70"/>
      <c r="C8" s="114"/>
      <c r="D8" s="115" t="s">
        <v>95</v>
      </c>
      <c r="F8" s="168"/>
      <c r="G8" s="168"/>
    </row>
    <row r="9" spans="2:7" s="69" customFormat="1" ht="19.5" customHeight="1">
      <c r="B9" s="70"/>
      <c r="C9" s="107"/>
      <c r="D9" s="108"/>
      <c r="E9" s="116" t="s">
        <v>104</v>
      </c>
      <c r="F9" s="168">
        <v>345085</v>
      </c>
      <c r="G9" s="168">
        <v>73000</v>
      </c>
    </row>
    <row r="10" spans="2:7" s="69" customFormat="1" ht="19.5" customHeight="1">
      <c r="B10" s="70"/>
      <c r="C10" s="107"/>
      <c r="D10" s="108"/>
      <c r="E10" s="116" t="s">
        <v>105</v>
      </c>
      <c r="F10" s="168">
        <v>78702</v>
      </c>
      <c r="G10" s="168"/>
    </row>
    <row r="11" spans="2:7" s="69" customFormat="1" ht="19.5" customHeight="1">
      <c r="B11" s="70"/>
      <c r="C11" s="107"/>
      <c r="D11" s="108"/>
      <c r="E11" s="116" t="s">
        <v>106</v>
      </c>
      <c r="F11" s="168"/>
      <c r="G11" s="168"/>
    </row>
    <row r="12" spans="2:7" s="69" customFormat="1" ht="19.5" customHeight="1">
      <c r="B12" s="70"/>
      <c r="C12" s="107"/>
      <c r="D12" s="108"/>
      <c r="E12" s="116" t="s">
        <v>107</v>
      </c>
      <c r="F12" s="168">
        <v>-109633</v>
      </c>
      <c r="G12" s="168">
        <v>-50637</v>
      </c>
    </row>
    <row r="13" spans="2:7" s="85" customFormat="1" ht="19.5" customHeight="1">
      <c r="B13" s="238"/>
      <c r="C13" s="221"/>
      <c r="D13" s="117" t="s">
        <v>96</v>
      </c>
      <c r="F13" s="240">
        <v>183775</v>
      </c>
      <c r="G13" s="240">
        <v>-3827132</v>
      </c>
    </row>
    <row r="14" spans="2:7" s="85" customFormat="1" ht="19.5" customHeight="1">
      <c r="B14" s="239"/>
      <c r="C14" s="224"/>
      <c r="D14" s="118" t="s">
        <v>97</v>
      </c>
      <c r="F14" s="241"/>
      <c r="G14" s="241"/>
    </row>
    <row r="15" spans="2:11" s="69" customFormat="1" ht="19.5" customHeight="1">
      <c r="B15" s="113"/>
      <c r="C15" s="107"/>
      <c r="D15" s="72" t="s">
        <v>98</v>
      </c>
      <c r="E15" s="72"/>
      <c r="F15" s="169">
        <v>-1780966</v>
      </c>
      <c r="G15" s="169">
        <v>-3548642</v>
      </c>
      <c r="K15" s="179"/>
    </row>
    <row r="16" spans="2:7" s="69" customFormat="1" ht="19.5" customHeight="1">
      <c r="B16" s="242"/>
      <c r="C16" s="221"/>
      <c r="D16" s="117" t="s">
        <v>99</v>
      </c>
      <c r="E16" s="117"/>
      <c r="F16" s="243">
        <v>-387139</v>
      </c>
      <c r="G16" s="243">
        <v>3674604</v>
      </c>
    </row>
    <row r="17" spans="2:7" s="69" customFormat="1" ht="19.5" customHeight="1">
      <c r="B17" s="237"/>
      <c r="C17" s="224"/>
      <c r="D17" s="115" t="s">
        <v>100</v>
      </c>
      <c r="E17" s="115"/>
      <c r="F17" s="241"/>
      <c r="G17" s="241"/>
    </row>
    <row r="18" spans="2:7" s="69" customFormat="1" ht="19.5" customHeight="1">
      <c r="B18" s="70"/>
      <c r="C18" s="107"/>
      <c r="D18" s="127" t="s">
        <v>101</v>
      </c>
      <c r="E18" s="127"/>
      <c r="F18" s="170">
        <f>SUM(F6:F17)</f>
        <v>1164026</v>
      </c>
      <c r="G18" s="170">
        <f>SUM(G6:G17)</f>
        <v>-4863279</v>
      </c>
    </row>
    <row r="19" spans="2:7" s="69" customFormat="1" ht="19.5" customHeight="1">
      <c r="B19" s="70"/>
      <c r="C19" s="107"/>
      <c r="D19" s="72" t="s">
        <v>78</v>
      </c>
      <c r="E19" s="72"/>
      <c r="F19" s="168"/>
      <c r="G19" s="168"/>
    </row>
    <row r="20" spans="2:7" s="69" customFormat="1" ht="19.5" customHeight="1">
      <c r="B20" s="70"/>
      <c r="C20" s="107"/>
      <c r="D20" s="72" t="s">
        <v>79</v>
      </c>
      <c r="E20" s="72"/>
      <c r="F20" s="168">
        <v>-166432</v>
      </c>
      <c r="G20" s="168">
        <v>-105310</v>
      </c>
    </row>
    <row r="21" spans="2:7" s="77" customFormat="1" ht="19.5" customHeight="1">
      <c r="B21" s="70"/>
      <c r="C21" s="107"/>
      <c r="D21" s="128" t="s">
        <v>102</v>
      </c>
      <c r="E21" s="127"/>
      <c r="F21" s="167">
        <f>SUM(F18:F20)</f>
        <v>997594</v>
      </c>
      <c r="G21" s="167">
        <f>SUM(G18:G20)</f>
        <v>-4968589</v>
      </c>
    </row>
    <row r="22" spans="2:7" s="69" customFormat="1" ht="24.75" customHeight="1">
      <c r="B22" s="78"/>
      <c r="C22" s="120" t="s">
        <v>80</v>
      </c>
      <c r="D22" s="108"/>
      <c r="E22" s="72"/>
      <c r="F22" s="167">
        <f>SUM(F23:F28)</f>
        <v>-322601</v>
      </c>
      <c r="G22" s="167">
        <f>SUM(G23:G28)</f>
        <v>-1247216</v>
      </c>
    </row>
    <row r="23" spans="2:7" s="69" customFormat="1" ht="19.5" customHeight="1">
      <c r="B23" s="70"/>
      <c r="C23" s="107"/>
      <c r="D23" s="72" t="s">
        <v>81</v>
      </c>
      <c r="E23" s="72"/>
      <c r="F23" s="168"/>
      <c r="G23" s="168"/>
    </row>
    <row r="24" spans="2:7" s="69" customFormat="1" ht="19.5" customHeight="1">
      <c r="B24" s="70"/>
      <c r="C24" s="107"/>
      <c r="D24" s="72" t="s">
        <v>82</v>
      </c>
      <c r="E24" s="72"/>
      <c r="F24" s="168">
        <v>-322601</v>
      </c>
      <c r="G24" s="168">
        <v>-1247216</v>
      </c>
    </row>
    <row r="25" spans="2:7" s="69" customFormat="1" ht="19.5" customHeight="1">
      <c r="B25" s="70"/>
      <c r="C25" s="102"/>
      <c r="D25" s="72" t="s">
        <v>83</v>
      </c>
      <c r="E25" s="72"/>
      <c r="F25" s="168"/>
      <c r="G25" s="168"/>
    </row>
    <row r="26" spans="2:7" s="69" customFormat="1" ht="19.5" customHeight="1">
      <c r="B26" s="70"/>
      <c r="C26" s="79"/>
      <c r="D26" s="72" t="s">
        <v>84</v>
      </c>
      <c r="E26" s="72"/>
      <c r="F26" s="168"/>
      <c r="G26" s="168"/>
    </row>
    <row r="27" spans="2:7" s="69" customFormat="1" ht="19.5" customHeight="1">
      <c r="B27" s="70"/>
      <c r="C27" s="79"/>
      <c r="D27" s="72" t="s">
        <v>85</v>
      </c>
      <c r="E27" s="72"/>
      <c r="F27" s="168"/>
      <c r="G27" s="168"/>
    </row>
    <row r="28" spans="2:7" s="77" customFormat="1" ht="19.5" customHeight="1">
      <c r="B28" s="70"/>
      <c r="C28" s="79"/>
      <c r="D28" s="75" t="s">
        <v>86</v>
      </c>
      <c r="E28" s="119"/>
      <c r="F28" s="167"/>
      <c r="G28" s="167"/>
    </row>
    <row r="29" spans="2:7" s="69" customFormat="1" ht="24.75" customHeight="1">
      <c r="B29" s="78"/>
      <c r="C29" s="107" t="s">
        <v>87</v>
      </c>
      <c r="D29" s="121"/>
      <c r="E29" s="72"/>
      <c r="F29" s="167">
        <f>SUM(F30:F33)</f>
        <v>0</v>
      </c>
      <c r="G29" s="167">
        <f>SUM(G30:G33)</f>
        <v>2797445</v>
      </c>
    </row>
    <row r="30" spans="2:7" s="69" customFormat="1" ht="19.5" customHeight="1">
      <c r="B30" s="70"/>
      <c r="C30" s="79"/>
      <c r="D30" s="72" t="s">
        <v>93</v>
      </c>
      <c r="E30" s="72"/>
      <c r="F30" s="168"/>
      <c r="G30" s="168"/>
    </row>
    <row r="31" spans="2:7" s="69" customFormat="1" ht="19.5" customHeight="1">
      <c r="B31" s="70"/>
      <c r="C31" s="79"/>
      <c r="D31" s="72" t="s">
        <v>88</v>
      </c>
      <c r="E31" s="72"/>
      <c r="F31" s="168">
        <v>0</v>
      </c>
      <c r="G31" s="168">
        <v>2797445</v>
      </c>
    </row>
    <row r="32" spans="2:7" s="69" customFormat="1" ht="19.5" customHeight="1">
      <c r="B32" s="70"/>
      <c r="C32" s="79"/>
      <c r="D32" s="72" t="s">
        <v>89</v>
      </c>
      <c r="E32" s="72"/>
      <c r="F32" s="168"/>
      <c r="G32" s="168"/>
    </row>
    <row r="33" spans="2:7" s="69" customFormat="1" ht="19.5" customHeight="1">
      <c r="B33" s="70"/>
      <c r="C33" s="79"/>
      <c r="D33" s="72" t="s">
        <v>90</v>
      </c>
      <c r="E33" s="72"/>
      <c r="F33" s="168"/>
      <c r="G33" s="168"/>
    </row>
    <row r="34" spans="2:7" s="77" customFormat="1" ht="19.5" customHeight="1">
      <c r="B34" s="70"/>
      <c r="C34" s="79"/>
      <c r="D34" s="75" t="s">
        <v>103</v>
      </c>
      <c r="E34" s="119"/>
      <c r="F34" s="167"/>
      <c r="G34" s="167"/>
    </row>
    <row r="35" spans="2:9" ht="25.5" customHeight="1">
      <c r="B35" s="122"/>
      <c r="C35" s="120" t="s">
        <v>190</v>
      </c>
      <c r="D35" s="123"/>
      <c r="E35" s="124"/>
      <c r="F35" s="181">
        <f>SUM(F21+F22+F29)</f>
        <v>674993</v>
      </c>
      <c r="G35" s="181">
        <f>SUM(G21+G22+G29)</f>
        <v>-3418360</v>
      </c>
      <c r="I35" s="89"/>
    </row>
    <row r="36" spans="2:7" ht="25.5" customHeight="1">
      <c r="B36" s="123"/>
      <c r="C36" s="120" t="s">
        <v>91</v>
      </c>
      <c r="D36" s="123"/>
      <c r="E36" s="124"/>
      <c r="F36" s="181">
        <v>502875</v>
      </c>
      <c r="G36" s="181">
        <v>3921235</v>
      </c>
    </row>
    <row r="37" spans="2:9" ht="25.5" customHeight="1">
      <c r="B37" s="123"/>
      <c r="C37" s="120" t="s">
        <v>92</v>
      </c>
      <c r="D37" s="123"/>
      <c r="E37" s="124"/>
      <c r="F37" s="181">
        <v>1177868</v>
      </c>
      <c r="G37" s="181">
        <v>502875</v>
      </c>
      <c r="I37" s="89"/>
    </row>
  </sheetData>
  <sheetProtection/>
  <mergeCells count="11">
    <mergeCell ref="B16:B17"/>
    <mergeCell ref="C16:C17"/>
    <mergeCell ref="F16:F17"/>
    <mergeCell ref="G16:G17"/>
    <mergeCell ref="B2:G2"/>
    <mergeCell ref="B4:B5"/>
    <mergeCell ref="C4:E5"/>
    <mergeCell ref="B13:B14"/>
    <mergeCell ref="C13:C14"/>
    <mergeCell ref="F13:F14"/>
    <mergeCell ref="G13:G14"/>
  </mergeCells>
  <printOptions horizontalCentered="1" verticalCentered="1"/>
  <pageMargins left="0" right="0" top="0.17" bottom="0.17" header="0.25" footer="0.21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4">
      <selection activeCell="G18" sqref="G18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"/>
    </row>
    <row r="3" ht="6.75" customHeight="1"/>
    <row r="4" spans="1:8" ht="25.5" customHeight="1">
      <c r="A4" s="244" t="s">
        <v>212</v>
      </c>
      <c r="B4" s="244"/>
      <c r="C4" s="244"/>
      <c r="D4" s="244"/>
      <c r="E4" s="244"/>
      <c r="F4" s="244"/>
      <c r="G4" s="244"/>
      <c r="H4" s="244"/>
    </row>
    <row r="5" ht="6.75" customHeight="1"/>
    <row r="6" spans="2:7" ht="12.75" customHeight="1">
      <c r="B6" s="12" t="s">
        <v>68</v>
      </c>
      <c r="G6" s="2"/>
    </row>
    <row r="7" ht="6.75" customHeight="1" thickBot="1"/>
    <row r="8" spans="1:8" s="3" customFormat="1" ht="24.75" customHeight="1" thickTop="1">
      <c r="A8" s="245"/>
      <c r="B8" s="246"/>
      <c r="C8" s="14" t="s">
        <v>41</v>
      </c>
      <c r="D8" s="14" t="s">
        <v>42</v>
      </c>
      <c r="E8" s="15" t="s">
        <v>70</v>
      </c>
      <c r="F8" s="15" t="s">
        <v>69</v>
      </c>
      <c r="G8" s="14" t="s">
        <v>71</v>
      </c>
      <c r="H8" s="16" t="s">
        <v>63</v>
      </c>
    </row>
    <row r="9" spans="1:8" s="8" customFormat="1" ht="30" customHeight="1">
      <c r="A9" s="18" t="s">
        <v>3</v>
      </c>
      <c r="B9" s="17" t="s">
        <v>203</v>
      </c>
      <c r="C9" s="162"/>
      <c r="D9" s="162">
        <f>SUM(D2:D8)</f>
        <v>0</v>
      </c>
      <c r="E9" s="162">
        <f>SUM(E2:E8)</f>
        <v>0</v>
      </c>
      <c r="F9" s="162">
        <v>20000</v>
      </c>
      <c r="G9" s="162">
        <v>444530</v>
      </c>
      <c r="H9" s="161">
        <f>F9+G9</f>
        <v>464530</v>
      </c>
    </row>
    <row r="10" spans="1:8" s="8" customFormat="1" ht="19.5" customHeight="1">
      <c r="A10" s="4" t="s">
        <v>162</v>
      </c>
      <c r="B10" s="5" t="s">
        <v>64</v>
      </c>
      <c r="C10" s="10"/>
      <c r="D10" s="10"/>
      <c r="E10" s="10"/>
      <c r="F10" s="10">
        <v>0</v>
      </c>
      <c r="G10" s="10">
        <v>3424825</v>
      </c>
      <c r="H10" s="7">
        <f>SUM(C10:G10)</f>
        <v>3424825</v>
      </c>
    </row>
    <row r="11" spans="1:8" s="8" customFormat="1" ht="19.5" customHeight="1">
      <c r="A11" s="18" t="s">
        <v>163</v>
      </c>
      <c r="B11" s="17" t="s">
        <v>62</v>
      </c>
      <c r="C11" s="6"/>
      <c r="D11" s="6"/>
      <c r="E11" s="6"/>
      <c r="F11" s="6">
        <v>130000</v>
      </c>
      <c r="G11" s="6">
        <v>-1314472</v>
      </c>
      <c r="H11" s="7">
        <f aca="true" t="shared" si="0" ref="H11:H20">SUM(C11:G11)</f>
        <v>-1184472</v>
      </c>
    </row>
    <row r="12" spans="1:8" s="8" customFormat="1" ht="19.5" customHeight="1">
      <c r="A12" s="11">
        <v>1</v>
      </c>
      <c r="B12" s="9" t="s">
        <v>67</v>
      </c>
      <c r="C12" s="10"/>
      <c r="D12" s="10"/>
      <c r="E12" s="10"/>
      <c r="F12" s="10"/>
      <c r="G12" s="10"/>
      <c r="H12" s="7">
        <f t="shared" si="0"/>
        <v>0</v>
      </c>
    </row>
    <row r="13" spans="1:8" s="8" customFormat="1" ht="19.5" customHeight="1">
      <c r="A13" s="11">
        <v>2</v>
      </c>
      <c r="B13" s="9" t="s">
        <v>65</v>
      </c>
      <c r="C13" s="10"/>
      <c r="D13" s="10"/>
      <c r="E13" s="10"/>
      <c r="F13" s="10"/>
      <c r="G13" s="10">
        <v>-200000</v>
      </c>
      <c r="H13" s="7">
        <f t="shared" si="0"/>
        <v>-200000</v>
      </c>
    </row>
    <row r="14" spans="1:8" s="8" customFormat="1" ht="19.5" customHeight="1">
      <c r="A14" s="11">
        <v>3</v>
      </c>
      <c r="B14" s="9" t="s">
        <v>72</v>
      </c>
      <c r="C14" s="10"/>
      <c r="D14" s="10"/>
      <c r="E14" s="10"/>
      <c r="F14" s="10"/>
      <c r="G14" s="10"/>
      <c r="H14" s="7">
        <f t="shared" si="0"/>
        <v>0</v>
      </c>
    </row>
    <row r="15" spans="1:8" s="8" customFormat="1" ht="19.5" customHeight="1">
      <c r="A15" s="11">
        <v>4</v>
      </c>
      <c r="B15" s="9" t="s">
        <v>73</v>
      </c>
      <c r="C15" s="10"/>
      <c r="D15" s="10"/>
      <c r="E15" s="10"/>
      <c r="F15" s="10"/>
      <c r="G15" s="10"/>
      <c r="H15" s="7">
        <f t="shared" si="0"/>
        <v>0</v>
      </c>
    </row>
    <row r="16" spans="1:8" s="8" customFormat="1" ht="30" customHeight="1" thickBot="1">
      <c r="A16" s="18" t="s">
        <v>4</v>
      </c>
      <c r="B16" s="17" t="s">
        <v>200</v>
      </c>
      <c r="C16" s="163">
        <f>C4+C12</f>
        <v>0</v>
      </c>
      <c r="D16" s="163">
        <f>SUM(D11:D15)</f>
        <v>0</v>
      </c>
      <c r="E16" s="163">
        <f>SUM(E11:E15)</f>
        <v>0</v>
      </c>
      <c r="F16" s="163">
        <f>SUM(F9:F15)</f>
        <v>150000</v>
      </c>
      <c r="G16" s="163">
        <f>SUM(G9:G15)</f>
        <v>2354883</v>
      </c>
      <c r="H16" s="164">
        <f>SUM(C16:G16)</f>
        <v>2504883</v>
      </c>
    </row>
    <row r="17" spans="1:8" s="8" customFormat="1" ht="19.5" customHeight="1" thickTop="1">
      <c r="A17" s="4">
        <v>1</v>
      </c>
      <c r="B17" s="9" t="s">
        <v>67</v>
      </c>
      <c r="C17" s="10"/>
      <c r="D17" s="10"/>
      <c r="E17" s="10"/>
      <c r="F17" s="10">
        <v>0</v>
      </c>
      <c r="G17" s="10">
        <v>2667770</v>
      </c>
      <c r="H17" s="7">
        <f t="shared" si="0"/>
        <v>2667770</v>
      </c>
    </row>
    <row r="18" spans="1:8" s="8" customFormat="1" ht="19.5" customHeight="1">
      <c r="A18" s="4">
        <v>2</v>
      </c>
      <c r="B18" s="9" t="s">
        <v>65</v>
      </c>
      <c r="C18" s="10"/>
      <c r="D18" s="10"/>
      <c r="E18" s="10"/>
      <c r="F18" s="10">
        <v>0</v>
      </c>
      <c r="G18" s="10">
        <v>0</v>
      </c>
      <c r="H18" s="7">
        <f t="shared" si="0"/>
        <v>0</v>
      </c>
    </row>
    <row r="19" spans="1:8" s="8" customFormat="1" ht="19.5" customHeight="1">
      <c r="A19" s="4">
        <v>3</v>
      </c>
      <c r="B19" s="9" t="s">
        <v>74</v>
      </c>
      <c r="C19" s="10"/>
      <c r="D19" s="10"/>
      <c r="E19" s="10"/>
      <c r="F19" s="10"/>
      <c r="G19" s="10"/>
      <c r="H19" s="7">
        <f t="shared" si="0"/>
        <v>0</v>
      </c>
    </row>
    <row r="20" spans="1:8" s="8" customFormat="1" ht="19.5" customHeight="1">
      <c r="A20" s="4">
        <v>4</v>
      </c>
      <c r="B20" s="9" t="s">
        <v>164</v>
      </c>
      <c r="C20" s="10"/>
      <c r="D20" s="10"/>
      <c r="E20" s="10"/>
      <c r="F20" s="10"/>
      <c r="G20" s="10"/>
      <c r="H20" s="7">
        <f t="shared" si="0"/>
        <v>0</v>
      </c>
    </row>
    <row r="21" spans="1:8" s="8" customFormat="1" ht="30" customHeight="1" thickBot="1">
      <c r="A21" s="19" t="s">
        <v>37</v>
      </c>
      <c r="B21" s="20" t="s">
        <v>204</v>
      </c>
      <c r="C21" s="163">
        <f>C9+C17</f>
        <v>0</v>
      </c>
      <c r="D21" s="163">
        <f>SUM(D16:D20)</f>
        <v>0</v>
      </c>
      <c r="E21" s="163">
        <f>SUM(E16:E20)</f>
        <v>0</v>
      </c>
      <c r="F21" s="163">
        <v>150000</v>
      </c>
      <c r="G21" s="163">
        <f>SUM(G16:G20)</f>
        <v>5022653</v>
      </c>
      <c r="H21" s="164">
        <f>SUM(C21:G21)</f>
        <v>5172653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3.57421875" style="0" customWidth="1"/>
    <col min="2" max="2" width="26.00390625" style="0" customWidth="1"/>
    <col min="3" max="3" width="6.851562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6.28125" style="0" customWidth="1"/>
    <col min="9" max="9" width="19.8515625" style="0" customWidth="1"/>
    <col min="10" max="10" width="6.57421875" style="0" customWidth="1"/>
    <col min="11" max="11" width="10.00390625" style="0" customWidth="1"/>
    <col min="14" max="14" width="10.57421875" style="0" customWidth="1"/>
    <col min="15" max="17" width="10.8515625" style="0" customWidth="1"/>
    <col min="18" max="18" width="11.28125" style="0" customWidth="1"/>
    <col min="19" max="19" width="10.421875" style="0" customWidth="1"/>
    <col min="21" max="21" width="7.28125" style="0" customWidth="1"/>
    <col min="22" max="22" width="19.00390625" style="0" customWidth="1"/>
    <col min="28" max="28" width="10.421875" style="0" customWidth="1"/>
    <col min="29" max="29" width="10.7109375" style="0" customWidth="1"/>
    <col min="30" max="30" width="10.421875" style="0" customWidth="1"/>
    <col min="31" max="31" width="11.140625" style="0" customWidth="1"/>
    <col min="32" max="32" width="13.7109375" style="0" customWidth="1"/>
  </cols>
  <sheetData>
    <row r="2" ht="18">
      <c r="B2" s="130" t="s">
        <v>197</v>
      </c>
    </row>
    <row r="4" spans="2:7" ht="18" customHeight="1">
      <c r="B4" s="247" t="s">
        <v>213</v>
      </c>
      <c r="C4" s="247"/>
      <c r="D4" s="247"/>
      <c r="E4" s="247"/>
      <c r="F4" s="247"/>
      <c r="G4" s="247"/>
    </row>
    <row r="6" spans="1:7" s="13" customFormat="1" ht="15" customHeight="1">
      <c r="A6" s="248" t="s">
        <v>2</v>
      </c>
      <c r="B6" s="250" t="s">
        <v>66</v>
      </c>
      <c r="C6" s="248" t="s">
        <v>169</v>
      </c>
      <c r="D6" s="131" t="s">
        <v>170</v>
      </c>
      <c r="E6" s="248" t="s">
        <v>171</v>
      </c>
      <c r="F6" s="248" t="s">
        <v>172</v>
      </c>
      <c r="G6" s="131" t="s">
        <v>170</v>
      </c>
    </row>
    <row r="7" spans="1:7" s="13" customFormat="1" ht="15" customHeight="1">
      <c r="A7" s="249"/>
      <c r="B7" s="251"/>
      <c r="C7" s="249"/>
      <c r="D7" s="132" t="s">
        <v>206</v>
      </c>
      <c r="E7" s="249"/>
      <c r="F7" s="249"/>
      <c r="G7" s="133" t="s">
        <v>207</v>
      </c>
    </row>
    <row r="8" spans="1:7" ht="12.75">
      <c r="A8" s="134">
        <v>1</v>
      </c>
      <c r="B8" s="129" t="s">
        <v>182</v>
      </c>
      <c r="C8" s="134"/>
      <c r="D8" s="135">
        <v>0</v>
      </c>
      <c r="E8" s="135">
        <v>152589</v>
      </c>
      <c r="F8" s="135">
        <v>0</v>
      </c>
      <c r="G8" s="135">
        <f aca="true" t="shared" si="0" ref="G8:G16">D8+E8-F8</f>
        <v>152589</v>
      </c>
    </row>
    <row r="9" spans="1:7" ht="12.75">
      <c r="A9" s="134">
        <v>2</v>
      </c>
      <c r="B9" s="129" t="s">
        <v>183</v>
      </c>
      <c r="C9" s="134"/>
      <c r="D9" s="135">
        <v>0</v>
      </c>
      <c r="E9" s="135">
        <v>38759</v>
      </c>
      <c r="F9" s="135">
        <v>0</v>
      </c>
      <c r="G9" s="135">
        <f t="shared" si="0"/>
        <v>38759</v>
      </c>
    </row>
    <row r="10" spans="1:7" ht="12.75">
      <c r="A10" s="134">
        <v>3</v>
      </c>
      <c r="B10" s="129" t="s">
        <v>184</v>
      </c>
      <c r="C10" s="134"/>
      <c r="D10" s="135">
        <v>0</v>
      </c>
      <c r="E10" s="135">
        <v>0</v>
      </c>
      <c r="F10" s="135">
        <v>0</v>
      </c>
      <c r="G10" s="135">
        <f t="shared" si="0"/>
        <v>0</v>
      </c>
    </row>
    <row r="11" spans="1:7" ht="12.75">
      <c r="A11" s="134">
        <v>4</v>
      </c>
      <c r="B11" s="129" t="s">
        <v>185</v>
      </c>
      <c r="C11" s="134"/>
      <c r="D11" s="135">
        <v>569617</v>
      </c>
      <c r="E11" s="135">
        <v>162184</v>
      </c>
      <c r="F11" s="135">
        <v>0</v>
      </c>
      <c r="G11" s="135">
        <f>D11+E11-F11</f>
        <v>731801</v>
      </c>
    </row>
    <row r="12" spans="1:7" ht="12.75">
      <c r="A12" s="134">
        <v>5</v>
      </c>
      <c r="B12" s="129" t="s">
        <v>202</v>
      </c>
      <c r="C12" s="134"/>
      <c r="D12" s="135">
        <v>1228812</v>
      </c>
      <c r="E12" s="135">
        <v>0</v>
      </c>
      <c r="F12" s="135">
        <v>0</v>
      </c>
      <c r="G12" s="135">
        <f t="shared" si="0"/>
        <v>1228812</v>
      </c>
    </row>
    <row r="13" spans="1:7" ht="12.75">
      <c r="A13" s="134">
        <v>1</v>
      </c>
      <c r="B13" s="129"/>
      <c r="C13" s="134"/>
      <c r="D13" s="135"/>
      <c r="E13" s="135"/>
      <c r="F13" s="135"/>
      <c r="G13" s="135">
        <f t="shared" si="0"/>
        <v>0</v>
      </c>
    </row>
    <row r="14" spans="1:7" ht="12.75">
      <c r="A14" s="134">
        <v>2</v>
      </c>
      <c r="B14" s="129"/>
      <c r="C14" s="134"/>
      <c r="D14" s="135"/>
      <c r="E14" s="135"/>
      <c r="F14" s="135"/>
      <c r="G14" s="135">
        <f t="shared" si="0"/>
        <v>0</v>
      </c>
    </row>
    <row r="15" spans="1:7" ht="12.75">
      <c r="A15" s="134">
        <v>3</v>
      </c>
      <c r="B15" s="129"/>
      <c r="C15" s="134"/>
      <c r="D15" s="135"/>
      <c r="E15" s="135"/>
      <c r="F15" s="135"/>
      <c r="G15" s="135">
        <f t="shared" si="0"/>
        <v>0</v>
      </c>
    </row>
    <row r="16" spans="1:7" ht="12.75">
      <c r="A16" s="134">
        <v>4</v>
      </c>
      <c r="B16" s="129"/>
      <c r="C16" s="134"/>
      <c r="D16" s="135"/>
      <c r="E16" s="135"/>
      <c r="F16" s="135"/>
      <c r="G16" s="135">
        <f t="shared" si="0"/>
        <v>0</v>
      </c>
    </row>
    <row r="17" spans="1:7" s="137" customFormat="1" ht="30" customHeight="1">
      <c r="A17" s="136"/>
      <c r="B17" s="186" t="s">
        <v>173</v>
      </c>
      <c r="C17" s="187"/>
      <c r="D17" s="188">
        <f>SUM(D8:D16)</f>
        <v>1798429</v>
      </c>
      <c r="E17" s="188">
        <f>SUM(E8:E16)</f>
        <v>353532</v>
      </c>
      <c r="F17" s="188">
        <f>SUM(F8:F16)</f>
        <v>0</v>
      </c>
      <c r="G17" s="188">
        <f>D17+E17</f>
        <v>2151961</v>
      </c>
    </row>
    <row r="20" spans="2:7" ht="15">
      <c r="B20" s="252" t="s">
        <v>214</v>
      </c>
      <c r="C20" s="253"/>
      <c r="D20" s="253"/>
      <c r="E20" s="253"/>
      <c r="F20" s="253"/>
      <c r="G20" s="253"/>
    </row>
    <row r="22" spans="1:7" ht="12.75">
      <c r="A22" s="248" t="s">
        <v>2</v>
      </c>
      <c r="B22" s="250" t="s">
        <v>66</v>
      </c>
      <c r="C22" s="248" t="s">
        <v>169</v>
      </c>
      <c r="D22" s="131" t="s">
        <v>170</v>
      </c>
      <c r="E22" s="248" t="s">
        <v>171</v>
      </c>
      <c r="F22" s="248" t="s">
        <v>172</v>
      </c>
      <c r="G22" s="131" t="s">
        <v>170</v>
      </c>
    </row>
    <row r="23" spans="1:7" ht="12.75">
      <c r="A23" s="249"/>
      <c r="B23" s="251"/>
      <c r="C23" s="249"/>
      <c r="D23" s="132" t="s">
        <v>206</v>
      </c>
      <c r="E23" s="249"/>
      <c r="F23" s="249"/>
      <c r="G23" s="133" t="s">
        <v>207</v>
      </c>
    </row>
    <row r="24" spans="1:7" ht="12.75">
      <c r="A24" s="134">
        <v>1</v>
      </c>
      <c r="B24" s="129" t="s">
        <v>182</v>
      </c>
      <c r="C24" s="134"/>
      <c r="D24" s="135">
        <v>0</v>
      </c>
      <c r="E24" s="135">
        <v>0</v>
      </c>
      <c r="F24" s="135">
        <v>0</v>
      </c>
      <c r="G24" s="135">
        <f aca="true" t="shared" si="1" ref="G24:G32">D24+E24-F24</f>
        <v>0</v>
      </c>
    </row>
    <row r="25" spans="1:7" ht="12.75">
      <c r="A25" s="134">
        <v>2</v>
      </c>
      <c r="B25" s="129" t="s">
        <v>183</v>
      </c>
      <c r="C25" s="134"/>
      <c r="D25" s="135">
        <v>0</v>
      </c>
      <c r="E25" s="135">
        <v>0</v>
      </c>
      <c r="F25" s="135">
        <v>0</v>
      </c>
      <c r="G25" s="135">
        <f t="shared" si="1"/>
        <v>0</v>
      </c>
    </row>
    <row r="26" spans="1:7" ht="12.75">
      <c r="A26" s="134">
        <v>3</v>
      </c>
      <c r="B26" s="129" t="s">
        <v>184</v>
      </c>
      <c r="C26" s="134"/>
      <c r="D26" s="135">
        <v>0</v>
      </c>
      <c r="E26" s="135">
        <v>0</v>
      </c>
      <c r="F26" s="135">
        <v>0</v>
      </c>
      <c r="G26" s="135">
        <f t="shared" si="1"/>
        <v>0</v>
      </c>
    </row>
    <row r="27" spans="1:7" ht="12.75">
      <c r="A27" s="134">
        <v>4</v>
      </c>
      <c r="B27" s="129" t="s">
        <v>185</v>
      </c>
      <c r="C27" s="134"/>
      <c r="D27" s="135">
        <v>0</v>
      </c>
      <c r="E27" s="135">
        <v>113923</v>
      </c>
      <c r="F27" s="135">
        <v>0</v>
      </c>
      <c r="G27" s="135">
        <f t="shared" si="1"/>
        <v>113923</v>
      </c>
    </row>
    <row r="28" spans="1:7" ht="12.75">
      <c r="A28" s="134">
        <v>5</v>
      </c>
      <c r="B28" s="129" t="s">
        <v>202</v>
      </c>
      <c r="C28" s="134"/>
      <c r="D28" s="135">
        <v>73000</v>
      </c>
      <c r="E28" s="135">
        <v>231162</v>
      </c>
      <c r="F28" s="135">
        <v>0</v>
      </c>
      <c r="G28" s="135">
        <f t="shared" si="1"/>
        <v>304162</v>
      </c>
    </row>
    <row r="29" spans="1:7" ht="12.75">
      <c r="A29" s="134">
        <v>1</v>
      </c>
      <c r="B29" s="129"/>
      <c r="C29" s="134"/>
      <c r="D29" s="135"/>
      <c r="E29" s="135"/>
      <c r="F29" s="135"/>
      <c r="G29" s="135">
        <f t="shared" si="1"/>
        <v>0</v>
      </c>
    </row>
    <row r="30" spans="1:7" ht="12.75">
      <c r="A30" s="134">
        <v>2</v>
      </c>
      <c r="B30" s="129"/>
      <c r="C30" s="134"/>
      <c r="D30" s="135"/>
      <c r="E30" s="135"/>
      <c r="F30" s="135"/>
      <c r="G30" s="135">
        <f t="shared" si="1"/>
        <v>0</v>
      </c>
    </row>
    <row r="31" spans="1:7" ht="12.75">
      <c r="A31" s="134">
        <v>3</v>
      </c>
      <c r="B31" s="129"/>
      <c r="C31" s="134"/>
      <c r="D31" s="135"/>
      <c r="E31" s="135"/>
      <c r="F31" s="135"/>
      <c r="G31" s="135">
        <f t="shared" si="1"/>
        <v>0</v>
      </c>
    </row>
    <row r="32" spans="1:7" ht="12.75">
      <c r="A32" s="134">
        <v>4</v>
      </c>
      <c r="B32" s="129"/>
      <c r="C32" s="134"/>
      <c r="D32" s="135"/>
      <c r="E32" s="135"/>
      <c r="F32" s="135"/>
      <c r="G32" s="135">
        <f t="shared" si="1"/>
        <v>0</v>
      </c>
    </row>
    <row r="33" spans="1:7" ht="30" customHeight="1">
      <c r="A33" s="136"/>
      <c r="B33" s="186" t="s">
        <v>173</v>
      </c>
      <c r="C33" s="187"/>
      <c r="D33" s="188">
        <f>SUM(D24:D32)</f>
        <v>73000</v>
      </c>
      <c r="E33" s="188">
        <f>SUM(E24:E32)</f>
        <v>345085</v>
      </c>
      <c r="F33" s="188">
        <f>SUM(F24:F32)</f>
        <v>0</v>
      </c>
      <c r="G33" s="188">
        <f>SUM(G24:G32)</f>
        <v>418085</v>
      </c>
    </row>
    <row r="36" spans="2:7" ht="15">
      <c r="B36" s="252" t="s">
        <v>215</v>
      </c>
      <c r="C36" s="253"/>
      <c r="D36" s="253"/>
      <c r="E36" s="253"/>
      <c r="F36" s="253"/>
      <c r="G36" s="253"/>
    </row>
    <row r="38" spans="1:7" ht="12.75">
      <c r="A38" s="248" t="s">
        <v>2</v>
      </c>
      <c r="B38" s="250" t="s">
        <v>66</v>
      </c>
      <c r="C38" s="248" t="s">
        <v>169</v>
      </c>
      <c r="D38" s="131" t="s">
        <v>170</v>
      </c>
      <c r="E38" s="248" t="s">
        <v>171</v>
      </c>
      <c r="F38" s="248" t="s">
        <v>172</v>
      </c>
      <c r="G38" s="131" t="s">
        <v>170</v>
      </c>
    </row>
    <row r="39" spans="1:7" ht="12.75">
      <c r="A39" s="249"/>
      <c r="B39" s="251"/>
      <c r="C39" s="249"/>
      <c r="D39" s="132" t="s">
        <v>206</v>
      </c>
      <c r="E39" s="249"/>
      <c r="F39" s="249"/>
      <c r="G39" s="133" t="s">
        <v>207</v>
      </c>
    </row>
    <row r="40" spans="1:7" ht="12.75">
      <c r="A40" s="134">
        <v>1</v>
      </c>
      <c r="B40" s="129" t="s">
        <v>182</v>
      </c>
      <c r="C40" s="134"/>
      <c r="D40" s="135">
        <v>0</v>
      </c>
      <c r="E40" s="135">
        <v>152589</v>
      </c>
      <c r="F40" s="135">
        <v>0</v>
      </c>
      <c r="G40" s="135">
        <f aca="true" t="shared" si="2" ref="G40:G48">D40+E40-F40</f>
        <v>152589</v>
      </c>
    </row>
    <row r="41" spans="1:7" ht="12.75">
      <c r="A41" s="134">
        <v>2</v>
      </c>
      <c r="B41" s="129" t="s">
        <v>183</v>
      </c>
      <c r="C41" s="134"/>
      <c r="D41" s="135"/>
      <c r="E41" s="135">
        <v>38759</v>
      </c>
      <c r="F41" s="135">
        <v>0</v>
      </c>
      <c r="G41" s="135">
        <f t="shared" si="2"/>
        <v>38759</v>
      </c>
    </row>
    <row r="42" spans="1:7" ht="12.75">
      <c r="A42" s="134">
        <v>3</v>
      </c>
      <c r="B42" s="129" t="s">
        <v>184</v>
      </c>
      <c r="C42" s="134"/>
      <c r="D42" s="135">
        <f>D10-D26</f>
        <v>0</v>
      </c>
      <c r="E42" s="135">
        <v>0</v>
      </c>
      <c r="F42" s="135">
        <v>0</v>
      </c>
      <c r="G42" s="135">
        <f t="shared" si="2"/>
        <v>0</v>
      </c>
    </row>
    <row r="43" spans="1:7" ht="12.75">
      <c r="A43" s="134">
        <v>4</v>
      </c>
      <c r="B43" s="129" t="s">
        <v>185</v>
      </c>
      <c r="C43" s="134"/>
      <c r="D43" s="135">
        <v>569617</v>
      </c>
      <c r="E43" s="135">
        <v>162184</v>
      </c>
      <c r="F43" s="135">
        <v>113923</v>
      </c>
      <c r="G43" s="135">
        <f t="shared" si="2"/>
        <v>617878</v>
      </c>
    </row>
    <row r="44" spans="1:7" ht="12.75">
      <c r="A44" s="134">
        <v>5</v>
      </c>
      <c r="B44" s="129" t="s">
        <v>202</v>
      </c>
      <c r="C44" s="134"/>
      <c r="D44" s="135">
        <f>D12-D28</f>
        <v>1155812</v>
      </c>
      <c r="E44" s="135">
        <v>0</v>
      </c>
      <c r="F44" s="135">
        <v>231162</v>
      </c>
      <c r="G44" s="135">
        <f t="shared" si="2"/>
        <v>924650</v>
      </c>
    </row>
    <row r="45" spans="1:7" ht="12.75">
      <c r="A45" s="134">
        <v>1</v>
      </c>
      <c r="B45" s="129"/>
      <c r="C45" s="134"/>
      <c r="D45" s="135"/>
      <c r="E45" s="135"/>
      <c r="F45" s="135"/>
      <c r="G45" s="135">
        <f t="shared" si="2"/>
        <v>0</v>
      </c>
    </row>
    <row r="46" spans="1:7" ht="12.75">
      <c r="A46" s="134">
        <v>2</v>
      </c>
      <c r="B46" s="129"/>
      <c r="C46" s="134"/>
      <c r="D46" s="135"/>
      <c r="E46" s="135"/>
      <c r="F46" s="135"/>
      <c r="G46" s="135">
        <f t="shared" si="2"/>
        <v>0</v>
      </c>
    </row>
    <row r="47" spans="1:7" ht="12.75">
      <c r="A47" s="134">
        <v>3</v>
      </c>
      <c r="B47" s="129"/>
      <c r="C47" s="134"/>
      <c r="D47" s="135"/>
      <c r="E47" s="135"/>
      <c r="F47" s="135"/>
      <c r="G47" s="135">
        <f t="shared" si="2"/>
        <v>0</v>
      </c>
    </row>
    <row r="48" spans="1:7" ht="12.75">
      <c r="A48" s="134">
        <v>4</v>
      </c>
      <c r="B48" s="129"/>
      <c r="C48" s="134"/>
      <c r="D48" s="135"/>
      <c r="E48" s="135"/>
      <c r="F48" s="135"/>
      <c r="G48" s="135">
        <f t="shared" si="2"/>
        <v>0</v>
      </c>
    </row>
    <row r="49" spans="1:7" ht="30" customHeight="1">
      <c r="A49" s="136"/>
      <c r="B49" s="186" t="s">
        <v>173</v>
      </c>
      <c r="C49" s="187"/>
      <c r="D49" s="188">
        <f>D17-D33</f>
        <v>1725429</v>
      </c>
      <c r="E49" s="188">
        <f>SUM(E40:E48)</f>
        <v>353532</v>
      </c>
      <c r="F49" s="188">
        <f>SUM(F40:F48)</f>
        <v>345085</v>
      </c>
      <c r="G49" s="188">
        <f>SUM(G40:G48)</f>
        <v>1733876</v>
      </c>
    </row>
    <row r="53" ht="15">
      <c r="F53" s="125" t="s">
        <v>174</v>
      </c>
    </row>
    <row r="54" ht="12.75">
      <c r="F54" t="s">
        <v>199</v>
      </c>
    </row>
  </sheetData>
  <sheetProtection/>
  <mergeCells count="18"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M32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3.57421875" style="0" customWidth="1"/>
    <col min="2" max="2" width="24.57421875" style="0" customWidth="1"/>
    <col min="3" max="3" width="5.57421875" style="0" customWidth="1"/>
    <col min="4" max="4" width="10.140625" style="0" customWidth="1"/>
    <col min="5" max="5" width="9.421875" style="0" customWidth="1"/>
    <col min="6" max="6" width="8.28125" style="0" customWidth="1"/>
    <col min="7" max="7" width="11.00390625" style="0" bestFit="1" customWidth="1"/>
    <col min="8" max="8" width="10.421875" style="0" customWidth="1"/>
    <col min="9" max="9" width="9.8515625" style="0" customWidth="1"/>
    <col min="10" max="10" width="9.421875" style="0" customWidth="1"/>
    <col min="11" max="11" width="12.00390625" style="0" customWidth="1"/>
    <col min="12" max="12" width="10.7109375" style="0" customWidth="1"/>
    <col min="13" max="13" width="12.28125" style="140" customWidth="1"/>
    <col min="14" max="14" width="8.28125" style="0" customWidth="1"/>
    <col min="15" max="15" width="19.8515625" style="0" customWidth="1"/>
    <col min="16" max="16" width="6.57421875" style="0" customWidth="1"/>
    <col min="17" max="17" width="10.00390625" style="0" customWidth="1"/>
    <col min="20" max="20" width="10.57421875" style="0" customWidth="1"/>
    <col min="21" max="23" width="10.8515625" style="0" customWidth="1"/>
    <col min="24" max="24" width="11.28125" style="0" customWidth="1"/>
    <col min="25" max="25" width="10.421875" style="0" customWidth="1"/>
    <col min="27" max="27" width="7.28125" style="0" customWidth="1"/>
    <col min="28" max="28" width="19.00390625" style="0" customWidth="1"/>
    <col min="34" max="34" width="10.421875" style="0" customWidth="1"/>
    <col min="35" max="35" width="10.7109375" style="0" customWidth="1"/>
    <col min="36" max="36" width="10.421875" style="0" customWidth="1"/>
    <col min="37" max="37" width="11.140625" style="0" customWidth="1"/>
    <col min="38" max="38" width="13.7109375" style="0" customWidth="1"/>
  </cols>
  <sheetData>
    <row r="4" spans="2:6" ht="18">
      <c r="B4" s="130" t="s">
        <v>197</v>
      </c>
      <c r="C4" s="138"/>
      <c r="F4" s="139" t="s">
        <v>216</v>
      </c>
    </row>
    <row r="6" spans="1:13" s="13" customFormat="1" ht="15" customHeight="1">
      <c r="A6" s="248" t="s">
        <v>2</v>
      </c>
      <c r="B6" s="250" t="s">
        <v>66</v>
      </c>
      <c r="C6" s="248" t="s">
        <v>169</v>
      </c>
      <c r="D6" s="131" t="s">
        <v>170</v>
      </c>
      <c r="E6" s="248" t="s">
        <v>171</v>
      </c>
      <c r="F6" s="248" t="s">
        <v>172</v>
      </c>
      <c r="G6" s="131" t="s">
        <v>170</v>
      </c>
      <c r="H6" s="131" t="s">
        <v>167</v>
      </c>
      <c r="I6" s="131" t="s">
        <v>168</v>
      </c>
      <c r="J6" s="131" t="s">
        <v>175</v>
      </c>
      <c r="K6" s="131" t="s">
        <v>168</v>
      </c>
      <c r="L6" s="141" t="s">
        <v>167</v>
      </c>
      <c r="M6" s="142" t="s">
        <v>176</v>
      </c>
    </row>
    <row r="7" spans="1:13" s="13" customFormat="1" ht="15" customHeight="1">
      <c r="A7" s="249"/>
      <c r="B7" s="251"/>
      <c r="C7" s="249"/>
      <c r="D7" s="133" t="s">
        <v>206</v>
      </c>
      <c r="E7" s="249"/>
      <c r="F7" s="249"/>
      <c r="G7" s="133" t="s">
        <v>207</v>
      </c>
      <c r="H7" s="133" t="s">
        <v>206</v>
      </c>
      <c r="I7" s="133" t="s">
        <v>206</v>
      </c>
      <c r="J7" s="143" t="s">
        <v>217</v>
      </c>
      <c r="K7" s="133" t="s">
        <v>207</v>
      </c>
      <c r="L7" s="133" t="s">
        <v>207</v>
      </c>
      <c r="M7" s="144" t="s">
        <v>177</v>
      </c>
    </row>
    <row r="8" spans="1:13" ht="12.75">
      <c r="A8" s="134">
        <v>1</v>
      </c>
      <c r="B8" s="129" t="s">
        <v>182</v>
      </c>
      <c r="C8" s="134"/>
      <c r="D8" s="135">
        <v>0</v>
      </c>
      <c r="E8" s="135">
        <v>152589</v>
      </c>
      <c r="F8" s="135">
        <v>0</v>
      </c>
      <c r="G8" s="135">
        <f>D8+E8-F8</f>
        <v>152589</v>
      </c>
      <c r="H8" s="135">
        <v>0</v>
      </c>
      <c r="I8" s="135">
        <f>G8-H8</f>
        <v>152589</v>
      </c>
      <c r="J8" s="135">
        <v>0</v>
      </c>
      <c r="K8" s="145">
        <f>I8-J8</f>
        <v>152589</v>
      </c>
      <c r="L8" s="145">
        <f>H8+J8</f>
        <v>0</v>
      </c>
      <c r="M8" s="145"/>
    </row>
    <row r="9" spans="1:13" ht="12.75">
      <c r="A9" s="134">
        <v>2</v>
      </c>
      <c r="B9" s="129" t="s">
        <v>183</v>
      </c>
      <c r="C9" s="134"/>
      <c r="D9" s="135">
        <v>0</v>
      </c>
      <c r="E9" s="135">
        <v>38759</v>
      </c>
      <c r="F9" s="135">
        <v>0</v>
      </c>
      <c r="G9" s="135">
        <f>D9+E9-F9</f>
        <v>38759</v>
      </c>
      <c r="H9" s="135">
        <v>0</v>
      </c>
      <c r="I9" s="135">
        <f aca="true" t="shared" si="0" ref="I9:I16">G9-H9</f>
        <v>38759</v>
      </c>
      <c r="J9" s="135">
        <v>0</v>
      </c>
      <c r="K9" s="145">
        <f>I9-J9</f>
        <v>38759</v>
      </c>
      <c r="L9" s="145">
        <f>H9+J9</f>
        <v>0</v>
      </c>
      <c r="M9" s="145"/>
    </row>
    <row r="10" spans="1:13" ht="12.75">
      <c r="A10" s="134">
        <v>3</v>
      </c>
      <c r="B10" s="129" t="s">
        <v>184</v>
      </c>
      <c r="C10" s="134"/>
      <c r="D10" s="135">
        <v>0</v>
      </c>
      <c r="E10" s="135">
        <v>0</v>
      </c>
      <c r="F10" s="135">
        <v>0</v>
      </c>
      <c r="G10" s="135">
        <f>D10+E10-F10</f>
        <v>0</v>
      </c>
      <c r="H10" s="135">
        <v>0</v>
      </c>
      <c r="I10" s="135">
        <f t="shared" si="0"/>
        <v>0</v>
      </c>
      <c r="J10" s="135">
        <v>0</v>
      </c>
      <c r="K10" s="145">
        <f>I10-J10</f>
        <v>0</v>
      </c>
      <c r="L10" s="145">
        <f>H10+J10</f>
        <v>0</v>
      </c>
      <c r="M10" s="145">
        <v>0</v>
      </c>
    </row>
    <row r="11" spans="1:13" ht="12.75">
      <c r="A11" s="134">
        <v>4</v>
      </c>
      <c r="B11" s="129" t="s">
        <v>185</v>
      </c>
      <c r="C11" s="134"/>
      <c r="D11" s="135">
        <v>569617</v>
      </c>
      <c r="E11" s="135">
        <v>162184</v>
      </c>
      <c r="F11" s="135">
        <v>0</v>
      </c>
      <c r="G11" s="135">
        <f>D11+E11-F11</f>
        <v>731801</v>
      </c>
      <c r="H11" s="135">
        <v>0</v>
      </c>
      <c r="I11" s="135">
        <f t="shared" si="0"/>
        <v>731801</v>
      </c>
      <c r="J11" s="135">
        <v>113923</v>
      </c>
      <c r="K11" s="145">
        <f>I11-J11</f>
        <v>617878</v>
      </c>
      <c r="L11" s="145">
        <f>H11+J11</f>
        <v>113923</v>
      </c>
      <c r="M11" s="145">
        <v>113923</v>
      </c>
    </row>
    <row r="12" spans="1:13" s="137" customFormat="1" ht="24.75" customHeight="1">
      <c r="A12" s="136" t="s">
        <v>178</v>
      </c>
      <c r="B12" s="136" t="s">
        <v>179</v>
      </c>
      <c r="C12" s="254"/>
      <c r="D12" s="255">
        <f aca="true" t="shared" si="1" ref="D12:M12">SUM(D8:D11)</f>
        <v>569617</v>
      </c>
      <c r="E12" s="255">
        <f t="shared" si="1"/>
        <v>353532</v>
      </c>
      <c r="F12" s="255">
        <f t="shared" si="1"/>
        <v>0</v>
      </c>
      <c r="G12" s="255">
        <f t="shared" si="1"/>
        <v>923149</v>
      </c>
      <c r="H12" s="255">
        <f t="shared" si="1"/>
        <v>0</v>
      </c>
      <c r="I12" s="256">
        <f t="shared" si="0"/>
        <v>923149</v>
      </c>
      <c r="J12" s="255">
        <f t="shared" si="1"/>
        <v>113923</v>
      </c>
      <c r="K12" s="257">
        <f t="shared" si="1"/>
        <v>809226</v>
      </c>
      <c r="L12" s="257">
        <f t="shared" si="1"/>
        <v>113923</v>
      </c>
      <c r="M12" s="257">
        <f t="shared" si="1"/>
        <v>113923</v>
      </c>
    </row>
    <row r="13" spans="1:13" ht="12.75">
      <c r="A13" s="258">
        <v>5</v>
      </c>
      <c r="B13" s="259" t="s">
        <v>202</v>
      </c>
      <c r="C13" s="258"/>
      <c r="D13" s="256">
        <v>1228812</v>
      </c>
      <c r="E13" s="256">
        <v>0</v>
      </c>
      <c r="F13" s="256">
        <v>0</v>
      </c>
      <c r="G13" s="256">
        <f>D13+E13-F13</f>
        <v>1228812</v>
      </c>
      <c r="H13" s="256">
        <v>73000</v>
      </c>
      <c r="I13" s="256">
        <f t="shared" si="0"/>
        <v>1155812</v>
      </c>
      <c r="J13" s="256">
        <v>231162</v>
      </c>
      <c r="K13" s="260">
        <f>I13-J13</f>
        <v>924650</v>
      </c>
      <c r="L13" s="260">
        <f>H13+J13</f>
        <v>304162</v>
      </c>
      <c r="M13" s="260">
        <v>304162</v>
      </c>
    </row>
    <row r="14" spans="1:13" ht="12.75">
      <c r="A14" s="258">
        <v>2</v>
      </c>
      <c r="B14" s="259"/>
      <c r="C14" s="258"/>
      <c r="D14" s="256"/>
      <c r="E14" s="256"/>
      <c r="F14" s="256"/>
      <c r="G14" s="256">
        <f>D14+E14-F14</f>
        <v>0</v>
      </c>
      <c r="H14" s="256"/>
      <c r="I14" s="256">
        <f t="shared" si="0"/>
        <v>0</v>
      </c>
      <c r="J14" s="256"/>
      <c r="K14" s="260">
        <f>I14-J14</f>
        <v>0</v>
      </c>
      <c r="L14" s="260">
        <f>H14+J14</f>
        <v>0</v>
      </c>
      <c r="M14" s="260">
        <f>I14*20%</f>
        <v>0</v>
      </c>
    </row>
    <row r="15" spans="1:13" ht="12.75">
      <c r="A15" s="258">
        <v>3</v>
      </c>
      <c r="B15" s="259"/>
      <c r="C15" s="258"/>
      <c r="D15" s="256"/>
      <c r="E15" s="256"/>
      <c r="F15" s="256"/>
      <c r="G15" s="256">
        <f>D15+E15-F15</f>
        <v>0</v>
      </c>
      <c r="H15" s="256"/>
      <c r="I15" s="256">
        <f t="shared" si="0"/>
        <v>0</v>
      </c>
      <c r="J15" s="256"/>
      <c r="K15" s="260">
        <f>I15-J15</f>
        <v>0</v>
      </c>
      <c r="L15" s="260">
        <f>H15+J15</f>
        <v>0</v>
      </c>
      <c r="M15" s="260">
        <f>I15*20%</f>
        <v>0</v>
      </c>
    </row>
    <row r="16" spans="1:13" ht="12.75">
      <c r="A16" s="258">
        <v>4</v>
      </c>
      <c r="B16" s="259"/>
      <c r="C16" s="258"/>
      <c r="D16" s="256"/>
      <c r="E16" s="256"/>
      <c r="F16" s="256"/>
      <c r="G16" s="256">
        <f>D16+E16-F16</f>
        <v>0</v>
      </c>
      <c r="H16" s="256"/>
      <c r="I16" s="256">
        <f t="shared" si="0"/>
        <v>0</v>
      </c>
      <c r="J16" s="256"/>
      <c r="K16" s="260">
        <f>I16-J16</f>
        <v>0</v>
      </c>
      <c r="L16" s="260">
        <f>H16+J16</f>
        <v>0</v>
      </c>
      <c r="M16" s="260">
        <f>I16*20%</f>
        <v>0</v>
      </c>
    </row>
    <row r="17" spans="1:13" s="137" customFormat="1" ht="24.75" customHeight="1">
      <c r="A17" s="136" t="s">
        <v>180</v>
      </c>
      <c r="B17" s="136" t="s">
        <v>181</v>
      </c>
      <c r="C17" s="254"/>
      <c r="D17" s="255">
        <f>SUM(D13:D16)</f>
        <v>1228812</v>
      </c>
      <c r="E17" s="255">
        <f>SUM(E13:E16)</f>
        <v>0</v>
      </c>
      <c r="F17" s="255"/>
      <c r="G17" s="255">
        <f aca="true" t="shared" si="2" ref="G17:M17">SUM(G13:G16)</f>
        <v>1228812</v>
      </c>
      <c r="H17" s="255">
        <f t="shared" si="2"/>
        <v>73000</v>
      </c>
      <c r="I17" s="256">
        <f>G17-H17</f>
        <v>1155812</v>
      </c>
      <c r="J17" s="255">
        <f t="shared" si="2"/>
        <v>231162</v>
      </c>
      <c r="K17" s="257">
        <f t="shared" si="2"/>
        <v>924650</v>
      </c>
      <c r="L17" s="257">
        <f t="shared" si="2"/>
        <v>304162</v>
      </c>
      <c r="M17" s="257">
        <f t="shared" si="2"/>
        <v>304162</v>
      </c>
    </row>
    <row r="18" spans="1:13" s="137" customFormat="1" ht="31.5" customHeight="1">
      <c r="A18" s="136"/>
      <c r="B18" s="186" t="s">
        <v>173</v>
      </c>
      <c r="C18" s="187"/>
      <c r="D18" s="188">
        <f aca="true" t="shared" si="3" ref="D18:M18">D12+D17</f>
        <v>1798429</v>
      </c>
      <c r="E18" s="188">
        <f t="shared" si="3"/>
        <v>353532</v>
      </c>
      <c r="F18" s="188">
        <f t="shared" si="3"/>
        <v>0</v>
      </c>
      <c r="G18" s="188">
        <f t="shared" si="3"/>
        <v>2151961</v>
      </c>
      <c r="H18" s="188">
        <f t="shared" si="3"/>
        <v>73000</v>
      </c>
      <c r="I18" s="188">
        <f t="shared" si="3"/>
        <v>2078961</v>
      </c>
      <c r="J18" s="188">
        <f t="shared" si="3"/>
        <v>345085</v>
      </c>
      <c r="K18" s="188">
        <f t="shared" si="3"/>
        <v>1733876</v>
      </c>
      <c r="L18" s="188">
        <f t="shared" si="3"/>
        <v>418085</v>
      </c>
      <c r="M18" s="188">
        <f t="shared" si="3"/>
        <v>418085</v>
      </c>
    </row>
    <row r="20" ht="15">
      <c r="K20" s="125" t="s">
        <v>174</v>
      </c>
    </row>
    <row r="21" spans="7:11" ht="15">
      <c r="G21" t="s">
        <v>191</v>
      </c>
      <c r="K21" s="125" t="s">
        <v>198</v>
      </c>
    </row>
    <row r="23" ht="12.75">
      <c r="H23" s="140"/>
    </row>
    <row r="24" ht="12.75">
      <c r="H24" s="140"/>
    </row>
    <row r="25" ht="12.75">
      <c r="H25" s="140" t="s">
        <v>191</v>
      </c>
    </row>
    <row r="26" ht="12.75">
      <c r="H26" s="146"/>
    </row>
    <row r="27" ht="12.75">
      <c r="H27" s="140"/>
    </row>
    <row r="28" ht="12.75">
      <c r="H28" s="140"/>
    </row>
    <row r="29" ht="12.75">
      <c r="H29" s="140"/>
    </row>
    <row r="30" ht="12.75">
      <c r="H30" s="140"/>
    </row>
    <row r="31" ht="12.75">
      <c r="H31" s="140"/>
    </row>
    <row r="32" ht="12.75">
      <c r="H32" s="140"/>
    </row>
  </sheetData>
  <sheetProtection/>
  <mergeCells count="5">
    <mergeCell ref="F6:F7"/>
    <mergeCell ref="A6:A7"/>
    <mergeCell ref="B6:B7"/>
    <mergeCell ref="C6:C7"/>
    <mergeCell ref="E6:E7"/>
  </mergeCells>
  <printOptions horizontalCentered="1"/>
  <pageMargins left="0.65" right="0" top="1" bottom="2.1" header="0.5" footer="1.81"/>
  <pageSetup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9" sqref="R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NelTechComp</cp:lastModifiedBy>
  <cp:lastPrinted>2014-02-24T11:49:20Z</cp:lastPrinted>
  <dcterms:created xsi:type="dcterms:W3CDTF">2002-02-16T18:16:52Z</dcterms:created>
  <dcterms:modified xsi:type="dcterms:W3CDTF">2014-03-14T18:41:37Z</dcterms:modified>
  <cp:category/>
  <cp:version/>
  <cp:contentType/>
  <cp:contentStatus/>
</cp:coreProperties>
</file>