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0" windowWidth="15330" windowHeight="4500" tabRatio="856" firstSheet="1" activeTab="6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1" sheetId="6" r:id="rId6"/>
    <sheet name="Shenimet" sheetId="7" r:id="rId7"/>
    <sheet name="Aneksi 1" sheetId="8" r:id="rId8"/>
    <sheet name="Aneksi 2" sheetId="9" r:id="rId9"/>
    <sheet name="AAM" sheetId="10" r:id="rId10"/>
    <sheet name="Aneks Statistikor" sheetId="11" r:id="rId11"/>
    <sheet name="Aktivitet per BM" sheetId="12" r:id="rId12"/>
    <sheet name="Debitoret" sheetId="13" r:id="rId13"/>
    <sheet name="Kreditoret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<sst xmlns="http://schemas.openxmlformats.org/spreadsheetml/2006/main" count="1206" uniqueCount="836">
  <si>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</si>
  <si>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</si>
  <si>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</si>
  <si>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</si>
  <si>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</si>
  <si>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</si>
  <si>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</si>
  <si>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</si>
  <si>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</si>
  <si>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</si>
  <si>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</si>
  <si>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</si>
  <si>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</si>
  <si>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</si>
  <si>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</si>
  <si>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</si>
  <si>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</si>
  <si>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</si>
  <si>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</si>
  <si>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</si>
  <si>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</si>
  <si>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</si>
  <si>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</si>
  <si>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</si>
  <si>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</si>
  <si>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</si>
  <si>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</si>
  <si>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</si>
  <si>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</si>
  <si>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</si>
  <si>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</si>
  <si>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</si>
  <si>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</si>
  <si>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</si>
  <si>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</si>
  <si>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</si>
  <si>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</si>
  <si>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</si>
  <si>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</si>
  <si>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</si>
  <si>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</si>
  <si>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</si>
  <si>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</si>
  <si>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</si>
  <si>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</si>
  <si>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</si>
  <si>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</si>
  <si>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</si>
  <si>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</si>
  <si>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</si>
  <si>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</si>
  <si>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</si>
  <si>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</si>
  <si>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</si>
  <si>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</si>
  <si>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</si>
  <si>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</si>
  <si>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</si>
  <si>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</si>
  <si>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</si>
  <si>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</si>
  <si>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</si>
  <si>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</si>
  <si>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</si>
  <si>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</si>
  <si>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</si>
  <si>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</si>
  <si>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</si>
  <si>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</si>
  <si>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</si>
  <si>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</si>
  <si>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</si>
  <si>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</si>
  <si>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</si>
  <si>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</si>
  <si>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</si>
  <si>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</si>
  <si>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</si>
  <si>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</si>
  <si>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</si>
  <si>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</si>
  <si>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</si>
  <si>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</si>
  <si>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</si>
  <si>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</si>
  <si>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</si>
  <si>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</si>
  <si>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</si>
  <si>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</si>
  <si>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</si>
  <si>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</si>
  <si>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</si>
  <si>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</si>
  <si>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</si>
  <si>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 xml:space="preserve">(  Ne zbarim te Standartit Kombetar te Kontabilitetit Nr.2 dhe </t>
  </si>
  <si>
    <t>NIPT -i</t>
  </si>
  <si>
    <t>Pasqyra Financiare jane te shprehura ne</t>
  </si>
  <si>
    <t>Pasqyra Financiare jane te rumbullakosura ne</t>
  </si>
  <si>
    <t>Nga</t>
  </si>
  <si>
    <t>Deri</t>
  </si>
  <si>
    <t>Pasqyra Financiare jane individuale</t>
  </si>
  <si>
    <t>Pasqyra Financiare jane te konsoliduara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</si>
  <si>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</si>
  <si>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</si>
  <si>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</si>
  <si>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</si>
  <si>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</si>
  <si>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</si>
  <si>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</si>
  <si>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</si>
  <si>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</si>
  <si>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</si>
  <si>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</si>
  <si>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</si>
  <si>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</si>
  <si>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</si>
  <si>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</si>
  <si>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</si>
  <si>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</si>
  <si>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</si>
  <si>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</si>
  <si>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</si>
  <si>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</si>
  <si>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</si>
  <si>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</si>
  <si>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</si>
  <si>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</si>
  <si>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</si>
  <si>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</si>
  <si>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</si>
  <si>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</si>
  <si>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</si>
  <si>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</si>
  <si>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</si>
  <si>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</si>
  <si>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</si>
  <si>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</si>
  <si>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</si>
  <si>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</si>
  <si>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</si>
  <si>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</si>
  <si>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</si>
  <si>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</si>
  <si>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</si>
  <si>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</si>
  <si>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</si>
  <si>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</si>
  <si>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</si>
  <si>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</si>
  <si>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</si>
  <si>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</si>
  <si>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</si>
  <si>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</si>
  <si>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</si>
  <si>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</si>
  <si>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PO</t>
  </si>
  <si>
    <t>JO</t>
  </si>
  <si>
    <t>LEKE</t>
  </si>
  <si>
    <t>QARKU</t>
  </si>
  <si>
    <t>DURRES</t>
  </si>
  <si>
    <t>Ligjit Nr. 9228 Date 29.04.2004    " Per Kontabilitetin dhe Pasqyrat Financiare " )</t>
  </si>
  <si>
    <t>Periudha  Kontabel e Pasqyrave Financiare</t>
  </si>
  <si>
    <t>Data  e  mbylljes se Pasqyrave Financiare</t>
  </si>
  <si>
    <t>Sqarim :</t>
  </si>
  <si>
    <t>Dhenia e shenimeve shpjeguese ne kete pjese eshte e detyrueshme sipas SKK 2.</t>
  </si>
  <si>
    <t>Plotesimi I te dhenave te kesaj pjese duhet te behet sipas kerkesave dhe struktures standarte te</t>
  </si>
  <si>
    <t>percaktuar ne SKK 2 dhe konkretisht paragrafeve 49-55.Radha e dhenies se spjegimeve duhet te jete :</t>
  </si>
  <si>
    <t>a) Informacion i pergjithshem dhe politikat kontabel.</t>
  </si>
  <si>
    <t>b) Shenimet qe shpjegojne zerat e ndryshem te pasqyrave financiare.</t>
  </si>
  <si>
    <t>c) Shenime te tjera shpjeguese.</t>
  </si>
  <si>
    <t>A. Informacion  i  pergjithshem.</t>
  </si>
  <si>
    <t>*</t>
  </si>
  <si>
    <t>Kuadri ligjor : Ligji nr.9228 date 29.04.2004 " Per Kontabilitetin dhe Pasqyrat Financiare ".</t>
  </si>
  <si>
    <t>Kuadri kontabel i zbatuar : Standartet Kombetare te Kontabilitetit ne Shqiperi ( SKK ).</t>
  </si>
  <si>
    <t>Baza e pergatitjes se Pasqyrave Financiare : Te drejtat dhe detyrimet e konstatuara.</t>
  </si>
  <si>
    <t>Per percaktimin e kostos se inventareve eshte zgjedhur metoda " FIFO ".</t>
  </si>
  <si>
    <t>Per vleresimin e AMM eshte zgjedhur modeli i kostos duke i paraqitur ne bilanc me kosto</t>
  </si>
  <si>
    <t>minus amortizimin e akumuluar.</t>
  </si>
  <si>
    <t xml:space="preserve">Per llogaritjen e amortizimit te AAM subjekti ka aplikuar si metode te amortizimit te </t>
  </si>
  <si>
    <t>ndertesave metoden lineare dhe per AAM te tjera metoden e amortizimit mbi bazen e vleres se mbetur</t>
  </si>
  <si>
    <t>ndersa normat e amortizimit jane te njellojta me ato te sistemit fiskal ne fuqi dhe konkretisht :</t>
  </si>
  <si>
    <t>Te gjitha AAM e tjera me 20 % te vleres se mbetur.</t>
  </si>
  <si>
    <t>Jane perpiluar pasqyrat e meposhtme :</t>
  </si>
  <si>
    <t>Bilanci</t>
  </si>
  <si>
    <t>Pasqyra e te ardhurave dhe shpenzimeve</t>
  </si>
  <si>
    <t>Pasqyra e flukseve te parase</t>
  </si>
  <si>
    <t>Pasqyra e ndryshimeve ne kapital</t>
  </si>
  <si>
    <t>Shenimet spjeguese</t>
  </si>
  <si>
    <t>B. Shenime qe shpjegojne zerat e ndryshem te pasqyrave financiare.</t>
  </si>
  <si>
    <t>Bilanci.</t>
  </si>
  <si>
    <t>NE  AKTIVET  AFATSHKURTRA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</si>
  <si>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</si>
  <si>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</si>
  <si>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</si>
  <si>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</si>
  <si>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</si>
  <si>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</si>
  <si>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</si>
  <si>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</si>
  <si>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ALL</t>
  </si>
  <si>
    <t>EUR</t>
  </si>
  <si>
    <t>Totali</t>
  </si>
  <si>
    <t>E M E R T I M I</t>
  </si>
  <si>
    <t>Arka ne Leke</t>
  </si>
  <si>
    <t>Arka ne Euro</t>
  </si>
  <si>
    <t>Vlera totale</t>
  </si>
  <si>
    <t>NE  PASIVET  AFATSHKURTRA</t>
  </si>
  <si>
    <t>Ne detyrimet tatimore jane tepricat e llogarive :</t>
  </si>
  <si>
    <t>detyrime per sigurimet shoq. shend. -</t>
  </si>
  <si>
    <t xml:space="preserve">detyrime per TAP - </t>
  </si>
  <si>
    <t xml:space="preserve">Vlera totale </t>
  </si>
  <si>
    <t>NE  KAPITAL</t>
  </si>
  <si>
    <r>
      <t xml:space="preserve">Eshte paraqitur </t>
    </r>
    <r>
      <rPr>
        <i/>
        <sz val="10"/>
        <rFont val="Arial"/>
        <family val="2"/>
      </rPr>
      <t>vlera e kapitalit</t>
    </r>
    <r>
      <rPr>
        <sz val="10"/>
        <rFont val="Arial"/>
        <family val="2"/>
      </rPr>
      <t xml:space="preserve"> aksionar.</t>
    </r>
  </si>
  <si>
    <r>
      <t xml:space="preserve">Vlera e </t>
    </r>
    <r>
      <rPr>
        <i/>
        <sz val="10"/>
        <rFont val="Arial"/>
        <family val="2"/>
      </rPr>
      <t>fitimit per vitin financiar</t>
    </r>
    <r>
      <rPr>
        <sz val="10"/>
        <rFont val="Arial"/>
        <family val="2"/>
      </rPr>
      <t>.</t>
    </r>
  </si>
  <si>
    <t>Pasqyra e te ardhurave  dhe  shpenzimeve.</t>
  </si>
  <si>
    <t>Konform SKK 2 " Paraqitja e Pasqyrave Financiare" - eshte perdorur formati bazuar ne klasifikimin</t>
  </si>
  <si>
    <t>e shpenzimeve sipas natyres.</t>
  </si>
  <si>
    <t xml:space="preserve">Ne kete pasqyre te ardhurat paraqiten me numra pozitive kurse shpenzimet me numra negative </t>
  </si>
  <si>
    <t>mes kllapash.</t>
  </si>
  <si>
    <t>Mallra ( kosto e blerjes )</t>
  </si>
  <si>
    <r>
      <t>Kosto e punes</t>
    </r>
    <r>
      <rPr>
        <sz val="10"/>
        <rFont val="Arial"/>
        <family val="0"/>
      </rPr>
      <t xml:space="preserve"> - Jane perfshire :</t>
    </r>
  </si>
  <si>
    <r>
      <t>Shpenzimet per sigurimet shoq. e shend</t>
    </r>
    <r>
      <rPr>
        <sz val="10"/>
        <rFont val="Arial"/>
        <family val="0"/>
      </rPr>
      <t>.</t>
    </r>
  </si>
  <si>
    <t>Fitimi  para  tatimit</t>
  </si>
  <si>
    <t>Tatimi  mbi  fitim</t>
  </si>
  <si>
    <t>Pasqyra e flukseve te parase.</t>
  </si>
  <si>
    <t>Ne kete pasqyre flukset hyrese ( arketimet ) paraqiten me numra pozitive kurse flukset dalese</t>
  </si>
  <si>
    <t>( pagesat ) me numra negative mes kllapash.</t>
  </si>
  <si>
    <t>Per drejtimin e Njesise  Ekonomike</t>
  </si>
  <si>
    <r>
      <t xml:space="preserve">               </t>
    </r>
    <r>
      <rPr>
        <b/>
        <u val="single"/>
        <sz val="14"/>
        <rFont val="Arial"/>
        <family val="2"/>
      </rPr>
      <t xml:space="preserve">S H E N I M E T          S P J E G U E S </t>
    </r>
    <r>
      <rPr>
        <b/>
        <sz val="14"/>
        <rFont val="Arial"/>
        <family val="2"/>
      </rPr>
      <t>E</t>
    </r>
  </si>
  <si>
    <t>detyrime per tatim fitimin -</t>
  </si>
  <si>
    <r>
      <t>Materialet e konsumuara</t>
    </r>
    <r>
      <rPr>
        <sz val="10"/>
        <rFont val="Arial"/>
        <family val="0"/>
      </rPr>
      <t xml:space="preserve"> - Vlera neto ndermjet Mallrave ( sipas kostos se blerjes )  :</t>
    </r>
  </si>
  <si>
    <t>K 94203201 A</t>
  </si>
  <si>
    <t>Thumane ,  KRUJE.</t>
  </si>
  <si>
    <t>TREGTI  LULESH</t>
  </si>
  <si>
    <t>Pasqyra e fluksit monetar – Metoda idirekte</t>
  </si>
  <si>
    <t>Periudha raportuese</t>
  </si>
  <si>
    <t>Periudha paraardhëse</t>
  </si>
  <si>
    <t xml:space="preserve"> Fluksi monetar nga veprimtaritë e shfrytëzimit</t>
  </si>
  <si>
    <t xml:space="preserve"> Fitimi para tatimit</t>
  </si>
  <si>
    <t xml:space="preserve"> Rregullime për:</t>
  </si>
  <si>
    <t xml:space="preserve"> Rritje/rënie në tepricën e kërkesave të arkëtueshme                           nga aktiviteti, si dhe kërkesave të arkëtueshme të tjera</t>
  </si>
  <si>
    <t xml:space="preserve"> Rritje  /rënie në tepricën inventarit</t>
  </si>
  <si>
    <t xml:space="preserve"> Rritje / rënie në tepricën e detyrimeve, për t’u paguar nga aktiviteti</t>
  </si>
  <si>
    <t xml:space="preserve"> Interesi i paguar</t>
  </si>
  <si>
    <t xml:space="preserve"> Tatim mbi fitimin i paguar</t>
  </si>
  <si>
    <t xml:space="preserve"> MM neto nga aktivitetet e shfrytëzimit</t>
  </si>
  <si>
    <t xml:space="preserve"> Fluksi monetar nga veprimtaritë investuese</t>
  </si>
  <si>
    <t xml:space="preserve"> Blerja e shoqërisë së kontrolluar X minus paratë e arkëtuara</t>
  </si>
  <si>
    <t xml:space="preserve"> Blerja e aktiveve afatgjata materiale</t>
  </si>
  <si>
    <t xml:space="preserve"> Të ardhura nga shitja e pajisjeve</t>
  </si>
  <si>
    <t xml:space="preserve"> Interesi i arkëtuar</t>
  </si>
  <si>
    <t xml:space="preserve"> Dividendët e arkëtuar</t>
  </si>
  <si>
    <t xml:space="preserve"> MM neto e përdorur në aktivitetet investuese</t>
  </si>
  <si>
    <t xml:space="preserve"> Fluksi monetar nga veprimtaritë financiare</t>
  </si>
  <si>
    <t xml:space="preserve"> Të ardhura nga emetimi i kapitalit aksioner</t>
  </si>
  <si>
    <t xml:space="preserve"> Të ardhura nga huamarrje afatgjata</t>
  </si>
  <si>
    <t xml:space="preserve"> Pagesat e detyrimeve të qirasë financiare</t>
  </si>
  <si>
    <t xml:space="preserve"> Dividendët e paguar</t>
  </si>
  <si>
    <t xml:space="preserve"> MM neto e përdorur në aktivitetet financiare</t>
  </si>
  <si>
    <t xml:space="preserve"> Rritja/rënia neto e mjeteve monetare</t>
  </si>
  <si>
    <t xml:space="preserve"> Mjetet monetare në fillim të periudhës kontabël</t>
  </si>
  <si>
    <t xml:space="preserve"> Mjetet monetare në fund të periudhës kontabël</t>
  </si>
  <si>
    <r>
      <t xml:space="preserve">                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Amortizimin</t>
    </r>
  </si>
  <si>
    <r>
      <t xml:space="preserve">                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 - Humbje nga këmbimet valutore</t>
    </r>
  </si>
  <si>
    <r>
      <t xml:space="preserve">                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Të ardhura nga investimet</t>
    </r>
  </si>
  <si>
    <r>
      <t xml:space="preserve">                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Shpenzime për interesa</t>
    </r>
  </si>
  <si>
    <t>perdorur rrumbullakim shifrash.</t>
  </si>
  <si>
    <t xml:space="preserve">  ''ANDI  GJOKA'' shpk</t>
  </si>
  <si>
    <t xml:space="preserve">Rezervat ligjore </t>
  </si>
  <si>
    <t>Rezerva te tjera</t>
  </si>
  <si>
    <r>
      <t>Shitjet neto</t>
    </r>
    <r>
      <rPr>
        <sz val="10"/>
        <rFont val="Arial"/>
        <family val="2"/>
      </rPr>
      <t xml:space="preserve"> - kemi paraqitur shifren e te ardhurave nga afarizmi ( shitje lule dekorative )</t>
    </r>
  </si>
  <si>
    <t>Pagat e punonjesve nuk jane perfshire pasi jane paguar ne cash.</t>
  </si>
  <si>
    <t>Konform SKK 2 " Paraqitja e Pasqyrave Financiare " eshte perdorur formati i metodes indirekte.</t>
  </si>
  <si>
    <t xml:space="preserve">Hartuesi  i  Bilancit  </t>
  </si>
  <si>
    <t xml:space="preserve">                Andi  GJOKA</t>
  </si>
  <si>
    <t xml:space="preserve">DEKLARATA ANALITIKE PER </t>
  </si>
  <si>
    <t>TATIMIN MBI TE ARDHURAT</t>
  </si>
  <si>
    <t>(Vetem per perdorim zyrtar )</t>
  </si>
  <si>
    <t>NIPT</t>
  </si>
  <si>
    <t>Periudha tatimore</t>
  </si>
  <si>
    <t xml:space="preserve">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</si>
  <si>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</si>
  <si>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</si>
  <si>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</si>
  <si>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</si>
  <si>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</si>
  <si>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</si>
  <si>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</si>
  <si>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</si>
  <si>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</si>
  <si>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</si>
  <si>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</si>
  <si>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</si>
  <si>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</si>
  <si>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</si>
  <si>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>vleren e shtuar te zbritshme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</si>
  <si>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</si>
  <si>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</si>
  <si>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</si>
  <si>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</si>
  <si>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</si>
  <si>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</si>
  <si>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</si>
  <si>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</si>
  <si>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</si>
  <si>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</si>
  <si>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</si>
  <si>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</si>
  <si>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</si>
  <si>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</si>
  <si>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</si>
  <si>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</si>
  <si>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</si>
  <si>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</si>
  <si>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</si>
  <si>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</si>
  <si>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</si>
  <si>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</si>
  <si>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</si>
  <si>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Deklaroj nen pergjegjesine time qe informacioni I mesiperm eshte I </t>
    </r>
  </si>
  <si>
    <t>plote dhe I sakte</t>
  </si>
  <si>
    <t>Per Drejtimin e Shoqerise</t>
  </si>
  <si>
    <t>Sipas Bilancit</t>
  </si>
  <si>
    <t xml:space="preserve">   Numri i Vendosjes se Dokumentit (NVD)</t>
  </si>
  <si>
    <t>K94203201A</t>
  </si>
  <si>
    <t>Emri tregtar  "ANDI GJOKA" shpk</t>
  </si>
  <si>
    <t>Adresa  Thumane  KRUJE</t>
  </si>
  <si>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</si>
  <si>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</si>
  <si>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</si>
  <si>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</si>
  <si>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</si>
  <si>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</si>
  <si>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</si>
  <si>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</si>
  <si>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</si>
  <si>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</si>
  <si>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</si>
  <si>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Shuma</t>
  </si>
  <si>
    <t>ANDI GJOKA  shpk</t>
  </si>
  <si>
    <t xml:space="preserve">Tregti  lulesh </t>
  </si>
  <si>
    <t>Thumane   Kruje</t>
  </si>
  <si>
    <t>Peme e lule dekorative</t>
  </si>
  <si>
    <t>te llojeve te ndryshme</t>
  </si>
  <si>
    <t xml:space="preserve">                       Andi  GJOKA</t>
  </si>
  <si>
    <t xml:space="preserve">                I N V E N T A R I   I MALLRAVE</t>
  </si>
  <si>
    <t xml:space="preserve">    Andi  GJOKA</t>
  </si>
  <si>
    <t>Shoqeria  ''ANDI GJOKA'' shpk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</si>
  <si>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</si>
  <si>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</si>
  <si>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</si>
  <si>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</si>
  <si>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</si>
  <si>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</si>
  <si>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</si>
  <si>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</si>
  <si>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</si>
  <si>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</si>
  <si>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</si>
  <si>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 xml:space="preserve">   Andi GJOKA</t>
  </si>
  <si>
    <t>SHOQERIA ''ANDI GJOKA'' shpk</t>
  </si>
  <si>
    <t>NIPT  K 94203201 A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</si>
  <si>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</si>
  <si>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</si>
  <si>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</si>
  <si>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</si>
  <si>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</si>
  <si>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</si>
  <si>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</si>
  <si>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</si>
  <si>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</si>
  <si>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</si>
  <si>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</si>
  <si>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</si>
  <si>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</si>
  <si>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</si>
  <si>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</si>
  <si>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</si>
  <si>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</si>
  <si>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</si>
  <si>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</si>
  <si>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</si>
  <si>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</si>
  <si>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</si>
  <si>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</si>
  <si>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</si>
  <si>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</si>
  <si>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</si>
  <si>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</si>
  <si>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</si>
  <si>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</si>
  <si>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</si>
  <si>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Andi  GJOKA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</si>
  <si>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</si>
  <si>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</si>
  <si>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</si>
  <si>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</si>
  <si>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</si>
  <si>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</si>
  <si>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</si>
  <si>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</si>
  <si>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</si>
  <si>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</si>
  <si>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</si>
  <si>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</si>
  <si>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</si>
  <si>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</si>
  <si>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</si>
  <si>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</si>
  <si>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</si>
  <si>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</si>
  <si>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</si>
  <si>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</si>
  <si>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</si>
  <si>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</si>
  <si>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</si>
  <si>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</si>
  <si>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</si>
  <si>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</si>
  <si>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</si>
  <si>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</si>
  <si>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</si>
  <si>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</si>
  <si>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</si>
  <si>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</si>
  <si>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</si>
  <si>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</si>
  <si>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</si>
  <si>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</si>
  <si>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</si>
  <si>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</si>
  <si>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</si>
  <si>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</si>
  <si>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</si>
  <si>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</si>
  <si>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</si>
  <si>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</si>
  <si>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</si>
  <si>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</si>
  <si>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</si>
  <si>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</si>
  <si>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</si>
  <si>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</si>
  <si>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</si>
  <si>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</si>
  <si>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</si>
  <si>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</si>
  <si>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</si>
  <si>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</si>
  <si>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</si>
  <si>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</si>
  <si>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</si>
  <si>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</si>
  <si>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</si>
  <si>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</si>
  <si>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  ''ANDI GJOKA'' shpk</t>
  </si>
  <si>
    <t>NIPTI  K94203201A</t>
  </si>
  <si>
    <t>Pasqyre Nr.3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</si>
  <si>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</si>
  <si>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</si>
  <si>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</si>
  <si>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</si>
  <si>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</si>
  <si>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</si>
  <si>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</si>
  <si>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</si>
  <si>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</si>
  <si>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</si>
  <si>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</si>
  <si>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</si>
  <si>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</si>
  <si>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</si>
  <si>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</si>
  <si>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</si>
  <si>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</si>
  <si>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</si>
  <si>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</si>
  <si>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</si>
  <si>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</si>
  <si>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</si>
  <si>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</si>
  <si>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</si>
  <si>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</si>
  <si>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</si>
  <si>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</si>
  <si>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</si>
  <si>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</si>
  <si>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</si>
  <si>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</si>
  <si>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</si>
  <si>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</si>
  <si>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</si>
  <si>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</si>
  <si>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</si>
  <si>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</si>
  <si>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</si>
  <si>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</si>
  <si>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</si>
  <si>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</si>
  <si>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</si>
  <si>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</si>
  <si>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</si>
  <si>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</si>
  <si>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</si>
  <si>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</si>
  <si>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</si>
  <si>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</si>
  <si>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</si>
  <si>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</si>
  <si>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</si>
  <si>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</si>
  <si>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</si>
  <si>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</si>
  <si>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</si>
  <si>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NIPT  K94203201A</t>
  </si>
  <si>
    <r>
      <t>Shpenzimet e tjera perfshijne</t>
    </r>
    <r>
      <rPr>
        <sz val="10"/>
        <rFont val="Arial"/>
        <family val="0"/>
      </rPr>
      <t xml:space="preserve"> :</t>
    </r>
  </si>
  <si>
    <t xml:space="preserve">Shpenzime transporti </t>
  </si>
  <si>
    <t>Shpenzime telefonike</t>
  </si>
  <si>
    <t>Shpenzime per bileta avioni</t>
  </si>
  <si>
    <t>Pozicioni me 31 dhjetor 2013</t>
  </si>
  <si>
    <t>NIPTI   K94203201A</t>
  </si>
  <si>
    <t>Viti 2014</t>
  </si>
  <si>
    <t>Shoqeria Andi Gjoka shpk e ushtron aktivitetin e saj ne ambjentet te cilat jane ne pronesi te</t>
  </si>
  <si>
    <t>administratorit te saj Z.Andi Gjoka.Bashkelidhur ketij bilanci kemi çertifikaten e pronesise nr.213/2 ,</t>
  </si>
  <si>
    <t>zona kadastrale 2182,volumi 1,faqe 243 ku ushtron aktivitetin e saj shoqeria Andi Gjoka shpk.</t>
  </si>
  <si>
    <t>Vendi i ushtrimit te aktivitetit.</t>
  </si>
  <si>
    <t>Viti   2015</t>
  </si>
  <si>
    <t>Pasqyrat    Financiare    te    Vitit   2015</t>
  </si>
  <si>
    <t>Pasqyra   e   te   Ardhurave   dhe   Shpenzimeve     2015</t>
  </si>
  <si>
    <t>Fitimi (humbja) bruto e vitit financiar  ( 14 - 15 )</t>
  </si>
  <si>
    <t>Zbriten shpenzimet e pa zbritshme</t>
  </si>
  <si>
    <t>Pasqyra e Fluksit Monetar - Metoda indirekte 2015</t>
  </si>
  <si>
    <t>Pasqyra  e  Ndryshimeve  ne  Kapital  2015</t>
  </si>
  <si>
    <t>Pozicioni me 31 dhjetor 2014</t>
  </si>
  <si>
    <t>Pozicioni me 31 dhjetor 2015</t>
  </si>
  <si>
    <t>31.12.2015</t>
  </si>
  <si>
    <t>Aktivet Afatgjata Materiale  me vlere fillestare   2015</t>
  </si>
  <si>
    <t>Amortizimi A.A.Materiale   2015</t>
  </si>
  <si>
    <t>Vlera Kontabel Neto e A.A.Materiale  2015</t>
  </si>
  <si>
    <t>Viti 2015</t>
  </si>
  <si>
    <t>PASQYRA E SHITJEVE TE SHPK ANDI  GJOKA VITI 2015</t>
  </si>
  <si>
    <t>Arketimet</t>
  </si>
  <si>
    <t>Arketimi</t>
  </si>
  <si>
    <t>Gjendja</t>
  </si>
  <si>
    <t>Adresa</t>
  </si>
  <si>
    <t>Nipti</t>
  </si>
  <si>
    <t>Shitja Gjithsej</t>
  </si>
  <si>
    <t>Gjithsej</t>
  </si>
  <si>
    <t>31/12/2015</t>
  </si>
  <si>
    <t>A.M.I.A SHPK</t>
  </si>
  <si>
    <t>TIRANE</t>
  </si>
  <si>
    <t>K01508002O</t>
  </si>
  <si>
    <t>ABID BUKARI WATER CON</t>
  </si>
  <si>
    <t>PAKISTAN</t>
  </si>
  <si>
    <t>ABID BUKHARI WATER CON</t>
  </si>
  <si>
    <t>ABIESSE SHPK</t>
  </si>
  <si>
    <t>J61818010A</t>
  </si>
  <si>
    <t>AGIM BIZAI</t>
  </si>
  <si>
    <t>PRIVAT</t>
  </si>
  <si>
    <t>AGS SHPK</t>
  </si>
  <si>
    <t>K62121038G</t>
  </si>
  <si>
    <t>ALB GARDEN</t>
  </si>
  <si>
    <t>LEZHE</t>
  </si>
  <si>
    <t>K37513520N</t>
  </si>
  <si>
    <t>ALBAELETTRICA SHPK</t>
  </si>
  <si>
    <t>J61826012K</t>
  </si>
  <si>
    <t>ALEKSANDER TAFILI</t>
  </si>
  <si>
    <t>VLORE</t>
  </si>
  <si>
    <t>K86321211K</t>
  </si>
  <si>
    <t>ALEKSANDRA KURILA</t>
  </si>
  <si>
    <t>L51620501N</t>
  </si>
  <si>
    <t>AMARA + A SHPK</t>
  </si>
  <si>
    <t>FIER</t>
  </si>
  <si>
    <t>K73502402T</t>
  </si>
  <si>
    <t>AMARILDO BASHA</t>
  </si>
  <si>
    <t>K16515204J</t>
  </si>
  <si>
    <t>ANDON STERMUGU</t>
  </si>
  <si>
    <t>LIBRAZHD</t>
  </si>
  <si>
    <t>L08401601T</t>
  </si>
  <si>
    <t>ANK SHPK</t>
  </si>
  <si>
    <t>J92408001N</t>
  </si>
  <si>
    <t>ANTON GJURA</t>
  </si>
  <si>
    <t>SHKODER</t>
  </si>
  <si>
    <t>L46902002L</t>
  </si>
  <si>
    <t>ARBEN TULA</t>
  </si>
  <si>
    <t>L56418002I</t>
  </si>
  <si>
    <t>ARIF MURATI</t>
  </si>
  <si>
    <t>L11912020A</t>
  </si>
  <si>
    <t>ARIFAJ SHPK</t>
  </si>
  <si>
    <t>J76418907K</t>
  </si>
  <si>
    <t>BARDHYL TOCI</t>
  </si>
  <si>
    <t>K81909019K</t>
  </si>
  <si>
    <t>BILLA &amp; SHPK</t>
  </si>
  <si>
    <t>K62007019T</t>
  </si>
  <si>
    <t>BRILLIANT LINE SHPK</t>
  </si>
  <si>
    <t>ENDRIT SYLA</t>
  </si>
  <si>
    <t>J91608004S</t>
  </si>
  <si>
    <t>ETERIA SHPK</t>
  </si>
  <si>
    <t>EVITA SHPK</t>
  </si>
  <si>
    <t>L31714005J</t>
  </si>
  <si>
    <t>FABRIZIO MARIANI</t>
  </si>
  <si>
    <t>ITALI</t>
  </si>
  <si>
    <t>FABRIZIO MARIANI FLOROVIVAISIMO</t>
  </si>
  <si>
    <t>FATJON ZEQJA</t>
  </si>
  <si>
    <t>MAQELLARE</t>
  </si>
  <si>
    <t>K86309701T</t>
  </si>
  <si>
    <t>FEHMI LILA</t>
  </si>
  <si>
    <t>K51821501A</t>
  </si>
  <si>
    <t>FESTIVALI I LULEVE</t>
  </si>
  <si>
    <t>PERMET</t>
  </si>
  <si>
    <t>J00822124L</t>
  </si>
  <si>
    <t>FIDEL FLOWER</t>
  </si>
  <si>
    <t>KAVAJE</t>
  </si>
  <si>
    <t>J72902836N</t>
  </si>
  <si>
    <t>FLORENCA ALMEA</t>
  </si>
  <si>
    <t>L51419018M</t>
  </si>
  <si>
    <t>FLORENCA ALMETA</t>
  </si>
  <si>
    <t>L51419013M</t>
  </si>
  <si>
    <t>FLORIAN URAHORITI</t>
  </si>
  <si>
    <t>K72315507H</t>
  </si>
  <si>
    <t>FOOD&amp;TRADING ALBANIA</t>
  </si>
  <si>
    <t>L57222209A</t>
  </si>
  <si>
    <t>GENCI SHESHI</t>
  </si>
  <si>
    <t>KORCE</t>
  </si>
  <si>
    <t>L04204001H</t>
  </si>
  <si>
    <t>GEZIM RRUCI</t>
  </si>
  <si>
    <t>L32214053P</t>
  </si>
  <si>
    <t>GEZIM RUCI</t>
  </si>
  <si>
    <t>GJELBERIM SHPK</t>
  </si>
  <si>
    <t>ELBASAN</t>
  </si>
  <si>
    <t>J62904395D</t>
  </si>
  <si>
    <t>GJELBERIMI 2000 SHPK</t>
  </si>
  <si>
    <t>L21513012D</t>
  </si>
  <si>
    <t>IDA SHA</t>
  </si>
  <si>
    <t>J82326001H</t>
  </si>
  <si>
    <t>ILIR MUHO</t>
  </si>
  <si>
    <t>L33506403V</t>
  </si>
  <si>
    <t>INDRIT SHPK</t>
  </si>
  <si>
    <t>JUNCAJ PETROL</t>
  </si>
  <si>
    <t>K07910714V</t>
  </si>
  <si>
    <t>KALESHI @ SHPK</t>
  </si>
  <si>
    <t>K19006209F</t>
  </si>
  <si>
    <t>KAMZA DEVELOPMENT SHPK</t>
  </si>
  <si>
    <t>J61903083B</t>
  </si>
  <si>
    <t>KASTRATI SHPK</t>
  </si>
  <si>
    <t>J61813529P</t>
  </si>
  <si>
    <t>KORPORATA ELEKTROENERGJIIKE SHQIPTARE SH.A KESH</t>
  </si>
  <si>
    <t>KOZMASH SHPK</t>
  </si>
  <si>
    <t>SARANDE</t>
  </si>
  <si>
    <t>K24618805J</t>
  </si>
  <si>
    <t>LEON KONSTRUKSION</t>
  </si>
  <si>
    <t>K71820009I</t>
  </si>
  <si>
    <t>MAILIND LAMCE</t>
  </si>
  <si>
    <t>K81517019P</t>
  </si>
  <si>
    <t>MEGATEK SHA</t>
  </si>
  <si>
    <t>K81607050Q</t>
  </si>
  <si>
    <t>MIRELA SHQYPI</t>
  </si>
  <si>
    <t>L21420506V</t>
  </si>
  <si>
    <t>MONKEY BEACH</t>
  </si>
  <si>
    <t>DELVINE</t>
  </si>
  <si>
    <t>L56817204U</t>
  </si>
  <si>
    <t>NOKA SHPK</t>
  </si>
  <si>
    <t>KURBIN</t>
  </si>
  <si>
    <t>K27924305P</t>
  </si>
  <si>
    <t>NPT CUFA</t>
  </si>
  <si>
    <t>KOSOVE</t>
  </si>
  <si>
    <t>NTP FIDANISHTJA PARKU</t>
  </si>
  <si>
    <t>OMNIX ALBANIA SHPK</t>
  </si>
  <si>
    <t>K81527005D</t>
  </si>
  <si>
    <t>PETRAQ KINOLLI</t>
  </si>
  <si>
    <t>K33927060Q</t>
  </si>
  <si>
    <t>PIK CKREATIVE SHPK</t>
  </si>
  <si>
    <t>L12316016A</t>
  </si>
  <si>
    <t>Andi Gjoka me Kase</t>
  </si>
  <si>
    <t>KRUJE</t>
  </si>
  <si>
    <t>K94203101A</t>
  </si>
  <si>
    <t>ROZANA ZELIA</t>
  </si>
  <si>
    <t>L52015004M</t>
  </si>
  <si>
    <t>SARI AL</t>
  </si>
  <si>
    <t>K31510059D</t>
  </si>
  <si>
    <t>SAUNILA SHJAKEJ</t>
  </si>
  <si>
    <t>L46618004G</t>
  </si>
  <si>
    <t>SHEFIKAT KONDO</t>
  </si>
  <si>
    <t>L53316246P</t>
  </si>
  <si>
    <t>SHEFQET KRRAQI</t>
  </si>
  <si>
    <t>L52128038S</t>
  </si>
  <si>
    <t>SHERIF SUBASHI</t>
  </si>
  <si>
    <t>K31603121H</t>
  </si>
  <si>
    <t>SHKELQIM MAHMUTI</t>
  </si>
  <si>
    <t>K77217001D</t>
  </si>
  <si>
    <t>SHPETIM COLLAKU</t>
  </si>
  <si>
    <t>POGRADEC</t>
  </si>
  <si>
    <t>K83826603I</t>
  </si>
  <si>
    <t>SHPRESA HAMZELARI</t>
  </si>
  <si>
    <t>L52109504P</t>
  </si>
  <si>
    <t>SHPRESA HAMZELLARI</t>
  </si>
  <si>
    <t>SHPRESA SHPK</t>
  </si>
  <si>
    <t>K67917301H</t>
  </si>
  <si>
    <t>SOTIRAQ BIZHOTI</t>
  </si>
  <si>
    <t>BERAT</t>
  </si>
  <si>
    <t>L42711002T</t>
  </si>
  <si>
    <t>TAFIL MET HASANI</t>
  </si>
  <si>
    <t>L02505805F</t>
  </si>
  <si>
    <t>TAFIL METHASANI</t>
  </si>
  <si>
    <t>UNIVERS HOTEL SHPK</t>
  </si>
  <si>
    <t>L02625201R</t>
  </si>
  <si>
    <t xml:space="preserve">UNIVERSITETI I MJEKESISE </t>
  </si>
  <si>
    <t>L31512451U</t>
  </si>
  <si>
    <t>VERANDA SHPK</t>
  </si>
  <si>
    <t>L41810033V</t>
  </si>
  <si>
    <t>VLLAZNIA NDERTIM I.S SHPK</t>
  </si>
  <si>
    <t>BURREL</t>
  </si>
  <si>
    <t>VODAFONE ALBANIA SHA</t>
  </si>
  <si>
    <t>K11715005L</t>
  </si>
  <si>
    <t>WINTERGARDEN SHPK</t>
  </si>
  <si>
    <t>K02317002J</t>
  </si>
  <si>
    <t>WORLD VISION ALBANIA</t>
  </si>
  <si>
    <t>J92127018B</t>
  </si>
  <si>
    <t>XHEPI SHPK</t>
  </si>
  <si>
    <t>K84592092A</t>
  </si>
  <si>
    <t>XHULIO SHPK</t>
  </si>
  <si>
    <t>AHMETAQ,RINAS</t>
  </si>
  <si>
    <t>ZAMIR LAMI</t>
  </si>
  <si>
    <t>K56727002P</t>
  </si>
  <si>
    <t>ZEF FRROKU</t>
  </si>
  <si>
    <t>L48211502A</t>
  </si>
  <si>
    <t>ZIJA DAKA</t>
  </si>
  <si>
    <t>PEQIN</t>
  </si>
  <si>
    <t>L39711104I</t>
  </si>
  <si>
    <t xml:space="preserve">Shuma </t>
  </si>
  <si>
    <t>BLERJET  E VITIT 2015</t>
  </si>
  <si>
    <t>Kreditoret</t>
  </si>
  <si>
    <t>Pagesa</t>
  </si>
  <si>
    <t xml:space="preserve">Gjendja </t>
  </si>
  <si>
    <t>Arke</t>
  </si>
  <si>
    <t>Banke</t>
  </si>
  <si>
    <t>A E KRISTI SHPK</t>
  </si>
  <si>
    <t>LAC</t>
  </si>
  <si>
    <t>K58421104C</t>
  </si>
  <si>
    <t>A.E.I SHPK</t>
  </si>
  <si>
    <t>LUSHNJE</t>
  </si>
  <si>
    <t>K34210403K</t>
  </si>
  <si>
    <t>AED COLOR SHPK</t>
  </si>
  <si>
    <t>K46423202U</t>
  </si>
  <si>
    <t>AEUROKARTONI</t>
  </si>
  <si>
    <t>K52505401W</t>
  </si>
  <si>
    <t>AGRARJA ANXHELO SHPK</t>
  </si>
  <si>
    <t>L47215001D</t>
  </si>
  <si>
    <t>AGREKOLA</t>
  </si>
  <si>
    <t>AGRIPRO</t>
  </si>
  <si>
    <t>L07003004DD</t>
  </si>
  <si>
    <t>AGROHOUM S.A</t>
  </si>
  <si>
    <t>GREQI</t>
  </si>
  <si>
    <t>AGROWIND SHPK</t>
  </si>
  <si>
    <t>K41406501E</t>
  </si>
  <si>
    <t>ALBANIAN CARGO LOGISTICS</t>
  </si>
  <si>
    <t>RINAS</t>
  </si>
  <si>
    <t>L34505201N</t>
  </si>
  <si>
    <t>ANSA SHPK</t>
  </si>
  <si>
    <t>K54208802S</t>
  </si>
  <si>
    <t>Armalinda B</t>
  </si>
  <si>
    <t>BNT ELECTRONICS</t>
  </si>
  <si>
    <t>J61817047D</t>
  </si>
  <si>
    <t>Conspira</t>
  </si>
  <si>
    <t>L02308019F</t>
  </si>
  <si>
    <t>DEAN SHPK</t>
  </si>
  <si>
    <t>KAPSHTICE</t>
  </si>
  <si>
    <t>J61827080C</t>
  </si>
  <si>
    <t>DENIS SHPK</t>
  </si>
  <si>
    <t>J61819025G</t>
  </si>
  <si>
    <t>ELTI SHPK</t>
  </si>
  <si>
    <t>K01325003J</t>
  </si>
  <si>
    <t>EMANUEL-TRANS SHPK</t>
  </si>
  <si>
    <t>L17112004G</t>
  </si>
  <si>
    <t>EURO KART</t>
  </si>
  <si>
    <t>EUROKATRONI</t>
  </si>
  <si>
    <t>FABRIZIO MARIANI FLOROVIVASIMO</t>
  </si>
  <si>
    <t xml:space="preserve">FABRIZIO MARIOANI </t>
  </si>
  <si>
    <t>FATMIR ALI KORRIKU</t>
  </si>
  <si>
    <t>K62209511B</t>
  </si>
  <si>
    <t>FLAMUR SHYTI</t>
  </si>
  <si>
    <t>K74706601F</t>
  </si>
  <si>
    <t>FLOR PAGANO</t>
  </si>
  <si>
    <t>ILP</t>
  </si>
  <si>
    <t>KODRA SHPK</t>
  </si>
  <si>
    <t>J94316070D</t>
  </si>
  <si>
    <t>KOTICA 2007 SHPK</t>
  </si>
  <si>
    <t>K78502302A</t>
  </si>
  <si>
    <t>KUQI BX SHPK</t>
  </si>
  <si>
    <t>K07628317K</t>
  </si>
  <si>
    <t>L.F.E</t>
  </si>
  <si>
    <t>J96714221R</t>
  </si>
  <si>
    <t>LAZZERI SS AGRICOLA</t>
  </si>
  <si>
    <t>LFE</t>
  </si>
  <si>
    <t>MANNA ITALIA SRL</t>
  </si>
  <si>
    <t>NECO</t>
  </si>
  <si>
    <t>K36330207W</t>
  </si>
  <si>
    <t>NICOLI SRL</t>
  </si>
  <si>
    <t>ORGES SK.</t>
  </si>
  <si>
    <t>K82103502R</t>
  </si>
  <si>
    <t>PAGANO PIANTE</t>
  </si>
  <si>
    <t>PAGANO PIANTE S.S AGRICOLA</t>
  </si>
  <si>
    <t>PAGANOP</t>
  </si>
  <si>
    <t>PIANTE PARCONI PIERLUIGI</t>
  </si>
  <si>
    <t>PLANTA SOC AGR SEMPL</t>
  </si>
  <si>
    <t>QILIMI BL</t>
  </si>
  <si>
    <t>L5452405V</t>
  </si>
  <si>
    <t>ROMITI SAVERIO VIVAI PIANTE</t>
  </si>
  <si>
    <t>SAIMJA SHPK</t>
  </si>
  <si>
    <t>K066052014R</t>
  </si>
  <si>
    <t>SIA COMPAWPEAT</t>
  </si>
  <si>
    <t>LITUANI</t>
  </si>
  <si>
    <t>SOLOL PLEPI</t>
  </si>
  <si>
    <t>K72818401C</t>
  </si>
  <si>
    <t>SUKAJ SHPK</t>
  </si>
  <si>
    <t>VORE</t>
  </si>
  <si>
    <t>K37124001U</t>
  </si>
  <si>
    <t>TAFIL MET-HASANI</t>
  </si>
  <si>
    <t>TAPET BARI NATYRAL SHPK</t>
  </si>
  <si>
    <t>L53810402V</t>
  </si>
  <si>
    <t>TOTA TRA.</t>
  </si>
  <si>
    <t>L01410506P</t>
  </si>
  <si>
    <t>VNESHTA TOM</t>
  </si>
  <si>
    <t>Shuma 31/12/2015</t>
  </si>
  <si>
    <t>01.01.2015</t>
  </si>
  <si>
    <t xml:space="preserve">          25 Maji 2015</t>
  </si>
  <si>
    <t>14/04/2004</t>
  </si>
  <si>
    <r>
      <t>Llogaria / Mjetet monetare</t>
    </r>
    <r>
      <rPr>
        <sz val="10"/>
        <rFont val="Arial"/>
        <family val="2"/>
      </rPr>
      <t xml:space="preserve"> eshte paraqitur ne vleren 2284289 leke detajuar si me poshte :</t>
    </r>
  </si>
  <si>
    <r>
      <t>Llogaria / TVSH</t>
    </r>
    <r>
      <rPr>
        <sz val="10"/>
        <rFont val="Arial"/>
        <family val="2"/>
      </rPr>
      <t xml:space="preserve"> - eshte pasqyruar teprica e TVSH  me date 31.12.2015.</t>
    </r>
  </si>
  <si>
    <t>Fitimi  bruto i vitit financiar</t>
  </si>
  <si>
    <t>Fitimi neto I vitit financiar 2015</t>
  </si>
  <si>
    <t>Eduart Kurti</t>
  </si>
  <si>
    <t>Ekonomist</t>
  </si>
  <si>
    <t>Pasqyrat jane pregatitur per periudhen 01.01.2015 - 31.12.2015, jane pregatitur ne leke pa</t>
  </si>
  <si>
    <t>BKT</t>
  </si>
  <si>
    <r>
      <t>Te pagueshme ndaj punonjesve</t>
    </r>
    <r>
      <rPr>
        <sz val="10"/>
        <rFont val="Arial"/>
        <family val="2"/>
      </rPr>
      <t xml:space="preserve"> - paraqitet paga e punonjesve per muajin Dhjetor 2015.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</si>
</sst>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#,##0.0"/>
    <numFmt numFmtId="195" formatCode="_(* #,##0_);_(* \(#,##0\);_(* &quot;-&quot;??_);_(@_)"/>
  </numFmts>
  <fonts count="7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Book Antiqua"/>
      <family val="1"/>
    </font>
    <font>
      <b/>
      <u val="single"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name val="Book Antiqua"/>
      <family val="1"/>
    </font>
    <font>
      <b/>
      <sz val="14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color indexed="63"/>
      <name val="Helvetica"/>
      <family val="0"/>
    </font>
    <font>
      <sz val="8"/>
      <name val="Times New Roman"/>
      <family val="1"/>
    </font>
    <font>
      <b/>
      <sz val="8"/>
      <name val="Century Gothic"/>
      <family val="2"/>
    </font>
    <font>
      <b/>
      <sz val="8"/>
      <name val="Baskerville Old Face"/>
      <family val="1"/>
    </font>
    <font>
      <b/>
      <sz val="12"/>
      <name val="Arial"/>
      <family val="2"/>
    </font>
    <font>
      <b/>
      <sz val="14"/>
      <color indexed="63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12"/>
      <color indexed="8"/>
      <name val="Agency FB"/>
      <family val="2"/>
    </font>
    <font>
      <b/>
      <sz val="11"/>
      <color indexed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gency FB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4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4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94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29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14" fillId="0" borderId="29" xfId="0" applyNumberFormat="1" applyFont="1" applyBorder="1" applyAlignment="1">
      <alignment vertical="center"/>
    </xf>
    <xf numFmtId="41" fontId="0" fillId="0" borderId="0" xfId="0" applyNumberFormat="1" applyFont="1" applyAlignment="1">
      <alignment/>
    </xf>
    <xf numFmtId="41" fontId="5" fillId="0" borderId="29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1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9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3" fontId="19" fillId="33" borderId="29" xfId="0" applyNumberFormat="1" applyFont="1" applyFill="1" applyBorder="1" applyAlignment="1">
      <alignment/>
    </xf>
    <xf numFmtId="0" fontId="19" fillId="33" borderId="29" xfId="0" applyFont="1" applyFill="1" applyBorder="1" applyAlignment="1">
      <alignment/>
    </xf>
    <xf numFmtId="0" fontId="19" fillId="33" borderId="29" xfId="0" applyFont="1" applyFill="1" applyBorder="1" applyAlignment="1">
      <alignment vertical="center"/>
    </xf>
    <xf numFmtId="3" fontId="19" fillId="33" borderId="29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5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41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14" fillId="33" borderId="46" xfId="0" applyFont="1" applyFill="1" applyBorder="1" applyAlignment="1">
      <alignment horizontal="center"/>
    </xf>
    <xf numFmtId="0" fontId="14" fillId="33" borderId="47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4" fillId="33" borderId="48" xfId="0" applyFont="1" applyFill="1" applyBorder="1" applyAlignment="1">
      <alignment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28" fillId="33" borderId="47" xfId="0" applyFont="1" applyFill="1" applyBorder="1" applyAlignment="1">
      <alignment horizontal="right"/>
    </xf>
    <xf numFmtId="0" fontId="0" fillId="33" borderId="29" xfId="0" applyFont="1" applyFill="1" applyBorder="1" applyAlignment="1">
      <alignment/>
    </xf>
    <xf numFmtId="3" fontId="9" fillId="33" borderId="29" xfId="0" applyNumberFormat="1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9" xfId="0" applyFont="1" applyFill="1" applyBorder="1" applyAlignment="1">
      <alignment horizontal="left" vertical="center" wrapText="1"/>
    </xf>
    <xf numFmtId="0" fontId="14" fillId="33" borderId="29" xfId="0" applyFont="1" applyFill="1" applyBorder="1" applyAlignment="1">
      <alignment/>
    </xf>
    <xf numFmtId="0" fontId="0" fillId="33" borderId="52" xfId="0" applyFill="1" applyBorder="1" applyAlignment="1">
      <alignment/>
    </xf>
    <xf numFmtId="0" fontId="14" fillId="33" borderId="53" xfId="0" applyFont="1" applyFill="1" applyBorder="1" applyAlignment="1">
      <alignment/>
    </xf>
    <xf numFmtId="3" fontId="9" fillId="33" borderId="53" xfId="0" applyNumberFormat="1" applyFont="1" applyFill="1" applyBorder="1" applyAlignment="1">
      <alignment/>
    </xf>
    <xf numFmtId="0" fontId="17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58" applyBorder="1">
      <alignment/>
      <protection/>
    </xf>
    <xf numFmtId="0" fontId="0" fillId="0" borderId="0" xfId="59">
      <alignment/>
      <protection/>
    </xf>
    <xf numFmtId="0" fontId="0" fillId="0" borderId="0" xfId="59" applyBorder="1">
      <alignment/>
      <protection/>
    </xf>
    <xf numFmtId="0" fontId="14" fillId="0" borderId="0" xfId="59" applyFont="1">
      <alignment/>
      <protection/>
    </xf>
    <xf numFmtId="0" fontId="0" fillId="0" borderId="26" xfId="59" applyBorder="1">
      <alignment/>
      <protection/>
    </xf>
    <xf numFmtId="0" fontId="3" fillId="0" borderId="23" xfId="59" applyFont="1" applyBorder="1">
      <alignment/>
      <protection/>
    </xf>
    <xf numFmtId="0" fontId="5" fillId="0" borderId="23" xfId="59" applyFont="1" applyBorder="1">
      <alignment/>
      <protection/>
    </xf>
    <xf numFmtId="0" fontId="5" fillId="0" borderId="23" xfId="59" applyFont="1" applyBorder="1" applyAlignment="1">
      <alignment horizontal="center"/>
      <protection/>
    </xf>
    <xf numFmtId="0" fontId="5" fillId="0" borderId="24" xfId="59" applyFont="1" applyBorder="1">
      <alignment/>
      <protection/>
    </xf>
    <xf numFmtId="0" fontId="3" fillId="0" borderId="0" xfId="59" applyFont="1" applyBorder="1">
      <alignment/>
      <protection/>
    </xf>
    <xf numFmtId="0" fontId="0" fillId="0" borderId="0" xfId="59" applyBorder="1" applyAlignment="1">
      <alignment horizontal="center"/>
      <protection/>
    </xf>
    <xf numFmtId="0" fontId="0" fillId="0" borderId="25" xfId="59" applyBorder="1">
      <alignment/>
      <protection/>
    </xf>
    <xf numFmtId="0" fontId="0" fillId="0" borderId="25" xfId="59" applyBorder="1" applyAlignment="1">
      <alignment horizontal="center"/>
      <protection/>
    </xf>
    <xf numFmtId="0" fontId="0" fillId="0" borderId="28" xfId="59" applyBorder="1">
      <alignment/>
      <protection/>
    </xf>
    <xf numFmtId="0" fontId="8" fillId="0" borderId="13" xfId="59" applyFont="1" applyBorder="1">
      <alignment/>
      <protection/>
    </xf>
    <xf numFmtId="0" fontId="0" fillId="0" borderId="27" xfId="59" applyBorder="1">
      <alignment/>
      <protection/>
    </xf>
    <xf numFmtId="0" fontId="0" fillId="0" borderId="24" xfId="59" applyBorder="1">
      <alignment/>
      <protection/>
    </xf>
    <xf numFmtId="0" fontId="0" fillId="0" borderId="13" xfId="59" applyBorder="1">
      <alignment/>
      <protection/>
    </xf>
    <xf numFmtId="0" fontId="0" fillId="0" borderId="23" xfId="59" applyBorder="1" applyAlignment="1">
      <alignment horizontal="center"/>
      <protection/>
    </xf>
    <xf numFmtId="0" fontId="0" fillId="0" borderId="24" xfId="59" applyBorder="1" applyAlignment="1">
      <alignment horizontal="center"/>
      <protection/>
    </xf>
    <xf numFmtId="0" fontId="8" fillId="0" borderId="17" xfId="59" applyFont="1" applyBorder="1">
      <alignment/>
      <protection/>
    </xf>
    <xf numFmtId="0" fontId="14" fillId="0" borderId="25" xfId="59" applyFont="1" applyBorder="1" applyAlignment="1">
      <alignment horizontal="center"/>
      <protection/>
    </xf>
    <xf numFmtId="0" fontId="0" fillId="0" borderId="26" xfId="59" applyBorder="1" applyAlignment="1">
      <alignment horizontal="center"/>
      <protection/>
    </xf>
    <xf numFmtId="0" fontId="0" fillId="0" borderId="18" xfId="59" applyBorder="1">
      <alignment/>
      <protection/>
    </xf>
    <xf numFmtId="0" fontId="0" fillId="0" borderId="28" xfId="59" applyBorder="1" applyAlignment="1">
      <alignment horizontal="center"/>
      <protection/>
    </xf>
    <xf numFmtId="0" fontId="0" fillId="0" borderId="23" xfId="59" applyBorder="1">
      <alignment/>
      <protection/>
    </xf>
    <xf numFmtId="0" fontId="0" fillId="0" borderId="0" xfId="59" applyAlignment="1">
      <alignment vertical="center"/>
      <protection/>
    </xf>
    <xf numFmtId="0" fontId="8" fillId="0" borderId="0" xfId="59" applyFont="1" applyAlignment="1">
      <alignment vertical="center"/>
      <protection/>
    </xf>
    <xf numFmtId="0" fontId="14" fillId="0" borderId="12" xfId="59" applyFont="1" applyBorder="1" applyAlignment="1">
      <alignment vertical="center"/>
      <protection/>
    </xf>
    <xf numFmtId="0" fontId="0" fillId="0" borderId="27" xfId="59" applyBorder="1" applyAlignment="1">
      <alignment vertical="center"/>
      <protection/>
    </xf>
    <xf numFmtId="0" fontId="0" fillId="0" borderId="12" xfId="59" applyBorder="1" applyAlignment="1">
      <alignment horizontal="center" vertical="center"/>
      <protection/>
    </xf>
    <xf numFmtId="0" fontId="14" fillId="0" borderId="30" xfId="59" applyFont="1" applyBorder="1" applyAlignment="1">
      <alignment vertical="center"/>
      <protection/>
    </xf>
    <xf numFmtId="0" fontId="5" fillId="0" borderId="12" xfId="59" applyFont="1" applyBorder="1" applyAlignment="1">
      <alignment horizontal="center" vertical="center"/>
      <protection/>
    </xf>
    <xf numFmtId="3" fontId="5" fillId="0" borderId="27" xfId="59" applyNumberFormat="1" applyFont="1" applyBorder="1" applyAlignment="1">
      <alignment vertical="center"/>
      <protection/>
    </xf>
    <xf numFmtId="3" fontId="5" fillId="0" borderId="12" xfId="59" applyNumberFormat="1" applyFont="1" applyBorder="1" applyAlignment="1">
      <alignment horizontal="center" vertical="center"/>
      <protection/>
    </xf>
    <xf numFmtId="3" fontId="5" fillId="0" borderId="30" xfId="59" applyNumberFormat="1" applyFont="1" applyBorder="1" applyAlignment="1">
      <alignment vertical="center"/>
      <protection/>
    </xf>
    <xf numFmtId="0" fontId="5" fillId="0" borderId="12" xfId="59" applyFont="1" applyBorder="1" applyAlignment="1">
      <alignment horizontal="center"/>
      <protection/>
    </xf>
    <xf numFmtId="3" fontId="5" fillId="0" borderId="27" xfId="59" applyNumberFormat="1" applyFont="1" applyBorder="1">
      <alignment/>
      <protection/>
    </xf>
    <xf numFmtId="3" fontId="5" fillId="0" borderId="12" xfId="59" applyNumberFormat="1" applyFont="1" applyBorder="1" applyAlignment="1">
      <alignment horizontal="center"/>
      <protection/>
    </xf>
    <xf numFmtId="3" fontId="5" fillId="0" borderId="30" xfId="59" applyNumberFormat="1" applyFont="1" applyBorder="1">
      <alignment/>
      <protection/>
    </xf>
    <xf numFmtId="0" fontId="5" fillId="0" borderId="0" xfId="59" applyFont="1">
      <alignment/>
      <protection/>
    </xf>
    <xf numFmtId="0" fontId="5" fillId="34" borderId="12" xfId="59" applyFont="1" applyFill="1" applyBorder="1" applyAlignment="1">
      <alignment horizontal="center"/>
      <protection/>
    </xf>
    <xf numFmtId="3" fontId="5" fillId="34" borderId="27" xfId="59" applyNumberFormat="1" applyFont="1" applyFill="1" applyBorder="1">
      <alignment/>
      <protection/>
    </xf>
    <xf numFmtId="0" fontId="3" fillId="0" borderId="0" xfId="59" applyFont="1">
      <alignment/>
      <protection/>
    </xf>
    <xf numFmtId="0" fontId="5" fillId="34" borderId="13" xfId="59" applyFont="1" applyFill="1" applyBorder="1" applyAlignment="1">
      <alignment horizontal="center"/>
      <protection/>
    </xf>
    <xf numFmtId="3" fontId="5" fillId="34" borderId="23" xfId="59" applyNumberFormat="1" applyFont="1" applyFill="1" applyBorder="1">
      <alignment/>
      <protection/>
    </xf>
    <xf numFmtId="3" fontId="5" fillId="0" borderId="13" xfId="59" applyNumberFormat="1" applyFont="1" applyBorder="1" applyAlignment="1">
      <alignment horizontal="center"/>
      <protection/>
    </xf>
    <xf numFmtId="3" fontId="5" fillId="0" borderId="24" xfId="59" applyNumberFormat="1" applyFont="1" applyBorder="1">
      <alignment/>
      <protection/>
    </xf>
    <xf numFmtId="0" fontId="5" fillId="34" borderId="18" xfId="59" applyFont="1" applyFill="1" applyBorder="1" applyAlignment="1">
      <alignment horizontal="center"/>
      <protection/>
    </xf>
    <xf numFmtId="3" fontId="5" fillId="34" borderId="25" xfId="59" applyNumberFormat="1" applyFont="1" applyFill="1" applyBorder="1">
      <alignment/>
      <protection/>
    </xf>
    <xf numFmtId="3" fontId="5" fillId="0" borderId="18" xfId="59" applyNumberFormat="1" applyFont="1" applyBorder="1" applyAlignment="1">
      <alignment horizontal="center"/>
      <protection/>
    </xf>
    <xf numFmtId="3" fontId="5" fillId="0" borderId="28" xfId="59" applyNumberFormat="1" applyFont="1" applyBorder="1">
      <alignment/>
      <protection/>
    </xf>
    <xf numFmtId="0" fontId="5" fillId="34" borderId="17" xfId="59" applyFont="1" applyFill="1" applyBorder="1" applyAlignment="1">
      <alignment horizontal="center"/>
      <protection/>
    </xf>
    <xf numFmtId="3" fontId="5" fillId="34" borderId="0" xfId="59" applyNumberFormat="1" applyFont="1" applyFill="1" applyBorder="1">
      <alignment/>
      <protection/>
    </xf>
    <xf numFmtId="3" fontId="5" fillId="0" borderId="17" xfId="59" applyNumberFormat="1" applyFont="1" applyBorder="1" applyAlignment="1">
      <alignment horizontal="center"/>
      <protection/>
    </xf>
    <xf numFmtId="3" fontId="5" fillId="0" borderId="26" xfId="59" applyNumberFormat="1" applyFont="1" applyBorder="1">
      <alignment/>
      <protection/>
    </xf>
    <xf numFmtId="0" fontId="14" fillId="0" borderId="0" xfId="59" applyFont="1" applyAlignment="1">
      <alignment vertical="center"/>
      <protection/>
    </xf>
    <xf numFmtId="0" fontId="5" fillId="0" borderId="0" xfId="59" applyFont="1" applyBorder="1" applyAlignment="1">
      <alignment horizontal="center" vertical="center"/>
      <protection/>
    </xf>
    <xf numFmtId="3" fontId="5" fillId="0" borderId="0" xfId="59" applyNumberFormat="1" applyFont="1" applyBorder="1" applyAlignment="1">
      <alignment vertical="center"/>
      <protection/>
    </xf>
    <xf numFmtId="3" fontId="5" fillId="0" borderId="27" xfId="59" applyNumberFormat="1" applyFont="1" applyBorder="1" applyAlignment="1">
      <alignment horizontal="center" vertical="center"/>
      <protection/>
    </xf>
    <xf numFmtId="0" fontId="5" fillId="34" borderId="0" xfId="59" applyFont="1" applyFill="1" applyAlignment="1">
      <alignment horizontal="center"/>
      <protection/>
    </xf>
    <xf numFmtId="3" fontId="5" fillId="34" borderId="0" xfId="59" applyNumberFormat="1" applyFont="1" applyFill="1">
      <alignment/>
      <protection/>
    </xf>
    <xf numFmtId="0" fontId="5" fillId="0" borderId="0" xfId="59" applyFont="1" applyAlignment="1">
      <alignment horizontal="center"/>
      <protection/>
    </xf>
    <xf numFmtId="3" fontId="5" fillId="0" borderId="0" xfId="59" applyNumberFormat="1" applyFont="1">
      <alignment/>
      <protection/>
    </xf>
    <xf numFmtId="0" fontId="31" fillId="0" borderId="0" xfId="59" applyFont="1" applyAlignment="1">
      <alignment vertical="center"/>
      <protection/>
    </xf>
    <xf numFmtId="0" fontId="0" fillId="0" borderId="0" xfId="59" applyBorder="1" applyAlignment="1">
      <alignment vertical="center"/>
      <protection/>
    </xf>
    <xf numFmtId="0" fontId="5" fillId="0" borderId="18" xfId="59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0" fontId="5" fillId="0" borderId="0" xfId="59" applyFont="1" applyBorder="1">
      <alignment/>
      <protection/>
    </xf>
    <xf numFmtId="0" fontId="32" fillId="0" borderId="0" xfId="59" applyFont="1">
      <alignment/>
      <protection/>
    </xf>
    <xf numFmtId="0" fontId="12" fillId="0" borderId="0" xfId="59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4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/>
    </xf>
    <xf numFmtId="0" fontId="34" fillId="0" borderId="27" xfId="0" applyFont="1" applyFill="1" applyBorder="1" applyAlignment="1">
      <alignment horizontal="left"/>
    </xf>
    <xf numFmtId="0" fontId="5" fillId="0" borderId="5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Alignment="1">
      <alignment/>
    </xf>
    <xf numFmtId="3" fontId="0" fillId="0" borderId="29" xfId="44" applyNumberFormat="1" applyBorder="1" applyAlignment="1">
      <alignment/>
    </xf>
    <xf numFmtId="0" fontId="3" fillId="0" borderId="29" xfId="0" applyFont="1" applyBorder="1" applyAlignment="1">
      <alignment/>
    </xf>
    <xf numFmtId="0" fontId="1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44" applyNumberFormat="1" applyBorder="1" applyAlignment="1">
      <alignment/>
    </xf>
    <xf numFmtId="0" fontId="0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56" xfId="0" applyFont="1" applyBorder="1" applyAlignment="1">
      <alignment horizontal="center" vertical="center"/>
    </xf>
    <xf numFmtId="3" fontId="15" fillId="0" borderId="56" xfId="44" applyNumberFormat="1" applyFont="1" applyBorder="1" applyAlignment="1">
      <alignment vertical="center"/>
    </xf>
    <xf numFmtId="3" fontId="15" fillId="0" borderId="57" xfId="44" applyNumberFormat="1" applyFont="1" applyBorder="1" applyAlignment="1">
      <alignment vertical="center"/>
    </xf>
    <xf numFmtId="1" fontId="0" fillId="0" borderId="29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Border="1" applyAlignment="1">
      <alignment horizontal="right"/>
    </xf>
    <xf numFmtId="0" fontId="14" fillId="0" borderId="19" xfId="60" applyFont="1" applyBorder="1" applyAlignment="1">
      <alignment horizontal="center"/>
      <protection/>
    </xf>
    <xf numFmtId="2" fontId="38" fillId="0" borderId="26" xfId="60" applyNumberFormat="1" applyFont="1" applyBorder="1" applyAlignment="1">
      <alignment horizontal="center" wrapText="1"/>
      <protection/>
    </xf>
    <xf numFmtId="0" fontId="33" fillId="0" borderId="14" xfId="60" applyFont="1" applyBorder="1" applyAlignment="1">
      <alignment horizontal="center" vertical="center" wrapText="1"/>
      <protection/>
    </xf>
    <xf numFmtId="0" fontId="14" fillId="0" borderId="48" xfId="60" applyFont="1" applyBorder="1" applyAlignment="1">
      <alignment horizontal="center"/>
      <protection/>
    </xf>
    <xf numFmtId="0" fontId="14" fillId="0" borderId="51" xfId="60" applyFont="1" applyBorder="1" applyAlignment="1">
      <alignment horizontal="left" wrapText="1"/>
      <protection/>
    </xf>
    <xf numFmtId="0" fontId="0" fillId="0" borderId="58" xfId="60" applyFont="1" applyBorder="1" applyAlignment="1">
      <alignment horizontal="center"/>
      <protection/>
    </xf>
    <xf numFmtId="0" fontId="0" fillId="0" borderId="30" xfId="60" applyFont="1" applyBorder="1" applyAlignment="1">
      <alignment horizontal="left" wrapText="1"/>
      <protection/>
    </xf>
    <xf numFmtId="0" fontId="0" fillId="0" borderId="59" xfId="60" applyFont="1" applyBorder="1" applyAlignment="1">
      <alignment horizontal="center"/>
      <protection/>
    </xf>
    <xf numFmtId="0" fontId="15" fillId="0" borderId="30" xfId="60" applyFont="1" applyBorder="1" applyAlignment="1">
      <alignment horizontal="left" wrapText="1"/>
      <protection/>
    </xf>
    <xf numFmtId="0" fontId="14" fillId="0" borderId="47" xfId="60" applyFont="1" applyBorder="1" applyAlignment="1">
      <alignment horizontal="center"/>
      <protection/>
    </xf>
    <xf numFmtId="0" fontId="14" fillId="0" borderId="30" xfId="60" applyFont="1" applyBorder="1" applyAlignment="1">
      <alignment horizontal="left" wrapText="1"/>
      <protection/>
    </xf>
    <xf numFmtId="0" fontId="0" fillId="0" borderId="20" xfId="60" applyFont="1" applyBorder="1" applyAlignment="1">
      <alignment horizontal="left" wrapText="1"/>
      <protection/>
    </xf>
    <xf numFmtId="0" fontId="0" fillId="0" borderId="60" xfId="60" applyFont="1" applyBorder="1" applyAlignment="1">
      <alignment horizontal="center"/>
      <protection/>
    </xf>
    <xf numFmtId="0" fontId="0" fillId="0" borderId="28" xfId="60" applyFont="1" applyBorder="1" applyAlignment="1">
      <alignment horizontal="left" wrapText="1"/>
      <protection/>
    </xf>
    <xf numFmtId="0" fontId="14" fillId="0" borderId="47" xfId="60" applyFont="1" applyBorder="1" applyAlignment="1">
      <alignment horizontal="center" vertical="center"/>
      <protection/>
    </xf>
    <xf numFmtId="0" fontId="14" fillId="0" borderId="59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wrapText="1"/>
      <protection/>
    </xf>
    <xf numFmtId="0" fontId="14" fillId="0" borderId="58" xfId="60" applyFont="1" applyBorder="1" applyAlignment="1">
      <alignment horizontal="center"/>
      <protection/>
    </xf>
    <xf numFmtId="0" fontId="20" fillId="0" borderId="29" xfId="60" applyFont="1" applyBorder="1" applyAlignment="1">
      <alignment horizontal="left" wrapText="1"/>
      <protection/>
    </xf>
    <xf numFmtId="0" fontId="14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4" fillId="0" borderId="59" xfId="60" applyFont="1" applyBorder="1" applyAlignment="1">
      <alignment horizontal="center"/>
      <protection/>
    </xf>
    <xf numFmtId="0" fontId="14" fillId="0" borderId="29" xfId="60" applyFont="1" applyBorder="1" applyAlignment="1">
      <alignment horizontal="left" wrapText="1"/>
      <protection/>
    </xf>
    <xf numFmtId="0" fontId="14" fillId="0" borderId="60" xfId="60" applyFont="1" applyBorder="1" applyAlignment="1">
      <alignment horizontal="center"/>
      <protection/>
    </xf>
    <xf numFmtId="0" fontId="14" fillId="0" borderId="20" xfId="60" applyFont="1" applyBorder="1" applyAlignment="1">
      <alignment horizontal="left" wrapText="1"/>
      <protection/>
    </xf>
    <xf numFmtId="0" fontId="14" fillId="0" borderId="52" xfId="60" applyFont="1" applyBorder="1" applyAlignment="1">
      <alignment horizontal="center"/>
      <protection/>
    </xf>
    <xf numFmtId="0" fontId="14" fillId="0" borderId="53" xfId="60" applyFont="1" applyBorder="1" applyAlignment="1">
      <alignment horizontal="left" wrapText="1"/>
      <protection/>
    </xf>
    <xf numFmtId="0" fontId="14" fillId="0" borderId="0" xfId="60" applyFont="1" applyBorder="1" applyAlignment="1">
      <alignment horizontal="center"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>
      <alignment horizontal="left"/>
      <protection/>
    </xf>
    <xf numFmtId="0" fontId="3" fillId="0" borderId="19" xfId="60" applyFont="1" applyBorder="1">
      <alignment/>
      <protection/>
    </xf>
    <xf numFmtId="2" fontId="38" fillId="0" borderId="19" xfId="60" applyNumberFormat="1" applyFont="1" applyBorder="1" applyAlignment="1">
      <alignment horizontal="center" wrapText="1"/>
      <protection/>
    </xf>
    <xf numFmtId="0" fontId="33" fillId="0" borderId="19" xfId="60" applyFont="1" applyBorder="1" applyAlignment="1">
      <alignment horizontal="center" vertical="center" wrapText="1"/>
      <protection/>
    </xf>
    <xf numFmtId="0" fontId="33" fillId="0" borderId="46" xfId="60" applyFont="1" applyBorder="1" applyAlignment="1">
      <alignment horizontal="center"/>
      <protection/>
    </xf>
    <xf numFmtId="0" fontId="33" fillId="0" borderId="51" xfId="60" applyFont="1" applyBorder="1" applyAlignment="1">
      <alignment horizontal="left" wrapText="1"/>
      <protection/>
    </xf>
    <xf numFmtId="195" fontId="33" fillId="0" borderId="29" xfId="42" applyNumberFormat="1" applyFont="1" applyBorder="1" applyAlignment="1">
      <alignment horizontal="right"/>
    </xf>
    <xf numFmtId="0" fontId="3" fillId="0" borderId="47" xfId="60" applyFont="1" applyBorder="1" applyAlignment="1">
      <alignment horizontal="left"/>
      <protection/>
    </xf>
    <xf numFmtId="0" fontId="3" fillId="0" borderId="29" xfId="61" applyFont="1" applyFill="1" applyBorder="1" applyAlignment="1">
      <alignment horizontal="left" wrapText="1"/>
      <protection/>
    </xf>
    <xf numFmtId="0" fontId="3" fillId="0" borderId="29" xfId="60" applyFont="1" applyBorder="1" applyAlignment="1">
      <alignment horizontal="left" wrapText="1"/>
      <protection/>
    </xf>
    <xf numFmtId="0" fontId="33" fillId="0" borderId="47" xfId="60" applyFont="1" applyBorder="1" applyAlignment="1">
      <alignment horizontal="center"/>
      <protection/>
    </xf>
    <xf numFmtId="0" fontId="33" fillId="0" borderId="29" xfId="60" applyFont="1" applyBorder="1" applyAlignment="1">
      <alignment horizontal="left" wrapText="1"/>
      <protection/>
    </xf>
    <xf numFmtId="0" fontId="3" fillId="0" borderId="47" xfId="60" applyFont="1" applyBorder="1" applyAlignment="1">
      <alignment horizontal="center"/>
      <protection/>
    </xf>
    <xf numFmtId="0" fontId="3" fillId="0" borderId="29" xfId="60" applyFont="1" applyBorder="1" applyAlignment="1">
      <alignment horizontal="left"/>
      <protection/>
    </xf>
    <xf numFmtId="0" fontId="3" fillId="0" borderId="47" xfId="60" applyFont="1" applyFill="1" applyBorder="1" applyAlignment="1">
      <alignment horizontal="center"/>
      <protection/>
    </xf>
    <xf numFmtId="0" fontId="33" fillId="0" borderId="29" xfId="60" applyFont="1" applyBorder="1" applyAlignment="1">
      <alignment horizontal="left"/>
      <protection/>
    </xf>
    <xf numFmtId="0" fontId="3" fillId="0" borderId="6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0" xfId="60" applyFont="1" applyBorder="1" applyAlignment="1">
      <alignment horizontal="center" vertical="center" wrapText="1"/>
      <protection/>
    </xf>
    <xf numFmtId="0" fontId="33" fillId="0" borderId="47" xfId="60" applyFont="1" applyBorder="1">
      <alignment/>
      <protection/>
    </xf>
    <xf numFmtId="0" fontId="3" fillId="0" borderId="47" xfId="0" applyFont="1" applyBorder="1" applyAlignment="1">
      <alignment/>
    </xf>
    <xf numFmtId="0" fontId="3" fillId="0" borderId="47" xfId="60" applyFont="1" applyBorder="1">
      <alignment/>
      <protection/>
    </xf>
    <xf numFmtId="0" fontId="3" fillId="0" borderId="52" xfId="60" applyFont="1" applyBorder="1">
      <alignment/>
      <protection/>
    </xf>
    <xf numFmtId="0" fontId="33" fillId="0" borderId="53" xfId="60" applyFont="1" applyBorder="1" applyAlignment="1">
      <alignment horizontal="left"/>
      <protection/>
    </xf>
    <xf numFmtId="0" fontId="3" fillId="0" borderId="53" xfId="60" applyFont="1" applyBorder="1" applyAlignment="1">
      <alignment horizontal="left"/>
      <protection/>
    </xf>
    <xf numFmtId="195" fontId="33" fillId="0" borderId="53" xfId="42" applyNumberFormat="1" applyFont="1" applyBorder="1" applyAlignment="1">
      <alignment horizontal="right"/>
    </xf>
    <xf numFmtId="0" fontId="3" fillId="0" borderId="62" xfId="60" applyFont="1" applyBorder="1">
      <alignment/>
      <protection/>
    </xf>
    <xf numFmtId="0" fontId="3" fillId="0" borderId="63" xfId="60" applyFont="1" applyBorder="1" applyAlignment="1">
      <alignment horizontal="left"/>
      <protection/>
    </xf>
    <xf numFmtId="0" fontId="33" fillId="0" borderId="63" xfId="60" applyFont="1" applyBorder="1" applyAlignment="1">
      <alignment horizontal="left"/>
      <protection/>
    </xf>
    <xf numFmtId="195" fontId="33" fillId="0" borderId="63" xfId="42" applyNumberFormat="1" applyFont="1" applyBorder="1" applyAlignment="1">
      <alignment horizontal="right"/>
    </xf>
    <xf numFmtId="0" fontId="3" fillId="0" borderId="61" xfId="60" applyFont="1" applyBorder="1">
      <alignment/>
      <protection/>
    </xf>
    <xf numFmtId="0" fontId="3" fillId="0" borderId="0" xfId="60" applyFont="1" applyBorder="1" applyAlignment="1">
      <alignment horizontal="left"/>
      <protection/>
    </xf>
    <xf numFmtId="0" fontId="33" fillId="0" borderId="0" xfId="60" applyFont="1" applyBorder="1" applyAlignment="1">
      <alignment horizontal="left"/>
      <protection/>
    </xf>
    <xf numFmtId="0" fontId="33" fillId="0" borderId="0" xfId="60" applyFont="1" applyBorder="1" applyAlignment="1">
      <alignment horizontal="center"/>
      <protection/>
    </xf>
    <xf numFmtId="195" fontId="33" fillId="0" borderId="0" xfId="42" applyNumberFormat="1" applyFont="1" applyBorder="1" applyAlignment="1">
      <alignment horizontal="right"/>
    </xf>
    <xf numFmtId="0" fontId="29" fillId="0" borderId="0" xfId="60" applyFont="1" applyBorder="1" applyAlignment="1">
      <alignment horizontal="center"/>
      <protection/>
    </xf>
    <xf numFmtId="0" fontId="3" fillId="0" borderId="0" xfId="60" applyFont="1" applyBorder="1">
      <alignment/>
      <protection/>
    </xf>
    <xf numFmtId="0" fontId="0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14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0" xfId="0" applyFont="1" applyBorder="1" applyAlignment="1">
      <alignment horizontal="center"/>
    </xf>
    <xf numFmtId="41" fontId="0" fillId="33" borderId="29" xfId="0" applyNumberFormat="1" applyFont="1" applyFill="1" applyBorder="1" applyAlignment="1">
      <alignment vertical="center"/>
    </xf>
    <xf numFmtId="41" fontId="0" fillId="33" borderId="29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5" fillId="33" borderId="0" xfId="0" applyFont="1" applyFill="1" applyBorder="1" applyAlignment="1">
      <alignment horizontal="left" vertical="center"/>
    </xf>
    <xf numFmtId="193" fontId="0" fillId="0" borderId="29" xfId="42" applyFont="1" applyBorder="1" applyAlignment="1">
      <alignment vertical="center"/>
    </xf>
    <xf numFmtId="193" fontId="0" fillId="0" borderId="29" xfId="42" applyFont="1" applyBorder="1" applyAlignment="1">
      <alignment vertical="center"/>
    </xf>
    <xf numFmtId="193" fontId="14" fillId="0" borderId="29" xfId="42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93" fontId="0" fillId="0" borderId="29" xfId="42" applyFont="1" applyBorder="1" applyAlignment="1">
      <alignment vertical="center"/>
    </xf>
    <xf numFmtId="193" fontId="14" fillId="0" borderId="29" xfId="42" applyFont="1" applyBorder="1" applyAlignment="1">
      <alignment horizontal="center" vertical="center"/>
    </xf>
    <xf numFmtId="193" fontId="0" fillId="0" borderId="29" xfId="42" applyFont="1" applyBorder="1" applyAlignment="1">
      <alignment/>
    </xf>
    <xf numFmtId="193" fontId="9" fillId="0" borderId="29" xfId="42" applyFont="1" applyBorder="1" applyAlignment="1">
      <alignment/>
    </xf>
    <xf numFmtId="41" fontId="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193" fontId="14" fillId="0" borderId="29" xfId="42" applyFont="1" applyBorder="1" applyAlignment="1">
      <alignment horizontal="right"/>
    </xf>
    <xf numFmtId="193" fontId="14" fillId="0" borderId="53" xfId="42" applyFont="1" applyBorder="1" applyAlignment="1">
      <alignment horizontal="right"/>
    </xf>
    <xf numFmtId="193" fontId="14" fillId="0" borderId="29" xfId="42" applyFont="1" applyBorder="1" applyAlignment="1">
      <alignment/>
    </xf>
    <xf numFmtId="193" fontId="33" fillId="0" borderId="29" xfId="42" applyFont="1" applyBorder="1" applyAlignment="1">
      <alignment horizontal="right"/>
    </xf>
    <xf numFmtId="193" fontId="33" fillId="0" borderId="29" xfId="42" applyFont="1" applyBorder="1" applyAlignment="1">
      <alignment horizontal="right" wrapText="1"/>
    </xf>
    <xf numFmtId="193" fontId="0" fillId="0" borderId="29" xfId="42" applyFont="1" applyBorder="1" applyAlignment="1">
      <alignment/>
    </xf>
    <xf numFmtId="193" fontId="14" fillId="0" borderId="29" xfId="42" applyFont="1" applyBorder="1" applyAlignment="1">
      <alignment/>
    </xf>
    <xf numFmtId="0" fontId="74" fillId="0" borderId="29" xfId="0" applyFont="1" applyBorder="1" applyAlignment="1">
      <alignment/>
    </xf>
    <xf numFmtId="0" fontId="39" fillId="0" borderId="29" xfId="0" applyFont="1" applyBorder="1" applyAlignment="1">
      <alignment/>
    </xf>
    <xf numFmtId="1" fontId="74" fillId="0" borderId="29" xfId="0" applyNumberFormat="1" applyFont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29" xfId="0" applyFont="1" applyFill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39" fillId="35" borderId="29" xfId="0" applyFont="1" applyFill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74" fillId="35" borderId="29" xfId="0" applyFont="1" applyFill="1" applyBorder="1" applyAlignment="1">
      <alignment/>
    </xf>
    <xf numFmtId="43" fontId="74" fillId="0" borderId="29" xfId="42" applyNumberFormat="1" applyFont="1" applyBorder="1" applyAlignment="1">
      <alignment/>
    </xf>
    <xf numFmtId="0" fontId="40" fillId="35" borderId="29" xfId="0" applyFont="1" applyFill="1" applyBorder="1" applyAlignment="1">
      <alignment/>
    </xf>
    <xf numFmtId="0" fontId="76" fillId="35" borderId="29" xfId="0" applyFont="1" applyFill="1" applyBorder="1" applyAlignment="1">
      <alignment/>
    </xf>
    <xf numFmtId="0" fontId="39" fillId="0" borderId="20" xfId="0" applyFont="1" applyBorder="1" applyAlignment="1">
      <alignment/>
    </xf>
    <xf numFmtId="1" fontId="74" fillId="0" borderId="20" xfId="0" applyNumberFormat="1" applyFont="1" applyBorder="1" applyAlignment="1">
      <alignment/>
    </xf>
    <xf numFmtId="0" fontId="74" fillId="0" borderId="20" xfId="0" applyFont="1" applyBorder="1" applyAlignment="1">
      <alignment/>
    </xf>
    <xf numFmtId="0" fontId="9" fillId="0" borderId="46" xfId="0" applyFont="1" applyBorder="1" applyAlignment="1">
      <alignment/>
    </xf>
    <xf numFmtId="0" fontId="77" fillId="0" borderId="51" xfId="0" applyFont="1" applyBorder="1" applyAlignment="1">
      <alignment/>
    </xf>
    <xf numFmtId="0" fontId="9" fillId="0" borderId="51" xfId="0" applyFont="1" applyBorder="1" applyAlignment="1">
      <alignment/>
    </xf>
    <xf numFmtId="0" fontId="77" fillId="0" borderId="64" xfId="0" applyFont="1" applyBorder="1" applyAlignment="1">
      <alignment/>
    </xf>
    <xf numFmtId="0" fontId="77" fillId="0" borderId="52" xfId="0" applyFont="1" applyBorder="1" applyAlignment="1">
      <alignment/>
    </xf>
    <xf numFmtId="0" fontId="77" fillId="0" borderId="53" xfId="0" applyFont="1" applyBorder="1" applyAlignment="1">
      <alignment/>
    </xf>
    <xf numFmtId="0" fontId="77" fillId="0" borderId="65" xfId="0" applyFont="1" applyBorder="1" applyAlignment="1">
      <alignment/>
    </xf>
    <xf numFmtId="0" fontId="39" fillId="35" borderId="29" xfId="0" applyFont="1" applyFill="1" applyBorder="1" applyAlignment="1">
      <alignment horizontal="center"/>
    </xf>
    <xf numFmtId="14" fontId="39" fillId="0" borderId="20" xfId="0" applyNumberFormat="1" applyFont="1" applyBorder="1" applyAlignment="1">
      <alignment/>
    </xf>
    <xf numFmtId="0" fontId="77" fillId="0" borderId="46" xfId="0" applyFont="1" applyBorder="1" applyAlignment="1">
      <alignment/>
    </xf>
    <xf numFmtId="0" fontId="77" fillId="0" borderId="51" xfId="0" applyFont="1" applyBorder="1" applyAlignment="1">
      <alignment horizontal="center"/>
    </xf>
    <xf numFmtId="0" fontId="77" fillId="0" borderId="53" xfId="0" applyFont="1" applyFill="1" applyBorder="1" applyAlignment="1">
      <alignment/>
    </xf>
    <xf numFmtId="0" fontId="77" fillId="0" borderId="65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32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6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left"/>
    </xf>
    <xf numFmtId="0" fontId="19" fillId="33" borderId="27" xfId="0" applyFont="1" applyFill="1" applyBorder="1" applyAlignment="1">
      <alignment horizontal="left"/>
    </xf>
    <xf numFmtId="0" fontId="19" fillId="33" borderId="30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3" fillId="0" borderId="29" xfId="61" applyFont="1" applyFill="1" applyBorder="1" applyAlignment="1">
      <alignment horizontal="left" wrapText="1"/>
      <protection/>
    </xf>
    <xf numFmtId="0" fontId="3" fillId="0" borderId="29" xfId="61" applyFont="1" applyFill="1" applyBorder="1" applyAlignment="1">
      <alignment horizontal="left" wrapText="1"/>
      <protection/>
    </xf>
    <xf numFmtId="0" fontId="33" fillId="0" borderId="29" xfId="61" applyFont="1" applyFill="1" applyBorder="1" applyAlignment="1">
      <alignment horizontal="left" wrapText="1"/>
      <protection/>
    </xf>
    <xf numFmtId="0" fontId="33" fillId="0" borderId="29" xfId="60" applyFont="1" applyBorder="1" applyAlignment="1">
      <alignment horizontal="left" wrapText="1"/>
      <protection/>
    </xf>
    <xf numFmtId="0" fontId="33" fillId="0" borderId="29" xfId="60" applyFont="1" applyBorder="1" applyAlignment="1">
      <alignment horizontal="left"/>
      <protection/>
    </xf>
    <xf numFmtId="0" fontId="23" fillId="0" borderId="53" xfId="60" applyFont="1" applyBorder="1" applyAlignment="1">
      <alignment horizontal="left"/>
      <protection/>
    </xf>
    <xf numFmtId="0" fontId="23" fillId="0" borderId="0" xfId="60" applyFont="1" applyBorder="1" applyAlignment="1">
      <alignment horizontal="left"/>
      <protection/>
    </xf>
    <xf numFmtId="0" fontId="3" fillId="0" borderId="29" xfId="60" applyFont="1" applyBorder="1" applyAlignment="1">
      <alignment horizontal="left"/>
      <protection/>
    </xf>
    <xf numFmtId="0" fontId="23" fillId="0" borderId="29" xfId="60" applyFont="1" applyBorder="1" applyAlignment="1">
      <alignment horizontal="left"/>
      <protection/>
    </xf>
    <xf numFmtId="0" fontId="3" fillId="0" borderId="29" xfId="60" applyFont="1" applyBorder="1" applyAlignment="1">
      <alignment horizontal="left" wrapText="1"/>
      <protection/>
    </xf>
    <xf numFmtId="0" fontId="14" fillId="0" borderId="53" xfId="60" applyFont="1" applyBorder="1" applyAlignment="1">
      <alignment horizontal="left" wrapText="1"/>
      <protection/>
    </xf>
    <xf numFmtId="2" fontId="14" fillId="0" borderId="12" xfId="60" applyNumberFormat="1" applyFont="1" applyBorder="1" applyAlignment="1">
      <alignment horizontal="center" wrapText="1"/>
      <protection/>
    </xf>
    <xf numFmtId="2" fontId="14" fillId="0" borderId="27" xfId="60" applyNumberFormat="1" applyFont="1" applyBorder="1" applyAlignment="1">
      <alignment horizontal="center" wrapText="1"/>
      <protection/>
    </xf>
    <xf numFmtId="2" fontId="14" fillId="0" borderId="30" xfId="60" applyNumberFormat="1" applyFont="1" applyBorder="1" applyAlignment="1">
      <alignment horizontal="center" wrapText="1"/>
      <protection/>
    </xf>
    <xf numFmtId="0" fontId="38" fillId="0" borderId="13" xfId="60" applyFont="1" applyBorder="1" applyAlignment="1">
      <alignment horizontal="center" wrapText="1"/>
      <protection/>
    </xf>
    <xf numFmtId="0" fontId="38" fillId="0" borderId="23" xfId="60" applyFont="1" applyBorder="1" applyAlignment="1">
      <alignment horizontal="center" wrapText="1"/>
      <protection/>
    </xf>
    <xf numFmtId="0" fontId="38" fillId="0" borderId="24" xfId="60" applyFont="1" applyBorder="1" applyAlignment="1">
      <alignment horizontal="center" wrapText="1"/>
      <protection/>
    </xf>
    <xf numFmtId="0" fontId="33" fillId="0" borderId="75" xfId="60" applyFont="1" applyBorder="1" applyAlignment="1">
      <alignment horizontal="left" wrapText="1"/>
      <protection/>
    </xf>
    <xf numFmtId="0" fontId="33" fillId="0" borderId="51" xfId="60" applyFont="1" applyBorder="1" applyAlignment="1">
      <alignment horizontal="left" wrapText="1"/>
      <protection/>
    </xf>
    <xf numFmtId="0" fontId="0" fillId="0" borderId="27" xfId="60" applyFont="1" applyBorder="1" applyAlignment="1">
      <alignment horizontal="left" wrapText="1"/>
      <protection/>
    </xf>
    <xf numFmtId="0" fontId="0" fillId="0" borderId="30" xfId="60" applyFont="1" applyBorder="1" applyAlignment="1">
      <alignment horizontal="left" wrapText="1"/>
      <protection/>
    </xf>
    <xf numFmtId="0" fontId="0" fillId="0" borderId="27" xfId="60" applyFont="1" applyBorder="1" applyAlignment="1">
      <alignment horizontal="center" wrapText="1"/>
      <protection/>
    </xf>
    <xf numFmtId="0" fontId="0" fillId="0" borderId="30" xfId="60" applyFont="1" applyBorder="1" applyAlignment="1">
      <alignment horizontal="center" wrapText="1"/>
      <protection/>
    </xf>
    <xf numFmtId="0" fontId="14" fillId="0" borderId="27" xfId="60" applyFont="1" applyBorder="1" applyAlignment="1">
      <alignment horizontal="left" wrapText="1"/>
      <protection/>
    </xf>
    <xf numFmtId="0" fontId="14" fillId="0" borderId="30" xfId="60" applyFont="1" applyBorder="1" applyAlignment="1">
      <alignment horizontal="left" wrapText="1"/>
      <protection/>
    </xf>
    <xf numFmtId="0" fontId="15" fillId="0" borderId="30" xfId="60" applyFont="1" applyBorder="1" applyAlignment="1">
      <alignment horizontal="left" wrapText="1"/>
      <protection/>
    </xf>
    <xf numFmtId="0" fontId="15" fillId="0" borderId="29" xfId="60" applyFont="1" applyBorder="1" applyAlignment="1">
      <alignment horizontal="left" wrapText="1"/>
      <protection/>
    </xf>
    <xf numFmtId="0" fontId="14" fillId="0" borderId="29" xfId="60" applyFont="1" applyBorder="1" applyAlignment="1">
      <alignment horizontal="left" wrapText="1"/>
      <protection/>
    </xf>
    <xf numFmtId="2" fontId="38" fillId="0" borderId="0" xfId="60" applyNumberFormat="1" applyFont="1" applyBorder="1" applyAlignment="1">
      <alignment horizontal="center" wrapText="1"/>
      <protection/>
    </xf>
    <xf numFmtId="2" fontId="38" fillId="0" borderId="26" xfId="60" applyNumberFormat="1" applyFont="1" applyBorder="1" applyAlignment="1">
      <alignment horizontal="center" wrapText="1"/>
      <protection/>
    </xf>
    <xf numFmtId="0" fontId="14" fillId="0" borderId="75" xfId="60" applyFont="1" applyBorder="1" applyAlignment="1">
      <alignment horizontal="left" wrapText="1"/>
      <protection/>
    </xf>
    <xf numFmtId="0" fontId="14" fillId="0" borderId="51" xfId="60" applyFont="1" applyBorder="1" applyAlignment="1">
      <alignment horizontal="left" wrapText="1"/>
      <protection/>
    </xf>
    <xf numFmtId="0" fontId="77" fillId="0" borderId="76" xfId="0" applyFont="1" applyBorder="1" applyAlignment="1">
      <alignment horizontal="center"/>
    </xf>
    <xf numFmtId="0" fontId="77" fillId="0" borderId="7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Viti-2015\SHPK%20Andi%20Gjoka%202015\Kontabiliteti-2015-A.GJo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a"/>
      <sheetName val="B-1"/>
      <sheetName val="B-E"/>
      <sheetName val="Blerjet"/>
      <sheetName val="Shitjet"/>
      <sheetName val="Pagat"/>
      <sheetName val="Veprimet ndry."/>
      <sheetName val="Fdp-ja"/>
      <sheetName val="PB"/>
      <sheetName val="PBAnalitike"/>
      <sheetName val="PSh"/>
      <sheetName val="PSHA"/>
      <sheetName val="Arkti e Debitorve"/>
      <sheetName val="A-411"/>
      <sheetName val="P-401"/>
      <sheetName val="Sheet2"/>
      <sheetName val="Sheet1"/>
      <sheetName val="Debitoret 311215"/>
      <sheetName val="Kreditore 31122015"/>
      <sheetName val="Sheet4"/>
      <sheetName val="Sheet5"/>
    </sheetNames>
    <sheetDataSet>
      <sheetData sheetId="11">
        <row r="531">
          <cell r="O531">
            <v>124800</v>
          </cell>
        </row>
        <row r="532">
          <cell r="O532">
            <v>120400</v>
          </cell>
        </row>
        <row r="533">
          <cell r="O533">
            <v>347950</v>
          </cell>
        </row>
        <row r="534">
          <cell r="O534">
            <v>4000</v>
          </cell>
        </row>
        <row r="535">
          <cell r="O535">
            <v>41100</v>
          </cell>
        </row>
        <row r="536">
          <cell r="O536">
            <v>156119.916</v>
          </cell>
        </row>
        <row r="537">
          <cell r="O537">
            <v>19200</v>
          </cell>
        </row>
        <row r="538">
          <cell r="O538">
            <v>6913140</v>
          </cell>
        </row>
        <row r="539">
          <cell r="O539">
            <v>36120</v>
          </cell>
        </row>
        <row r="540">
          <cell r="O540">
            <v>32400</v>
          </cell>
        </row>
        <row r="541">
          <cell r="O541">
            <v>40800</v>
          </cell>
        </row>
        <row r="542">
          <cell r="O542">
            <v>1435608</v>
          </cell>
        </row>
        <row r="543">
          <cell r="O543">
            <v>42000</v>
          </cell>
        </row>
        <row r="544">
          <cell r="O544">
            <v>485960</v>
          </cell>
        </row>
        <row r="545">
          <cell r="O545">
            <v>373404</v>
          </cell>
        </row>
        <row r="546">
          <cell r="O546">
            <v>7050</v>
          </cell>
        </row>
        <row r="547">
          <cell r="O547">
            <v>5760</v>
          </cell>
        </row>
        <row r="548">
          <cell r="O548">
            <v>203400</v>
          </cell>
        </row>
        <row r="549">
          <cell r="O549">
            <v>36720</v>
          </cell>
        </row>
        <row r="550">
          <cell r="O550">
            <v>64999.98</v>
          </cell>
        </row>
        <row r="551">
          <cell r="O551">
            <v>146292</v>
          </cell>
        </row>
        <row r="552">
          <cell r="O552">
            <v>10200</v>
          </cell>
        </row>
        <row r="553">
          <cell r="O553">
            <v>40800</v>
          </cell>
        </row>
        <row r="554">
          <cell r="O554">
            <v>57600</v>
          </cell>
        </row>
        <row r="555">
          <cell r="O555">
            <v>99010</v>
          </cell>
        </row>
        <row r="556">
          <cell r="O556">
            <v>120176</v>
          </cell>
        </row>
        <row r="557">
          <cell r="O557">
            <v>14400</v>
          </cell>
        </row>
        <row r="558">
          <cell r="O558">
            <v>6240</v>
          </cell>
        </row>
        <row r="559">
          <cell r="O559">
            <v>24000</v>
          </cell>
        </row>
        <row r="560">
          <cell r="O560">
            <v>32880</v>
          </cell>
        </row>
        <row r="561">
          <cell r="O561">
            <v>5040</v>
          </cell>
        </row>
        <row r="562">
          <cell r="O562">
            <v>329540</v>
          </cell>
        </row>
        <row r="563">
          <cell r="O563">
            <v>33720</v>
          </cell>
        </row>
        <row r="564">
          <cell r="O564">
            <v>46500</v>
          </cell>
        </row>
        <row r="565">
          <cell r="O565">
            <v>5040</v>
          </cell>
        </row>
        <row r="566">
          <cell r="O566">
            <v>261000</v>
          </cell>
        </row>
        <row r="567">
          <cell r="O567">
            <v>11040</v>
          </cell>
        </row>
        <row r="568">
          <cell r="O568">
            <v>49200</v>
          </cell>
        </row>
        <row r="569">
          <cell r="O569">
            <v>87600</v>
          </cell>
        </row>
        <row r="570">
          <cell r="O570">
            <v>90000</v>
          </cell>
        </row>
        <row r="571">
          <cell r="O571">
            <v>58800</v>
          </cell>
        </row>
        <row r="572">
          <cell r="O572">
            <v>40800</v>
          </cell>
        </row>
        <row r="573">
          <cell r="O573">
            <v>158400</v>
          </cell>
        </row>
        <row r="574">
          <cell r="O574">
            <v>423000</v>
          </cell>
        </row>
        <row r="575">
          <cell r="O575">
            <v>1611396</v>
          </cell>
        </row>
        <row r="576">
          <cell r="O576">
            <v>190080</v>
          </cell>
        </row>
        <row r="577">
          <cell r="O577">
            <v>49500</v>
          </cell>
        </row>
        <row r="578">
          <cell r="O578">
            <v>94800</v>
          </cell>
        </row>
        <row r="579">
          <cell r="O579">
            <v>69600</v>
          </cell>
        </row>
        <row r="580">
          <cell r="O580">
            <v>50040</v>
          </cell>
        </row>
        <row r="581">
          <cell r="O581">
            <v>263820.8</v>
          </cell>
        </row>
        <row r="582">
          <cell r="O582">
            <v>33360</v>
          </cell>
        </row>
        <row r="583">
          <cell r="O583">
            <v>79200</v>
          </cell>
        </row>
        <row r="584">
          <cell r="O584">
            <v>89100</v>
          </cell>
        </row>
        <row r="585">
          <cell r="O585">
            <v>812989</v>
          </cell>
        </row>
        <row r="586">
          <cell r="O586">
            <v>465304</v>
          </cell>
        </row>
        <row r="587">
          <cell r="O587">
            <v>613344</v>
          </cell>
        </row>
        <row r="588">
          <cell r="O588">
            <v>84180</v>
          </cell>
        </row>
        <row r="589">
          <cell r="O589">
            <v>22500</v>
          </cell>
        </row>
        <row r="593">
          <cell r="O593">
            <v>29952</v>
          </cell>
        </row>
        <row r="594">
          <cell r="O594">
            <v>147000</v>
          </cell>
        </row>
        <row r="595">
          <cell r="O595">
            <v>968880</v>
          </cell>
        </row>
        <row r="596">
          <cell r="O596">
            <v>108180</v>
          </cell>
        </row>
        <row r="597">
          <cell r="O597">
            <v>20400</v>
          </cell>
        </row>
        <row r="598">
          <cell r="O598">
            <v>17280</v>
          </cell>
        </row>
        <row r="599">
          <cell r="O599">
            <v>3490380</v>
          </cell>
        </row>
        <row r="600">
          <cell r="O600">
            <v>101400</v>
          </cell>
        </row>
        <row r="601">
          <cell r="O601">
            <v>128820</v>
          </cell>
        </row>
        <row r="602">
          <cell r="O602">
            <v>10200</v>
          </cell>
        </row>
        <row r="603">
          <cell r="O603">
            <v>36480</v>
          </cell>
        </row>
        <row r="604">
          <cell r="O604">
            <v>1062000</v>
          </cell>
        </row>
        <row r="605">
          <cell r="O605">
            <v>45600</v>
          </cell>
        </row>
        <row r="606">
          <cell r="O606">
            <v>30600</v>
          </cell>
        </row>
        <row r="607">
          <cell r="O607">
            <v>514620</v>
          </cell>
        </row>
        <row r="608">
          <cell r="O608">
            <v>156320</v>
          </cell>
        </row>
        <row r="609">
          <cell r="O609">
            <v>99684</v>
          </cell>
        </row>
        <row r="610">
          <cell r="O610">
            <v>127000</v>
          </cell>
        </row>
        <row r="611">
          <cell r="O611">
            <v>272592</v>
          </cell>
        </row>
        <row r="612">
          <cell r="O612">
            <v>975607</v>
          </cell>
        </row>
        <row r="613">
          <cell r="O613">
            <v>21600</v>
          </cell>
        </row>
        <row r="614">
          <cell r="O614">
            <v>1027290</v>
          </cell>
        </row>
        <row r="615">
          <cell r="O615">
            <v>600000</v>
          </cell>
        </row>
        <row r="616">
          <cell r="O616">
            <v>3091800</v>
          </cell>
        </row>
        <row r="617">
          <cell r="O617">
            <v>7200</v>
          </cell>
        </row>
        <row r="618">
          <cell r="O618">
            <v>27600</v>
          </cell>
        </row>
        <row r="619">
          <cell r="O619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9.7109375" style="28" customWidth="1"/>
    <col min="2" max="3" width="9.140625" style="28" customWidth="1"/>
    <col min="4" max="4" width="9.28125" style="28" customWidth="1"/>
    <col min="5" max="5" width="10.421875" style="28" customWidth="1"/>
    <col min="6" max="6" width="15.00390625" style="28" customWidth="1"/>
    <col min="7" max="7" width="5.421875" style="28" customWidth="1"/>
    <col min="8" max="9" width="9.140625" style="28" customWidth="1"/>
    <col min="10" max="10" width="3.140625" style="28" customWidth="1"/>
    <col min="11" max="11" width="9.140625" style="28" customWidth="1"/>
    <col min="12" max="12" width="1.8515625" style="28" customWidth="1"/>
    <col min="13" max="16384" width="9.140625" style="28" customWidth="1"/>
  </cols>
  <sheetData>
    <row r="1" s="24" customFormat="1" ht="6.75" customHeight="1"/>
    <row r="2" spans="2:11" s="24" customFormat="1" ht="12.75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2:11" s="25" customFormat="1" ht="13.5" customHeight="1">
      <c r="B3" s="32"/>
      <c r="C3" s="33" t="s">
        <v>154</v>
      </c>
      <c r="D3" s="33"/>
      <c r="E3" s="33"/>
      <c r="F3" s="254" t="s">
        <v>267</v>
      </c>
      <c r="G3" s="35"/>
      <c r="H3" s="36"/>
      <c r="I3" s="34"/>
      <c r="J3" s="33"/>
      <c r="K3" s="37"/>
    </row>
    <row r="4" spans="2:11" s="25" customFormat="1" ht="13.5" customHeight="1">
      <c r="B4" s="32"/>
      <c r="C4" s="33" t="s">
        <v>95</v>
      </c>
      <c r="D4" s="33"/>
      <c r="E4" s="33"/>
      <c r="F4" s="34" t="s">
        <v>231</v>
      </c>
      <c r="G4" s="38"/>
      <c r="H4" s="39"/>
      <c r="I4" s="40"/>
      <c r="J4" s="40"/>
      <c r="K4" s="37"/>
    </row>
    <row r="5" spans="2:11" s="25" customFormat="1" ht="13.5" customHeight="1">
      <c r="B5" s="32"/>
      <c r="C5" s="33" t="s">
        <v>6</v>
      </c>
      <c r="D5" s="33"/>
      <c r="E5" s="33"/>
      <c r="F5" s="41" t="s">
        <v>232</v>
      </c>
      <c r="G5" s="34"/>
      <c r="H5" s="34"/>
      <c r="I5" s="34"/>
      <c r="J5" s="34"/>
      <c r="K5" s="37"/>
    </row>
    <row r="6" spans="2:11" s="25" customFormat="1" ht="13.5" customHeight="1">
      <c r="B6" s="32"/>
      <c r="C6" s="33"/>
      <c r="D6" s="33"/>
      <c r="E6" s="33"/>
      <c r="F6" s="33"/>
      <c r="G6" s="33"/>
      <c r="H6" s="42" t="s">
        <v>158</v>
      </c>
      <c r="I6" s="42" t="s">
        <v>159</v>
      </c>
      <c r="J6" s="40"/>
      <c r="K6" s="37"/>
    </row>
    <row r="7" spans="2:11" s="25" customFormat="1" ht="13.5" customHeight="1">
      <c r="B7" s="32"/>
      <c r="C7" s="33" t="s">
        <v>0</v>
      </c>
      <c r="D7" s="33"/>
      <c r="E7" s="33"/>
      <c r="F7" s="34" t="s">
        <v>826</v>
      </c>
      <c r="G7" s="43"/>
      <c r="H7" s="33"/>
      <c r="I7" s="33"/>
      <c r="J7" s="33"/>
      <c r="K7" s="37"/>
    </row>
    <row r="8" spans="2:11" s="25" customFormat="1" ht="13.5" customHeight="1">
      <c r="B8" s="32"/>
      <c r="C8" s="33" t="s">
        <v>1</v>
      </c>
      <c r="D8" s="33"/>
      <c r="E8" s="33"/>
      <c r="F8" s="41"/>
      <c r="G8" s="44"/>
      <c r="H8" s="33"/>
      <c r="I8" s="33"/>
      <c r="J8" s="33"/>
      <c r="K8" s="37"/>
    </row>
    <row r="9" spans="2:11" s="25" customFormat="1" ht="13.5" customHeight="1">
      <c r="B9" s="32"/>
      <c r="C9" s="33"/>
      <c r="D9" s="33"/>
      <c r="E9" s="33"/>
      <c r="F9" s="33"/>
      <c r="G9" s="33"/>
      <c r="H9" s="33"/>
      <c r="I9" s="33"/>
      <c r="J9" s="33"/>
      <c r="K9" s="37"/>
    </row>
    <row r="10" spans="2:11" s="25" customFormat="1" ht="13.5" customHeight="1">
      <c r="B10" s="32"/>
      <c r="C10" s="33" t="s">
        <v>32</v>
      </c>
      <c r="D10" s="33"/>
      <c r="E10" s="33"/>
      <c r="F10" s="34" t="s">
        <v>233</v>
      </c>
      <c r="G10" s="34"/>
      <c r="H10" s="34"/>
      <c r="I10" s="34"/>
      <c r="J10" s="34"/>
      <c r="K10" s="37"/>
    </row>
    <row r="11" spans="2:11" s="25" customFormat="1" ht="13.5" customHeight="1">
      <c r="B11" s="32"/>
      <c r="C11" s="33"/>
      <c r="D11" s="33"/>
      <c r="E11" s="33"/>
      <c r="F11" s="41"/>
      <c r="G11" s="41"/>
      <c r="H11" s="41"/>
      <c r="I11" s="41"/>
      <c r="J11" s="41"/>
      <c r="K11" s="37"/>
    </row>
    <row r="12" spans="2:11" s="25" customFormat="1" ht="13.5" customHeight="1">
      <c r="B12" s="32"/>
      <c r="C12" s="33"/>
      <c r="D12" s="33"/>
      <c r="E12" s="33"/>
      <c r="F12" s="40"/>
      <c r="G12" s="40"/>
      <c r="H12" s="40"/>
      <c r="I12" s="40"/>
      <c r="J12" s="40"/>
      <c r="K12" s="37"/>
    </row>
    <row r="13" spans="2:11" s="26" customFormat="1" ht="12.75">
      <c r="B13" s="45"/>
      <c r="C13" s="46"/>
      <c r="D13" s="46"/>
      <c r="E13" s="46"/>
      <c r="F13" s="46"/>
      <c r="G13" s="46"/>
      <c r="H13" s="46"/>
      <c r="I13" s="46"/>
      <c r="J13" s="46"/>
      <c r="K13" s="47"/>
    </row>
    <row r="14" spans="2:11" s="26" customFormat="1" ht="12.75">
      <c r="B14" s="45"/>
      <c r="C14" s="46"/>
      <c r="D14" s="46"/>
      <c r="E14" s="46"/>
      <c r="F14" s="46"/>
      <c r="G14" s="46"/>
      <c r="H14" s="46"/>
      <c r="I14" s="46"/>
      <c r="J14" s="46"/>
      <c r="K14" s="47"/>
    </row>
    <row r="15" spans="2:11" s="26" customFormat="1" ht="12.75">
      <c r="B15" s="45"/>
      <c r="C15" s="46"/>
      <c r="D15" s="46"/>
      <c r="E15" s="46"/>
      <c r="F15" s="46"/>
      <c r="G15" s="46"/>
      <c r="H15" s="46"/>
      <c r="I15" s="46"/>
      <c r="J15" s="46"/>
      <c r="K15" s="47"/>
    </row>
    <row r="16" spans="2:11" s="26" customFormat="1" ht="12.75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2:11" s="26" customFormat="1" ht="12.75">
      <c r="B17" s="45"/>
      <c r="C17" s="46"/>
      <c r="D17" s="46"/>
      <c r="E17" s="46"/>
      <c r="F17" s="46"/>
      <c r="G17" s="46"/>
      <c r="H17" s="46"/>
      <c r="I17" s="46"/>
      <c r="J17" s="46"/>
      <c r="K17" s="47"/>
    </row>
    <row r="18" spans="2:11" s="26" customFormat="1" ht="12.75">
      <c r="B18" s="45"/>
      <c r="C18" s="46"/>
      <c r="D18" s="46"/>
      <c r="E18" s="46"/>
      <c r="F18" s="46"/>
      <c r="G18" s="46"/>
      <c r="H18" s="46"/>
      <c r="I18" s="46"/>
      <c r="J18" s="46"/>
      <c r="K18" s="47"/>
    </row>
    <row r="19" spans="2:11" s="26" customFormat="1" ht="12.75">
      <c r="B19" s="45"/>
      <c r="C19" s="46"/>
      <c r="D19" s="46"/>
      <c r="E19" s="46"/>
      <c r="F19" s="46"/>
      <c r="G19" s="46"/>
      <c r="H19" s="46"/>
      <c r="I19" s="46"/>
      <c r="J19" s="46"/>
      <c r="K19" s="47"/>
    </row>
    <row r="20" spans="2:11" s="26" customFormat="1" ht="12.75">
      <c r="B20" s="45"/>
      <c r="C20" s="46"/>
      <c r="D20" s="46"/>
      <c r="E20" s="46"/>
      <c r="F20" s="46"/>
      <c r="G20" s="46"/>
      <c r="H20" s="46"/>
      <c r="I20" s="46"/>
      <c r="J20" s="46"/>
      <c r="K20" s="47"/>
    </row>
    <row r="21" spans="2:11" s="26" customFormat="1" ht="12.75">
      <c r="B21" s="45"/>
      <c r="D21" s="46"/>
      <c r="E21" s="46"/>
      <c r="F21" s="46"/>
      <c r="G21" s="46"/>
      <c r="H21" s="46"/>
      <c r="I21" s="46"/>
      <c r="J21" s="46"/>
      <c r="K21" s="47"/>
    </row>
    <row r="22" spans="2:11" s="26" customFormat="1" ht="12.75">
      <c r="B22" s="45"/>
      <c r="C22" s="46"/>
      <c r="D22" s="46"/>
      <c r="E22" s="46"/>
      <c r="F22" s="46"/>
      <c r="G22" s="46"/>
      <c r="H22" s="46"/>
      <c r="I22" s="46"/>
      <c r="J22" s="46"/>
      <c r="K22" s="47"/>
    </row>
    <row r="23" spans="2:11" s="26" customFormat="1" ht="12.75">
      <c r="B23" s="45"/>
      <c r="C23" s="46"/>
      <c r="D23" s="46"/>
      <c r="E23" s="46"/>
      <c r="F23" s="46"/>
      <c r="G23" s="46"/>
      <c r="H23" s="46"/>
      <c r="I23" s="46"/>
      <c r="J23" s="46"/>
      <c r="K23" s="47"/>
    </row>
    <row r="24" spans="2:11" s="26" customFormat="1" ht="12.75">
      <c r="B24" s="45"/>
      <c r="C24" s="46"/>
      <c r="D24" s="46"/>
      <c r="E24" s="46"/>
      <c r="F24" s="46"/>
      <c r="G24" s="46"/>
      <c r="H24" s="46"/>
      <c r="I24" s="46"/>
      <c r="J24" s="46"/>
      <c r="K24" s="47"/>
    </row>
    <row r="25" spans="1:11" s="48" customFormat="1" ht="33.75">
      <c r="A25" s="26"/>
      <c r="B25" s="500" t="s">
        <v>7</v>
      </c>
      <c r="C25" s="501"/>
      <c r="D25" s="501"/>
      <c r="E25" s="501"/>
      <c r="F25" s="501"/>
      <c r="G25" s="501"/>
      <c r="H25" s="501"/>
      <c r="I25" s="501"/>
      <c r="J25" s="501"/>
      <c r="K25" s="502"/>
    </row>
    <row r="26" spans="1:11" s="26" customFormat="1" ht="12.75">
      <c r="A26" s="48"/>
      <c r="B26" s="49"/>
      <c r="C26" s="503" t="s">
        <v>94</v>
      </c>
      <c r="D26" s="503"/>
      <c r="E26" s="503"/>
      <c r="F26" s="503"/>
      <c r="G26" s="503"/>
      <c r="H26" s="503"/>
      <c r="I26" s="503"/>
      <c r="J26" s="503"/>
      <c r="K26" s="47"/>
    </row>
    <row r="27" spans="2:11" s="26" customFormat="1" ht="12.75">
      <c r="B27" s="45"/>
      <c r="C27" s="503" t="s">
        <v>160</v>
      </c>
      <c r="D27" s="503"/>
      <c r="E27" s="503"/>
      <c r="F27" s="503"/>
      <c r="G27" s="503"/>
      <c r="H27" s="503"/>
      <c r="I27" s="503"/>
      <c r="J27" s="503"/>
      <c r="K27" s="47"/>
    </row>
    <row r="28" spans="2:11" s="26" customFormat="1" ht="12.75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s="26" customFormat="1" ht="12.75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1:11" s="53" customFormat="1" ht="33.75">
      <c r="A30" s="26"/>
      <c r="B30" s="45"/>
      <c r="C30" s="46"/>
      <c r="D30" s="46"/>
      <c r="E30" s="46"/>
      <c r="F30" s="50" t="s">
        <v>526</v>
      </c>
      <c r="G30" s="51"/>
      <c r="H30" s="51"/>
      <c r="I30" s="51"/>
      <c r="J30" s="51"/>
      <c r="K30" s="52"/>
    </row>
    <row r="31" spans="2:11" s="53" customFormat="1" ht="12.75">
      <c r="B31" s="54"/>
      <c r="C31" s="51"/>
      <c r="D31" s="51"/>
      <c r="E31" s="51"/>
      <c r="F31" s="51"/>
      <c r="G31" s="51"/>
      <c r="H31" s="51"/>
      <c r="I31" s="51"/>
      <c r="J31" s="51"/>
      <c r="K31" s="52"/>
    </row>
    <row r="32" spans="2:11" s="53" customFormat="1" ht="12.75">
      <c r="B32" s="54"/>
      <c r="C32" s="51"/>
      <c r="D32" s="51"/>
      <c r="E32" s="51"/>
      <c r="F32" s="51"/>
      <c r="G32" s="51"/>
      <c r="H32" s="51"/>
      <c r="I32" s="51"/>
      <c r="J32" s="51"/>
      <c r="K32" s="52"/>
    </row>
    <row r="33" spans="2:11" s="53" customFormat="1" ht="12.75">
      <c r="B33" s="54"/>
      <c r="C33" s="51"/>
      <c r="D33" s="51"/>
      <c r="E33" s="51"/>
      <c r="F33" s="51"/>
      <c r="G33" s="51"/>
      <c r="H33" s="51"/>
      <c r="I33" s="51"/>
      <c r="J33" s="51"/>
      <c r="K33" s="52"/>
    </row>
    <row r="34" spans="2:11" s="53" customFormat="1" ht="12.75">
      <c r="B34" s="54"/>
      <c r="C34" s="51"/>
      <c r="D34" s="51"/>
      <c r="E34" s="51"/>
      <c r="F34" s="51"/>
      <c r="G34" s="51"/>
      <c r="H34" s="51"/>
      <c r="I34" s="51"/>
      <c r="J34" s="51"/>
      <c r="K34" s="52"/>
    </row>
    <row r="35" spans="2:11" s="53" customFormat="1" ht="12.75">
      <c r="B35" s="54"/>
      <c r="C35" s="51"/>
      <c r="D35" s="51"/>
      <c r="E35" s="51"/>
      <c r="F35" s="51"/>
      <c r="G35" s="51"/>
      <c r="H35" s="51"/>
      <c r="I35" s="51"/>
      <c r="J35" s="51"/>
      <c r="K35" s="52"/>
    </row>
    <row r="36" spans="2:11" s="53" customFormat="1" ht="12.75">
      <c r="B36" s="54"/>
      <c r="C36" s="51"/>
      <c r="D36" s="51"/>
      <c r="E36" s="51"/>
      <c r="F36" s="51"/>
      <c r="G36" s="51"/>
      <c r="H36" s="51"/>
      <c r="I36" s="51"/>
      <c r="J36" s="51"/>
      <c r="K36" s="52"/>
    </row>
    <row r="37" spans="2:11" s="53" customFormat="1" ht="12.75">
      <c r="B37" s="54"/>
      <c r="C37" s="51"/>
      <c r="D37" s="51"/>
      <c r="E37" s="51"/>
      <c r="F37" s="51"/>
      <c r="G37" s="51"/>
      <c r="H37" s="51"/>
      <c r="I37" s="51"/>
      <c r="J37" s="51"/>
      <c r="K37" s="52"/>
    </row>
    <row r="38" spans="2:11" s="53" customFormat="1" ht="12.75">
      <c r="B38" s="54"/>
      <c r="C38" s="51"/>
      <c r="D38" s="51"/>
      <c r="E38" s="51"/>
      <c r="F38" s="51"/>
      <c r="G38" s="51"/>
      <c r="H38" s="51"/>
      <c r="I38" s="51"/>
      <c r="J38" s="51"/>
      <c r="K38" s="52"/>
    </row>
    <row r="39" spans="2:11" s="53" customFormat="1" ht="12.75">
      <c r="B39" s="54"/>
      <c r="C39" s="51"/>
      <c r="D39" s="51"/>
      <c r="E39" s="51"/>
      <c r="F39" s="51"/>
      <c r="G39" s="51"/>
      <c r="H39" s="51"/>
      <c r="I39" s="51"/>
      <c r="J39" s="51"/>
      <c r="K39" s="52"/>
    </row>
    <row r="40" spans="2:11" s="53" customFormat="1" ht="12.75">
      <c r="B40" s="54"/>
      <c r="C40" s="51"/>
      <c r="D40" s="51"/>
      <c r="E40" s="51"/>
      <c r="F40" s="51"/>
      <c r="G40" s="51"/>
      <c r="H40" s="51"/>
      <c r="I40" s="51"/>
      <c r="J40" s="51"/>
      <c r="K40" s="52"/>
    </row>
    <row r="41" spans="2:11" s="53" customFormat="1" ht="12.75">
      <c r="B41" s="54"/>
      <c r="C41" s="51"/>
      <c r="D41" s="51"/>
      <c r="E41" s="51"/>
      <c r="F41" s="51"/>
      <c r="G41" s="51"/>
      <c r="H41" s="51"/>
      <c r="I41" s="51"/>
      <c r="J41" s="51"/>
      <c r="K41" s="52"/>
    </row>
    <row r="42" spans="2:11" s="53" customFormat="1" ht="12.75">
      <c r="B42" s="54"/>
      <c r="C42" s="51"/>
      <c r="D42" s="51"/>
      <c r="E42" s="51"/>
      <c r="F42" s="51"/>
      <c r="G42" s="51"/>
      <c r="H42" s="51"/>
      <c r="I42" s="51"/>
      <c r="J42" s="51"/>
      <c r="K42" s="52"/>
    </row>
    <row r="43" spans="2:11" s="53" customFormat="1" ht="12.75">
      <c r="B43" s="54"/>
      <c r="C43" s="51"/>
      <c r="D43" s="51"/>
      <c r="E43" s="51"/>
      <c r="F43" s="51"/>
      <c r="G43" s="51"/>
      <c r="H43" s="51"/>
      <c r="I43" s="51"/>
      <c r="J43" s="51"/>
      <c r="K43" s="52"/>
    </row>
    <row r="44" spans="2:11" s="53" customFormat="1" ht="12.75">
      <c r="B44" s="54"/>
      <c r="C44" s="51"/>
      <c r="D44" s="51"/>
      <c r="E44" s="51"/>
      <c r="F44" s="51"/>
      <c r="G44" s="51"/>
      <c r="H44" s="51"/>
      <c r="I44" s="51"/>
      <c r="J44" s="51"/>
      <c r="K44" s="52"/>
    </row>
    <row r="45" spans="2:11" s="53" customFormat="1" ht="9" customHeight="1">
      <c r="B45" s="54"/>
      <c r="C45" s="51"/>
      <c r="D45" s="51"/>
      <c r="E45" s="51"/>
      <c r="F45" s="51"/>
      <c r="G45" s="51"/>
      <c r="H45" s="51"/>
      <c r="I45" s="51"/>
      <c r="J45" s="51"/>
      <c r="K45" s="52"/>
    </row>
    <row r="46" spans="2:11" s="53" customFormat="1" ht="12.75">
      <c r="B46" s="54"/>
      <c r="C46" s="51"/>
      <c r="D46" s="51"/>
      <c r="E46" s="51"/>
      <c r="F46" s="51"/>
      <c r="G46" s="51"/>
      <c r="H46" s="51"/>
      <c r="I46" s="51"/>
      <c r="J46" s="51"/>
      <c r="K46" s="52"/>
    </row>
    <row r="47" spans="2:11" s="53" customFormat="1" ht="12.75">
      <c r="B47" s="54"/>
      <c r="C47" s="51"/>
      <c r="D47" s="51"/>
      <c r="E47" s="51"/>
      <c r="F47" s="51"/>
      <c r="G47" s="51"/>
      <c r="H47" s="51"/>
      <c r="I47" s="51"/>
      <c r="J47" s="51"/>
      <c r="K47" s="52"/>
    </row>
    <row r="48" spans="2:11" s="25" customFormat="1" ht="12.75" customHeight="1">
      <c r="B48" s="32"/>
      <c r="C48" s="33" t="s">
        <v>100</v>
      </c>
      <c r="D48" s="33"/>
      <c r="E48" s="33"/>
      <c r="F48" s="33"/>
      <c r="G48" s="33"/>
      <c r="H48" s="504" t="s">
        <v>155</v>
      </c>
      <c r="I48" s="504"/>
      <c r="J48" s="33"/>
      <c r="K48" s="37"/>
    </row>
    <row r="49" spans="2:11" s="25" customFormat="1" ht="12.75" customHeight="1">
      <c r="B49" s="32"/>
      <c r="C49" s="33" t="s">
        <v>101</v>
      </c>
      <c r="D49" s="33"/>
      <c r="E49" s="33"/>
      <c r="F49" s="33"/>
      <c r="G49" s="33"/>
      <c r="H49" s="506" t="s">
        <v>156</v>
      </c>
      <c r="I49" s="506"/>
      <c r="J49" s="33"/>
      <c r="K49" s="37"/>
    </row>
    <row r="50" spans="2:11" s="25" customFormat="1" ht="12.75" customHeight="1">
      <c r="B50" s="32"/>
      <c r="C50" s="33" t="s">
        <v>96</v>
      </c>
      <c r="D50" s="33"/>
      <c r="E50" s="33"/>
      <c r="F50" s="33"/>
      <c r="G50" s="33"/>
      <c r="H50" s="506" t="s">
        <v>157</v>
      </c>
      <c r="I50" s="506"/>
      <c r="J50" s="33"/>
      <c r="K50" s="37"/>
    </row>
    <row r="51" spans="2:11" s="25" customFormat="1" ht="12.75" customHeight="1">
      <c r="B51" s="32"/>
      <c r="C51" s="33" t="s">
        <v>97</v>
      </c>
      <c r="D51" s="33"/>
      <c r="E51" s="33"/>
      <c r="F51" s="33"/>
      <c r="G51" s="33"/>
      <c r="H51" s="506" t="s">
        <v>157</v>
      </c>
      <c r="I51" s="506"/>
      <c r="J51" s="33"/>
      <c r="K51" s="37"/>
    </row>
    <row r="52" spans="2:11" s="26" customFormat="1" ht="12.75">
      <c r="B52" s="45"/>
      <c r="C52" s="46"/>
      <c r="D52" s="46"/>
      <c r="E52" s="46"/>
      <c r="F52" s="46"/>
      <c r="G52" s="46"/>
      <c r="H52" s="46"/>
      <c r="I52" s="46"/>
      <c r="J52" s="46"/>
      <c r="K52" s="47"/>
    </row>
    <row r="53" spans="2:11" s="27" customFormat="1" ht="12.75" customHeight="1">
      <c r="B53" s="55"/>
      <c r="C53" s="33" t="s">
        <v>161</v>
      </c>
      <c r="D53" s="33"/>
      <c r="E53" s="33"/>
      <c r="F53" s="33"/>
      <c r="G53" s="44" t="s">
        <v>98</v>
      </c>
      <c r="H53" s="507" t="s">
        <v>824</v>
      </c>
      <c r="I53" s="503"/>
      <c r="J53" s="56"/>
      <c r="K53" s="57"/>
    </row>
    <row r="54" spans="2:11" s="27" customFormat="1" ht="12.75" customHeight="1">
      <c r="B54" s="55"/>
      <c r="C54" s="33"/>
      <c r="D54" s="33"/>
      <c r="E54" s="33"/>
      <c r="F54" s="33"/>
      <c r="G54" s="44" t="s">
        <v>99</v>
      </c>
      <c r="H54" s="505" t="s">
        <v>535</v>
      </c>
      <c r="I54" s="503"/>
      <c r="J54" s="56"/>
      <c r="K54" s="57"/>
    </row>
    <row r="55" spans="2:11" s="27" customFormat="1" ht="7.5" customHeight="1">
      <c r="B55" s="55"/>
      <c r="C55" s="33"/>
      <c r="D55" s="33"/>
      <c r="E55" s="33"/>
      <c r="F55" s="33"/>
      <c r="G55" s="44"/>
      <c r="H55" s="44"/>
      <c r="I55" s="44"/>
      <c r="J55" s="56"/>
      <c r="K55" s="57"/>
    </row>
    <row r="56" spans="2:11" s="27" customFormat="1" ht="12.75" customHeight="1">
      <c r="B56" s="55"/>
      <c r="C56" s="33" t="s">
        <v>162</v>
      </c>
      <c r="D56" s="33"/>
      <c r="E56" s="33"/>
      <c r="F56" s="44"/>
      <c r="G56" s="33"/>
      <c r="H56" s="34" t="s">
        <v>825</v>
      </c>
      <c r="I56" s="34"/>
      <c r="J56" s="56"/>
      <c r="K56" s="57"/>
    </row>
    <row r="57" spans="2:11" ht="22.5" customHeight="1">
      <c r="B57" s="58"/>
      <c r="C57" s="59"/>
      <c r="D57" s="59"/>
      <c r="E57" s="59"/>
      <c r="F57" s="59"/>
      <c r="G57" s="59"/>
      <c r="H57" s="59"/>
      <c r="I57" s="59"/>
      <c r="J57" s="59"/>
      <c r="K57" s="60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8">
      <selection activeCell="M36" sqref="M36"/>
    </sheetView>
  </sheetViews>
  <sheetFormatPr defaultColWidth="9.140625" defaultRowHeight="12.75"/>
  <cols>
    <col min="1" max="1" width="5.8515625" style="0" customWidth="1"/>
    <col min="2" max="2" width="19.140625" style="0" customWidth="1"/>
    <col min="7" max="7" width="13.140625" style="0" customWidth="1"/>
  </cols>
  <sheetData>
    <row r="1" ht="15">
      <c r="B1" s="349" t="s">
        <v>347</v>
      </c>
    </row>
    <row r="2" ht="12.75">
      <c r="B2" s="198" t="s">
        <v>520</v>
      </c>
    </row>
    <row r="3" ht="12.75">
      <c r="B3" s="198"/>
    </row>
    <row r="4" spans="2:7" ht="15.75">
      <c r="B4" s="587" t="s">
        <v>536</v>
      </c>
      <c r="C4" s="587"/>
      <c r="D4" s="587"/>
      <c r="E4" s="587"/>
      <c r="F4" s="587"/>
      <c r="G4" s="587"/>
    </row>
    <row r="6" spans="1:7" ht="12.75">
      <c r="A6" s="588" t="s">
        <v>2</v>
      </c>
      <c r="B6" s="590" t="s">
        <v>91</v>
      </c>
      <c r="C6" s="588" t="s">
        <v>335</v>
      </c>
      <c r="D6" s="350" t="s">
        <v>348</v>
      </c>
      <c r="E6" s="588" t="s">
        <v>349</v>
      </c>
      <c r="F6" s="588" t="s">
        <v>350</v>
      </c>
      <c r="G6" s="350" t="s">
        <v>348</v>
      </c>
    </row>
    <row r="7" spans="1:7" ht="12.75">
      <c r="A7" s="589"/>
      <c r="B7" s="591"/>
      <c r="C7" s="589"/>
      <c r="D7" s="351">
        <v>42005</v>
      </c>
      <c r="E7" s="589"/>
      <c r="F7" s="589"/>
      <c r="G7" s="351">
        <v>42369</v>
      </c>
    </row>
    <row r="8" spans="1:7" ht="12.75">
      <c r="A8" s="352">
        <v>1</v>
      </c>
      <c r="B8" s="353" t="s">
        <v>24</v>
      </c>
      <c r="C8" s="352"/>
      <c r="D8" s="354"/>
      <c r="E8" s="354"/>
      <c r="F8" s="354"/>
      <c r="G8" s="354">
        <f aca="true" t="shared" si="0" ref="G8:G16">D8+E8-F8</f>
        <v>0</v>
      </c>
    </row>
    <row r="9" spans="1:7" ht="12.75">
      <c r="A9" s="352">
        <v>2</v>
      </c>
      <c r="B9" s="353" t="s">
        <v>351</v>
      </c>
      <c r="C9" s="352"/>
      <c r="D9" s="354"/>
      <c r="E9" s="354"/>
      <c r="F9" s="354"/>
      <c r="G9" s="354">
        <f t="shared" si="0"/>
        <v>0</v>
      </c>
    </row>
    <row r="10" spans="1:7" ht="12.75">
      <c r="A10" s="352">
        <v>3</v>
      </c>
      <c r="B10" s="355" t="s">
        <v>352</v>
      </c>
      <c r="C10" s="352"/>
      <c r="D10" s="354"/>
      <c r="E10" s="354"/>
      <c r="F10" s="354"/>
      <c r="G10" s="354">
        <f t="shared" si="0"/>
        <v>0</v>
      </c>
    </row>
    <row r="11" spans="1:7" ht="12.75">
      <c r="A11" s="352">
        <v>4</v>
      </c>
      <c r="B11" s="355" t="s">
        <v>353</v>
      </c>
      <c r="C11" s="352"/>
      <c r="D11" s="354"/>
      <c r="E11" s="354"/>
      <c r="F11" s="354"/>
      <c r="G11" s="354">
        <f t="shared" si="0"/>
        <v>0</v>
      </c>
    </row>
    <row r="12" spans="1:7" ht="12.75">
      <c r="A12" s="352">
        <v>5</v>
      </c>
      <c r="B12" s="355" t="s">
        <v>354</v>
      </c>
      <c r="C12" s="352"/>
      <c r="D12" s="354"/>
      <c r="E12" s="356"/>
      <c r="F12" s="354"/>
      <c r="G12" s="354">
        <f t="shared" si="0"/>
        <v>0</v>
      </c>
    </row>
    <row r="13" spans="1:7" ht="12.75">
      <c r="A13" s="352">
        <v>1</v>
      </c>
      <c r="B13" s="355" t="s">
        <v>355</v>
      </c>
      <c r="C13" s="352"/>
      <c r="D13" s="354"/>
      <c r="E13" s="354"/>
      <c r="F13" s="354"/>
      <c r="G13" s="354">
        <f t="shared" si="0"/>
        <v>0</v>
      </c>
    </row>
    <row r="14" spans="1:7" ht="12.75">
      <c r="A14" s="352">
        <v>2</v>
      </c>
      <c r="B14" s="357"/>
      <c r="C14" s="352"/>
      <c r="D14" s="354"/>
      <c r="E14" s="354"/>
      <c r="F14" s="354"/>
      <c r="G14" s="354">
        <f t="shared" si="0"/>
        <v>0</v>
      </c>
    </row>
    <row r="15" spans="1:7" ht="12.75">
      <c r="A15" s="352">
        <v>3</v>
      </c>
      <c r="B15" s="357"/>
      <c r="C15" s="352"/>
      <c r="D15" s="354"/>
      <c r="E15" s="354"/>
      <c r="F15" s="354"/>
      <c r="G15" s="354">
        <f t="shared" si="0"/>
        <v>0</v>
      </c>
    </row>
    <row r="16" spans="1:7" ht="13.5" thickBot="1">
      <c r="A16" s="358">
        <v>4</v>
      </c>
      <c r="B16" s="359"/>
      <c r="C16" s="358"/>
      <c r="D16" s="360"/>
      <c r="E16" s="360"/>
      <c r="F16" s="360"/>
      <c r="G16" s="360">
        <f t="shared" si="0"/>
        <v>0</v>
      </c>
    </row>
    <row r="17" spans="1:7" ht="13.5" thickBot="1">
      <c r="A17" s="361"/>
      <c r="B17" s="362" t="s">
        <v>356</v>
      </c>
      <c r="C17" s="363"/>
      <c r="D17" s="364">
        <f>SUM(D8:D16)</f>
        <v>0</v>
      </c>
      <c r="E17" s="364">
        <f>SUM(E8:E16)</f>
        <v>0</v>
      </c>
      <c r="F17" s="364">
        <f>SUM(F8:F16)</f>
        <v>0</v>
      </c>
      <c r="G17" s="365">
        <f>SUM(G8:G16)</f>
        <v>0</v>
      </c>
    </row>
    <row r="20" spans="2:7" ht="15.75">
      <c r="B20" s="587" t="s">
        <v>537</v>
      </c>
      <c r="C20" s="587"/>
      <c r="D20" s="587"/>
      <c r="E20" s="587"/>
      <c r="F20" s="587"/>
      <c r="G20" s="587"/>
    </row>
    <row r="22" spans="1:7" ht="12.75">
      <c r="A22" s="588" t="s">
        <v>2</v>
      </c>
      <c r="B22" s="590" t="s">
        <v>91</v>
      </c>
      <c r="C22" s="588" t="s">
        <v>335</v>
      </c>
      <c r="D22" s="350" t="s">
        <v>348</v>
      </c>
      <c r="E22" s="588" t="s">
        <v>349</v>
      </c>
      <c r="F22" s="588" t="s">
        <v>350</v>
      </c>
      <c r="G22" s="350" t="s">
        <v>348</v>
      </c>
    </row>
    <row r="23" spans="1:7" ht="12.75">
      <c r="A23" s="589"/>
      <c r="B23" s="591"/>
      <c r="C23" s="589"/>
      <c r="D23" s="351">
        <v>42005</v>
      </c>
      <c r="E23" s="589"/>
      <c r="F23" s="589"/>
      <c r="G23" s="351">
        <v>42369</v>
      </c>
    </row>
    <row r="24" spans="1:7" ht="12.75">
      <c r="A24" s="352">
        <v>1</v>
      </c>
      <c r="B24" s="353" t="s">
        <v>24</v>
      </c>
      <c r="C24" s="352"/>
      <c r="D24" s="354">
        <v>0</v>
      </c>
      <c r="E24" s="354">
        <v>0</v>
      </c>
      <c r="F24" s="354"/>
      <c r="G24" s="354">
        <f>D24+E24</f>
        <v>0</v>
      </c>
    </row>
    <row r="25" spans="1:7" ht="12.75">
      <c r="A25" s="352">
        <v>2</v>
      </c>
      <c r="B25" s="353" t="s">
        <v>351</v>
      </c>
      <c r="C25" s="352"/>
      <c r="D25" s="354"/>
      <c r="E25" s="354"/>
      <c r="F25" s="354"/>
      <c r="G25" s="354">
        <f>D25+E25</f>
        <v>0</v>
      </c>
    </row>
    <row r="26" spans="1:7" ht="12.75">
      <c r="A26" s="352">
        <v>3</v>
      </c>
      <c r="B26" s="355" t="s">
        <v>357</v>
      </c>
      <c r="C26" s="352"/>
      <c r="D26" s="354"/>
      <c r="E26" s="366"/>
      <c r="F26" s="354"/>
      <c r="G26" s="354">
        <f>D26+E26</f>
        <v>0</v>
      </c>
    </row>
    <row r="27" spans="1:7" ht="12.75">
      <c r="A27" s="352">
        <v>4</v>
      </c>
      <c r="B27" s="355" t="s">
        <v>353</v>
      </c>
      <c r="C27" s="352"/>
      <c r="D27" s="354"/>
      <c r="E27" s="354"/>
      <c r="F27" s="354"/>
      <c r="G27" s="354">
        <f>D27+E27</f>
        <v>0</v>
      </c>
    </row>
    <row r="28" spans="1:7" ht="12.75">
      <c r="A28" s="352">
        <v>5</v>
      </c>
      <c r="B28" s="355" t="s">
        <v>354</v>
      </c>
      <c r="C28" s="352"/>
      <c r="D28" s="354"/>
      <c r="E28" s="366"/>
      <c r="F28" s="354"/>
      <c r="G28" s="354">
        <f>D28+E28</f>
        <v>0</v>
      </c>
    </row>
    <row r="29" spans="1:7" ht="12.75">
      <c r="A29" s="352">
        <v>1</v>
      </c>
      <c r="B29" s="355" t="s">
        <v>355</v>
      </c>
      <c r="C29" s="352"/>
      <c r="D29" s="354"/>
      <c r="E29" s="354"/>
      <c r="F29" s="354"/>
      <c r="G29" s="354"/>
    </row>
    <row r="30" spans="1:7" ht="12.75">
      <c r="A30" s="352">
        <v>2</v>
      </c>
      <c r="B30" s="357"/>
      <c r="C30" s="352"/>
      <c r="D30" s="354"/>
      <c r="E30" s="354"/>
      <c r="F30" s="354"/>
      <c r="G30" s="354">
        <f>D30+E30-F30</f>
        <v>0</v>
      </c>
    </row>
    <row r="31" spans="1:7" ht="12.75">
      <c r="A31" s="352">
        <v>3</v>
      </c>
      <c r="B31" s="357"/>
      <c r="C31" s="352"/>
      <c r="D31" s="354"/>
      <c r="E31" s="354"/>
      <c r="F31" s="354"/>
      <c r="G31" s="354">
        <f>D31+E31-F31</f>
        <v>0</v>
      </c>
    </row>
    <row r="32" spans="1:7" ht="13.5" thickBot="1">
      <c r="A32" s="358">
        <v>4</v>
      </c>
      <c r="B32" s="359"/>
      <c r="C32" s="358"/>
      <c r="D32" s="360"/>
      <c r="E32" s="360"/>
      <c r="F32" s="360"/>
      <c r="G32" s="360">
        <f>D32+E32-F32</f>
        <v>0</v>
      </c>
    </row>
    <row r="33" spans="1:7" ht="13.5" thickBot="1">
      <c r="A33" s="361"/>
      <c r="B33" s="362" t="s">
        <v>356</v>
      </c>
      <c r="C33" s="363"/>
      <c r="D33" s="364">
        <f>SUM(D24:D32)</f>
        <v>0</v>
      </c>
      <c r="E33" s="364">
        <f>SUM(E24:E32)</f>
        <v>0</v>
      </c>
      <c r="F33" s="364">
        <f>SUM(F24:F32)</f>
        <v>0</v>
      </c>
      <c r="G33" s="365">
        <f>SUM(G24:G32)</f>
        <v>0</v>
      </c>
    </row>
    <row r="34" ht="12.75">
      <c r="G34" s="367"/>
    </row>
    <row r="36" spans="2:7" ht="15.75">
      <c r="B36" s="587" t="s">
        <v>538</v>
      </c>
      <c r="C36" s="587"/>
      <c r="D36" s="587"/>
      <c r="E36" s="587"/>
      <c r="F36" s="587"/>
      <c r="G36" s="587"/>
    </row>
    <row r="38" spans="1:7" ht="12.75">
      <c r="A38" s="588" t="s">
        <v>2</v>
      </c>
      <c r="B38" s="590" t="s">
        <v>91</v>
      </c>
      <c r="C38" s="588" t="s">
        <v>335</v>
      </c>
      <c r="D38" s="350" t="s">
        <v>348</v>
      </c>
      <c r="E38" s="588" t="s">
        <v>349</v>
      </c>
      <c r="F38" s="588" t="s">
        <v>350</v>
      </c>
      <c r="G38" s="350" t="s">
        <v>348</v>
      </c>
    </row>
    <row r="39" spans="1:7" ht="12.75">
      <c r="A39" s="589"/>
      <c r="B39" s="591"/>
      <c r="C39" s="589"/>
      <c r="D39" s="351">
        <v>42005</v>
      </c>
      <c r="E39" s="589"/>
      <c r="F39" s="589"/>
      <c r="G39" s="351">
        <v>42369</v>
      </c>
    </row>
    <row r="40" spans="1:7" ht="12.75">
      <c r="A40" s="352">
        <v>1</v>
      </c>
      <c r="B40" s="353" t="s">
        <v>24</v>
      </c>
      <c r="C40" s="352"/>
      <c r="D40" s="354">
        <v>0</v>
      </c>
      <c r="E40" s="354"/>
      <c r="F40" s="354">
        <v>0</v>
      </c>
      <c r="G40" s="354">
        <f aca="true" t="shared" si="1" ref="G40:G48">D40+E40-F40</f>
        <v>0</v>
      </c>
    </row>
    <row r="41" spans="1:7" ht="12.75">
      <c r="A41" s="352">
        <v>2</v>
      </c>
      <c r="B41" s="355" t="s">
        <v>351</v>
      </c>
      <c r="C41" s="352"/>
      <c r="D41" s="354"/>
      <c r="E41" s="354"/>
      <c r="F41" s="354"/>
      <c r="G41" s="354">
        <f t="shared" si="1"/>
        <v>0</v>
      </c>
    </row>
    <row r="42" spans="1:7" ht="12.75">
      <c r="A42" s="352">
        <v>3</v>
      </c>
      <c r="B42" s="355" t="s">
        <v>357</v>
      </c>
      <c r="C42" s="352"/>
      <c r="D42" s="354"/>
      <c r="E42" s="367"/>
      <c r="F42" s="354"/>
      <c r="G42" s="354">
        <f t="shared" si="1"/>
        <v>0</v>
      </c>
    </row>
    <row r="43" spans="1:7" ht="12.75">
      <c r="A43" s="352">
        <v>4</v>
      </c>
      <c r="B43" s="355" t="s">
        <v>353</v>
      </c>
      <c r="C43" s="352"/>
      <c r="D43" s="354"/>
      <c r="E43" s="354"/>
      <c r="F43" s="354"/>
      <c r="G43" s="354">
        <f t="shared" si="1"/>
        <v>0</v>
      </c>
    </row>
    <row r="44" spans="1:7" ht="12.75">
      <c r="A44" s="352">
        <v>5</v>
      </c>
      <c r="B44" s="355" t="s">
        <v>354</v>
      </c>
      <c r="C44" s="352"/>
      <c r="D44" s="354"/>
      <c r="E44" s="354"/>
      <c r="F44" s="354"/>
      <c r="G44" s="354">
        <f t="shared" si="1"/>
        <v>0</v>
      </c>
    </row>
    <row r="45" spans="1:7" ht="12.75">
      <c r="A45" s="352">
        <v>1</v>
      </c>
      <c r="B45" s="355" t="s">
        <v>355</v>
      </c>
      <c r="C45" s="352"/>
      <c r="D45" s="354"/>
      <c r="E45" s="354"/>
      <c r="F45" s="354"/>
      <c r="G45" s="354">
        <f t="shared" si="1"/>
        <v>0</v>
      </c>
    </row>
    <row r="46" spans="1:7" ht="12.75">
      <c r="A46" s="352">
        <v>2</v>
      </c>
      <c r="B46" s="355"/>
      <c r="C46" s="352"/>
      <c r="D46" s="354"/>
      <c r="E46" s="354"/>
      <c r="F46" s="354"/>
      <c r="G46" s="354">
        <f t="shared" si="1"/>
        <v>0</v>
      </c>
    </row>
    <row r="47" spans="1:7" ht="12.75">
      <c r="A47" s="352">
        <v>3</v>
      </c>
      <c r="B47" s="357"/>
      <c r="C47" s="352"/>
      <c r="D47" s="354"/>
      <c r="E47" s="354"/>
      <c r="F47" s="354"/>
      <c r="G47" s="354">
        <f t="shared" si="1"/>
        <v>0</v>
      </c>
    </row>
    <row r="48" spans="1:7" ht="13.5" thickBot="1">
      <c r="A48" s="358">
        <v>4</v>
      </c>
      <c r="B48" s="359"/>
      <c r="C48" s="358"/>
      <c r="D48" s="360"/>
      <c r="E48" s="360"/>
      <c r="F48" s="360"/>
      <c r="G48" s="360">
        <f t="shared" si="1"/>
        <v>0</v>
      </c>
    </row>
    <row r="49" spans="1:7" ht="13.5" thickBot="1">
      <c r="A49" s="361"/>
      <c r="B49" s="362" t="s">
        <v>356</v>
      </c>
      <c r="C49" s="363"/>
      <c r="D49" s="364">
        <f>SUM(D40:D48)</f>
        <v>0</v>
      </c>
      <c r="E49" s="364">
        <f>SUM(E40:E48)</f>
        <v>0</v>
      </c>
      <c r="F49" s="364">
        <f>SUM(F40:F48)</f>
        <v>0</v>
      </c>
      <c r="G49" s="365">
        <f>SUM(G40:G48)</f>
        <v>0</v>
      </c>
    </row>
    <row r="50" spans="1:7" ht="12.75">
      <c r="A50" s="1"/>
      <c r="B50" s="1"/>
      <c r="C50" s="1"/>
      <c r="D50" s="1"/>
      <c r="E50" s="1"/>
      <c r="F50" s="368"/>
      <c r="G50" s="369"/>
    </row>
    <row r="51" spans="4:7" ht="12.75">
      <c r="D51" s="370"/>
      <c r="G51" s="370"/>
    </row>
    <row r="52" spans="4:7" ht="12.75">
      <c r="D52" s="370"/>
      <c r="G52" s="370"/>
    </row>
    <row r="53" spans="5:7" ht="15.75">
      <c r="E53" s="585" t="s">
        <v>358</v>
      </c>
      <c r="F53" s="585"/>
      <c r="G53" s="585"/>
    </row>
    <row r="54" spans="5:7" ht="12.75">
      <c r="E54" s="586" t="s">
        <v>359</v>
      </c>
      <c r="F54" s="586"/>
      <c r="G54" s="586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I103" sqref="I103:I104"/>
    </sheetView>
  </sheetViews>
  <sheetFormatPr defaultColWidth="9.140625" defaultRowHeight="12.75"/>
  <cols>
    <col min="1" max="1" width="4.421875" style="0" customWidth="1"/>
    <col min="9" max="9" width="17.00390625" style="0" customWidth="1"/>
    <col min="10" max="10" width="17.7109375" style="0" customWidth="1"/>
  </cols>
  <sheetData>
    <row r="1" spans="1:10" ht="12.75">
      <c r="A1" s="164"/>
      <c r="B1" s="198" t="s">
        <v>360</v>
      </c>
      <c r="C1" s="188"/>
      <c r="D1" s="188"/>
      <c r="E1" s="164"/>
      <c r="F1" s="164"/>
      <c r="G1" s="164"/>
      <c r="H1" s="164"/>
      <c r="I1" s="164"/>
      <c r="J1" s="164"/>
    </row>
    <row r="2" spans="1:10" ht="12.75">
      <c r="A2" s="164"/>
      <c r="B2" s="198" t="s">
        <v>361</v>
      </c>
      <c r="C2" s="188"/>
      <c r="D2" s="188"/>
      <c r="E2" s="164"/>
      <c r="F2" s="164"/>
      <c r="G2" s="164"/>
      <c r="H2" s="164"/>
      <c r="I2" s="164"/>
      <c r="J2" s="164"/>
    </row>
    <row r="3" spans="1:10" ht="12.75">
      <c r="A3" s="164"/>
      <c r="B3" s="195"/>
      <c r="C3" s="164"/>
      <c r="D3" s="164"/>
      <c r="E3" s="164"/>
      <c r="F3" s="164"/>
      <c r="G3" s="164"/>
      <c r="H3" s="164"/>
      <c r="I3" s="195" t="s">
        <v>362</v>
      </c>
      <c r="J3" s="164"/>
    </row>
    <row r="4" spans="1:10" ht="12.75">
      <c r="A4" s="164"/>
      <c r="B4" s="195"/>
      <c r="C4" s="164"/>
      <c r="D4" s="164"/>
      <c r="E4" s="164"/>
      <c r="F4" s="164"/>
      <c r="G4" s="164"/>
      <c r="H4" s="164"/>
      <c r="I4" s="164"/>
      <c r="J4" s="164"/>
    </row>
    <row r="5" spans="1:10" ht="12.75">
      <c r="A5" s="19"/>
      <c r="B5" s="19"/>
      <c r="C5" s="19"/>
      <c r="D5" s="19"/>
      <c r="E5" s="19"/>
      <c r="F5" s="19"/>
      <c r="G5" s="19"/>
      <c r="H5" s="19"/>
      <c r="I5" s="197"/>
      <c r="J5" s="371" t="s">
        <v>363</v>
      </c>
    </row>
    <row r="6" spans="1:10" ht="12.75" customHeight="1">
      <c r="A6" s="603" t="s">
        <v>364</v>
      </c>
      <c r="B6" s="604"/>
      <c r="C6" s="604"/>
      <c r="D6" s="604"/>
      <c r="E6" s="604"/>
      <c r="F6" s="604"/>
      <c r="G6" s="604"/>
      <c r="H6" s="604"/>
      <c r="I6" s="604"/>
      <c r="J6" s="605"/>
    </row>
    <row r="7" spans="1:10" ht="33" thickBot="1">
      <c r="A7" s="372"/>
      <c r="B7" s="620" t="s">
        <v>365</v>
      </c>
      <c r="C7" s="620"/>
      <c r="D7" s="620"/>
      <c r="E7" s="620"/>
      <c r="F7" s="621"/>
      <c r="G7" s="373" t="s">
        <v>366</v>
      </c>
      <c r="H7" s="373" t="s">
        <v>367</v>
      </c>
      <c r="I7" s="374" t="s">
        <v>539</v>
      </c>
      <c r="J7" s="374" t="s">
        <v>521</v>
      </c>
    </row>
    <row r="8" spans="1:10" ht="12.75" customHeight="1">
      <c r="A8" s="375">
        <v>1</v>
      </c>
      <c r="B8" s="622" t="s">
        <v>368</v>
      </c>
      <c r="C8" s="623"/>
      <c r="D8" s="623"/>
      <c r="E8" s="623"/>
      <c r="F8" s="623"/>
      <c r="G8" s="376">
        <v>70</v>
      </c>
      <c r="H8" s="376">
        <v>11100</v>
      </c>
      <c r="I8" s="466">
        <f>I10+I11</f>
        <v>27499639</v>
      </c>
      <c r="J8" s="464">
        <v>10469804</v>
      </c>
    </row>
    <row r="9" spans="1:10" ht="25.5" customHeight="1">
      <c r="A9" s="377" t="s">
        <v>369</v>
      </c>
      <c r="B9" s="611" t="s">
        <v>370</v>
      </c>
      <c r="C9" s="611"/>
      <c r="D9" s="611"/>
      <c r="E9" s="611"/>
      <c r="F9" s="612"/>
      <c r="G9" s="378" t="s">
        <v>371</v>
      </c>
      <c r="H9" s="378">
        <v>11101</v>
      </c>
      <c r="I9" s="460"/>
      <c r="J9" s="464"/>
    </row>
    <row r="10" spans="1:10" ht="12.75" customHeight="1">
      <c r="A10" s="379" t="s">
        <v>372</v>
      </c>
      <c r="B10" s="611" t="s">
        <v>373</v>
      </c>
      <c r="C10" s="611"/>
      <c r="D10" s="611"/>
      <c r="E10" s="611"/>
      <c r="F10" s="612"/>
      <c r="G10" s="378">
        <v>704</v>
      </c>
      <c r="H10" s="378">
        <v>11102</v>
      </c>
      <c r="I10" s="460">
        <v>4669</v>
      </c>
      <c r="J10" s="464"/>
    </row>
    <row r="11" spans="1:10" ht="12.75" customHeight="1">
      <c r="A11" s="379" t="s">
        <v>374</v>
      </c>
      <c r="B11" s="611" t="s">
        <v>375</v>
      </c>
      <c r="C11" s="611"/>
      <c r="D11" s="611"/>
      <c r="E11" s="611"/>
      <c r="F11" s="612"/>
      <c r="G11" s="380">
        <v>705</v>
      </c>
      <c r="H11" s="378">
        <v>11103</v>
      </c>
      <c r="I11" s="460">
        <v>27494970</v>
      </c>
      <c r="J11" s="464">
        <v>10469804</v>
      </c>
    </row>
    <row r="12" spans="1:10" ht="12.75" customHeight="1">
      <c r="A12" s="381">
        <v>2</v>
      </c>
      <c r="B12" s="615" t="s">
        <v>376</v>
      </c>
      <c r="C12" s="615"/>
      <c r="D12" s="615"/>
      <c r="E12" s="615"/>
      <c r="F12" s="616"/>
      <c r="G12" s="382">
        <v>708</v>
      </c>
      <c r="H12" s="383">
        <v>11104</v>
      </c>
      <c r="I12" s="460"/>
      <c r="J12" s="464"/>
    </row>
    <row r="13" spans="1:10" ht="12.75">
      <c r="A13" s="384" t="s">
        <v>369</v>
      </c>
      <c r="B13" s="611" t="s">
        <v>377</v>
      </c>
      <c r="C13" s="611"/>
      <c r="D13" s="611"/>
      <c r="E13" s="611"/>
      <c r="F13" s="612"/>
      <c r="G13" s="378">
        <v>7081</v>
      </c>
      <c r="H13" s="385">
        <v>111041</v>
      </c>
      <c r="I13" s="460"/>
      <c r="J13" s="464"/>
    </row>
    <row r="14" spans="1:10" ht="12.75" customHeight="1">
      <c r="A14" s="384" t="s">
        <v>378</v>
      </c>
      <c r="B14" s="611" t="s">
        <v>379</v>
      </c>
      <c r="C14" s="611"/>
      <c r="D14" s="611"/>
      <c r="E14" s="611"/>
      <c r="F14" s="612"/>
      <c r="G14" s="378">
        <v>7082</v>
      </c>
      <c r="H14" s="385">
        <v>111042</v>
      </c>
      <c r="I14" s="460"/>
      <c r="J14" s="464"/>
    </row>
    <row r="15" spans="1:10" ht="12.75" customHeight="1">
      <c r="A15" s="384" t="s">
        <v>380</v>
      </c>
      <c r="B15" s="611" t="s">
        <v>381</v>
      </c>
      <c r="C15" s="611"/>
      <c r="D15" s="611"/>
      <c r="E15" s="611"/>
      <c r="F15" s="612"/>
      <c r="G15" s="378">
        <v>7083</v>
      </c>
      <c r="H15" s="385">
        <v>111043</v>
      </c>
      <c r="I15" s="460"/>
      <c r="J15" s="464"/>
    </row>
    <row r="16" spans="1:10" ht="12.75" customHeight="1">
      <c r="A16" s="386">
        <v>3</v>
      </c>
      <c r="B16" s="615" t="s">
        <v>382</v>
      </c>
      <c r="C16" s="615"/>
      <c r="D16" s="615"/>
      <c r="E16" s="615"/>
      <c r="F16" s="616"/>
      <c r="G16" s="382">
        <v>71</v>
      </c>
      <c r="H16" s="383">
        <v>11201</v>
      </c>
      <c r="I16" s="466">
        <f>I17+0</f>
        <v>2375289</v>
      </c>
      <c r="J16" s="464">
        <v>4650000</v>
      </c>
    </row>
    <row r="17" spans="1:10" ht="12.75" customHeight="1">
      <c r="A17" s="387"/>
      <c r="B17" s="613" t="s">
        <v>383</v>
      </c>
      <c r="C17" s="613"/>
      <c r="D17" s="613"/>
      <c r="E17" s="613"/>
      <c r="F17" s="614"/>
      <c r="G17" s="388"/>
      <c r="H17" s="378">
        <v>112011</v>
      </c>
      <c r="I17" s="460">
        <v>2375289</v>
      </c>
      <c r="J17" s="464">
        <v>4650000</v>
      </c>
    </row>
    <row r="18" spans="1:10" ht="12.75" customHeight="1">
      <c r="A18" s="387"/>
      <c r="B18" s="613" t="s">
        <v>384</v>
      </c>
      <c r="C18" s="613"/>
      <c r="D18" s="613"/>
      <c r="E18" s="613"/>
      <c r="F18" s="614"/>
      <c r="G18" s="388"/>
      <c r="H18" s="378">
        <v>112012</v>
      </c>
      <c r="I18" s="460"/>
      <c r="J18" s="464"/>
    </row>
    <row r="19" spans="1:10" ht="12.75" customHeight="1">
      <c r="A19" s="389">
        <v>4</v>
      </c>
      <c r="B19" s="615" t="s">
        <v>385</v>
      </c>
      <c r="C19" s="615"/>
      <c r="D19" s="615"/>
      <c r="E19" s="615"/>
      <c r="F19" s="616"/>
      <c r="G19" s="390">
        <v>72</v>
      </c>
      <c r="H19" s="391">
        <v>11300</v>
      </c>
      <c r="I19" s="460"/>
      <c r="J19" s="464"/>
    </row>
    <row r="20" spans="1:10" ht="12.75" customHeight="1">
      <c r="A20" s="379"/>
      <c r="B20" s="617" t="s">
        <v>386</v>
      </c>
      <c r="C20" s="618"/>
      <c r="D20" s="618"/>
      <c r="E20" s="618"/>
      <c r="F20" s="618"/>
      <c r="G20" s="356"/>
      <c r="H20" s="392">
        <v>11301</v>
      </c>
      <c r="I20" s="460"/>
      <c r="J20" s="464"/>
    </row>
    <row r="21" spans="1:10" ht="12.75" customHeight="1">
      <c r="A21" s="393">
        <v>5</v>
      </c>
      <c r="B21" s="616" t="s">
        <v>387</v>
      </c>
      <c r="C21" s="619"/>
      <c r="D21" s="619"/>
      <c r="E21" s="619"/>
      <c r="F21" s="619"/>
      <c r="G21" s="394">
        <v>73</v>
      </c>
      <c r="H21" s="394">
        <v>11400</v>
      </c>
      <c r="I21" s="460"/>
      <c r="J21" s="464"/>
    </row>
    <row r="22" spans="1:10" ht="12.75">
      <c r="A22" s="395">
        <v>6</v>
      </c>
      <c r="B22" s="616" t="s">
        <v>388</v>
      </c>
      <c r="C22" s="619"/>
      <c r="D22" s="619"/>
      <c r="E22" s="619"/>
      <c r="F22" s="619"/>
      <c r="G22" s="394">
        <v>75</v>
      </c>
      <c r="H22" s="396">
        <v>11500</v>
      </c>
      <c r="I22" s="460"/>
      <c r="J22" s="464"/>
    </row>
    <row r="23" spans="1:10" ht="12.75" customHeight="1">
      <c r="A23" s="393">
        <v>7</v>
      </c>
      <c r="B23" s="615" t="s">
        <v>389</v>
      </c>
      <c r="C23" s="615"/>
      <c r="D23" s="615"/>
      <c r="E23" s="615"/>
      <c r="F23" s="616"/>
      <c r="G23" s="382">
        <v>77</v>
      </c>
      <c r="H23" s="382">
        <v>11600</v>
      </c>
      <c r="I23" s="460"/>
      <c r="J23" s="464"/>
    </row>
    <row r="24" spans="1:10" ht="13.5" customHeight="1" thickBot="1">
      <c r="A24" s="397" t="s">
        <v>390</v>
      </c>
      <c r="B24" s="602" t="s">
        <v>391</v>
      </c>
      <c r="C24" s="602"/>
      <c r="D24" s="602"/>
      <c r="E24" s="602"/>
      <c r="F24" s="602"/>
      <c r="G24" s="398"/>
      <c r="H24" s="398">
        <v>11800</v>
      </c>
      <c r="I24" s="466">
        <f>I16+I8</f>
        <v>29874928</v>
      </c>
      <c r="J24" s="465">
        <v>15119804</v>
      </c>
    </row>
    <row r="25" spans="1:10" ht="12.75">
      <c r="A25" s="399"/>
      <c r="B25" s="400"/>
      <c r="C25" s="400"/>
      <c r="D25" s="400"/>
      <c r="E25" s="400"/>
      <c r="F25" s="400"/>
      <c r="G25" s="400"/>
      <c r="H25" s="400"/>
      <c r="I25" s="401"/>
      <c r="J25" s="401"/>
    </row>
    <row r="26" spans="1:10" ht="12.75">
      <c r="A26" s="399"/>
      <c r="B26" s="400"/>
      <c r="C26" s="400"/>
      <c r="D26" s="400"/>
      <c r="E26" s="400"/>
      <c r="F26" s="400"/>
      <c r="G26" s="400"/>
      <c r="H26" s="400"/>
      <c r="I26" s="401"/>
      <c r="J26" s="401"/>
    </row>
    <row r="27" spans="1:10" ht="12.75">
      <c r="A27" s="399"/>
      <c r="B27" s="400"/>
      <c r="C27" s="400"/>
      <c r="D27" s="400"/>
      <c r="E27" s="400"/>
      <c r="F27" s="400"/>
      <c r="G27" s="400"/>
      <c r="H27" s="400"/>
      <c r="I27" s="401"/>
      <c r="J27" s="401"/>
    </row>
    <row r="28" spans="1:10" ht="12.75">
      <c r="A28" s="399"/>
      <c r="B28" s="400"/>
      <c r="C28" s="400"/>
      <c r="D28" s="400"/>
      <c r="E28" s="400"/>
      <c r="F28" s="400"/>
      <c r="G28" s="400"/>
      <c r="H28" s="400"/>
      <c r="I28" s="399" t="s">
        <v>358</v>
      </c>
      <c r="J28" s="401"/>
    </row>
    <row r="29" spans="1:10" ht="12.75">
      <c r="A29" s="399"/>
      <c r="B29" s="400"/>
      <c r="C29" s="400"/>
      <c r="D29" s="400"/>
      <c r="E29" s="400"/>
      <c r="F29" s="400"/>
      <c r="G29" s="400"/>
      <c r="H29" s="400"/>
      <c r="I29" s="399" t="s">
        <v>392</v>
      </c>
      <c r="J29" s="401"/>
    </row>
    <row r="30" spans="1:10" ht="12.75">
      <c r="A30" s="399"/>
      <c r="B30" s="400"/>
      <c r="C30" s="400"/>
      <c r="D30" s="400"/>
      <c r="E30" s="400"/>
      <c r="F30" s="400"/>
      <c r="G30" s="400"/>
      <c r="H30" s="400"/>
      <c r="I30" s="401"/>
      <c r="J30" s="401"/>
    </row>
    <row r="31" spans="1:10" ht="12.75">
      <c r="A31" s="399"/>
      <c r="B31" s="400"/>
      <c r="C31" s="400"/>
      <c r="D31" s="400"/>
      <c r="E31" s="400"/>
      <c r="F31" s="400"/>
      <c r="G31" s="400"/>
      <c r="H31" s="400"/>
      <c r="I31" s="401"/>
      <c r="J31" s="401"/>
    </row>
    <row r="32" spans="1:10" ht="12.75">
      <c r="A32" s="399"/>
      <c r="B32" s="400"/>
      <c r="C32" s="400"/>
      <c r="D32" s="400"/>
      <c r="E32" s="400"/>
      <c r="F32" s="400"/>
      <c r="G32" s="400"/>
      <c r="H32" s="400"/>
      <c r="I32" s="401"/>
      <c r="J32" s="401"/>
    </row>
    <row r="33" spans="1:10" ht="12.75">
      <c r="A33" s="399"/>
      <c r="B33" s="400"/>
      <c r="C33" s="400"/>
      <c r="D33" s="400"/>
      <c r="E33" s="400"/>
      <c r="F33" s="400"/>
      <c r="G33" s="400"/>
      <c r="H33" s="400"/>
      <c r="I33" s="401"/>
      <c r="J33" s="401"/>
    </row>
    <row r="34" spans="1:10" ht="12.75">
      <c r="A34" s="399"/>
      <c r="B34" s="400"/>
      <c r="C34" s="400"/>
      <c r="D34" s="400"/>
      <c r="E34" s="400"/>
      <c r="F34" s="400"/>
      <c r="G34" s="400"/>
      <c r="H34" s="400"/>
      <c r="I34" s="401"/>
      <c r="J34" s="401"/>
    </row>
    <row r="35" spans="1:10" ht="12.75">
      <c r="A35" s="399"/>
      <c r="B35" s="400"/>
      <c r="C35" s="400"/>
      <c r="D35" s="400"/>
      <c r="E35" s="400"/>
      <c r="F35" s="400"/>
      <c r="G35" s="400"/>
      <c r="H35" s="400"/>
      <c r="I35" s="401"/>
      <c r="J35" s="401"/>
    </row>
    <row r="36" spans="1:10" ht="12.75">
      <c r="A36" s="399"/>
      <c r="B36" s="400"/>
      <c r="C36" s="400"/>
      <c r="D36" s="400"/>
      <c r="E36" s="400"/>
      <c r="F36" s="400"/>
      <c r="G36" s="400"/>
      <c r="H36" s="400"/>
      <c r="I36" s="401"/>
      <c r="J36" s="401"/>
    </row>
    <row r="37" spans="1:10" ht="12.75">
      <c r="A37" s="399"/>
      <c r="B37" s="400"/>
      <c r="C37" s="400"/>
      <c r="D37" s="400"/>
      <c r="E37" s="400"/>
      <c r="F37" s="400"/>
      <c r="G37" s="400"/>
      <c r="H37" s="400"/>
      <c r="I37" s="401"/>
      <c r="J37" s="401"/>
    </row>
    <row r="38" spans="1:10" ht="12.75">
      <c r="A38" s="399"/>
      <c r="B38" s="400"/>
      <c r="C38" s="400"/>
      <c r="D38" s="400"/>
      <c r="E38" s="400"/>
      <c r="F38" s="400"/>
      <c r="G38" s="400"/>
      <c r="H38" s="400"/>
      <c r="I38" s="401"/>
      <c r="J38" s="401"/>
    </row>
    <row r="39" spans="1:10" ht="12.75">
      <c r="A39" s="399"/>
      <c r="B39" s="400"/>
      <c r="C39" s="400"/>
      <c r="D39" s="400"/>
      <c r="E39" s="400"/>
      <c r="F39" s="400"/>
      <c r="G39" s="400"/>
      <c r="H39" s="400"/>
      <c r="I39" s="401"/>
      <c r="J39" s="401"/>
    </row>
    <row r="40" spans="1:10" ht="12.75">
      <c r="A40" s="399"/>
      <c r="B40" s="400"/>
      <c r="C40" s="400"/>
      <c r="D40" s="400"/>
      <c r="E40" s="400"/>
      <c r="F40" s="400"/>
      <c r="G40" s="400"/>
      <c r="H40" s="400"/>
      <c r="I40" s="401"/>
      <c r="J40" s="401"/>
    </row>
    <row r="41" spans="1:10" ht="12.75">
      <c r="A41" s="399"/>
      <c r="B41" s="400"/>
      <c r="C41" s="400"/>
      <c r="D41" s="400"/>
      <c r="E41" s="400"/>
      <c r="F41" s="400"/>
      <c r="G41" s="400"/>
      <c r="H41" s="400"/>
      <c r="I41" s="401"/>
      <c r="J41" s="401"/>
    </row>
    <row r="42" spans="1:10" ht="12.75">
      <c r="A42" s="399"/>
      <c r="B42" s="400"/>
      <c r="C42" s="400"/>
      <c r="D42" s="400"/>
      <c r="E42" s="400"/>
      <c r="F42" s="400"/>
      <c r="G42" s="400"/>
      <c r="H42" s="400"/>
      <c r="I42" s="401"/>
      <c r="J42" s="401"/>
    </row>
    <row r="43" spans="1:10" ht="12.75">
      <c r="A43" s="399"/>
      <c r="B43" s="400"/>
      <c r="C43" s="400"/>
      <c r="D43" s="400"/>
      <c r="E43" s="400"/>
      <c r="F43" s="400"/>
      <c r="G43" s="400"/>
      <c r="H43" s="400"/>
      <c r="I43" s="401"/>
      <c r="J43" s="401"/>
    </row>
    <row r="44" spans="1:10" ht="12.75">
      <c r="A44" s="399"/>
      <c r="B44" s="400"/>
      <c r="C44" s="400"/>
      <c r="D44" s="400"/>
      <c r="E44" s="400"/>
      <c r="F44" s="400"/>
      <c r="G44" s="400"/>
      <c r="H44" s="400"/>
      <c r="I44" s="401"/>
      <c r="J44" s="401"/>
    </row>
    <row r="45" spans="1:10" ht="12.75">
      <c r="A45" s="399"/>
      <c r="B45" s="400"/>
      <c r="C45" s="400"/>
      <c r="D45" s="400"/>
      <c r="E45" s="400"/>
      <c r="F45" s="400"/>
      <c r="G45" s="400"/>
      <c r="H45" s="400"/>
      <c r="I45" s="401"/>
      <c r="J45" s="401"/>
    </row>
    <row r="46" spans="1:10" ht="12.75">
      <c r="A46" s="399"/>
      <c r="B46" s="400"/>
      <c r="C46" s="400"/>
      <c r="D46" s="400"/>
      <c r="E46" s="400"/>
      <c r="F46" s="400"/>
      <c r="G46" s="400"/>
      <c r="H46" s="400"/>
      <c r="I46" s="401"/>
      <c r="J46" s="401"/>
    </row>
    <row r="47" spans="1:10" ht="12.75">
      <c r="A47" s="399"/>
      <c r="B47" s="400"/>
      <c r="C47" s="400"/>
      <c r="D47" s="400"/>
      <c r="E47" s="400"/>
      <c r="F47" s="400"/>
      <c r="G47" s="400"/>
      <c r="H47" s="400"/>
      <c r="I47" s="401"/>
      <c r="J47" s="401"/>
    </row>
    <row r="48" spans="1:10" ht="12.75">
      <c r="A48" s="399"/>
      <c r="B48" s="400"/>
      <c r="C48" s="400"/>
      <c r="D48" s="400"/>
      <c r="E48" s="400"/>
      <c r="F48" s="400"/>
      <c r="G48" s="400"/>
      <c r="H48" s="400"/>
      <c r="I48" s="401"/>
      <c r="J48" s="401"/>
    </row>
    <row r="49" spans="1:10" ht="12.75">
      <c r="A49" s="399"/>
      <c r="B49" s="400"/>
      <c r="C49" s="400"/>
      <c r="D49" s="400"/>
      <c r="E49" s="400"/>
      <c r="F49" s="400"/>
      <c r="G49" s="400"/>
      <c r="H49" s="400"/>
      <c r="I49" s="401"/>
      <c r="J49" s="401"/>
    </row>
    <row r="50" spans="1:10" ht="12.75">
      <c r="A50" s="399"/>
      <c r="B50" s="400"/>
      <c r="C50" s="400"/>
      <c r="D50" s="400"/>
      <c r="E50" s="400"/>
      <c r="F50" s="400"/>
      <c r="G50" s="400"/>
      <c r="H50" s="400"/>
      <c r="I50" s="401"/>
      <c r="J50" s="401"/>
    </row>
    <row r="51" spans="1:10" ht="12.75">
      <c r="A51" s="399"/>
      <c r="B51" s="400"/>
      <c r="C51" s="400"/>
      <c r="D51" s="400"/>
      <c r="E51" s="400"/>
      <c r="F51" s="400"/>
      <c r="G51" s="400"/>
      <c r="H51" s="400"/>
      <c r="I51" s="401"/>
      <c r="J51" s="401"/>
    </row>
    <row r="52" spans="1:10" ht="12.75">
      <c r="A52" s="399"/>
      <c r="B52" s="400"/>
      <c r="C52" s="400"/>
      <c r="D52" s="400"/>
      <c r="E52" s="400"/>
      <c r="F52" s="400"/>
      <c r="G52" s="400"/>
      <c r="H52" s="400"/>
      <c r="I52" s="401"/>
      <c r="J52" s="401"/>
    </row>
    <row r="53" spans="1:10" ht="12.75">
      <c r="A53" s="399"/>
      <c r="B53" s="400"/>
      <c r="C53" s="400"/>
      <c r="D53" s="400"/>
      <c r="E53" s="400"/>
      <c r="F53" s="400"/>
      <c r="G53" s="400"/>
      <c r="H53" s="400"/>
      <c r="I53" s="401"/>
      <c r="J53" s="401"/>
    </row>
    <row r="54" spans="1:10" ht="12.75">
      <c r="A54" s="399"/>
      <c r="B54" s="400"/>
      <c r="C54" s="400"/>
      <c r="D54" s="400"/>
      <c r="E54" s="400"/>
      <c r="F54" s="400"/>
      <c r="G54" s="400"/>
      <c r="H54" s="400"/>
      <c r="I54" s="401"/>
      <c r="J54" s="401"/>
    </row>
    <row r="55" spans="1:10" ht="12.75">
      <c r="A55" s="399"/>
      <c r="B55" s="400"/>
      <c r="C55" s="400"/>
      <c r="D55" s="400"/>
      <c r="E55" s="400"/>
      <c r="F55" s="400"/>
      <c r="G55" s="400"/>
      <c r="H55" s="400"/>
      <c r="I55" s="401"/>
      <c r="J55" s="401"/>
    </row>
    <row r="56" spans="1:10" ht="12.75">
      <c r="A56" s="399"/>
      <c r="B56" s="400"/>
      <c r="C56" s="400"/>
      <c r="D56" s="400"/>
      <c r="E56" s="400"/>
      <c r="F56" s="400"/>
      <c r="G56" s="400"/>
      <c r="H56" s="400"/>
      <c r="I56" s="401"/>
      <c r="J56" s="401"/>
    </row>
    <row r="57" spans="1:10" ht="12.75">
      <c r="A57" s="164"/>
      <c r="B57" s="198" t="s">
        <v>360</v>
      </c>
      <c r="C57" s="188"/>
      <c r="D57" s="188"/>
      <c r="E57" s="164"/>
      <c r="F57" s="164"/>
      <c r="G57" s="164"/>
      <c r="H57" s="164"/>
      <c r="I57" s="164"/>
      <c r="J57" s="164"/>
    </row>
    <row r="58" spans="1:10" ht="12.75">
      <c r="A58" s="164"/>
      <c r="B58" s="198" t="s">
        <v>514</v>
      </c>
      <c r="C58" s="188"/>
      <c r="D58" s="188"/>
      <c r="E58" s="164"/>
      <c r="F58" s="164"/>
      <c r="G58" s="164"/>
      <c r="H58" s="164"/>
      <c r="I58" s="195" t="s">
        <v>393</v>
      </c>
      <c r="J58" s="164"/>
    </row>
    <row r="59" spans="1:10" ht="12.75">
      <c r="A59" s="164"/>
      <c r="B59" s="195"/>
      <c r="C59" s="164"/>
      <c r="D59" s="164"/>
      <c r="E59" s="164"/>
      <c r="F59" s="164"/>
      <c r="G59" s="164"/>
      <c r="H59" s="164"/>
      <c r="I59" s="195"/>
      <c r="J59" s="164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7"/>
      <c r="J60" s="371" t="s">
        <v>363</v>
      </c>
    </row>
    <row r="61" spans="1:10" ht="12.75">
      <c r="A61" s="603" t="s">
        <v>364</v>
      </c>
      <c r="B61" s="604"/>
      <c r="C61" s="604"/>
      <c r="D61" s="604"/>
      <c r="E61" s="604"/>
      <c r="F61" s="604"/>
      <c r="G61" s="604"/>
      <c r="H61" s="604"/>
      <c r="I61" s="604"/>
      <c r="J61" s="605"/>
    </row>
    <row r="62" spans="1:10" ht="33" thickBot="1">
      <c r="A62" s="402"/>
      <c r="B62" s="606" t="s">
        <v>394</v>
      </c>
      <c r="C62" s="607"/>
      <c r="D62" s="607"/>
      <c r="E62" s="607"/>
      <c r="F62" s="608"/>
      <c r="G62" s="403" t="s">
        <v>366</v>
      </c>
      <c r="H62" s="403" t="s">
        <v>367</v>
      </c>
      <c r="I62" s="404" t="s">
        <v>539</v>
      </c>
      <c r="J62" s="404" t="s">
        <v>521</v>
      </c>
    </row>
    <row r="63" spans="1:10" ht="12.75">
      <c r="A63" s="405">
        <v>1</v>
      </c>
      <c r="B63" s="609" t="s">
        <v>395</v>
      </c>
      <c r="C63" s="610"/>
      <c r="D63" s="610"/>
      <c r="E63" s="610"/>
      <c r="F63" s="610"/>
      <c r="G63" s="406">
        <v>60</v>
      </c>
      <c r="H63" s="406">
        <v>12100</v>
      </c>
      <c r="I63" s="466">
        <f>I64+0</f>
        <v>22726506</v>
      </c>
      <c r="J63" s="467">
        <v>9179400</v>
      </c>
    </row>
    <row r="64" spans="1:10" ht="12.75">
      <c r="A64" s="408" t="s">
        <v>396</v>
      </c>
      <c r="B64" s="593" t="s">
        <v>397</v>
      </c>
      <c r="C64" s="593" t="s">
        <v>398</v>
      </c>
      <c r="D64" s="593"/>
      <c r="E64" s="593"/>
      <c r="F64" s="593"/>
      <c r="G64" s="409" t="s">
        <v>399</v>
      </c>
      <c r="H64" s="409">
        <v>12101</v>
      </c>
      <c r="I64" s="460">
        <v>22726506</v>
      </c>
      <c r="J64" s="467">
        <v>9179400</v>
      </c>
    </row>
    <row r="65" spans="1:10" ht="12.75">
      <c r="A65" s="408" t="s">
        <v>372</v>
      </c>
      <c r="B65" s="593" t="s">
        <v>400</v>
      </c>
      <c r="C65" s="593" t="s">
        <v>398</v>
      </c>
      <c r="D65" s="593"/>
      <c r="E65" s="593"/>
      <c r="F65" s="593"/>
      <c r="G65" s="409"/>
      <c r="H65" s="410">
        <v>12102</v>
      </c>
      <c r="I65" s="460"/>
      <c r="J65" s="467"/>
    </row>
    <row r="66" spans="1:10" ht="12.75">
      <c r="A66" s="408" t="s">
        <v>374</v>
      </c>
      <c r="B66" s="593" t="s">
        <v>401</v>
      </c>
      <c r="C66" s="593" t="s">
        <v>398</v>
      </c>
      <c r="D66" s="593"/>
      <c r="E66" s="593"/>
      <c r="F66" s="593"/>
      <c r="G66" s="409" t="s">
        <v>402</v>
      </c>
      <c r="H66" s="409">
        <v>12103</v>
      </c>
      <c r="I66" s="460"/>
      <c r="J66" s="467"/>
    </row>
    <row r="67" spans="1:10" ht="12.75">
      <c r="A67" s="408" t="s">
        <v>403</v>
      </c>
      <c r="B67" s="594" t="s">
        <v>404</v>
      </c>
      <c r="C67" s="593" t="s">
        <v>398</v>
      </c>
      <c r="D67" s="593"/>
      <c r="E67" s="593"/>
      <c r="F67" s="593"/>
      <c r="G67" s="409"/>
      <c r="H67" s="410">
        <v>12104</v>
      </c>
      <c r="I67" s="460"/>
      <c r="J67" s="467"/>
    </row>
    <row r="68" spans="1:10" ht="12.75">
      <c r="A68" s="408" t="s">
        <v>405</v>
      </c>
      <c r="B68" s="593" t="s">
        <v>406</v>
      </c>
      <c r="C68" s="593" t="s">
        <v>398</v>
      </c>
      <c r="D68" s="593"/>
      <c r="E68" s="593"/>
      <c r="F68" s="593"/>
      <c r="G68" s="409" t="s">
        <v>407</v>
      </c>
      <c r="H68" s="410">
        <v>12105</v>
      </c>
      <c r="I68" s="460"/>
      <c r="J68" s="467"/>
    </row>
    <row r="69" spans="1:10" ht="12.75">
      <c r="A69" s="411">
        <v>2</v>
      </c>
      <c r="B69" s="595" t="s">
        <v>408</v>
      </c>
      <c r="C69" s="595"/>
      <c r="D69" s="595"/>
      <c r="E69" s="595"/>
      <c r="F69" s="595"/>
      <c r="G69" s="412">
        <v>64</v>
      </c>
      <c r="H69" s="412">
        <v>12200</v>
      </c>
      <c r="I69" s="466">
        <f>I70+I71</f>
        <v>2687601</v>
      </c>
      <c r="J69" s="467">
        <v>509163</v>
      </c>
    </row>
    <row r="70" spans="1:10" ht="12.75">
      <c r="A70" s="413" t="s">
        <v>409</v>
      </c>
      <c r="B70" s="595" t="s">
        <v>410</v>
      </c>
      <c r="C70" s="601"/>
      <c r="D70" s="601"/>
      <c r="E70" s="601"/>
      <c r="F70" s="601"/>
      <c r="G70" s="410">
        <v>641</v>
      </c>
      <c r="H70" s="410">
        <v>12201</v>
      </c>
      <c r="I70" s="460">
        <v>2303000</v>
      </c>
      <c r="J70" s="467"/>
    </row>
    <row r="71" spans="1:10" ht="12.75">
      <c r="A71" s="413" t="s">
        <v>411</v>
      </c>
      <c r="B71" s="601" t="s">
        <v>412</v>
      </c>
      <c r="C71" s="601"/>
      <c r="D71" s="601"/>
      <c r="E71" s="601"/>
      <c r="F71" s="601"/>
      <c r="G71" s="410">
        <v>644</v>
      </c>
      <c r="H71" s="410">
        <v>12202</v>
      </c>
      <c r="I71" s="460">
        <v>384601</v>
      </c>
      <c r="J71" s="467">
        <v>509163</v>
      </c>
    </row>
    <row r="72" spans="1:10" ht="12.75">
      <c r="A72" s="411">
        <v>3</v>
      </c>
      <c r="B72" s="595" t="s">
        <v>413</v>
      </c>
      <c r="C72" s="595"/>
      <c r="D72" s="595"/>
      <c r="E72" s="595"/>
      <c r="F72" s="595"/>
      <c r="G72" s="412">
        <v>68</v>
      </c>
      <c r="H72" s="412">
        <v>12300</v>
      </c>
      <c r="I72" s="460"/>
      <c r="J72" s="467"/>
    </row>
    <row r="73" spans="1:10" ht="12.75">
      <c r="A73" s="411">
        <v>4</v>
      </c>
      <c r="B73" s="595" t="s">
        <v>414</v>
      </c>
      <c r="C73" s="595"/>
      <c r="D73" s="595"/>
      <c r="E73" s="595"/>
      <c r="F73" s="595"/>
      <c r="G73" s="412">
        <v>61</v>
      </c>
      <c r="H73" s="412">
        <v>12400</v>
      </c>
      <c r="I73" s="460"/>
      <c r="J73" s="467"/>
    </row>
    <row r="74" spans="1:10" ht="12.75">
      <c r="A74" s="413" t="s">
        <v>369</v>
      </c>
      <c r="B74" s="599" t="s">
        <v>415</v>
      </c>
      <c r="C74" s="599"/>
      <c r="D74" s="599"/>
      <c r="E74" s="599"/>
      <c r="F74" s="599"/>
      <c r="G74" s="409"/>
      <c r="H74" s="409">
        <v>12401</v>
      </c>
      <c r="I74" s="460"/>
      <c r="J74" s="467"/>
    </row>
    <row r="75" spans="1:10" ht="12.75">
      <c r="A75" s="413" t="s">
        <v>378</v>
      </c>
      <c r="B75" s="599" t="s">
        <v>416</v>
      </c>
      <c r="C75" s="599"/>
      <c r="D75" s="599"/>
      <c r="E75" s="599"/>
      <c r="F75" s="599"/>
      <c r="G75" s="414">
        <v>611</v>
      </c>
      <c r="H75" s="409">
        <v>12402</v>
      </c>
      <c r="I75" s="460"/>
      <c r="J75" s="467"/>
    </row>
    <row r="76" spans="1:10" ht="12.75">
      <c r="A76" s="413" t="s">
        <v>380</v>
      </c>
      <c r="B76" s="599" t="s">
        <v>417</v>
      </c>
      <c r="C76" s="599"/>
      <c r="D76" s="599"/>
      <c r="E76" s="599"/>
      <c r="F76" s="599"/>
      <c r="G76" s="409">
        <v>613</v>
      </c>
      <c r="H76" s="409">
        <v>12403</v>
      </c>
      <c r="I76" s="460"/>
      <c r="J76" s="467"/>
    </row>
    <row r="77" spans="1:10" ht="12.75">
      <c r="A77" s="413" t="s">
        <v>418</v>
      </c>
      <c r="B77" s="599" t="s">
        <v>419</v>
      </c>
      <c r="C77" s="599"/>
      <c r="D77" s="599"/>
      <c r="E77" s="599"/>
      <c r="F77" s="599"/>
      <c r="G77" s="414">
        <v>615</v>
      </c>
      <c r="H77" s="409">
        <v>12404</v>
      </c>
      <c r="I77" s="460"/>
      <c r="J77" s="468"/>
    </row>
    <row r="78" spans="1:10" ht="12.75">
      <c r="A78" s="413" t="s">
        <v>420</v>
      </c>
      <c r="B78" s="599" t="s">
        <v>421</v>
      </c>
      <c r="C78" s="599"/>
      <c r="D78" s="599"/>
      <c r="E78" s="599"/>
      <c r="F78" s="599"/>
      <c r="G78" s="414">
        <v>616</v>
      </c>
      <c r="H78" s="409">
        <v>12405</v>
      </c>
      <c r="I78" s="460"/>
      <c r="J78" s="467"/>
    </row>
    <row r="79" spans="1:10" ht="12.75">
      <c r="A79" s="413" t="s">
        <v>422</v>
      </c>
      <c r="B79" s="599" t="s">
        <v>423</v>
      </c>
      <c r="C79" s="599"/>
      <c r="D79" s="599"/>
      <c r="E79" s="599"/>
      <c r="F79" s="599"/>
      <c r="G79" s="414">
        <v>617</v>
      </c>
      <c r="H79" s="409">
        <v>12406</v>
      </c>
      <c r="I79" s="460"/>
      <c r="J79" s="467"/>
    </row>
    <row r="80" spans="1:10" ht="12.75">
      <c r="A80" s="413" t="s">
        <v>424</v>
      </c>
      <c r="B80" s="593" t="s">
        <v>425</v>
      </c>
      <c r="C80" s="593" t="s">
        <v>398</v>
      </c>
      <c r="D80" s="593"/>
      <c r="E80" s="593"/>
      <c r="F80" s="593"/>
      <c r="G80" s="414">
        <v>618</v>
      </c>
      <c r="H80" s="409">
        <v>12407</v>
      </c>
      <c r="I80" s="460"/>
      <c r="J80" s="467"/>
    </row>
    <row r="81" spans="1:10" ht="12.75">
      <c r="A81" s="413" t="s">
        <v>426</v>
      </c>
      <c r="B81" s="593" t="s">
        <v>427</v>
      </c>
      <c r="C81" s="593"/>
      <c r="D81" s="593"/>
      <c r="E81" s="593"/>
      <c r="F81" s="593"/>
      <c r="G81" s="414">
        <v>623</v>
      </c>
      <c r="H81" s="409">
        <v>12408</v>
      </c>
      <c r="I81" s="460"/>
      <c r="J81" s="467"/>
    </row>
    <row r="82" spans="1:10" ht="12.75">
      <c r="A82" s="413" t="s">
        <v>428</v>
      </c>
      <c r="B82" s="593" t="s">
        <v>429</v>
      </c>
      <c r="C82" s="593"/>
      <c r="D82" s="593"/>
      <c r="E82" s="593"/>
      <c r="F82" s="593"/>
      <c r="G82" s="414">
        <v>624</v>
      </c>
      <c r="H82" s="409">
        <v>12409</v>
      </c>
      <c r="I82" s="460"/>
      <c r="J82" s="467"/>
    </row>
    <row r="83" spans="1:10" ht="12.75">
      <c r="A83" s="413" t="s">
        <v>430</v>
      </c>
      <c r="B83" s="593" t="s">
        <v>431</v>
      </c>
      <c r="C83" s="593"/>
      <c r="D83" s="593"/>
      <c r="E83" s="593"/>
      <c r="F83" s="593"/>
      <c r="G83" s="414">
        <v>625</v>
      </c>
      <c r="H83" s="409">
        <v>12410</v>
      </c>
      <c r="I83" s="460"/>
      <c r="J83" s="467"/>
    </row>
    <row r="84" spans="1:10" ht="12.75">
      <c r="A84" s="413" t="s">
        <v>432</v>
      </c>
      <c r="B84" s="593" t="s">
        <v>433</v>
      </c>
      <c r="C84" s="593"/>
      <c r="D84" s="593"/>
      <c r="E84" s="593"/>
      <c r="F84" s="593"/>
      <c r="G84" s="414">
        <v>626</v>
      </c>
      <c r="H84" s="409">
        <v>12411</v>
      </c>
      <c r="I84" s="460"/>
      <c r="J84" s="467"/>
    </row>
    <row r="85" spans="1:10" ht="12.75">
      <c r="A85" s="415" t="s">
        <v>434</v>
      </c>
      <c r="B85" s="593" t="s">
        <v>435</v>
      </c>
      <c r="C85" s="593"/>
      <c r="D85" s="593"/>
      <c r="E85" s="593"/>
      <c r="F85" s="593"/>
      <c r="G85" s="414">
        <v>627</v>
      </c>
      <c r="H85" s="409">
        <v>12412</v>
      </c>
      <c r="I85" s="460"/>
      <c r="J85" s="467"/>
    </row>
    <row r="86" spans="1:10" ht="12.75">
      <c r="A86" s="413"/>
      <c r="B86" s="592" t="s">
        <v>436</v>
      </c>
      <c r="C86" s="592"/>
      <c r="D86" s="592"/>
      <c r="E86" s="592"/>
      <c r="F86" s="592"/>
      <c r="G86" s="414">
        <v>6271</v>
      </c>
      <c r="H86" s="414">
        <v>124121</v>
      </c>
      <c r="I86" s="460"/>
      <c r="J86" s="467"/>
    </row>
    <row r="87" spans="1:10" ht="12.75">
      <c r="A87" s="413"/>
      <c r="B87" s="592" t="s">
        <v>437</v>
      </c>
      <c r="C87" s="592"/>
      <c r="D87" s="592"/>
      <c r="E87" s="592"/>
      <c r="F87" s="592"/>
      <c r="G87" s="414">
        <v>6272</v>
      </c>
      <c r="H87" s="414">
        <v>124122</v>
      </c>
      <c r="I87" s="460"/>
      <c r="J87" s="467"/>
    </row>
    <row r="88" spans="1:10" ht="12.75">
      <c r="A88" s="413" t="s">
        <v>438</v>
      </c>
      <c r="B88" s="593" t="s">
        <v>439</v>
      </c>
      <c r="C88" s="593"/>
      <c r="D88" s="593"/>
      <c r="E88" s="593"/>
      <c r="F88" s="593"/>
      <c r="G88" s="414">
        <v>628</v>
      </c>
      <c r="H88" s="414">
        <v>12413</v>
      </c>
      <c r="I88" s="460"/>
      <c r="J88" s="467"/>
    </row>
    <row r="89" spans="1:10" ht="12.75">
      <c r="A89" s="411">
        <v>5</v>
      </c>
      <c r="B89" s="594" t="s">
        <v>440</v>
      </c>
      <c r="C89" s="593"/>
      <c r="D89" s="593"/>
      <c r="E89" s="593"/>
      <c r="F89" s="593"/>
      <c r="G89" s="416">
        <v>63</v>
      </c>
      <c r="H89" s="416">
        <v>12500</v>
      </c>
      <c r="I89" s="466">
        <f>I90+0</f>
        <v>2997532</v>
      </c>
      <c r="J89" s="467"/>
    </row>
    <row r="90" spans="1:10" ht="12.75">
      <c r="A90" s="413" t="s">
        <v>369</v>
      </c>
      <c r="B90" s="593" t="s">
        <v>441</v>
      </c>
      <c r="C90" s="593"/>
      <c r="D90" s="593"/>
      <c r="E90" s="593"/>
      <c r="F90" s="593"/>
      <c r="G90" s="414">
        <v>632</v>
      </c>
      <c r="H90" s="414">
        <v>12501</v>
      </c>
      <c r="I90" s="460">
        <v>2997532</v>
      </c>
      <c r="J90" s="467"/>
    </row>
    <row r="91" spans="1:10" ht="12.75">
      <c r="A91" s="413" t="s">
        <v>378</v>
      </c>
      <c r="B91" s="593" t="s">
        <v>442</v>
      </c>
      <c r="C91" s="593"/>
      <c r="D91" s="593"/>
      <c r="E91" s="593"/>
      <c r="F91" s="593"/>
      <c r="G91" s="414">
        <v>633</v>
      </c>
      <c r="H91" s="414">
        <v>12502</v>
      </c>
      <c r="I91" s="460"/>
      <c r="J91" s="467"/>
    </row>
    <row r="92" spans="1:10" ht="12.75">
      <c r="A92" s="413" t="s">
        <v>380</v>
      </c>
      <c r="B92" s="593" t="s">
        <v>443</v>
      </c>
      <c r="C92" s="593"/>
      <c r="D92" s="593"/>
      <c r="E92" s="593"/>
      <c r="F92" s="593"/>
      <c r="G92" s="414">
        <v>634</v>
      </c>
      <c r="H92" s="414">
        <v>12503</v>
      </c>
      <c r="I92" s="460"/>
      <c r="J92" s="467"/>
    </row>
    <row r="93" spans="1:10" ht="12.75">
      <c r="A93" s="413" t="s">
        <v>418</v>
      </c>
      <c r="B93" s="593" t="s">
        <v>444</v>
      </c>
      <c r="C93" s="593"/>
      <c r="D93" s="593"/>
      <c r="E93" s="593"/>
      <c r="F93" s="593"/>
      <c r="G93" s="414" t="s">
        <v>445</v>
      </c>
      <c r="H93" s="414">
        <v>12504</v>
      </c>
      <c r="I93" s="460"/>
      <c r="J93" s="467"/>
    </row>
    <row r="94" spans="1:10" ht="12.75">
      <c r="A94" s="411" t="s">
        <v>446</v>
      </c>
      <c r="B94" s="595" t="s">
        <v>447</v>
      </c>
      <c r="C94" s="595"/>
      <c r="D94" s="595"/>
      <c r="E94" s="595"/>
      <c r="F94" s="595"/>
      <c r="G94" s="414"/>
      <c r="H94" s="414">
        <v>12600</v>
      </c>
      <c r="I94" s="466">
        <f>I63+I69+I89</f>
        <v>28411639</v>
      </c>
      <c r="J94" s="467">
        <v>9688563</v>
      </c>
    </row>
    <row r="95" spans="1:10" ht="12.75">
      <c r="A95" s="417"/>
      <c r="B95" s="418" t="s">
        <v>448</v>
      </c>
      <c r="C95" s="169"/>
      <c r="D95" s="169"/>
      <c r="E95" s="169"/>
      <c r="F95" s="169"/>
      <c r="G95" s="169"/>
      <c r="H95" s="169"/>
      <c r="I95" s="419" t="s">
        <v>539</v>
      </c>
      <c r="J95" s="419" t="s">
        <v>521</v>
      </c>
    </row>
    <row r="96" spans="1:10" ht="12.75">
      <c r="A96" s="420">
        <v>1</v>
      </c>
      <c r="B96" s="596" t="s">
        <v>449</v>
      </c>
      <c r="C96" s="596"/>
      <c r="D96" s="596"/>
      <c r="E96" s="596"/>
      <c r="F96" s="596"/>
      <c r="G96" s="416"/>
      <c r="H96" s="416">
        <v>14000</v>
      </c>
      <c r="I96" s="407">
        <v>7</v>
      </c>
      <c r="J96" s="407">
        <v>7</v>
      </c>
    </row>
    <row r="97" spans="1:10" ht="12.75">
      <c r="A97" s="420">
        <v>2</v>
      </c>
      <c r="B97" s="596" t="s">
        <v>450</v>
      </c>
      <c r="C97" s="596"/>
      <c r="D97" s="596"/>
      <c r="E97" s="596"/>
      <c r="F97" s="596"/>
      <c r="G97" s="416"/>
      <c r="H97" s="416">
        <v>15000</v>
      </c>
      <c r="I97" s="407"/>
      <c r="J97" s="407"/>
    </row>
    <row r="98" spans="1:10" ht="12.75">
      <c r="A98" s="421" t="s">
        <v>369</v>
      </c>
      <c r="B98" s="599" t="s">
        <v>451</v>
      </c>
      <c r="C98" s="599"/>
      <c r="D98" s="599"/>
      <c r="E98" s="599"/>
      <c r="F98" s="599"/>
      <c r="G98" s="416"/>
      <c r="H98" s="414">
        <v>15001</v>
      </c>
      <c r="I98" s="407"/>
      <c r="J98" s="407"/>
    </row>
    <row r="99" spans="1:10" ht="12.75">
      <c r="A99" s="421"/>
      <c r="B99" s="600" t="s">
        <v>452</v>
      </c>
      <c r="C99" s="600"/>
      <c r="D99" s="600"/>
      <c r="E99" s="600"/>
      <c r="F99" s="600"/>
      <c r="G99" s="416"/>
      <c r="H99" s="414">
        <v>150011</v>
      </c>
      <c r="I99" s="407"/>
      <c r="J99" s="407"/>
    </row>
    <row r="100" spans="1:10" ht="12.75">
      <c r="A100" s="422" t="s">
        <v>378</v>
      </c>
      <c r="B100" s="599" t="s">
        <v>453</v>
      </c>
      <c r="C100" s="599"/>
      <c r="D100" s="599"/>
      <c r="E100" s="599"/>
      <c r="F100" s="599"/>
      <c r="G100" s="416"/>
      <c r="H100" s="414">
        <v>15002</v>
      </c>
      <c r="I100" s="407"/>
      <c r="J100" s="407"/>
    </row>
    <row r="101" spans="1:10" ht="13.5" thickBot="1">
      <c r="A101" s="423"/>
      <c r="B101" s="597" t="s">
        <v>454</v>
      </c>
      <c r="C101" s="597"/>
      <c r="D101" s="597"/>
      <c r="E101" s="597"/>
      <c r="F101" s="597"/>
      <c r="G101" s="424"/>
      <c r="H101" s="425">
        <v>150021</v>
      </c>
      <c r="I101" s="426"/>
      <c r="J101" s="426"/>
    </row>
    <row r="102" spans="1:10" ht="12.75">
      <c r="A102" s="427"/>
      <c r="B102" s="428"/>
      <c r="C102" s="428"/>
      <c r="D102" s="428"/>
      <c r="E102" s="428"/>
      <c r="F102" s="428"/>
      <c r="G102" s="429"/>
      <c r="H102" s="428"/>
      <c r="I102" s="430"/>
      <c r="J102" s="430"/>
    </row>
    <row r="103" spans="1:10" ht="12.75">
      <c r="A103" s="431"/>
      <c r="B103" s="432"/>
      <c r="C103" s="432"/>
      <c r="D103" s="432"/>
      <c r="E103" s="432"/>
      <c r="F103" s="432"/>
      <c r="G103" s="433"/>
      <c r="H103" s="432"/>
      <c r="I103" s="434" t="s">
        <v>358</v>
      </c>
      <c r="J103" s="435"/>
    </row>
    <row r="104" spans="1:10" ht="15.75">
      <c r="A104" s="437"/>
      <c r="B104" s="598"/>
      <c r="C104" s="598"/>
      <c r="D104" s="598"/>
      <c r="E104" s="598"/>
      <c r="F104" s="598"/>
      <c r="G104" s="433"/>
      <c r="H104" s="432"/>
      <c r="I104" s="436" t="s">
        <v>392</v>
      </c>
      <c r="J104" s="435"/>
    </row>
    <row r="105" ht="12.75">
      <c r="A105" s="1"/>
    </row>
  </sheetData>
  <sheetProtection/>
  <mergeCells count="60">
    <mergeCell ref="B12:F12"/>
    <mergeCell ref="B13:F13"/>
    <mergeCell ref="B22:F22"/>
    <mergeCell ref="B23:F23"/>
    <mergeCell ref="B16:F16"/>
    <mergeCell ref="B17:F17"/>
    <mergeCell ref="A6:J6"/>
    <mergeCell ref="B7:F7"/>
    <mergeCell ref="B8:F8"/>
    <mergeCell ref="B9:F9"/>
    <mergeCell ref="B10:F10"/>
    <mergeCell ref="B11:F11"/>
    <mergeCell ref="B68:F68"/>
    <mergeCell ref="B69:F69"/>
    <mergeCell ref="B14:F14"/>
    <mergeCell ref="B15:F15"/>
    <mergeCell ref="B64:F64"/>
    <mergeCell ref="B65:F65"/>
    <mergeCell ref="B18:F18"/>
    <mergeCell ref="B19:F19"/>
    <mergeCell ref="B20:F20"/>
    <mergeCell ref="B21:F21"/>
    <mergeCell ref="B78:F78"/>
    <mergeCell ref="B79:F79"/>
    <mergeCell ref="B24:F24"/>
    <mergeCell ref="A61:J61"/>
    <mergeCell ref="B62:F62"/>
    <mergeCell ref="B63:F63"/>
    <mergeCell ref="B76:F76"/>
    <mergeCell ref="B77:F77"/>
    <mergeCell ref="B66:F66"/>
    <mergeCell ref="B67:F67"/>
    <mergeCell ref="B70:F70"/>
    <mergeCell ref="B71:F71"/>
    <mergeCell ref="B72:F72"/>
    <mergeCell ref="B73:F73"/>
    <mergeCell ref="B74:F74"/>
    <mergeCell ref="B75:F75"/>
    <mergeCell ref="B101:F101"/>
    <mergeCell ref="B104:F104"/>
    <mergeCell ref="B90:F90"/>
    <mergeCell ref="B91:F91"/>
    <mergeCell ref="B92:F92"/>
    <mergeCell ref="B93:F93"/>
    <mergeCell ref="B97:F97"/>
    <mergeCell ref="B98:F98"/>
    <mergeCell ref="B99:F99"/>
    <mergeCell ref="B100:F100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4:F94"/>
    <mergeCell ref="B96:F9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31">
      <selection activeCell="D45" sqref="D6:D45"/>
    </sheetView>
  </sheetViews>
  <sheetFormatPr defaultColWidth="9.140625" defaultRowHeight="12.75"/>
  <cols>
    <col min="1" max="1" width="5.28125" style="0" customWidth="1"/>
    <col min="2" max="2" width="15.140625" style="0" customWidth="1"/>
    <col min="3" max="3" width="33.7109375" style="0" customWidth="1"/>
    <col min="4" max="4" width="23.57421875" style="0" customWidth="1"/>
  </cols>
  <sheetData>
    <row r="1" ht="12.75">
      <c r="B1" s="198" t="s">
        <v>455</v>
      </c>
    </row>
    <row r="2" ht="12.75">
      <c r="B2" s="198" t="s">
        <v>456</v>
      </c>
    </row>
    <row r="3" spans="2:4" ht="12.75">
      <c r="B3" s="198"/>
      <c r="D3" s="195" t="s">
        <v>457</v>
      </c>
    </row>
    <row r="5" spans="1:4" ht="12.75">
      <c r="A5" s="357"/>
      <c r="B5" s="357"/>
      <c r="C5" s="356" t="s">
        <v>329</v>
      </c>
      <c r="D5" s="356" t="s">
        <v>458</v>
      </c>
    </row>
    <row r="6" spans="1:4" ht="12.75">
      <c r="A6" s="357">
        <v>1</v>
      </c>
      <c r="B6" s="356" t="s">
        <v>459</v>
      </c>
      <c r="C6" s="334" t="s">
        <v>460</v>
      </c>
      <c r="D6" s="469"/>
    </row>
    <row r="7" spans="1:4" ht="12.75">
      <c r="A7" s="357">
        <v>2</v>
      </c>
      <c r="B7" s="356" t="s">
        <v>459</v>
      </c>
      <c r="C7" s="334" t="s">
        <v>461</v>
      </c>
      <c r="D7" s="460"/>
    </row>
    <row r="8" spans="1:4" ht="12.75">
      <c r="A8" s="357">
        <v>3</v>
      </c>
      <c r="B8" s="356" t="s">
        <v>459</v>
      </c>
      <c r="C8" s="334" t="s">
        <v>462</v>
      </c>
      <c r="D8" s="460"/>
    </row>
    <row r="9" spans="1:4" ht="12.75">
      <c r="A9" s="357">
        <v>4</v>
      </c>
      <c r="B9" s="356" t="s">
        <v>459</v>
      </c>
      <c r="C9" s="334" t="s">
        <v>463</v>
      </c>
      <c r="D9" s="460"/>
    </row>
    <row r="10" spans="1:4" ht="12.75">
      <c r="A10" s="357">
        <v>5</v>
      </c>
      <c r="B10" s="356" t="s">
        <v>459</v>
      </c>
      <c r="C10" s="334" t="s">
        <v>464</v>
      </c>
      <c r="D10" s="460"/>
    </row>
    <row r="11" spans="1:4" ht="12.75">
      <c r="A11" s="357">
        <v>6</v>
      </c>
      <c r="B11" s="356" t="s">
        <v>459</v>
      </c>
      <c r="C11" s="334" t="s">
        <v>465</v>
      </c>
      <c r="D11" s="460"/>
    </row>
    <row r="12" spans="1:4" ht="12.75">
      <c r="A12" s="357">
        <v>7</v>
      </c>
      <c r="B12" s="356" t="s">
        <v>459</v>
      </c>
      <c r="C12" s="334" t="s">
        <v>466</v>
      </c>
      <c r="D12" s="460"/>
    </row>
    <row r="13" spans="1:4" ht="12.75">
      <c r="A13" s="357">
        <v>8</v>
      </c>
      <c r="B13" s="356" t="s">
        <v>459</v>
      </c>
      <c r="C13" s="334" t="s">
        <v>467</v>
      </c>
      <c r="D13" s="460">
        <v>29874928</v>
      </c>
    </row>
    <row r="14" spans="1:4" ht="12.75">
      <c r="A14" s="356" t="s">
        <v>3</v>
      </c>
      <c r="B14" s="356"/>
      <c r="C14" s="356" t="s">
        <v>468</v>
      </c>
      <c r="D14" s="470">
        <f>D13+0</f>
        <v>29874928</v>
      </c>
    </row>
    <row r="15" spans="1:4" ht="12.75">
      <c r="A15" s="357">
        <v>9</v>
      </c>
      <c r="B15" s="356" t="s">
        <v>469</v>
      </c>
      <c r="C15" s="334" t="s">
        <v>470</v>
      </c>
      <c r="D15" s="460"/>
    </row>
    <row r="16" spans="1:4" ht="12.75">
      <c r="A16" s="357">
        <v>10</v>
      </c>
      <c r="B16" s="356" t="s">
        <v>469</v>
      </c>
      <c r="C16" s="334" t="s">
        <v>471</v>
      </c>
      <c r="D16" s="469"/>
    </row>
    <row r="17" spans="1:4" ht="12.75">
      <c r="A17" s="357">
        <v>11</v>
      </c>
      <c r="B17" s="356" t="s">
        <v>469</v>
      </c>
      <c r="C17" s="334" t="s">
        <v>472</v>
      </c>
      <c r="D17" s="460"/>
    </row>
    <row r="18" spans="1:4" ht="12.75">
      <c r="A18" s="356" t="s">
        <v>4</v>
      </c>
      <c r="B18" s="356"/>
      <c r="C18" s="356" t="s">
        <v>473</v>
      </c>
      <c r="D18" s="470"/>
    </row>
    <row r="19" spans="1:4" ht="12.75">
      <c r="A19" s="357">
        <v>12</v>
      </c>
      <c r="B19" s="356" t="s">
        <v>474</v>
      </c>
      <c r="C19" s="334" t="s">
        <v>475</v>
      </c>
      <c r="D19" s="460"/>
    </row>
    <row r="20" spans="1:4" ht="12.75">
      <c r="A20" s="357">
        <v>13</v>
      </c>
      <c r="B20" s="356" t="s">
        <v>474</v>
      </c>
      <c r="C20" s="356" t="s">
        <v>476</v>
      </c>
      <c r="D20" s="460"/>
    </row>
    <row r="21" spans="1:4" ht="12.75">
      <c r="A21" s="357">
        <v>14</v>
      </c>
      <c r="B21" s="356" t="s">
        <v>474</v>
      </c>
      <c r="C21" s="334" t="s">
        <v>477</v>
      </c>
      <c r="D21" s="460"/>
    </row>
    <row r="22" spans="1:4" ht="12.75">
      <c r="A22" s="357">
        <v>15</v>
      </c>
      <c r="B22" s="356" t="s">
        <v>474</v>
      </c>
      <c r="C22" s="334" t="s">
        <v>478</v>
      </c>
      <c r="D22" s="460"/>
    </row>
    <row r="23" spans="1:4" ht="12.75">
      <c r="A23" s="357">
        <v>16</v>
      </c>
      <c r="B23" s="356" t="s">
        <v>474</v>
      </c>
      <c r="C23" s="334" t="s">
        <v>479</v>
      </c>
      <c r="D23" s="460"/>
    </row>
    <row r="24" spans="1:4" ht="12.75">
      <c r="A24" s="357">
        <v>17</v>
      </c>
      <c r="B24" s="356" t="s">
        <v>474</v>
      </c>
      <c r="C24" s="334" t="s">
        <v>480</v>
      </c>
      <c r="D24" s="460"/>
    </row>
    <row r="25" spans="1:4" ht="12.75">
      <c r="A25" s="357">
        <v>18</v>
      </c>
      <c r="B25" s="356" t="s">
        <v>474</v>
      </c>
      <c r="C25" s="334" t="s">
        <v>481</v>
      </c>
      <c r="D25" s="460"/>
    </row>
    <row r="26" spans="1:4" ht="12.75">
      <c r="A26" s="357">
        <v>19</v>
      </c>
      <c r="B26" s="356" t="s">
        <v>474</v>
      </c>
      <c r="C26" s="334" t="s">
        <v>482</v>
      </c>
      <c r="D26" s="460"/>
    </row>
    <row r="27" spans="1:4" ht="12.75">
      <c r="A27" s="356" t="s">
        <v>37</v>
      </c>
      <c r="B27" s="356"/>
      <c r="C27" s="356" t="s">
        <v>483</v>
      </c>
      <c r="D27" s="460"/>
    </row>
    <row r="28" spans="1:4" ht="12.75">
      <c r="A28" s="357">
        <v>20</v>
      </c>
      <c r="B28" s="356" t="s">
        <v>484</v>
      </c>
      <c r="C28" s="334" t="s">
        <v>485</v>
      </c>
      <c r="D28" s="460"/>
    </row>
    <row r="29" spans="1:4" ht="12.75">
      <c r="A29" s="357">
        <v>21</v>
      </c>
      <c r="B29" s="356" t="s">
        <v>484</v>
      </c>
      <c r="C29" s="334" t="s">
        <v>486</v>
      </c>
      <c r="D29" s="469"/>
    </row>
    <row r="30" spans="1:4" ht="12.75">
      <c r="A30" s="357">
        <v>22</v>
      </c>
      <c r="B30" s="356" t="s">
        <v>484</v>
      </c>
      <c r="C30" s="334" t="s">
        <v>487</v>
      </c>
      <c r="D30" s="469"/>
    </row>
    <row r="31" spans="1:4" ht="12.75">
      <c r="A31" s="357">
        <v>23</v>
      </c>
      <c r="B31" s="356" t="s">
        <v>484</v>
      </c>
      <c r="C31" s="334" t="s">
        <v>488</v>
      </c>
      <c r="D31" s="460"/>
    </row>
    <row r="32" spans="1:4" ht="12.75">
      <c r="A32" s="356" t="s">
        <v>489</v>
      </c>
      <c r="B32" s="356"/>
      <c r="C32" s="356" t="s">
        <v>490</v>
      </c>
      <c r="D32" s="460"/>
    </row>
    <row r="33" spans="1:4" ht="12.75">
      <c r="A33" s="357">
        <v>24</v>
      </c>
      <c r="B33" s="356" t="s">
        <v>491</v>
      </c>
      <c r="C33" s="334" t="s">
        <v>492</v>
      </c>
      <c r="D33" s="460"/>
    </row>
    <row r="34" spans="1:4" ht="12.75">
      <c r="A34" s="357">
        <v>25</v>
      </c>
      <c r="B34" s="356" t="s">
        <v>491</v>
      </c>
      <c r="C34" s="334" t="s">
        <v>493</v>
      </c>
      <c r="D34" s="460"/>
    </row>
    <row r="35" spans="1:4" ht="12.75">
      <c r="A35" s="357">
        <v>26</v>
      </c>
      <c r="B35" s="356" t="s">
        <v>491</v>
      </c>
      <c r="C35" s="334" t="s">
        <v>494</v>
      </c>
      <c r="D35" s="460"/>
    </row>
    <row r="36" spans="1:4" ht="12.75">
      <c r="A36" s="357">
        <v>27</v>
      </c>
      <c r="B36" s="356" t="s">
        <v>491</v>
      </c>
      <c r="C36" s="334" t="s">
        <v>495</v>
      </c>
      <c r="D36" s="460"/>
    </row>
    <row r="37" spans="1:4" ht="12.75">
      <c r="A37" s="357">
        <v>28</v>
      </c>
      <c r="B37" s="356" t="s">
        <v>491</v>
      </c>
      <c r="C37" s="334" t="s">
        <v>496</v>
      </c>
      <c r="D37" s="469"/>
    </row>
    <row r="38" spans="1:4" ht="12.75">
      <c r="A38" s="357">
        <v>29</v>
      </c>
      <c r="B38" s="356" t="s">
        <v>491</v>
      </c>
      <c r="C38" s="438" t="s">
        <v>497</v>
      </c>
      <c r="D38" s="460"/>
    </row>
    <row r="39" spans="1:4" ht="12.75">
      <c r="A39" s="357">
        <v>30</v>
      </c>
      <c r="B39" s="356" t="s">
        <v>491</v>
      </c>
      <c r="C39" s="334" t="s">
        <v>498</v>
      </c>
      <c r="D39" s="460"/>
    </row>
    <row r="40" spans="1:4" ht="12.75">
      <c r="A40" s="357">
        <v>31</v>
      </c>
      <c r="B40" s="356" t="s">
        <v>491</v>
      </c>
      <c r="C40" s="334" t="s">
        <v>499</v>
      </c>
      <c r="D40" s="460"/>
    </row>
    <row r="41" spans="1:4" ht="12.75">
      <c r="A41" s="357">
        <v>32</v>
      </c>
      <c r="B41" s="356" t="s">
        <v>491</v>
      </c>
      <c r="C41" s="334" t="s">
        <v>500</v>
      </c>
      <c r="D41" s="460"/>
    </row>
    <row r="42" spans="1:4" ht="12.75">
      <c r="A42" s="357">
        <v>33</v>
      </c>
      <c r="B42" s="356" t="s">
        <v>491</v>
      </c>
      <c r="C42" s="334" t="s">
        <v>501</v>
      </c>
      <c r="D42" s="460"/>
    </row>
    <row r="43" spans="1:4" ht="12.75">
      <c r="A43" s="439">
        <v>34</v>
      </c>
      <c r="B43" s="356" t="s">
        <v>491</v>
      </c>
      <c r="C43" s="334" t="s">
        <v>502</v>
      </c>
      <c r="D43" s="460"/>
    </row>
    <row r="44" spans="1:4" ht="12.75">
      <c r="A44" s="356" t="s">
        <v>503</v>
      </c>
      <c r="B44" s="357"/>
      <c r="C44" s="356" t="s">
        <v>504</v>
      </c>
      <c r="D44" s="470"/>
    </row>
    <row r="45" spans="1:4" ht="12.75">
      <c r="A45" s="357"/>
      <c r="B45" s="357"/>
      <c r="C45" s="356" t="s">
        <v>505</v>
      </c>
      <c r="D45" s="470">
        <f>D14+0</f>
        <v>29874928</v>
      </c>
    </row>
    <row r="48" spans="2:4" ht="12.75">
      <c r="B48" s="440" t="s">
        <v>506</v>
      </c>
      <c r="C48" s="359"/>
      <c r="D48" s="356" t="s">
        <v>507</v>
      </c>
    </row>
    <row r="49" spans="2:4" ht="12.75">
      <c r="B49" s="441"/>
      <c r="C49" s="442"/>
      <c r="D49" s="443"/>
    </row>
    <row r="50" spans="2:4" ht="12.75">
      <c r="B50" s="444" t="s">
        <v>508</v>
      </c>
      <c r="C50" s="444"/>
      <c r="D50" s="352"/>
    </row>
    <row r="51" spans="2:4" ht="12.75">
      <c r="B51" s="357" t="s">
        <v>509</v>
      </c>
      <c r="C51" s="357"/>
      <c r="D51" s="352">
        <v>6</v>
      </c>
    </row>
    <row r="52" spans="2:4" ht="12.75">
      <c r="B52" s="357" t="s">
        <v>510</v>
      </c>
      <c r="C52" s="357"/>
      <c r="D52" s="352">
        <v>1</v>
      </c>
    </row>
    <row r="53" spans="2:4" ht="12.75">
      <c r="B53" s="357" t="s">
        <v>511</v>
      </c>
      <c r="C53" s="357"/>
      <c r="D53" s="352"/>
    </row>
    <row r="54" spans="2:4" ht="12.75">
      <c r="B54" s="445" t="s">
        <v>512</v>
      </c>
      <c r="C54" s="359"/>
      <c r="D54" s="352"/>
    </row>
    <row r="55" spans="2:4" ht="12.75">
      <c r="B55" s="446"/>
      <c r="C55" s="447" t="s">
        <v>201</v>
      </c>
      <c r="D55" s="448">
        <v>7</v>
      </c>
    </row>
    <row r="57" ht="12.75">
      <c r="D57" s="179" t="s">
        <v>358</v>
      </c>
    </row>
    <row r="58" ht="12.75">
      <c r="D58" s="179" t="s">
        <v>392</v>
      </c>
    </row>
    <row r="59" ht="12.75">
      <c r="B59" s="195" t="s">
        <v>513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96"/>
  <sheetViews>
    <sheetView zoomScalePageLayoutView="0" workbookViewId="0" topLeftCell="A73">
      <selection activeCell="A1" sqref="A1:I97"/>
    </sheetView>
  </sheetViews>
  <sheetFormatPr defaultColWidth="9.140625" defaultRowHeight="12.75"/>
  <cols>
    <col min="1" max="1" width="4.7109375" style="0" customWidth="1"/>
    <col min="2" max="2" width="26.00390625" style="0" customWidth="1"/>
    <col min="4" max="5" width="11.28125" style="0" customWidth="1"/>
    <col min="6" max="6" width="11.421875" style="0" customWidth="1"/>
    <col min="7" max="7" width="11.57421875" style="0" customWidth="1"/>
    <col min="8" max="8" width="11.28125" style="0" customWidth="1"/>
    <col min="9" max="9" width="12.421875" style="0" customWidth="1"/>
  </cols>
  <sheetData>
    <row r="1" ht="13.5" thickBot="1"/>
    <row r="2" spans="1:9" ht="15.75">
      <c r="A2" s="486"/>
      <c r="B2" s="487" t="s">
        <v>540</v>
      </c>
      <c r="C2" s="488"/>
      <c r="D2" s="488"/>
      <c r="E2" s="488"/>
      <c r="F2" s="624" t="s">
        <v>541</v>
      </c>
      <c r="G2" s="625"/>
      <c r="H2" s="487" t="s">
        <v>542</v>
      </c>
      <c r="I2" s="489" t="s">
        <v>543</v>
      </c>
    </row>
    <row r="3" spans="1:9" ht="16.5" thickBot="1">
      <c r="A3" s="490" t="s">
        <v>2</v>
      </c>
      <c r="B3" s="491" t="s">
        <v>327</v>
      </c>
      <c r="C3" s="491" t="s">
        <v>544</v>
      </c>
      <c r="D3" s="491" t="s">
        <v>545</v>
      </c>
      <c r="E3" s="491" t="s">
        <v>546</v>
      </c>
      <c r="F3" s="491" t="s">
        <v>29</v>
      </c>
      <c r="G3" s="491" t="s">
        <v>30</v>
      </c>
      <c r="H3" s="491" t="s">
        <v>547</v>
      </c>
      <c r="I3" s="492" t="s">
        <v>548</v>
      </c>
    </row>
    <row r="4" spans="1:9" ht="15.75">
      <c r="A4" s="444">
        <v>1</v>
      </c>
      <c r="B4" s="483" t="s">
        <v>549</v>
      </c>
      <c r="C4" s="483" t="s">
        <v>550</v>
      </c>
      <c r="D4" s="483" t="s">
        <v>551</v>
      </c>
      <c r="E4" s="484">
        <f>'[1]PSHA'!O531+0</f>
        <v>124800</v>
      </c>
      <c r="F4" s="485"/>
      <c r="G4" s="485">
        <v>124800</v>
      </c>
      <c r="H4" s="485">
        <f>F4+G4</f>
        <v>124800</v>
      </c>
      <c r="I4" s="484">
        <f>E4-H4</f>
        <v>0</v>
      </c>
    </row>
    <row r="5" spans="1:9" ht="15.75">
      <c r="A5" s="357">
        <v>2</v>
      </c>
      <c r="B5" s="472" t="s">
        <v>552</v>
      </c>
      <c r="C5" s="472" t="s">
        <v>553</v>
      </c>
      <c r="D5" s="471"/>
      <c r="E5" s="473">
        <f>'[1]PSHA'!O532+0</f>
        <v>120400</v>
      </c>
      <c r="F5" s="471"/>
      <c r="G5" s="471">
        <v>0</v>
      </c>
      <c r="H5" s="471">
        <f aca="true" t="shared" si="0" ref="H5:H68">F5+G5</f>
        <v>0</v>
      </c>
      <c r="I5" s="473">
        <f aca="true" t="shared" si="1" ref="I5:I68">E5-H5</f>
        <v>120400</v>
      </c>
    </row>
    <row r="6" spans="1:9" ht="15.75">
      <c r="A6" s="357">
        <v>3</v>
      </c>
      <c r="B6" s="472" t="s">
        <v>554</v>
      </c>
      <c r="C6" s="472" t="s">
        <v>553</v>
      </c>
      <c r="D6" s="471"/>
      <c r="E6" s="473">
        <f>'[1]PSHA'!O533+0</f>
        <v>347950</v>
      </c>
      <c r="F6" s="471"/>
      <c r="G6" s="471">
        <v>0</v>
      </c>
      <c r="H6" s="471">
        <f t="shared" si="0"/>
        <v>0</v>
      </c>
      <c r="I6" s="473">
        <f t="shared" si="1"/>
        <v>347950</v>
      </c>
    </row>
    <row r="7" spans="1:9" ht="15.75">
      <c r="A7" s="357">
        <v>4</v>
      </c>
      <c r="B7" s="472" t="s">
        <v>555</v>
      </c>
      <c r="C7" s="472" t="s">
        <v>550</v>
      </c>
      <c r="D7" s="472" t="s">
        <v>556</v>
      </c>
      <c r="E7" s="473">
        <f>'[1]PSHA'!O534+0</f>
        <v>4000</v>
      </c>
      <c r="F7" s="471"/>
      <c r="G7" s="471">
        <v>4000</v>
      </c>
      <c r="H7" s="471">
        <f t="shared" si="0"/>
        <v>4000</v>
      </c>
      <c r="I7" s="473">
        <f t="shared" si="1"/>
        <v>0</v>
      </c>
    </row>
    <row r="8" spans="1:9" ht="15.75">
      <c r="A8" s="357">
        <v>5</v>
      </c>
      <c r="B8" s="472" t="s">
        <v>557</v>
      </c>
      <c r="C8" s="472" t="s">
        <v>558</v>
      </c>
      <c r="D8" s="471"/>
      <c r="E8" s="473">
        <f>'[1]PSHA'!O535+0</f>
        <v>41100</v>
      </c>
      <c r="F8" s="471"/>
      <c r="G8" s="471">
        <v>41100</v>
      </c>
      <c r="H8" s="471">
        <f t="shared" si="0"/>
        <v>41100</v>
      </c>
      <c r="I8" s="473">
        <f t="shared" si="1"/>
        <v>0</v>
      </c>
    </row>
    <row r="9" spans="1:9" ht="15.75">
      <c r="A9" s="357">
        <v>6</v>
      </c>
      <c r="B9" s="472" t="s">
        <v>559</v>
      </c>
      <c r="C9" s="472" t="s">
        <v>550</v>
      </c>
      <c r="D9" s="472" t="s">
        <v>560</v>
      </c>
      <c r="E9" s="473">
        <f>'[1]PSHA'!O536+0</f>
        <v>156119.916</v>
      </c>
      <c r="F9" s="471"/>
      <c r="G9" s="471">
        <v>156120</v>
      </c>
      <c r="H9" s="471">
        <f t="shared" si="0"/>
        <v>156120</v>
      </c>
      <c r="I9" s="473">
        <f t="shared" si="1"/>
        <v>-0.08400000000256114</v>
      </c>
    </row>
    <row r="10" spans="1:9" ht="15.75">
      <c r="A10" s="357">
        <v>7</v>
      </c>
      <c r="B10" s="472" t="s">
        <v>561</v>
      </c>
      <c r="C10" s="472" t="s">
        <v>562</v>
      </c>
      <c r="D10" s="472" t="s">
        <v>563</v>
      </c>
      <c r="E10" s="473">
        <f>'[1]PSHA'!O537+0</f>
        <v>19200</v>
      </c>
      <c r="F10" s="471"/>
      <c r="G10" s="471">
        <v>19200</v>
      </c>
      <c r="H10" s="471">
        <f t="shared" si="0"/>
        <v>19200</v>
      </c>
      <c r="I10" s="473">
        <f t="shared" si="1"/>
        <v>0</v>
      </c>
    </row>
    <row r="11" spans="1:9" ht="15.75">
      <c r="A11" s="357">
        <v>8</v>
      </c>
      <c r="B11" s="474" t="s">
        <v>564</v>
      </c>
      <c r="C11" s="472" t="s">
        <v>550</v>
      </c>
      <c r="D11" s="472" t="s">
        <v>565</v>
      </c>
      <c r="E11" s="473">
        <f>'[1]PSHA'!O538+0</f>
        <v>6913140</v>
      </c>
      <c r="F11" s="471">
        <v>4890416</v>
      </c>
      <c r="G11" s="471"/>
      <c r="H11" s="471">
        <f t="shared" si="0"/>
        <v>4890416</v>
      </c>
      <c r="I11" s="473">
        <f t="shared" si="1"/>
        <v>2022724</v>
      </c>
    </row>
    <row r="12" spans="1:9" ht="15.75">
      <c r="A12" s="357">
        <v>9</v>
      </c>
      <c r="B12" s="474" t="s">
        <v>566</v>
      </c>
      <c r="C12" s="472" t="s">
        <v>567</v>
      </c>
      <c r="D12" s="472" t="s">
        <v>568</v>
      </c>
      <c r="E12" s="473">
        <f>'[1]PSHA'!O539+0</f>
        <v>36120</v>
      </c>
      <c r="F12" s="471"/>
      <c r="G12" s="471">
        <v>36120</v>
      </c>
      <c r="H12" s="471">
        <f t="shared" si="0"/>
        <v>36120</v>
      </c>
      <c r="I12" s="473">
        <f t="shared" si="1"/>
        <v>0</v>
      </c>
    </row>
    <row r="13" spans="1:9" ht="15.75">
      <c r="A13" s="357">
        <v>10</v>
      </c>
      <c r="B13" s="474" t="s">
        <v>569</v>
      </c>
      <c r="C13" s="472" t="s">
        <v>159</v>
      </c>
      <c r="D13" s="472" t="s">
        <v>570</v>
      </c>
      <c r="E13" s="473">
        <f>'[1]PSHA'!O540+0</f>
        <v>32400</v>
      </c>
      <c r="F13" s="471"/>
      <c r="G13" s="471">
        <v>32400</v>
      </c>
      <c r="H13" s="471">
        <f t="shared" si="0"/>
        <v>32400</v>
      </c>
      <c r="I13" s="473">
        <f t="shared" si="1"/>
        <v>0</v>
      </c>
    </row>
    <row r="14" spans="1:9" ht="15.75">
      <c r="A14" s="357">
        <v>11</v>
      </c>
      <c r="B14" s="474" t="s">
        <v>571</v>
      </c>
      <c r="C14" s="472" t="s">
        <v>572</v>
      </c>
      <c r="D14" s="472" t="s">
        <v>573</v>
      </c>
      <c r="E14" s="473">
        <f>'[1]PSHA'!O541+0</f>
        <v>40800</v>
      </c>
      <c r="F14" s="471"/>
      <c r="G14" s="471">
        <v>40800</v>
      </c>
      <c r="H14" s="471">
        <f t="shared" si="0"/>
        <v>40800</v>
      </c>
      <c r="I14" s="473">
        <f t="shared" si="1"/>
        <v>0</v>
      </c>
    </row>
    <row r="15" spans="1:9" ht="15.75">
      <c r="A15" s="357">
        <v>12</v>
      </c>
      <c r="B15" s="474" t="s">
        <v>574</v>
      </c>
      <c r="C15" s="472" t="s">
        <v>567</v>
      </c>
      <c r="D15" s="472" t="s">
        <v>575</v>
      </c>
      <c r="E15" s="473">
        <f>'[1]PSHA'!O542+0</f>
        <v>1435608</v>
      </c>
      <c r="F15" s="471"/>
      <c r="G15" s="471"/>
      <c r="H15" s="471">
        <f t="shared" si="0"/>
        <v>0</v>
      </c>
      <c r="I15" s="473">
        <f t="shared" si="1"/>
        <v>1435608</v>
      </c>
    </row>
    <row r="16" spans="1:9" ht="15.75">
      <c r="A16" s="357">
        <v>13</v>
      </c>
      <c r="B16" s="474" t="s">
        <v>576</v>
      </c>
      <c r="C16" s="472" t="s">
        <v>577</v>
      </c>
      <c r="D16" s="472" t="s">
        <v>578</v>
      </c>
      <c r="E16" s="473">
        <f>'[1]PSHA'!O543+0</f>
        <v>42000</v>
      </c>
      <c r="F16" s="471"/>
      <c r="G16" s="471">
        <v>42000</v>
      </c>
      <c r="H16" s="471">
        <f t="shared" si="0"/>
        <v>42000</v>
      </c>
      <c r="I16" s="473">
        <f t="shared" si="1"/>
        <v>0</v>
      </c>
    </row>
    <row r="17" spans="1:9" ht="15.75">
      <c r="A17" s="357">
        <v>14</v>
      </c>
      <c r="B17" s="474" t="s">
        <v>579</v>
      </c>
      <c r="C17" s="472" t="s">
        <v>550</v>
      </c>
      <c r="D17" s="472" t="s">
        <v>580</v>
      </c>
      <c r="E17" s="473">
        <f>'[1]PSHA'!O544+0</f>
        <v>485960</v>
      </c>
      <c r="F17" s="471">
        <v>472000</v>
      </c>
      <c r="G17" s="471"/>
      <c r="H17" s="471">
        <f t="shared" si="0"/>
        <v>472000</v>
      </c>
      <c r="I17" s="473">
        <f t="shared" si="1"/>
        <v>13960</v>
      </c>
    </row>
    <row r="18" spans="1:9" ht="15.75">
      <c r="A18" s="357">
        <v>15</v>
      </c>
      <c r="B18" s="474" t="s">
        <v>581</v>
      </c>
      <c r="C18" s="472" t="s">
        <v>582</v>
      </c>
      <c r="D18" s="472" t="s">
        <v>583</v>
      </c>
      <c r="E18" s="473">
        <f>'[1]PSHA'!O545+0</f>
        <v>373404</v>
      </c>
      <c r="F18" s="471"/>
      <c r="G18" s="471">
        <v>373404</v>
      </c>
      <c r="H18" s="471">
        <f t="shared" si="0"/>
        <v>373404</v>
      </c>
      <c r="I18" s="473">
        <f t="shared" si="1"/>
        <v>0</v>
      </c>
    </row>
    <row r="19" spans="1:9" ht="15.75">
      <c r="A19" s="357">
        <v>16</v>
      </c>
      <c r="B19" s="475" t="s">
        <v>584</v>
      </c>
      <c r="C19" s="472" t="s">
        <v>582</v>
      </c>
      <c r="D19" s="472" t="s">
        <v>585</v>
      </c>
      <c r="E19" s="473">
        <f>'[1]PSHA'!O546+0</f>
        <v>7050</v>
      </c>
      <c r="F19" s="471"/>
      <c r="G19" s="471">
        <v>7050</v>
      </c>
      <c r="H19" s="471">
        <f t="shared" si="0"/>
        <v>7050</v>
      </c>
      <c r="I19" s="473">
        <f t="shared" si="1"/>
        <v>0</v>
      </c>
    </row>
    <row r="20" spans="1:9" ht="15.75">
      <c r="A20" s="357">
        <v>17</v>
      </c>
      <c r="B20" s="474" t="s">
        <v>586</v>
      </c>
      <c r="C20" s="472" t="s">
        <v>550</v>
      </c>
      <c r="D20" s="472" t="s">
        <v>587</v>
      </c>
      <c r="E20" s="473">
        <f>'[1]PSHA'!O547+0</f>
        <v>5760</v>
      </c>
      <c r="F20" s="471"/>
      <c r="G20" s="471">
        <v>5760</v>
      </c>
      <c r="H20" s="471">
        <f t="shared" si="0"/>
        <v>5760</v>
      </c>
      <c r="I20" s="473">
        <f t="shared" si="1"/>
        <v>0</v>
      </c>
    </row>
    <row r="21" spans="1:9" ht="15.75">
      <c r="A21" s="357">
        <v>18</v>
      </c>
      <c r="B21" s="475" t="s">
        <v>588</v>
      </c>
      <c r="C21" s="476" t="s">
        <v>550</v>
      </c>
      <c r="D21" s="476" t="s">
        <v>589</v>
      </c>
      <c r="E21" s="473">
        <f>'[1]PSHA'!O548+0</f>
        <v>203400</v>
      </c>
      <c r="F21" s="471">
        <v>118200</v>
      </c>
      <c r="G21" s="471"/>
      <c r="H21" s="471">
        <f t="shared" si="0"/>
        <v>118200</v>
      </c>
      <c r="I21" s="473">
        <f t="shared" si="1"/>
        <v>85200</v>
      </c>
    </row>
    <row r="22" spans="1:9" ht="15.75">
      <c r="A22" s="357">
        <v>19</v>
      </c>
      <c r="B22" s="474" t="s">
        <v>590</v>
      </c>
      <c r="C22" s="472" t="s">
        <v>550</v>
      </c>
      <c r="D22" s="472" t="s">
        <v>591</v>
      </c>
      <c r="E22" s="473">
        <f>'[1]PSHA'!O549+0</f>
        <v>36720</v>
      </c>
      <c r="F22" s="471"/>
      <c r="G22" s="471">
        <v>36720</v>
      </c>
      <c r="H22" s="471">
        <f t="shared" si="0"/>
        <v>36720</v>
      </c>
      <c r="I22" s="473">
        <f t="shared" si="1"/>
        <v>0</v>
      </c>
    </row>
    <row r="23" spans="1:9" ht="15.75">
      <c r="A23" s="357">
        <v>20</v>
      </c>
      <c r="B23" s="474" t="s">
        <v>592</v>
      </c>
      <c r="C23" s="472" t="s">
        <v>550</v>
      </c>
      <c r="D23" s="472" t="s">
        <v>593</v>
      </c>
      <c r="E23" s="473">
        <f>'[1]PSHA'!O550+0</f>
        <v>64999.98</v>
      </c>
      <c r="F23" s="471"/>
      <c r="G23" s="471">
        <v>65000</v>
      </c>
      <c r="H23" s="471">
        <f t="shared" si="0"/>
        <v>65000</v>
      </c>
      <c r="I23" s="473">
        <f t="shared" si="1"/>
        <v>-0.01999999999679858</v>
      </c>
    </row>
    <row r="24" spans="1:9" ht="15.75">
      <c r="A24" s="357">
        <v>21</v>
      </c>
      <c r="B24" s="474" t="s">
        <v>594</v>
      </c>
      <c r="C24" s="472"/>
      <c r="D24" s="472"/>
      <c r="E24" s="473">
        <f>'[1]PSHA'!O551+0</f>
        <v>146292</v>
      </c>
      <c r="F24" s="471"/>
      <c r="G24" s="471">
        <v>146292</v>
      </c>
      <c r="H24" s="471">
        <f t="shared" si="0"/>
        <v>146292</v>
      </c>
      <c r="I24" s="473">
        <f t="shared" si="1"/>
        <v>0</v>
      </c>
    </row>
    <row r="25" spans="1:9" ht="15.75">
      <c r="A25" s="357">
        <v>22</v>
      </c>
      <c r="B25" s="474" t="s">
        <v>595</v>
      </c>
      <c r="C25" s="472" t="s">
        <v>550</v>
      </c>
      <c r="D25" s="472" t="s">
        <v>596</v>
      </c>
      <c r="E25" s="473">
        <f>'[1]PSHA'!O552+0</f>
        <v>10200</v>
      </c>
      <c r="F25" s="471"/>
      <c r="G25" s="471">
        <v>10200</v>
      </c>
      <c r="H25" s="471">
        <f t="shared" si="0"/>
        <v>10200</v>
      </c>
      <c r="I25" s="473">
        <f t="shared" si="1"/>
        <v>0</v>
      </c>
    </row>
    <row r="26" spans="1:9" ht="15.75">
      <c r="A26" s="357">
        <v>23</v>
      </c>
      <c r="B26" s="474" t="s">
        <v>597</v>
      </c>
      <c r="C26" s="472" t="s">
        <v>159</v>
      </c>
      <c r="D26" s="472"/>
      <c r="E26" s="473">
        <f>'[1]PSHA'!O553+0</f>
        <v>40800</v>
      </c>
      <c r="F26" s="471"/>
      <c r="G26" s="471">
        <v>40800</v>
      </c>
      <c r="H26" s="471">
        <f t="shared" si="0"/>
        <v>40800</v>
      </c>
      <c r="I26" s="473">
        <f t="shared" si="1"/>
        <v>0</v>
      </c>
    </row>
    <row r="27" spans="1:9" ht="15.75">
      <c r="A27" s="357">
        <v>24</v>
      </c>
      <c r="B27" s="474" t="s">
        <v>598</v>
      </c>
      <c r="C27" s="472" t="s">
        <v>550</v>
      </c>
      <c r="D27" s="472" t="s">
        <v>599</v>
      </c>
      <c r="E27" s="473">
        <f>'[1]PSHA'!O554+0</f>
        <v>57600</v>
      </c>
      <c r="F27" s="471"/>
      <c r="G27" s="471">
        <v>57600</v>
      </c>
      <c r="H27" s="471">
        <f t="shared" si="0"/>
        <v>57600</v>
      </c>
      <c r="I27" s="473">
        <f t="shared" si="1"/>
        <v>0</v>
      </c>
    </row>
    <row r="28" spans="1:9" ht="15.75">
      <c r="A28" s="357">
        <v>25</v>
      </c>
      <c r="B28" s="475" t="s">
        <v>600</v>
      </c>
      <c r="C28" s="472" t="s">
        <v>601</v>
      </c>
      <c r="D28" s="472"/>
      <c r="E28" s="473">
        <f>'[1]PSHA'!O555+0</f>
        <v>99010</v>
      </c>
      <c r="F28" s="471"/>
      <c r="G28" s="471">
        <v>99010</v>
      </c>
      <c r="H28" s="471">
        <f t="shared" si="0"/>
        <v>99010</v>
      </c>
      <c r="I28" s="473">
        <f t="shared" si="1"/>
        <v>0</v>
      </c>
    </row>
    <row r="29" spans="1:9" ht="15.75">
      <c r="A29" s="357">
        <v>26</v>
      </c>
      <c r="B29" s="474" t="s">
        <v>602</v>
      </c>
      <c r="C29" s="472" t="s">
        <v>601</v>
      </c>
      <c r="D29" s="472"/>
      <c r="E29" s="473">
        <f>'[1]PSHA'!O556+0</f>
        <v>120176</v>
      </c>
      <c r="F29" s="471"/>
      <c r="G29" s="471">
        <v>120176</v>
      </c>
      <c r="H29" s="471">
        <f t="shared" si="0"/>
        <v>120176</v>
      </c>
      <c r="I29" s="473">
        <f t="shared" si="1"/>
        <v>0</v>
      </c>
    </row>
    <row r="30" spans="1:9" ht="15.75">
      <c r="A30" s="357">
        <v>27</v>
      </c>
      <c r="B30" s="474" t="s">
        <v>603</v>
      </c>
      <c r="C30" s="472" t="s">
        <v>604</v>
      </c>
      <c r="D30" s="472" t="s">
        <v>605</v>
      </c>
      <c r="E30" s="473">
        <f>'[1]PSHA'!O557+0</f>
        <v>14400</v>
      </c>
      <c r="F30" s="471"/>
      <c r="G30" s="471">
        <v>14400</v>
      </c>
      <c r="H30" s="471">
        <f t="shared" si="0"/>
        <v>14400</v>
      </c>
      <c r="I30" s="473">
        <f t="shared" si="1"/>
        <v>0</v>
      </c>
    </row>
    <row r="31" spans="1:9" ht="15.75">
      <c r="A31" s="357">
        <v>28</v>
      </c>
      <c r="B31" s="475" t="s">
        <v>606</v>
      </c>
      <c r="C31" s="476" t="s">
        <v>159</v>
      </c>
      <c r="D31" s="476" t="s">
        <v>607</v>
      </c>
      <c r="E31" s="473">
        <f>'[1]PSHA'!O558+0</f>
        <v>6240</v>
      </c>
      <c r="F31" s="471"/>
      <c r="G31" s="471">
        <v>6240</v>
      </c>
      <c r="H31" s="471">
        <f t="shared" si="0"/>
        <v>6240</v>
      </c>
      <c r="I31" s="473">
        <f t="shared" si="1"/>
        <v>0</v>
      </c>
    </row>
    <row r="32" spans="1:9" ht="15.75">
      <c r="A32" s="357">
        <v>29</v>
      </c>
      <c r="B32" s="474" t="s">
        <v>608</v>
      </c>
      <c r="C32" s="472" t="s">
        <v>609</v>
      </c>
      <c r="D32" s="472" t="s">
        <v>610</v>
      </c>
      <c r="E32" s="473">
        <f>'[1]PSHA'!O559+0</f>
        <v>24000</v>
      </c>
      <c r="F32" s="471"/>
      <c r="G32" s="471">
        <v>24000</v>
      </c>
      <c r="H32" s="471">
        <f t="shared" si="0"/>
        <v>24000</v>
      </c>
      <c r="I32" s="473">
        <f t="shared" si="1"/>
        <v>0</v>
      </c>
    </row>
    <row r="33" spans="1:9" ht="15.75">
      <c r="A33" s="357">
        <v>30</v>
      </c>
      <c r="B33" s="475" t="s">
        <v>611</v>
      </c>
      <c r="C33" s="472" t="s">
        <v>612</v>
      </c>
      <c r="D33" s="472" t="s">
        <v>613</v>
      </c>
      <c r="E33" s="473">
        <f>'[1]PSHA'!O560+0</f>
        <v>32880</v>
      </c>
      <c r="F33" s="471"/>
      <c r="G33" s="471">
        <v>32880</v>
      </c>
      <c r="H33" s="471">
        <f t="shared" si="0"/>
        <v>32880</v>
      </c>
      <c r="I33" s="473">
        <f t="shared" si="1"/>
        <v>0</v>
      </c>
    </row>
    <row r="34" spans="1:9" ht="15.75">
      <c r="A34" s="357">
        <v>31</v>
      </c>
      <c r="B34" s="474" t="s">
        <v>614</v>
      </c>
      <c r="C34" s="472" t="s">
        <v>550</v>
      </c>
      <c r="D34" s="472" t="s">
        <v>615</v>
      </c>
      <c r="E34" s="473">
        <f>'[1]PSHA'!O561+0</f>
        <v>5040</v>
      </c>
      <c r="F34" s="471"/>
      <c r="G34" s="471">
        <v>5040</v>
      </c>
      <c r="H34" s="471">
        <f t="shared" si="0"/>
        <v>5040</v>
      </c>
      <c r="I34" s="473">
        <f t="shared" si="1"/>
        <v>0</v>
      </c>
    </row>
    <row r="35" spans="1:9" ht="15.75">
      <c r="A35" s="357">
        <v>32</v>
      </c>
      <c r="B35" s="474" t="s">
        <v>616</v>
      </c>
      <c r="C35" s="472" t="s">
        <v>550</v>
      </c>
      <c r="D35" s="472" t="s">
        <v>617</v>
      </c>
      <c r="E35" s="473">
        <f>'[1]PSHA'!O562+0</f>
        <v>329540</v>
      </c>
      <c r="F35" s="471"/>
      <c r="G35" s="471">
        <v>329540</v>
      </c>
      <c r="H35" s="471">
        <f t="shared" si="0"/>
        <v>329540</v>
      </c>
      <c r="I35" s="473">
        <f t="shared" si="1"/>
        <v>0</v>
      </c>
    </row>
    <row r="36" spans="1:9" ht="15.75">
      <c r="A36" s="357">
        <v>33</v>
      </c>
      <c r="B36" s="474" t="s">
        <v>618</v>
      </c>
      <c r="C36" s="472" t="s">
        <v>159</v>
      </c>
      <c r="D36" s="472" t="s">
        <v>619</v>
      </c>
      <c r="E36" s="473">
        <f>'[1]PSHA'!O563+0</f>
        <v>33720</v>
      </c>
      <c r="F36" s="471"/>
      <c r="G36" s="471">
        <v>33720</v>
      </c>
      <c r="H36" s="471">
        <f t="shared" si="0"/>
        <v>33720</v>
      </c>
      <c r="I36" s="473">
        <f t="shared" si="1"/>
        <v>0</v>
      </c>
    </row>
    <row r="37" spans="1:9" ht="15.75">
      <c r="A37" s="357">
        <v>34</v>
      </c>
      <c r="B37" s="474" t="s">
        <v>620</v>
      </c>
      <c r="C37" s="472" t="s">
        <v>550</v>
      </c>
      <c r="D37" s="472" t="s">
        <v>621</v>
      </c>
      <c r="E37" s="473">
        <f>'[1]PSHA'!O564+0</f>
        <v>46500</v>
      </c>
      <c r="F37" s="471"/>
      <c r="G37" s="471">
        <v>46500</v>
      </c>
      <c r="H37" s="471">
        <f t="shared" si="0"/>
        <v>46500</v>
      </c>
      <c r="I37" s="473">
        <f t="shared" si="1"/>
        <v>0</v>
      </c>
    </row>
    <row r="38" spans="1:9" ht="15.75">
      <c r="A38" s="357">
        <v>35</v>
      </c>
      <c r="B38" s="474" t="s">
        <v>622</v>
      </c>
      <c r="C38" s="472" t="s">
        <v>623</v>
      </c>
      <c r="D38" s="472" t="s">
        <v>624</v>
      </c>
      <c r="E38" s="473">
        <f>'[1]PSHA'!O565+0</f>
        <v>5040</v>
      </c>
      <c r="F38" s="471"/>
      <c r="G38" s="471">
        <v>5040</v>
      </c>
      <c r="H38" s="471">
        <f t="shared" si="0"/>
        <v>5040</v>
      </c>
      <c r="I38" s="473">
        <f t="shared" si="1"/>
        <v>0</v>
      </c>
    </row>
    <row r="39" spans="1:9" ht="15.75">
      <c r="A39" s="357">
        <v>36</v>
      </c>
      <c r="B39" s="474" t="s">
        <v>625</v>
      </c>
      <c r="C39" s="472" t="s">
        <v>550</v>
      </c>
      <c r="D39" s="472" t="s">
        <v>626</v>
      </c>
      <c r="E39" s="473">
        <f>'[1]PSHA'!O566+0</f>
        <v>261000</v>
      </c>
      <c r="F39" s="471"/>
      <c r="G39" s="471">
        <v>261000</v>
      </c>
      <c r="H39" s="471">
        <f t="shared" si="0"/>
        <v>261000</v>
      </c>
      <c r="I39" s="473">
        <f t="shared" si="1"/>
        <v>0</v>
      </c>
    </row>
    <row r="40" spans="1:9" ht="15.75">
      <c r="A40" s="357">
        <v>37</v>
      </c>
      <c r="B40" s="474" t="s">
        <v>627</v>
      </c>
      <c r="C40" s="472" t="s">
        <v>550</v>
      </c>
      <c r="D40" s="472" t="s">
        <v>626</v>
      </c>
      <c r="E40" s="473">
        <f>'[1]PSHA'!O567+0</f>
        <v>11040</v>
      </c>
      <c r="F40" s="471"/>
      <c r="G40" s="471">
        <v>11040</v>
      </c>
      <c r="H40" s="471">
        <f t="shared" si="0"/>
        <v>11040</v>
      </c>
      <c r="I40" s="473">
        <f t="shared" si="1"/>
        <v>0</v>
      </c>
    </row>
    <row r="41" spans="1:9" ht="15.75">
      <c r="A41" s="357">
        <v>38</v>
      </c>
      <c r="B41" s="475" t="s">
        <v>628</v>
      </c>
      <c r="C41" s="476" t="s">
        <v>629</v>
      </c>
      <c r="D41" s="476" t="s">
        <v>630</v>
      </c>
      <c r="E41" s="473">
        <f>'[1]PSHA'!O568+0</f>
        <v>49200</v>
      </c>
      <c r="F41" s="471"/>
      <c r="G41" s="473">
        <f aca="true" t="shared" si="2" ref="G41:G46">E41+0</f>
        <v>49200</v>
      </c>
      <c r="H41" s="471">
        <f t="shared" si="0"/>
        <v>49200</v>
      </c>
      <c r="I41" s="473">
        <f t="shared" si="1"/>
        <v>0</v>
      </c>
    </row>
    <row r="42" spans="1:9" ht="15.75">
      <c r="A42" s="357">
        <v>39</v>
      </c>
      <c r="B42" s="474" t="s">
        <v>631</v>
      </c>
      <c r="C42" s="472" t="s">
        <v>550</v>
      </c>
      <c r="D42" s="472" t="s">
        <v>632</v>
      </c>
      <c r="E42" s="473">
        <f>'[1]PSHA'!O569+0</f>
        <v>87600</v>
      </c>
      <c r="F42" s="471"/>
      <c r="G42" s="473">
        <f t="shared" si="2"/>
        <v>87600</v>
      </c>
      <c r="H42" s="471">
        <f t="shared" si="0"/>
        <v>87600</v>
      </c>
      <c r="I42" s="473">
        <f t="shared" si="1"/>
        <v>0</v>
      </c>
    </row>
    <row r="43" spans="1:9" ht="15.75">
      <c r="A43" s="357">
        <v>40</v>
      </c>
      <c r="B43" s="474" t="s">
        <v>633</v>
      </c>
      <c r="C43" s="472" t="s">
        <v>550</v>
      </c>
      <c r="D43" s="472" t="s">
        <v>634</v>
      </c>
      <c r="E43" s="473">
        <f>'[1]PSHA'!O570+0</f>
        <v>90000</v>
      </c>
      <c r="F43" s="471"/>
      <c r="G43" s="473">
        <f t="shared" si="2"/>
        <v>90000</v>
      </c>
      <c r="H43" s="471">
        <f t="shared" si="0"/>
        <v>90000</v>
      </c>
      <c r="I43" s="473">
        <f t="shared" si="1"/>
        <v>0</v>
      </c>
    </row>
    <row r="44" spans="1:9" ht="15.75">
      <c r="A44" s="357">
        <v>41</v>
      </c>
      <c r="B44" s="475" t="s">
        <v>635</v>
      </c>
      <c r="C44" s="472" t="s">
        <v>572</v>
      </c>
      <c r="D44" s="472" t="s">
        <v>636</v>
      </c>
      <c r="E44" s="473">
        <f>'[1]PSHA'!O571+0</f>
        <v>58800</v>
      </c>
      <c r="F44" s="471"/>
      <c r="G44" s="473">
        <f t="shared" si="2"/>
        <v>58800</v>
      </c>
      <c r="H44" s="471">
        <f t="shared" si="0"/>
        <v>58800</v>
      </c>
      <c r="I44" s="473">
        <f t="shared" si="1"/>
        <v>0</v>
      </c>
    </row>
    <row r="45" spans="1:9" ht="15.75">
      <c r="A45" s="357">
        <v>42</v>
      </c>
      <c r="B45" s="474" t="s">
        <v>637</v>
      </c>
      <c r="C45" s="472" t="s">
        <v>550</v>
      </c>
      <c r="D45" s="471"/>
      <c r="E45" s="473">
        <f>'[1]PSHA'!O572+0</f>
        <v>40800</v>
      </c>
      <c r="F45" s="471"/>
      <c r="G45" s="473">
        <f t="shared" si="2"/>
        <v>40800</v>
      </c>
      <c r="H45" s="471">
        <f t="shared" si="0"/>
        <v>40800</v>
      </c>
      <c r="I45" s="473">
        <f t="shared" si="1"/>
        <v>0</v>
      </c>
    </row>
    <row r="46" spans="1:9" ht="15.75">
      <c r="A46" s="357">
        <v>43</v>
      </c>
      <c r="B46" s="474" t="s">
        <v>638</v>
      </c>
      <c r="C46" s="472" t="s">
        <v>582</v>
      </c>
      <c r="D46" s="472" t="s">
        <v>639</v>
      </c>
      <c r="E46" s="473">
        <f>'[1]PSHA'!O573+0</f>
        <v>158400</v>
      </c>
      <c r="F46" s="471"/>
      <c r="G46" s="473">
        <f t="shared" si="2"/>
        <v>158400</v>
      </c>
      <c r="H46" s="471">
        <f t="shared" si="0"/>
        <v>158400</v>
      </c>
      <c r="I46" s="473">
        <f t="shared" si="1"/>
        <v>0</v>
      </c>
    </row>
    <row r="47" spans="1:9" ht="15.75">
      <c r="A47" s="357">
        <v>44</v>
      </c>
      <c r="B47" s="474" t="s">
        <v>640</v>
      </c>
      <c r="C47" s="472" t="s">
        <v>609</v>
      </c>
      <c r="D47" s="472" t="s">
        <v>641</v>
      </c>
      <c r="E47" s="473">
        <f>'[1]PSHA'!O574+0</f>
        <v>423000</v>
      </c>
      <c r="F47" s="471">
        <v>200000</v>
      </c>
      <c r="G47" s="471"/>
      <c r="H47" s="471">
        <f t="shared" si="0"/>
        <v>200000</v>
      </c>
      <c r="I47" s="473">
        <f t="shared" si="1"/>
        <v>223000</v>
      </c>
    </row>
    <row r="48" spans="1:9" ht="15.75">
      <c r="A48" s="357">
        <v>45</v>
      </c>
      <c r="B48" s="474" t="s">
        <v>642</v>
      </c>
      <c r="C48" s="472" t="s">
        <v>550</v>
      </c>
      <c r="D48" s="472" t="s">
        <v>643</v>
      </c>
      <c r="E48" s="473">
        <f>'[1]PSHA'!O575+0</f>
        <v>1611396</v>
      </c>
      <c r="F48" s="471">
        <v>1611348</v>
      </c>
      <c r="G48" s="471"/>
      <c r="H48" s="471">
        <f t="shared" si="0"/>
        <v>1611348</v>
      </c>
      <c r="I48" s="473">
        <f t="shared" si="1"/>
        <v>48</v>
      </c>
    </row>
    <row r="49" spans="1:9" ht="15.75">
      <c r="A49" s="357">
        <v>46</v>
      </c>
      <c r="B49" s="474" t="s">
        <v>644</v>
      </c>
      <c r="C49" s="472" t="s">
        <v>159</v>
      </c>
      <c r="D49" s="472" t="s">
        <v>645</v>
      </c>
      <c r="E49" s="473">
        <f>'[1]PSHA'!O576+0</f>
        <v>190080</v>
      </c>
      <c r="F49" s="471"/>
      <c r="G49" s="471"/>
      <c r="H49" s="471">
        <f t="shared" si="0"/>
        <v>0</v>
      </c>
      <c r="I49" s="473">
        <f t="shared" si="1"/>
        <v>190080</v>
      </c>
    </row>
    <row r="50" spans="1:9" ht="15.75">
      <c r="A50" s="357">
        <v>47</v>
      </c>
      <c r="B50" s="474" t="s">
        <v>646</v>
      </c>
      <c r="C50" s="472" t="s">
        <v>550</v>
      </c>
      <c r="D50" s="472"/>
      <c r="E50" s="473">
        <f>'[1]PSHA'!O577+0</f>
        <v>49500</v>
      </c>
      <c r="F50" s="471"/>
      <c r="G50" s="473">
        <f>E50+0</f>
        <v>49500</v>
      </c>
      <c r="H50" s="471">
        <f t="shared" si="0"/>
        <v>49500</v>
      </c>
      <c r="I50" s="473">
        <f t="shared" si="1"/>
        <v>0</v>
      </c>
    </row>
    <row r="51" spans="1:9" ht="15.75">
      <c r="A51" s="357">
        <v>48</v>
      </c>
      <c r="B51" s="474" t="s">
        <v>647</v>
      </c>
      <c r="C51" s="472" t="s">
        <v>648</v>
      </c>
      <c r="D51" s="472" t="s">
        <v>649</v>
      </c>
      <c r="E51" s="473">
        <f>'[1]PSHA'!O578+0</f>
        <v>94800</v>
      </c>
      <c r="F51" s="471"/>
      <c r="G51" s="473">
        <f>E51+0</f>
        <v>94800</v>
      </c>
      <c r="H51" s="471">
        <f t="shared" si="0"/>
        <v>94800</v>
      </c>
      <c r="I51" s="473">
        <f t="shared" si="1"/>
        <v>0</v>
      </c>
    </row>
    <row r="52" spans="1:9" ht="15.75">
      <c r="A52" s="357">
        <v>49</v>
      </c>
      <c r="B52" s="474" t="s">
        <v>650</v>
      </c>
      <c r="C52" s="472" t="s">
        <v>550</v>
      </c>
      <c r="D52" s="472" t="s">
        <v>651</v>
      </c>
      <c r="E52" s="473">
        <f>'[1]PSHA'!O579+0</f>
        <v>69600</v>
      </c>
      <c r="F52" s="471"/>
      <c r="G52" s="473">
        <f>E52+0</f>
        <v>69600</v>
      </c>
      <c r="H52" s="471">
        <f t="shared" si="0"/>
        <v>69600</v>
      </c>
      <c r="I52" s="473">
        <f t="shared" si="1"/>
        <v>0</v>
      </c>
    </row>
    <row r="53" spans="1:9" ht="15.75">
      <c r="A53" s="357">
        <v>50</v>
      </c>
      <c r="B53" s="474" t="s">
        <v>652</v>
      </c>
      <c r="C53" s="472" t="s">
        <v>550</v>
      </c>
      <c r="D53" s="472" t="s">
        <v>653</v>
      </c>
      <c r="E53" s="473">
        <f>'[1]PSHA'!O580+0</f>
        <v>50040</v>
      </c>
      <c r="F53" s="471"/>
      <c r="G53" s="473">
        <f>E53+0</f>
        <v>50040</v>
      </c>
      <c r="H53" s="471">
        <f t="shared" si="0"/>
        <v>50040</v>
      </c>
      <c r="I53" s="473">
        <f t="shared" si="1"/>
        <v>0</v>
      </c>
    </row>
    <row r="54" spans="1:9" ht="15.75">
      <c r="A54" s="357">
        <v>51</v>
      </c>
      <c r="B54" s="474" t="s">
        <v>654</v>
      </c>
      <c r="C54" s="472" t="s">
        <v>550</v>
      </c>
      <c r="D54" s="472" t="s">
        <v>655</v>
      </c>
      <c r="E54" s="473">
        <f>'[1]PSHA'!O581+0</f>
        <v>263820.8</v>
      </c>
      <c r="F54" s="471">
        <v>88200</v>
      </c>
      <c r="G54" s="471"/>
      <c r="H54" s="471">
        <f t="shared" si="0"/>
        <v>88200</v>
      </c>
      <c r="I54" s="473">
        <f t="shared" si="1"/>
        <v>175620.8</v>
      </c>
    </row>
    <row r="55" spans="1:9" ht="15.75">
      <c r="A55" s="357">
        <v>52</v>
      </c>
      <c r="B55" s="474" t="s">
        <v>656</v>
      </c>
      <c r="C55" s="472" t="s">
        <v>159</v>
      </c>
      <c r="D55" s="472" t="s">
        <v>657</v>
      </c>
      <c r="E55" s="473">
        <f>'[1]PSHA'!O582+0</f>
        <v>33360</v>
      </c>
      <c r="F55" s="471"/>
      <c r="G55" s="473">
        <f>E55+0</f>
        <v>33360</v>
      </c>
      <c r="H55" s="471">
        <f t="shared" si="0"/>
        <v>33360</v>
      </c>
      <c r="I55" s="473">
        <f t="shared" si="1"/>
        <v>0</v>
      </c>
    </row>
    <row r="56" spans="1:9" ht="15.75">
      <c r="A56" s="357">
        <v>53</v>
      </c>
      <c r="B56" s="474" t="s">
        <v>658</v>
      </c>
      <c r="C56" s="472" t="s">
        <v>659</v>
      </c>
      <c r="D56" s="472" t="s">
        <v>660</v>
      </c>
      <c r="E56" s="473">
        <f>'[1]PSHA'!O583+0</f>
        <v>79200</v>
      </c>
      <c r="F56" s="471"/>
      <c r="G56" s="473">
        <f>E56+0</f>
        <v>79200</v>
      </c>
      <c r="H56" s="471">
        <f t="shared" si="0"/>
        <v>79200</v>
      </c>
      <c r="I56" s="473">
        <f t="shared" si="1"/>
        <v>0</v>
      </c>
    </row>
    <row r="57" spans="1:9" ht="15.75">
      <c r="A57" s="357">
        <v>54</v>
      </c>
      <c r="B57" s="474" t="s">
        <v>661</v>
      </c>
      <c r="C57" s="472" t="s">
        <v>662</v>
      </c>
      <c r="D57" s="472" t="s">
        <v>663</v>
      </c>
      <c r="E57" s="473">
        <f>'[1]PSHA'!O584+0</f>
        <v>89100</v>
      </c>
      <c r="F57" s="471"/>
      <c r="G57" s="473">
        <f>E57+0</f>
        <v>89100</v>
      </c>
      <c r="H57" s="471">
        <f t="shared" si="0"/>
        <v>89100</v>
      </c>
      <c r="I57" s="473">
        <f t="shared" si="1"/>
        <v>0</v>
      </c>
    </row>
    <row r="58" spans="1:9" ht="15.75">
      <c r="A58" s="357">
        <v>55</v>
      </c>
      <c r="B58" s="477" t="s">
        <v>664</v>
      </c>
      <c r="C58" s="476" t="s">
        <v>665</v>
      </c>
      <c r="D58" s="478">
        <v>600252001</v>
      </c>
      <c r="E58" s="473">
        <f>'[1]PSHA'!O585+0</f>
        <v>812989</v>
      </c>
      <c r="F58" s="471"/>
      <c r="G58" s="473">
        <f>E58+0</f>
        <v>812989</v>
      </c>
      <c r="H58" s="471">
        <f t="shared" si="0"/>
        <v>812989</v>
      </c>
      <c r="I58" s="473">
        <f t="shared" si="1"/>
        <v>0</v>
      </c>
    </row>
    <row r="59" spans="1:9" ht="15.75">
      <c r="A59" s="357">
        <v>56</v>
      </c>
      <c r="B59" s="474" t="s">
        <v>666</v>
      </c>
      <c r="C59" s="472" t="s">
        <v>665</v>
      </c>
      <c r="D59" s="471"/>
      <c r="E59" s="473">
        <f>'[1]PSHA'!O586+0</f>
        <v>465304</v>
      </c>
      <c r="F59" s="471"/>
      <c r="G59" s="473">
        <f>E59+0</f>
        <v>465304</v>
      </c>
      <c r="H59" s="471">
        <f t="shared" si="0"/>
        <v>465304</v>
      </c>
      <c r="I59" s="473">
        <f t="shared" si="1"/>
        <v>0</v>
      </c>
    </row>
    <row r="60" spans="1:9" ht="15.75">
      <c r="A60" s="357">
        <v>57</v>
      </c>
      <c r="B60" s="474" t="s">
        <v>667</v>
      </c>
      <c r="C60" s="472" t="s">
        <v>159</v>
      </c>
      <c r="D60" s="472" t="s">
        <v>668</v>
      </c>
      <c r="E60" s="473">
        <f>'[1]PSHA'!O587+0</f>
        <v>613344</v>
      </c>
      <c r="F60" s="471">
        <v>613344</v>
      </c>
      <c r="G60" s="471"/>
      <c r="H60" s="471">
        <f t="shared" si="0"/>
        <v>613344</v>
      </c>
      <c r="I60" s="473">
        <f t="shared" si="1"/>
        <v>0</v>
      </c>
    </row>
    <row r="61" spans="1:9" ht="15.75">
      <c r="A61" s="357">
        <v>58</v>
      </c>
      <c r="B61" s="474" t="s">
        <v>669</v>
      </c>
      <c r="C61" s="472" t="s">
        <v>623</v>
      </c>
      <c r="D61" s="472" t="s">
        <v>670</v>
      </c>
      <c r="E61" s="473">
        <f>'[1]PSHA'!O588+0</f>
        <v>84180</v>
      </c>
      <c r="F61" s="471"/>
      <c r="G61" s="473">
        <f aca="true" t="shared" si="3" ref="G61:G67">E61+0</f>
        <v>84180</v>
      </c>
      <c r="H61" s="471">
        <f t="shared" si="0"/>
        <v>84180</v>
      </c>
      <c r="I61" s="473">
        <f t="shared" si="1"/>
        <v>0</v>
      </c>
    </row>
    <row r="62" spans="1:9" ht="15.75">
      <c r="A62" s="357">
        <v>59</v>
      </c>
      <c r="B62" s="475" t="s">
        <v>671</v>
      </c>
      <c r="C62" s="476" t="s">
        <v>550</v>
      </c>
      <c r="D62" s="476" t="s">
        <v>672</v>
      </c>
      <c r="E62" s="473">
        <f>'[1]PSHA'!O589+0</f>
        <v>22500</v>
      </c>
      <c r="F62" s="471"/>
      <c r="G62" s="473">
        <f t="shared" si="3"/>
        <v>22500</v>
      </c>
      <c r="H62" s="471">
        <f t="shared" si="0"/>
        <v>22500</v>
      </c>
      <c r="I62" s="473">
        <f t="shared" si="1"/>
        <v>0</v>
      </c>
    </row>
    <row r="63" spans="1:9" ht="15.75">
      <c r="A63" s="357">
        <v>60</v>
      </c>
      <c r="B63" s="474" t="s">
        <v>673</v>
      </c>
      <c r="C63" s="472" t="s">
        <v>674</v>
      </c>
      <c r="D63" s="472" t="s">
        <v>675</v>
      </c>
      <c r="E63" s="473">
        <v>2304760</v>
      </c>
      <c r="F63" s="471"/>
      <c r="G63" s="473">
        <f t="shared" si="3"/>
        <v>2304760</v>
      </c>
      <c r="H63" s="479">
        <f t="shared" si="0"/>
        <v>2304760</v>
      </c>
      <c r="I63" s="473">
        <f t="shared" si="1"/>
        <v>0</v>
      </c>
    </row>
    <row r="64" spans="1:9" ht="15.75">
      <c r="A64" s="357">
        <v>63</v>
      </c>
      <c r="B64" s="475" t="s">
        <v>676</v>
      </c>
      <c r="C64" s="472" t="s">
        <v>550</v>
      </c>
      <c r="D64" s="472" t="s">
        <v>677</v>
      </c>
      <c r="E64" s="473">
        <f>'[1]PSHA'!O593+0</f>
        <v>29952</v>
      </c>
      <c r="F64" s="471"/>
      <c r="G64" s="473">
        <f t="shared" si="3"/>
        <v>29952</v>
      </c>
      <c r="H64" s="471">
        <f t="shared" si="0"/>
        <v>29952</v>
      </c>
      <c r="I64" s="473">
        <f t="shared" si="1"/>
        <v>0</v>
      </c>
    </row>
    <row r="65" spans="1:9" ht="15.75">
      <c r="A65" s="357">
        <v>64</v>
      </c>
      <c r="B65" s="474" t="s">
        <v>678</v>
      </c>
      <c r="C65" s="472" t="s">
        <v>550</v>
      </c>
      <c r="D65" s="472" t="s">
        <v>679</v>
      </c>
      <c r="E65" s="473">
        <f>'[1]PSHA'!O594+0</f>
        <v>147000</v>
      </c>
      <c r="F65" s="471"/>
      <c r="G65" s="473">
        <f t="shared" si="3"/>
        <v>147000</v>
      </c>
      <c r="H65" s="471">
        <f t="shared" si="0"/>
        <v>147000</v>
      </c>
      <c r="I65" s="473">
        <f t="shared" si="1"/>
        <v>0</v>
      </c>
    </row>
    <row r="66" spans="1:9" ht="15.75">
      <c r="A66" s="357">
        <v>65</v>
      </c>
      <c r="B66" s="474" t="s">
        <v>680</v>
      </c>
      <c r="C66" s="472" t="s">
        <v>582</v>
      </c>
      <c r="D66" s="472" t="s">
        <v>681</v>
      </c>
      <c r="E66" s="473">
        <f>'[1]PSHA'!O595+0</f>
        <v>968880</v>
      </c>
      <c r="F66" s="471"/>
      <c r="G66" s="473">
        <f t="shared" si="3"/>
        <v>968880</v>
      </c>
      <c r="H66" s="471">
        <f t="shared" si="0"/>
        <v>968880</v>
      </c>
      <c r="I66" s="473">
        <f t="shared" si="1"/>
        <v>0</v>
      </c>
    </row>
    <row r="67" spans="1:9" ht="15.75">
      <c r="A67" s="357">
        <v>66</v>
      </c>
      <c r="B67" s="474" t="s">
        <v>682</v>
      </c>
      <c r="C67" s="472" t="s">
        <v>629</v>
      </c>
      <c r="D67" s="472" t="s">
        <v>683</v>
      </c>
      <c r="E67" s="473">
        <f>'[1]PSHA'!O596+0</f>
        <v>108180</v>
      </c>
      <c r="F67" s="471"/>
      <c r="G67" s="473">
        <f t="shared" si="3"/>
        <v>108180</v>
      </c>
      <c r="H67" s="471">
        <f t="shared" si="0"/>
        <v>108180</v>
      </c>
      <c r="I67" s="473">
        <f t="shared" si="1"/>
        <v>0</v>
      </c>
    </row>
    <row r="68" spans="1:9" ht="15.75">
      <c r="A68" s="357">
        <v>67</v>
      </c>
      <c r="B68" s="474" t="s">
        <v>684</v>
      </c>
      <c r="C68" s="472" t="s">
        <v>550</v>
      </c>
      <c r="D68" s="472" t="s">
        <v>685</v>
      </c>
      <c r="E68" s="473">
        <f>'[1]PSHA'!O597+0</f>
        <v>20400</v>
      </c>
      <c r="F68" s="471"/>
      <c r="G68" s="473">
        <f aca="true" t="shared" si="4" ref="G68:G74">E68+0</f>
        <v>20400</v>
      </c>
      <c r="H68" s="471">
        <f t="shared" si="0"/>
        <v>20400</v>
      </c>
      <c r="I68" s="473">
        <f t="shared" si="1"/>
        <v>0</v>
      </c>
    </row>
    <row r="69" spans="1:9" ht="15.75">
      <c r="A69" s="357">
        <v>68</v>
      </c>
      <c r="B69" s="474" t="s">
        <v>686</v>
      </c>
      <c r="C69" s="472" t="s">
        <v>550</v>
      </c>
      <c r="D69" s="472" t="s">
        <v>687</v>
      </c>
      <c r="E69" s="473">
        <f>'[1]PSHA'!O598+0</f>
        <v>17280</v>
      </c>
      <c r="F69" s="471"/>
      <c r="G69" s="473">
        <f t="shared" si="4"/>
        <v>17280</v>
      </c>
      <c r="H69" s="471">
        <f aca="true" t="shared" si="5" ref="H69:H91">F69+G69</f>
        <v>17280</v>
      </c>
      <c r="I69" s="473">
        <f aca="true" t="shared" si="6" ref="I69:I91">E69-H69</f>
        <v>0</v>
      </c>
    </row>
    <row r="70" spans="1:9" ht="15.75">
      <c r="A70" s="357">
        <v>69</v>
      </c>
      <c r="B70" s="474" t="s">
        <v>673</v>
      </c>
      <c r="C70" s="472" t="s">
        <v>674</v>
      </c>
      <c r="D70" s="472" t="s">
        <v>675</v>
      </c>
      <c r="E70" s="473">
        <f>'[1]PSHA'!O599+0</f>
        <v>3490380</v>
      </c>
      <c r="F70" s="471">
        <v>3391111</v>
      </c>
      <c r="G70" s="473">
        <v>99269</v>
      </c>
      <c r="H70" s="479">
        <f t="shared" si="5"/>
        <v>3490380</v>
      </c>
      <c r="I70" s="473">
        <f t="shared" si="6"/>
        <v>0</v>
      </c>
    </row>
    <row r="71" spans="1:9" ht="15.75">
      <c r="A71" s="357">
        <v>70</v>
      </c>
      <c r="B71" s="474" t="s">
        <v>688</v>
      </c>
      <c r="C71" s="472" t="s">
        <v>582</v>
      </c>
      <c r="D71" s="472" t="s">
        <v>689</v>
      </c>
      <c r="E71" s="473">
        <f>'[1]PSHA'!O600+0</f>
        <v>101400</v>
      </c>
      <c r="F71" s="471"/>
      <c r="G71" s="473">
        <f t="shared" si="4"/>
        <v>101400</v>
      </c>
      <c r="H71" s="471">
        <f t="shared" si="5"/>
        <v>101400</v>
      </c>
      <c r="I71" s="473">
        <f t="shared" si="6"/>
        <v>0</v>
      </c>
    </row>
    <row r="72" spans="1:9" ht="15.75">
      <c r="A72" s="357">
        <v>71</v>
      </c>
      <c r="B72" s="474" t="s">
        <v>690</v>
      </c>
      <c r="C72" s="472" t="s">
        <v>691</v>
      </c>
      <c r="D72" s="472" t="s">
        <v>692</v>
      </c>
      <c r="E72" s="473">
        <f>'[1]PSHA'!O601+0</f>
        <v>128820</v>
      </c>
      <c r="F72" s="471"/>
      <c r="G72" s="473">
        <f t="shared" si="4"/>
        <v>128820</v>
      </c>
      <c r="H72" s="471">
        <f t="shared" si="5"/>
        <v>128820</v>
      </c>
      <c r="I72" s="473">
        <f t="shared" si="6"/>
        <v>0</v>
      </c>
    </row>
    <row r="73" spans="1:9" ht="15.75">
      <c r="A73" s="357">
        <v>72</v>
      </c>
      <c r="B73" s="474" t="s">
        <v>693</v>
      </c>
      <c r="C73" s="472" t="s">
        <v>159</v>
      </c>
      <c r="D73" s="472" t="s">
        <v>694</v>
      </c>
      <c r="E73" s="473">
        <f>'[1]PSHA'!O602+0</f>
        <v>10200</v>
      </c>
      <c r="F73" s="471"/>
      <c r="G73" s="473">
        <f t="shared" si="4"/>
        <v>10200</v>
      </c>
      <c r="H73" s="471">
        <f t="shared" si="5"/>
        <v>10200</v>
      </c>
      <c r="I73" s="473">
        <f t="shared" si="6"/>
        <v>0</v>
      </c>
    </row>
    <row r="74" spans="1:9" ht="15.75">
      <c r="A74" s="357">
        <v>73</v>
      </c>
      <c r="B74" s="474" t="s">
        <v>695</v>
      </c>
      <c r="C74" s="472" t="s">
        <v>159</v>
      </c>
      <c r="D74" s="472" t="s">
        <v>694</v>
      </c>
      <c r="E74" s="473">
        <f>'[1]PSHA'!O603+0</f>
        <v>36480</v>
      </c>
      <c r="F74" s="471"/>
      <c r="G74" s="473">
        <f t="shared" si="4"/>
        <v>36480</v>
      </c>
      <c r="H74" s="471">
        <f t="shared" si="5"/>
        <v>36480</v>
      </c>
      <c r="I74" s="473">
        <f t="shared" si="6"/>
        <v>0</v>
      </c>
    </row>
    <row r="75" spans="1:9" ht="15.75">
      <c r="A75" s="357">
        <v>74</v>
      </c>
      <c r="B75" s="474" t="s">
        <v>696</v>
      </c>
      <c r="C75" s="472" t="s">
        <v>550</v>
      </c>
      <c r="D75" s="472" t="s">
        <v>697</v>
      </c>
      <c r="E75" s="473">
        <f>'[1]PSHA'!O604+0</f>
        <v>1062000</v>
      </c>
      <c r="F75" s="471">
        <v>960000</v>
      </c>
      <c r="G75" s="471"/>
      <c r="H75" s="471">
        <f t="shared" si="5"/>
        <v>960000</v>
      </c>
      <c r="I75" s="473">
        <f t="shared" si="6"/>
        <v>102000</v>
      </c>
    </row>
    <row r="76" spans="1:9" ht="15.75">
      <c r="A76" s="357">
        <v>75</v>
      </c>
      <c r="B76" s="474" t="s">
        <v>698</v>
      </c>
      <c r="C76" s="472" t="s">
        <v>699</v>
      </c>
      <c r="D76" s="472" t="s">
        <v>700</v>
      </c>
      <c r="E76" s="473">
        <f>'[1]PSHA'!O605+0</f>
        <v>45600</v>
      </c>
      <c r="F76" s="471"/>
      <c r="G76" s="473">
        <f>E76-F76</f>
        <v>45600</v>
      </c>
      <c r="H76" s="471">
        <f t="shared" si="5"/>
        <v>45600</v>
      </c>
      <c r="I76" s="473">
        <f t="shared" si="6"/>
        <v>0</v>
      </c>
    </row>
    <row r="77" spans="1:9" ht="15.75">
      <c r="A77" s="357">
        <v>76</v>
      </c>
      <c r="B77" s="475" t="s">
        <v>701</v>
      </c>
      <c r="C77" s="472" t="s">
        <v>612</v>
      </c>
      <c r="D77" s="472" t="s">
        <v>702</v>
      </c>
      <c r="E77" s="473">
        <f>'[1]PSHA'!O606+0</f>
        <v>30600</v>
      </c>
      <c r="F77" s="471"/>
      <c r="G77" s="473">
        <f>E77-F77</f>
        <v>30600</v>
      </c>
      <c r="H77" s="471">
        <f t="shared" si="5"/>
        <v>30600</v>
      </c>
      <c r="I77" s="473">
        <f t="shared" si="6"/>
        <v>0</v>
      </c>
    </row>
    <row r="78" spans="1:9" ht="15.75">
      <c r="A78" s="357">
        <v>77</v>
      </c>
      <c r="B78" s="474" t="s">
        <v>703</v>
      </c>
      <c r="C78" s="472" t="s">
        <v>612</v>
      </c>
      <c r="D78" s="472" t="s">
        <v>702</v>
      </c>
      <c r="E78" s="473">
        <f>'[1]PSHA'!O607+0</f>
        <v>514620</v>
      </c>
      <c r="F78" s="471"/>
      <c r="G78" s="473">
        <f>E78-F78</f>
        <v>514620</v>
      </c>
      <c r="H78" s="471">
        <f t="shared" si="5"/>
        <v>514620</v>
      </c>
      <c r="I78" s="473">
        <f t="shared" si="6"/>
        <v>0</v>
      </c>
    </row>
    <row r="79" spans="1:9" ht="15.75">
      <c r="A79" s="357">
        <v>78</v>
      </c>
      <c r="B79" s="474" t="s">
        <v>704</v>
      </c>
      <c r="C79" s="472" t="s">
        <v>629</v>
      </c>
      <c r="D79" s="472" t="s">
        <v>705</v>
      </c>
      <c r="E79" s="473">
        <f>'[1]PSHA'!O608+0</f>
        <v>156320</v>
      </c>
      <c r="F79" s="471"/>
      <c r="G79" s="473">
        <f>E79-F79</f>
        <v>156320</v>
      </c>
      <c r="H79" s="471">
        <f t="shared" si="5"/>
        <v>156320</v>
      </c>
      <c r="I79" s="473">
        <f t="shared" si="6"/>
        <v>0</v>
      </c>
    </row>
    <row r="80" spans="1:9" ht="15.75">
      <c r="A80" s="357">
        <v>79</v>
      </c>
      <c r="B80" s="474" t="s">
        <v>706</v>
      </c>
      <c r="C80" s="472" t="s">
        <v>550</v>
      </c>
      <c r="D80" s="472" t="s">
        <v>707</v>
      </c>
      <c r="E80" s="473">
        <f>'[1]PSHA'!O609+0</f>
        <v>99684</v>
      </c>
      <c r="F80" s="471">
        <v>99684</v>
      </c>
      <c r="G80" s="471"/>
      <c r="H80" s="471">
        <f t="shared" si="5"/>
        <v>99684</v>
      </c>
      <c r="I80" s="473">
        <f t="shared" si="6"/>
        <v>0</v>
      </c>
    </row>
    <row r="81" spans="1:9" ht="15.75">
      <c r="A81" s="357">
        <v>80</v>
      </c>
      <c r="B81" s="474" t="s">
        <v>708</v>
      </c>
      <c r="C81" s="472" t="s">
        <v>550</v>
      </c>
      <c r="D81" s="472" t="s">
        <v>709</v>
      </c>
      <c r="E81" s="473">
        <f>'[1]PSHA'!O610+0</f>
        <v>127000</v>
      </c>
      <c r="F81" s="471">
        <v>76000</v>
      </c>
      <c r="G81" s="471"/>
      <c r="H81" s="471">
        <f t="shared" si="5"/>
        <v>76000</v>
      </c>
      <c r="I81" s="473">
        <f t="shared" si="6"/>
        <v>51000</v>
      </c>
    </row>
    <row r="82" spans="1:9" ht="15.75">
      <c r="A82" s="357">
        <v>81</v>
      </c>
      <c r="B82" s="474" t="s">
        <v>710</v>
      </c>
      <c r="C82" s="472" t="s">
        <v>711</v>
      </c>
      <c r="D82" s="471"/>
      <c r="E82" s="473">
        <f>'[1]PSHA'!O611+0</f>
        <v>272592</v>
      </c>
      <c r="F82" s="471">
        <v>272592</v>
      </c>
      <c r="G82" s="471"/>
      <c r="H82" s="471">
        <f t="shared" si="5"/>
        <v>272592</v>
      </c>
      <c r="I82" s="473">
        <f t="shared" si="6"/>
        <v>0</v>
      </c>
    </row>
    <row r="83" spans="1:9" ht="15.75">
      <c r="A83" s="357">
        <v>82</v>
      </c>
      <c r="B83" s="474" t="s">
        <v>712</v>
      </c>
      <c r="C83" s="472" t="s">
        <v>550</v>
      </c>
      <c r="D83" s="472" t="s">
        <v>713</v>
      </c>
      <c r="E83" s="473">
        <f>'[1]PSHA'!O612+0</f>
        <v>975607</v>
      </c>
      <c r="F83" s="471">
        <v>625388</v>
      </c>
      <c r="G83" s="471"/>
      <c r="H83" s="471">
        <f t="shared" si="5"/>
        <v>625388</v>
      </c>
      <c r="I83" s="473">
        <f t="shared" si="6"/>
        <v>350219</v>
      </c>
    </row>
    <row r="84" spans="1:9" ht="15.75">
      <c r="A84" s="357">
        <v>83</v>
      </c>
      <c r="B84" s="474" t="s">
        <v>714</v>
      </c>
      <c r="C84" s="472" t="s">
        <v>550</v>
      </c>
      <c r="D84" s="472" t="s">
        <v>715</v>
      </c>
      <c r="E84" s="473">
        <f>'[1]PSHA'!O613+0</f>
        <v>21600</v>
      </c>
      <c r="F84" s="471"/>
      <c r="G84" s="473">
        <f>E84</f>
        <v>21600</v>
      </c>
      <c r="H84" s="471">
        <f t="shared" si="5"/>
        <v>21600</v>
      </c>
      <c r="I84" s="473">
        <f t="shared" si="6"/>
        <v>0</v>
      </c>
    </row>
    <row r="85" spans="1:9" ht="15.75">
      <c r="A85" s="357">
        <v>84</v>
      </c>
      <c r="B85" s="474" t="s">
        <v>716</v>
      </c>
      <c r="C85" s="472" t="s">
        <v>550</v>
      </c>
      <c r="D85" s="472" t="s">
        <v>717</v>
      </c>
      <c r="E85" s="473">
        <f>'[1]PSHA'!O614+0</f>
        <v>1027290</v>
      </c>
      <c r="F85" s="471">
        <v>1024768</v>
      </c>
      <c r="G85" s="471"/>
      <c r="H85" s="471">
        <f t="shared" si="5"/>
        <v>1024768</v>
      </c>
      <c r="I85" s="473">
        <f t="shared" si="6"/>
        <v>2522</v>
      </c>
    </row>
    <row r="86" spans="1:9" ht="15.75">
      <c r="A86" s="357">
        <v>85</v>
      </c>
      <c r="B86" s="474" t="s">
        <v>718</v>
      </c>
      <c r="C86" s="472" t="s">
        <v>674</v>
      </c>
      <c r="D86" s="472" t="s">
        <v>719</v>
      </c>
      <c r="E86" s="473">
        <f>'[1]PSHA'!O615+0</f>
        <v>600000</v>
      </c>
      <c r="F86" s="471"/>
      <c r="G86" s="471"/>
      <c r="H86" s="471">
        <f t="shared" si="5"/>
        <v>0</v>
      </c>
      <c r="I86" s="473">
        <f t="shared" si="6"/>
        <v>600000</v>
      </c>
    </row>
    <row r="87" spans="1:9" ht="15.75">
      <c r="A87" s="357">
        <v>86</v>
      </c>
      <c r="B87" s="474" t="s">
        <v>720</v>
      </c>
      <c r="C87" s="472" t="s">
        <v>721</v>
      </c>
      <c r="D87" s="471"/>
      <c r="E87" s="473">
        <f>'[1]PSHA'!O616+0</f>
        <v>3091800</v>
      </c>
      <c r="F87" s="471"/>
      <c r="G87" s="471"/>
      <c r="H87" s="471">
        <f t="shared" si="5"/>
        <v>0</v>
      </c>
      <c r="I87" s="473">
        <f t="shared" si="6"/>
        <v>3091800</v>
      </c>
    </row>
    <row r="88" spans="1:9" ht="15.75">
      <c r="A88" s="357">
        <v>87</v>
      </c>
      <c r="B88" s="472" t="s">
        <v>722</v>
      </c>
      <c r="C88" s="472" t="s">
        <v>582</v>
      </c>
      <c r="D88" s="472" t="s">
        <v>723</v>
      </c>
      <c r="E88" s="473">
        <f>'[1]PSHA'!O617+0</f>
        <v>7200</v>
      </c>
      <c r="F88" s="471"/>
      <c r="G88" s="473">
        <f>E88+0</f>
        <v>7200</v>
      </c>
      <c r="H88" s="471">
        <f t="shared" si="5"/>
        <v>7200</v>
      </c>
      <c r="I88" s="473">
        <f t="shared" si="6"/>
        <v>0</v>
      </c>
    </row>
    <row r="89" spans="1:9" ht="15.75">
      <c r="A89" s="357">
        <v>88</v>
      </c>
      <c r="B89" s="476" t="s">
        <v>724</v>
      </c>
      <c r="C89" s="472" t="s">
        <v>562</v>
      </c>
      <c r="D89" s="472" t="s">
        <v>725</v>
      </c>
      <c r="E89" s="473">
        <f>'[1]PSHA'!O618+0</f>
        <v>27600</v>
      </c>
      <c r="F89" s="471"/>
      <c r="G89" s="473">
        <f>E89+0</f>
        <v>27600</v>
      </c>
      <c r="H89" s="471">
        <f t="shared" si="5"/>
        <v>27600</v>
      </c>
      <c r="I89" s="473">
        <f t="shared" si="6"/>
        <v>0</v>
      </c>
    </row>
    <row r="90" spans="1:9" ht="15.75">
      <c r="A90" s="357">
        <v>89</v>
      </c>
      <c r="B90" s="472" t="s">
        <v>726</v>
      </c>
      <c r="C90" s="472" t="s">
        <v>727</v>
      </c>
      <c r="D90" s="472" t="s">
        <v>728</v>
      </c>
      <c r="E90" s="473">
        <f>'[1]PSHA'!O619+0</f>
        <v>6000</v>
      </c>
      <c r="F90" s="471"/>
      <c r="G90" s="473">
        <f>E90+0</f>
        <v>6000</v>
      </c>
      <c r="H90" s="471">
        <f t="shared" si="5"/>
        <v>6000</v>
      </c>
      <c r="I90" s="473">
        <f t="shared" si="6"/>
        <v>0</v>
      </c>
    </row>
    <row r="91" spans="1:9" ht="15">
      <c r="A91" s="357"/>
      <c r="B91" s="471" t="s">
        <v>729</v>
      </c>
      <c r="C91" s="471"/>
      <c r="D91" s="471"/>
      <c r="E91" s="473">
        <f>SUM(E4:E90)</f>
        <v>32600668.696000002</v>
      </c>
      <c r="F91" s="471">
        <f>SUM(F4:F90)</f>
        <v>14443051</v>
      </c>
      <c r="G91" s="471">
        <f>SUM(G4:G90)</f>
        <v>9345486</v>
      </c>
      <c r="H91" s="471">
        <f t="shared" si="5"/>
        <v>23788537</v>
      </c>
      <c r="I91" s="473">
        <f t="shared" si="6"/>
        <v>8812131.696000002</v>
      </c>
    </row>
    <row r="94" ht="12.75">
      <c r="I94" s="367"/>
    </row>
    <row r="95" ht="12.75">
      <c r="G95" s="434" t="s">
        <v>358</v>
      </c>
    </row>
    <row r="96" ht="15.75">
      <c r="G96" s="436" t="s">
        <v>392</v>
      </c>
    </row>
  </sheetData>
  <sheetProtection/>
  <mergeCells count="1">
    <mergeCell ref="F2:G2"/>
  </mergeCells>
  <printOptions/>
  <pageMargins left="0.7" right="0.7" top="0.75" bottom="0.75" header="0.3" footer="0.3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43">
      <selection activeCell="M63" sqref="M63"/>
    </sheetView>
  </sheetViews>
  <sheetFormatPr defaultColWidth="9.140625" defaultRowHeight="12.75"/>
  <cols>
    <col min="1" max="1" width="4.28125" style="0" customWidth="1"/>
    <col min="2" max="2" width="22.00390625" style="0" customWidth="1"/>
    <col min="4" max="4" width="12.00390625" style="0" customWidth="1"/>
    <col min="5" max="5" width="10.57421875" style="0" customWidth="1"/>
    <col min="6" max="6" width="10.8515625" style="0" customWidth="1"/>
    <col min="7" max="7" width="14.421875" style="0" customWidth="1"/>
    <col min="8" max="8" width="9.57421875" style="0" customWidth="1"/>
    <col min="9" max="9" width="12.8515625" style="0" customWidth="1"/>
  </cols>
  <sheetData>
    <row r="1" ht="13.5" thickBot="1"/>
    <row r="2" spans="1:9" ht="15.75">
      <c r="A2" s="495"/>
      <c r="B2" s="487" t="s">
        <v>730</v>
      </c>
      <c r="C2" s="487"/>
      <c r="D2" s="487"/>
      <c r="E2" s="487" t="s">
        <v>731</v>
      </c>
      <c r="F2" s="496" t="s">
        <v>732</v>
      </c>
      <c r="G2" s="496"/>
      <c r="H2" s="487" t="s">
        <v>547</v>
      </c>
      <c r="I2" s="489" t="s">
        <v>733</v>
      </c>
    </row>
    <row r="3" spans="1:9" ht="16.5" thickBot="1">
      <c r="A3" s="490" t="s">
        <v>2</v>
      </c>
      <c r="B3" s="491" t="s">
        <v>327</v>
      </c>
      <c r="C3" s="491" t="s">
        <v>544</v>
      </c>
      <c r="D3" s="491" t="s">
        <v>545</v>
      </c>
      <c r="E3" s="491">
        <v>2015</v>
      </c>
      <c r="F3" s="497" t="s">
        <v>734</v>
      </c>
      <c r="G3" s="497" t="s">
        <v>735</v>
      </c>
      <c r="H3" s="497" t="s">
        <v>732</v>
      </c>
      <c r="I3" s="498" t="s">
        <v>548</v>
      </c>
    </row>
    <row r="4" spans="1:9" ht="15.75">
      <c r="A4" s="485">
        <v>1</v>
      </c>
      <c r="B4" s="494" t="s">
        <v>736</v>
      </c>
      <c r="C4" s="483" t="s">
        <v>737</v>
      </c>
      <c r="D4" s="483" t="s">
        <v>738</v>
      </c>
      <c r="E4" s="484">
        <v>135000</v>
      </c>
      <c r="F4" s="484">
        <f>E4+0</f>
        <v>135000</v>
      </c>
      <c r="G4" s="485"/>
      <c r="H4" s="484">
        <f>F4+G4</f>
        <v>135000</v>
      </c>
      <c r="I4" s="484">
        <f>E4-H4</f>
        <v>0</v>
      </c>
    </row>
    <row r="5" spans="1:9" ht="15.75">
      <c r="A5" s="471">
        <v>2</v>
      </c>
      <c r="B5" s="472" t="s">
        <v>739</v>
      </c>
      <c r="C5" s="472" t="s">
        <v>740</v>
      </c>
      <c r="D5" s="472" t="s">
        <v>741</v>
      </c>
      <c r="E5" s="473">
        <v>495750</v>
      </c>
      <c r="F5" s="471"/>
      <c r="G5" s="471">
        <v>342600</v>
      </c>
      <c r="H5" s="473">
        <f aca="true" t="shared" si="0" ref="H5:H58">F5+G5</f>
        <v>342600</v>
      </c>
      <c r="I5" s="473">
        <f aca="true" t="shared" si="1" ref="I5:I58">E5-H5</f>
        <v>153150</v>
      </c>
    </row>
    <row r="6" spans="1:9" ht="15.75">
      <c r="A6" s="471">
        <v>3</v>
      </c>
      <c r="B6" s="472" t="s">
        <v>742</v>
      </c>
      <c r="C6" s="472" t="s">
        <v>567</v>
      </c>
      <c r="D6" s="472" t="s">
        <v>743</v>
      </c>
      <c r="E6" s="473">
        <v>180816</v>
      </c>
      <c r="F6" s="471"/>
      <c r="G6" s="471"/>
      <c r="H6" s="473">
        <f t="shared" si="0"/>
        <v>0</v>
      </c>
      <c r="I6" s="473">
        <f t="shared" si="1"/>
        <v>180816</v>
      </c>
    </row>
    <row r="7" spans="1:9" ht="15.75">
      <c r="A7" s="471">
        <v>4</v>
      </c>
      <c r="B7" s="474" t="s">
        <v>744</v>
      </c>
      <c r="C7" s="474" t="s">
        <v>572</v>
      </c>
      <c r="D7" s="474" t="s">
        <v>745</v>
      </c>
      <c r="E7" s="473">
        <v>22500</v>
      </c>
      <c r="F7" s="473">
        <f>E7+0</f>
        <v>22500</v>
      </c>
      <c r="G7" s="471"/>
      <c r="H7" s="473">
        <f t="shared" si="0"/>
        <v>22500</v>
      </c>
      <c r="I7" s="473">
        <f t="shared" si="1"/>
        <v>0</v>
      </c>
    </row>
    <row r="8" spans="1:9" ht="15.75">
      <c r="A8" s="471">
        <v>5</v>
      </c>
      <c r="B8" s="474" t="s">
        <v>746</v>
      </c>
      <c r="C8" s="474" t="s">
        <v>582</v>
      </c>
      <c r="D8" s="474" t="s">
        <v>747</v>
      </c>
      <c r="E8" s="473">
        <v>201000</v>
      </c>
      <c r="F8" s="471"/>
      <c r="G8" s="471"/>
      <c r="H8" s="473">
        <f t="shared" si="0"/>
        <v>0</v>
      </c>
      <c r="I8" s="473">
        <f t="shared" si="1"/>
        <v>201000</v>
      </c>
    </row>
    <row r="9" spans="1:9" ht="15">
      <c r="A9" s="471">
        <v>6</v>
      </c>
      <c r="B9" s="481" t="s">
        <v>748</v>
      </c>
      <c r="C9" s="481" t="s">
        <v>601</v>
      </c>
      <c r="D9" s="479"/>
      <c r="E9" s="473">
        <v>150298</v>
      </c>
      <c r="F9" s="471"/>
      <c r="G9" s="471">
        <v>116161</v>
      </c>
      <c r="H9" s="473">
        <f t="shared" si="0"/>
        <v>116161</v>
      </c>
      <c r="I9" s="473">
        <f t="shared" si="1"/>
        <v>34137</v>
      </c>
    </row>
    <row r="10" spans="1:9" ht="15.75">
      <c r="A10" s="471">
        <v>7</v>
      </c>
      <c r="B10" s="474" t="s">
        <v>749</v>
      </c>
      <c r="C10" s="474" t="s">
        <v>550</v>
      </c>
      <c r="D10" s="474" t="s">
        <v>750</v>
      </c>
      <c r="E10" s="473">
        <v>155225</v>
      </c>
      <c r="F10" s="473">
        <f>E10+0</f>
        <v>155225</v>
      </c>
      <c r="G10" s="471"/>
      <c r="H10" s="473">
        <f t="shared" si="0"/>
        <v>155225</v>
      </c>
      <c r="I10" s="473">
        <f t="shared" si="1"/>
        <v>0</v>
      </c>
    </row>
    <row r="11" spans="1:9" ht="15.75">
      <c r="A11" s="471">
        <v>8</v>
      </c>
      <c r="B11" s="474" t="s">
        <v>751</v>
      </c>
      <c r="C11" s="474" t="s">
        <v>752</v>
      </c>
      <c r="D11" s="474"/>
      <c r="E11" s="473">
        <v>2525792</v>
      </c>
      <c r="F11" s="471"/>
      <c r="G11" s="471"/>
      <c r="H11" s="473">
        <f t="shared" si="0"/>
        <v>0</v>
      </c>
      <c r="I11" s="473">
        <f t="shared" si="1"/>
        <v>2525792</v>
      </c>
    </row>
    <row r="12" spans="1:9" ht="15.75">
      <c r="A12" s="471">
        <v>9</v>
      </c>
      <c r="B12" s="474" t="s">
        <v>753</v>
      </c>
      <c r="C12" s="474" t="s">
        <v>159</v>
      </c>
      <c r="D12" s="474" t="s">
        <v>754</v>
      </c>
      <c r="E12" s="473">
        <v>31500</v>
      </c>
      <c r="F12" s="473">
        <f>E12+0</f>
        <v>31500</v>
      </c>
      <c r="G12" s="471"/>
      <c r="H12" s="473">
        <f t="shared" si="0"/>
        <v>31500</v>
      </c>
      <c r="I12" s="473">
        <f t="shared" si="1"/>
        <v>0</v>
      </c>
    </row>
    <row r="13" spans="1:9" ht="15">
      <c r="A13" s="471">
        <v>10</v>
      </c>
      <c r="B13" s="481" t="s">
        <v>755</v>
      </c>
      <c r="C13" s="481" t="s">
        <v>756</v>
      </c>
      <c r="D13" s="481" t="s">
        <v>757</v>
      </c>
      <c r="E13" s="473">
        <v>305305</v>
      </c>
      <c r="F13" s="473"/>
      <c r="G13" s="471"/>
      <c r="H13" s="473">
        <f t="shared" si="0"/>
        <v>0</v>
      </c>
      <c r="I13" s="473">
        <f t="shared" si="1"/>
        <v>305305</v>
      </c>
    </row>
    <row r="14" spans="1:9" ht="15.75">
      <c r="A14" s="471">
        <v>11</v>
      </c>
      <c r="B14" s="474" t="s">
        <v>758</v>
      </c>
      <c r="C14" s="474" t="s">
        <v>550</v>
      </c>
      <c r="D14" s="474" t="s">
        <v>759</v>
      </c>
      <c r="E14" s="473">
        <v>100980</v>
      </c>
      <c r="F14" s="473">
        <f>E14+0</f>
        <v>100980</v>
      </c>
      <c r="G14" s="471"/>
      <c r="H14" s="473">
        <f t="shared" si="0"/>
        <v>100980</v>
      </c>
      <c r="I14" s="473">
        <f t="shared" si="1"/>
        <v>0</v>
      </c>
    </row>
    <row r="15" spans="1:9" ht="15.75">
      <c r="A15" s="471">
        <v>12</v>
      </c>
      <c r="B15" s="474" t="s">
        <v>760</v>
      </c>
      <c r="C15" s="474" t="s">
        <v>567</v>
      </c>
      <c r="D15" s="479"/>
      <c r="E15" s="473">
        <v>5750</v>
      </c>
      <c r="F15" s="473">
        <f aca="true" t="shared" si="2" ref="F15:F23">E15+0</f>
        <v>5750</v>
      </c>
      <c r="G15" s="471"/>
      <c r="H15" s="473">
        <f t="shared" si="0"/>
        <v>5750</v>
      </c>
      <c r="I15" s="473">
        <f t="shared" si="1"/>
        <v>0</v>
      </c>
    </row>
    <row r="16" spans="1:9" ht="15.75">
      <c r="A16" s="471">
        <v>13</v>
      </c>
      <c r="B16" s="474" t="s">
        <v>761</v>
      </c>
      <c r="C16" s="474" t="s">
        <v>550</v>
      </c>
      <c r="D16" s="474" t="s">
        <v>762</v>
      </c>
      <c r="E16" s="473">
        <v>89260</v>
      </c>
      <c r="F16" s="473">
        <f t="shared" si="2"/>
        <v>89260</v>
      </c>
      <c r="G16" s="471"/>
      <c r="H16" s="473">
        <f t="shared" si="0"/>
        <v>89260</v>
      </c>
      <c r="I16" s="473">
        <f t="shared" si="1"/>
        <v>0</v>
      </c>
    </row>
    <row r="17" spans="1:9" ht="15.75">
      <c r="A17" s="471">
        <v>14</v>
      </c>
      <c r="B17" s="475" t="s">
        <v>763</v>
      </c>
      <c r="C17" s="493"/>
      <c r="D17" s="493" t="s">
        <v>764</v>
      </c>
      <c r="E17" s="473">
        <v>5000</v>
      </c>
      <c r="F17" s="473">
        <f t="shared" si="2"/>
        <v>5000</v>
      </c>
      <c r="G17" s="471"/>
      <c r="H17" s="473">
        <f t="shared" si="0"/>
        <v>5000</v>
      </c>
      <c r="I17" s="473">
        <f t="shared" si="1"/>
        <v>0</v>
      </c>
    </row>
    <row r="18" spans="1:9" ht="15.75">
      <c r="A18" s="471">
        <v>15</v>
      </c>
      <c r="B18" s="474" t="s">
        <v>765</v>
      </c>
      <c r="C18" s="474" t="s">
        <v>766</v>
      </c>
      <c r="D18" s="474" t="s">
        <v>767</v>
      </c>
      <c r="E18" s="473">
        <v>3600</v>
      </c>
      <c r="F18" s="473">
        <f t="shared" si="2"/>
        <v>3600</v>
      </c>
      <c r="G18" s="471"/>
      <c r="H18" s="473">
        <f t="shared" si="0"/>
        <v>3600</v>
      </c>
      <c r="I18" s="473">
        <f t="shared" si="1"/>
        <v>0</v>
      </c>
    </row>
    <row r="19" spans="1:9" ht="15.75">
      <c r="A19" s="471">
        <v>16</v>
      </c>
      <c r="B19" s="482" t="s">
        <v>768</v>
      </c>
      <c r="C19" s="482" t="s">
        <v>550</v>
      </c>
      <c r="D19" s="482" t="s">
        <v>769</v>
      </c>
      <c r="E19" s="473">
        <v>17616</v>
      </c>
      <c r="F19" s="473">
        <f t="shared" si="2"/>
        <v>17616</v>
      </c>
      <c r="G19" s="471"/>
      <c r="H19" s="473">
        <f t="shared" si="0"/>
        <v>17616</v>
      </c>
      <c r="I19" s="473">
        <f t="shared" si="1"/>
        <v>0</v>
      </c>
    </row>
    <row r="20" spans="1:9" ht="15.75">
      <c r="A20" s="471">
        <v>17</v>
      </c>
      <c r="B20" s="474" t="s">
        <v>770</v>
      </c>
      <c r="C20" s="474" t="s">
        <v>550</v>
      </c>
      <c r="D20" s="474" t="s">
        <v>771</v>
      </c>
      <c r="E20" s="473">
        <v>2520</v>
      </c>
      <c r="F20" s="473">
        <f t="shared" si="2"/>
        <v>2520</v>
      </c>
      <c r="G20" s="471"/>
      <c r="H20" s="473">
        <f t="shared" si="0"/>
        <v>2520</v>
      </c>
      <c r="I20" s="473">
        <f t="shared" si="1"/>
        <v>0</v>
      </c>
    </row>
    <row r="21" spans="1:9" ht="15.75">
      <c r="A21" s="471">
        <v>18</v>
      </c>
      <c r="B21" s="474" t="s">
        <v>772</v>
      </c>
      <c r="C21" s="474" t="s">
        <v>582</v>
      </c>
      <c r="D21" s="474" t="s">
        <v>773</v>
      </c>
      <c r="E21" s="473">
        <v>60000</v>
      </c>
      <c r="F21" s="473">
        <f t="shared" si="2"/>
        <v>60000</v>
      </c>
      <c r="G21" s="471"/>
      <c r="H21" s="473">
        <f t="shared" si="0"/>
        <v>60000</v>
      </c>
      <c r="I21" s="473">
        <f t="shared" si="1"/>
        <v>0</v>
      </c>
    </row>
    <row r="22" spans="1:9" ht="15">
      <c r="A22" s="471">
        <v>19</v>
      </c>
      <c r="B22" s="481" t="s">
        <v>774</v>
      </c>
      <c r="C22" s="481" t="s">
        <v>572</v>
      </c>
      <c r="D22" s="481" t="s">
        <v>324</v>
      </c>
      <c r="E22" s="473">
        <v>27000</v>
      </c>
      <c r="F22" s="473">
        <f t="shared" si="2"/>
        <v>27000</v>
      </c>
      <c r="G22" s="471"/>
      <c r="H22" s="473">
        <f t="shared" si="0"/>
        <v>27000</v>
      </c>
      <c r="I22" s="473">
        <f t="shared" si="1"/>
        <v>0</v>
      </c>
    </row>
    <row r="23" spans="1:9" ht="15.75">
      <c r="A23" s="471">
        <v>20</v>
      </c>
      <c r="B23" s="474" t="s">
        <v>775</v>
      </c>
      <c r="C23" s="474" t="s">
        <v>572</v>
      </c>
      <c r="D23" s="474" t="s">
        <v>745</v>
      </c>
      <c r="E23" s="473">
        <v>123750</v>
      </c>
      <c r="F23" s="473">
        <f t="shared" si="2"/>
        <v>123750</v>
      </c>
      <c r="G23" s="471"/>
      <c r="H23" s="473">
        <f t="shared" si="0"/>
        <v>123750</v>
      </c>
      <c r="I23" s="473">
        <f t="shared" si="1"/>
        <v>0</v>
      </c>
    </row>
    <row r="24" spans="1:9" ht="15.75">
      <c r="A24" s="471">
        <v>21</v>
      </c>
      <c r="B24" s="474" t="s">
        <v>776</v>
      </c>
      <c r="C24" s="474" t="s">
        <v>601</v>
      </c>
      <c r="D24" s="474"/>
      <c r="E24" s="473">
        <v>266242</v>
      </c>
      <c r="F24" s="471"/>
      <c r="G24" s="473">
        <f>E24+0</f>
        <v>266242</v>
      </c>
      <c r="H24" s="473">
        <f t="shared" si="0"/>
        <v>266242</v>
      </c>
      <c r="I24" s="473">
        <f t="shared" si="1"/>
        <v>0</v>
      </c>
    </row>
    <row r="25" spans="1:9" ht="15.75">
      <c r="A25" s="471">
        <v>22</v>
      </c>
      <c r="B25" s="474" t="s">
        <v>777</v>
      </c>
      <c r="C25" s="474" t="s">
        <v>601</v>
      </c>
      <c r="D25" s="479"/>
      <c r="E25" s="473">
        <v>153413</v>
      </c>
      <c r="F25" s="471"/>
      <c r="G25" s="473">
        <f>E25+0</f>
        <v>153413</v>
      </c>
      <c r="H25" s="473">
        <f t="shared" si="0"/>
        <v>153413</v>
      </c>
      <c r="I25" s="473">
        <f t="shared" si="1"/>
        <v>0</v>
      </c>
    </row>
    <row r="26" spans="1:9" ht="15.75">
      <c r="A26" s="471">
        <v>23</v>
      </c>
      <c r="B26" s="474" t="s">
        <v>778</v>
      </c>
      <c r="C26" s="474" t="s">
        <v>159</v>
      </c>
      <c r="D26" s="474" t="s">
        <v>779</v>
      </c>
      <c r="E26" s="473">
        <v>180686</v>
      </c>
      <c r="F26" s="473">
        <f>E26+0</f>
        <v>180686</v>
      </c>
      <c r="G26" s="471"/>
      <c r="H26" s="473">
        <f t="shared" si="0"/>
        <v>180686</v>
      </c>
      <c r="I26" s="473">
        <f t="shared" si="1"/>
        <v>0</v>
      </c>
    </row>
    <row r="27" spans="1:9" ht="15">
      <c r="A27" s="471">
        <v>24</v>
      </c>
      <c r="B27" s="481" t="s">
        <v>780</v>
      </c>
      <c r="C27" s="481" t="s">
        <v>691</v>
      </c>
      <c r="D27" s="481" t="s">
        <v>781</v>
      </c>
      <c r="E27" s="473">
        <v>390000</v>
      </c>
      <c r="F27" s="473"/>
      <c r="G27" s="471"/>
      <c r="H27" s="473">
        <f t="shared" si="0"/>
        <v>0</v>
      </c>
      <c r="I27" s="473">
        <f t="shared" si="1"/>
        <v>390000</v>
      </c>
    </row>
    <row r="28" spans="1:9" ht="15.75">
      <c r="A28" s="471">
        <v>25</v>
      </c>
      <c r="B28" s="474" t="s">
        <v>782</v>
      </c>
      <c r="C28" s="474" t="s">
        <v>601</v>
      </c>
      <c r="D28" s="474"/>
      <c r="E28" s="473">
        <v>1529418</v>
      </c>
      <c r="F28" s="471"/>
      <c r="G28" s="473">
        <f>E28+0</f>
        <v>1529418</v>
      </c>
      <c r="H28" s="473">
        <f t="shared" si="0"/>
        <v>1529418</v>
      </c>
      <c r="I28" s="473">
        <f t="shared" si="1"/>
        <v>0</v>
      </c>
    </row>
    <row r="29" spans="1:9" ht="15">
      <c r="A29" s="471">
        <v>26</v>
      </c>
      <c r="B29" s="481" t="s">
        <v>783</v>
      </c>
      <c r="C29" s="481" t="s">
        <v>601</v>
      </c>
      <c r="D29" s="479"/>
      <c r="E29" s="473">
        <v>1024632</v>
      </c>
      <c r="F29" s="471"/>
      <c r="G29" s="473">
        <f>E29+0</f>
        <v>1024632</v>
      </c>
      <c r="H29" s="473">
        <f t="shared" si="0"/>
        <v>1024632</v>
      </c>
      <c r="I29" s="473">
        <f t="shared" si="1"/>
        <v>0</v>
      </c>
    </row>
    <row r="30" spans="1:9" ht="15.75">
      <c r="A30" s="471">
        <v>27</v>
      </c>
      <c r="B30" s="474" t="s">
        <v>784</v>
      </c>
      <c r="C30" s="474" t="s">
        <v>623</v>
      </c>
      <c r="D30" s="474" t="s">
        <v>785</v>
      </c>
      <c r="E30" s="473">
        <v>80000</v>
      </c>
      <c r="F30" s="473">
        <f>E30+0</f>
        <v>80000</v>
      </c>
      <c r="G30" s="471"/>
      <c r="H30" s="473">
        <f t="shared" si="0"/>
        <v>80000</v>
      </c>
      <c r="I30" s="473">
        <f t="shared" si="1"/>
        <v>0</v>
      </c>
    </row>
    <row r="31" spans="1:9" ht="15">
      <c r="A31" s="471">
        <v>28</v>
      </c>
      <c r="B31" s="481" t="s">
        <v>786</v>
      </c>
      <c r="C31" s="481" t="s">
        <v>737</v>
      </c>
      <c r="D31" s="481" t="s">
        <v>787</v>
      </c>
      <c r="E31" s="473">
        <v>24000</v>
      </c>
      <c r="F31" s="473">
        <f>E31+0</f>
        <v>24000</v>
      </c>
      <c r="G31" s="471"/>
      <c r="H31" s="473">
        <f t="shared" si="0"/>
        <v>24000</v>
      </c>
      <c r="I31" s="473">
        <f t="shared" si="1"/>
        <v>0</v>
      </c>
    </row>
    <row r="32" spans="1:9" ht="15.75">
      <c r="A32" s="471">
        <v>29</v>
      </c>
      <c r="B32" s="474" t="s">
        <v>788</v>
      </c>
      <c r="C32" s="474" t="s">
        <v>737</v>
      </c>
      <c r="D32" s="474" t="s">
        <v>789</v>
      </c>
      <c r="E32" s="473">
        <v>84180</v>
      </c>
      <c r="F32" s="473">
        <f>E32+0</f>
        <v>84180</v>
      </c>
      <c r="G32" s="471"/>
      <c r="H32" s="473">
        <f t="shared" si="0"/>
        <v>84180</v>
      </c>
      <c r="I32" s="473">
        <f t="shared" si="1"/>
        <v>0</v>
      </c>
    </row>
    <row r="33" spans="1:9" ht="15">
      <c r="A33" s="471">
        <v>30</v>
      </c>
      <c r="B33" s="481" t="s">
        <v>790</v>
      </c>
      <c r="C33" s="481" t="s">
        <v>567</v>
      </c>
      <c r="D33" s="481" t="s">
        <v>791</v>
      </c>
      <c r="E33" s="473">
        <v>236606</v>
      </c>
      <c r="F33" s="473">
        <f>E33+0</f>
        <v>236606</v>
      </c>
      <c r="G33" s="471"/>
      <c r="H33" s="473">
        <f t="shared" si="0"/>
        <v>236606</v>
      </c>
      <c r="I33" s="473">
        <f t="shared" si="1"/>
        <v>0</v>
      </c>
    </row>
    <row r="34" spans="1:9" ht="15.75">
      <c r="A34" s="471">
        <v>31</v>
      </c>
      <c r="B34" s="474" t="s">
        <v>792</v>
      </c>
      <c r="C34" s="474" t="s">
        <v>601</v>
      </c>
      <c r="D34" s="479"/>
      <c r="E34" s="473">
        <v>3638243</v>
      </c>
      <c r="F34" s="471"/>
      <c r="G34" s="473">
        <f>E34+0</f>
        <v>3638243</v>
      </c>
      <c r="H34" s="473">
        <f t="shared" si="0"/>
        <v>3638243</v>
      </c>
      <c r="I34" s="473">
        <f t="shared" si="1"/>
        <v>0</v>
      </c>
    </row>
    <row r="35" spans="1:9" ht="15.75">
      <c r="A35" s="471">
        <v>32</v>
      </c>
      <c r="B35" s="474" t="s">
        <v>793</v>
      </c>
      <c r="C35" s="474" t="s">
        <v>567</v>
      </c>
      <c r="D35" s="474" t="s">
        <v>791</v>
      </c>
      <c r="E35" s="473">
        <v>168000</v>
      </c>
      <c r="F35" s="473">
        <f>E35+0</f>
        <v>168000</v>
      </c>
      <c r="G35" s="471"/>
      <c r="H35" s="473">
        <f t="shared" si="0"/>
        <v>168000</v>
      </c>
      <c r="I35" s="473">
        <f t="shared" si="1"/>
        <v>0</v>
      </c>
    </row>
    <row r="36" spans="1:9" ht="15.75">
      <c r="A36" s="471">
        <v>33</v>
      </c>
      <c r="B36" s="474" t="s">
        <v>794</v>
      </c>
      <c r="C36" s="474" t="s">
        <v>601</v>
      </c>
      <c r="D36" s="479"/>
      <c r="E36" s="473">
        <v>1420636</v>
      </c>
      <c r="F36" s="471"/>
      <c r="G36" s="473">
        <f>E36+0</f>
        <v>1420636</v>
      </c>
      <c r="H36" s="473">
        <f t="shared" si="0"/>
        <v>1420636</v>
      </c>
      <c r="I36" s="473">
        <f t="shared" si="1"/>
        <v>0</v>
      </c>
    </row>
    <row r="37" spans="1:9" ht="15.75">
      <c r="A37" s="471">
        <v>34</v>
      </c>
      <c r="B37" s="474" t="s">
        <v>795</v>
      </c>
      <c r="C37" s="474" t="s">
        <v>567</v>
      </c>
      <c r="D37" s="474" t="s">
        <v>796</v>
      </c>
      <c r="E37" s="473">
        <v>120000</v>
      </c>
      <c r="F37" s="473">
        <f>E37</f>
        <v>120000</v>
      </c>
      <c r="G37" s="471"/>
      <c r="H37" s="473">
        <f t="shared" si="0"/>
        <v>120000</v>
      </c>
      <c r="I37" s="473">
        <f t="shared" si="1"/>
        <v>0</v>
      </c>
    </row>
    <row r="38" spans="1:9" ht="15.75">
      <c r="A38" s="471">
        <v>35</v>
      </c>
      <c r="B38" s="474" t="s">
        <v>797</v>
      </c>
      <c r="C38" s="474" t="s">
        <v>601</v>
      </c>
      <c r="D38" s="474"/>
      <c r="E38" s="473">
        <v>1304415</v>
      </c>
      <c r="F38" s="471"/>
      <c r="G38" s="473">
        <f>E38+0</f>
        <v>1304415</v>
      </c>
      <c r="H38" s="473">
        <f t="shared" si="0"/>
        <v>1304415</v>
      </c>
      <c r="I38" s="473">
        <f t="shared" si="1"/>
        <v>0</v>
      </c>
    </row>
    <row r="39" spans="1:9" ht="15.75">
      <c r="A39" s="471">
        <v>36</v>
      </c>
      <c r="B39" s="482" t="s">
        <v>664</v>
      </c>
      <c r="C39" s="482" t="s">
        <v>665</v>
      </c>
      <c r="D39" s="482"/>
      <c r="E39" s="473">
        <v>129608</v>
      </c>
      <c r="F39" s="473">
        <f>E39</f>
        <v>129608</v>
      </c>
      <c r="G39" s="471"/>
      <c r="H39" s="473">
        <f t="shared" si="0"/>
        <v>129608</v>
      </c>
      <c r="I39" s="473">
        <f t="shared" si="1"/>
        <v>0</v>
      </c>
    </row>
    <row r="40" spans="1:9" ht="15">
      <c r="A40" s="471">
        <v>37</v>
      </c>
      <c r="B40" s="481" t="s">
        <v>798</v>
      </c>
      <c r="C40" s="481" t="s">
        <v>159</v>
      </c>
      <c r="D40" s="481" t="s">
        <v>799</v>
      </c>
      <c r="E40" s="473">
        <v>232900</v>
      </c>
      <c r="F40" s="473">
        <f>E40</f>
        <v>232900</v>
      </c>
      <c r="G40" s="471"/>
      <c r="H40" s="473">
        <f t="shared" si="0"/>
        <v>232900</v>
      </c>
      <c r="I40" s="473">
        <f t="shared" si="1"/>
        <v>0</v>
      </c>
    </row>
    <row r="41" spans="1:9" ht="15.75">
      <c r="A41" s="471">
        <v>38</v>
      </c>
      <c r="B41" s="474" t="s">
        <v>800</v>
      </c>
      <c r="C41" s="474" t="s">
        <v>601</v>
      </c>
      <c r="D41" s="479"/>
      <c r="E41" s="473">
        <v>165880</v>
      </c>
      <c r="F41" s="471"/>
      <c r="G41" s="473">
        <f>E41+0</f>
        <v>165880</v>
      </c>
      <c r="H41" s="473">
        <f t="shared" si="0"/>
        <v>165880</v>
      </c>
      <c r="I41" s="473">
        <f t="shared" si="1"/>
        <v>0</v>
      </c>
    </row>
    <row r="42" spans="1:9" ht="15">
      <c r="A42" s="471">
        <v>39</v>
      </c>
      <c r="B42" s="481" t="s">
        <v>801</v>
      </c>
      <c r="C42" s="481" t="s">
        <v>601</v>
      </c>
      <c r="D42" s="479"/>
      <c r="E42" s="473">
        <v>150910</v>
      </c>
      <c r="F42" s="471"/>
      <c r="G42" s="473">
        <f>E42+0</f>
        <v>150910</v>
      </c>
      <c r="H42" s="473">
        <f t="shared" si="0"/>
        <v>150910</v>
      </c>
      <c r="I42" s="473">
        <f t="shared" si="1"/>
        <v>0</v>
      </c>
    </row>
    <row r="43" spans="1:9" ht="15">
      <c r="A43" s="471">
        <v>40</v>
      </c>
      <c r="B43" s="481" t="s">
        <v>802</v>
      </c>
      <c r="C43" s="481" t="s">
        <v>601</v>
      </c>
      <c r="D43" s="479"/>
      <c r="E43" s="473">
        <v>291839</v>
      </c>
      <c r="F43" s="471"/>
      <c r="G43" s="473">
        <f>E43+0</f>
        <v>291839</v>
      </c>
      <c r="H43" s="473">
        <f t="shared" si="0"/>
        <v>291839</v>
      </c>
      <c r="I43" s="473">
        <f t="shared" si="1"/>
        <v>0</v>
      </c>
    </row>
    <row r="44" spans="1:9" ht="15">
      <c r="A44" s="471">
        <v>41</v>
      </c>
      <c r="B44" s="481" t="s">
        <v>803</v>
      </c>
      <c r="C44" s="481" t="s">
        <v>601</v>
      </c>
      <c r="D44" s="479"/>
      <c r="E44" s="473">
        <v>375880</v>
      </c>
      <c r="F44" s="471"/>
      <c r="G44" s="473"/>
      <c r="H44" s="473">
        <f t="shared" si="0"/>
        <v>0</v>
      </c>
      <c r="I44" s="473">
        <f t="shared" si="1"/>
        <v>375880</v>
      </c>
    </row>
    <row r="45" spans="1:9" ht="15.75">
      <c r="A45" s="471">
        <v>42</v>
      </c>
      <c r="B45" s="474" t="s">
        <v>804</v>
      </c>
      <c r="C45" s="474" t="s">
        <v>601</v>
      </c>
      <c r="D45" s="479"/>
      <c r="E45" s="473">
        <v>1978591</v>
      </c>
      <c r="F45" s="471"/>
      <c r="G45" s="473"/>
      <c r="H45" s="473">
        <f t="shared" si="0"/>
        <v>0</v>
      </c>
      <c r="I45" s="473">
        <f t="shared" si="1"/>
        <v>1978591</v>
      </c>
    </row>
    <row r="46" spans="1:9" ht="15">
      <c r="A46" s="471">
        <v>43</v>
      </c>
      <c r="B46" s="481" t="s">
        <v>805</v>
      </c>
      <c r="C46" s="481" t="s">
        <v>572</v>
      </c>
      <c r="D46" s="481" t="s">
        <v>806</v>
      </c>
      <c r="E46" s="473">
        <v>484000</v>
      </c>
      <c r="F46" s="473"/>
      <c r="G46" s="471"/>
      <c r="H46" s="473">
        <f t="shared" si="0"/>
        <v>0</v>
      </c>
      <c r="I46" s="473">
        <f t="shared" si="1"/>
        <v>484000</v>
      </c>
    </row>
    <row r="47" spans="1:9" ht="15.75">
      <c r="A47" s="471">
        <v>44</v>
      </c>
      <c r="B47" s="474" t="s">
        <v>807</v>
      </c>
      <c r="C47" s="474" t="s">
        <v>601</v>
      </c>
      <c r="D47" s="479"/>
      <c r="E47" s="473">
        <v>949560</v>
      </c>
      <c r="F47" s="471"/>
      <c r="G47" s="473">
        <f>E47+0</f>
        <v>949560</v>
      </c>
      <c r="H47" s="473">
        <f t="shared" si="0"/>
        <v>949560</v>
      </c>
      <c r="I47" s="473">
        <f t="shared" si="1"/>
        <v>0</v>
      </c>
    </row>
    <row r="48" spans="1:9" ht="15">
      <c r="A48" s="471">
        <v>45</v>
      </c>
      <c r="B48" s="481" t="s">
        <v>808</v>
      </c>
      <c r="C48" s="481" t="s">
        <v>567</v>
      </c>
      <c r="D48" s="481" t="s">
        <v>809</v>
      </c>
      <c r="E48" s="473">
        <v>979590</v>
      </c>
      <c r="F48" s="471"/>
      <c r="G48" s="471"/>
      <c r="H48" s="473">
        <f t="shared" si="0"/>
        <v>0</v>
      </c>
      <c r="I48" s="473">
        <f t="shared" si="1"/>
        <v>979590</v>
      </c>
    </row>
    <row r="49" spans="1:9" ht="15">
      <c r="A49" s="471">
        <v>46</v>
      </c>
      <c r="B49" s="481" t="s">
        <v>680</v>
      </c>
      <c r="C49" s="481" t="s">
        <v>582</v>
      </c>
      <c r="D49" s="481" t="s">
        <v>681</v>
      </c>
      <c r="E49" s="473">
        <v>6000</v>
      </c>
      <c r="F49" s="473">
        <f>E49</f>
        <v>6000</v>
      </c>
      <c r="G49" s="471"/>
      <c r="H49" s="473">
        <f t="shared" si="0"/>
        <v>6000</v>
      </c>
      <c r="I49" s="473">
        <f t="shared" si="1"/>
        <v>0</v>
      </c>
    </row>
    <row r="50" spans="1:9" ht="15">
      <c r="A50" s="471">
        <v>47</v>
      </c>
      <c r="B50" s="481" t="s">
        <v>810</v>
      </c>
      <c r="C50" s="481" t="s">
        <v>811</v>
      </c>
      <c r="D50" s="481"/>
      <c r="E50" s="473">
        <v>1165228</v>
      </c>
      <c r="F50" s="471"/>
      <c r="G50" s="471"/>
      <c r="H50" s="473">
        <f t="shared" si="0"/>
        <v>0</v>
      </c>
      <c r="I50" s="473">
        <f t="shared" si="1"/>
        <v>1165228</v>
      </c>
    </row>
    <row r="51" spans="1:9" ht="15">
      <c r="A51" s="471">
        <v>48</v>
      </c>
      <c r="B51" s="481" t="s">
        <v>812</v>
      </c>
      <c r="C51" s="481" t="s">
        <v>572</v>
      </c>
      <c r="D51" s="481" t="s">
        <v>813</v>
      </c>
      <c r="E51" s="473">
        <v>90000</v>
      </c>
      <c r="F51" s="473">
        <f aca="true" t="shared" si="3" ref="F51:F56">E51</f>
        <v>90000</v>
      </c>
      <c r="G51" s="471"/>
      <c r="H51" s="473">
        <f t="shared" si="0"/>
        <v>90000</v>
      </c>
      <c r="I51" s="473">
        <f t="shared" si="1"/>
        <v>0</v>
      </c>
    </row>
    <row r="52" spans="1:9" ht="15.75">
      <c r="A52" s="471">
        <v>49</v>
      </c>
      <c r="B52" s="474" t="s">
        <v>814</v>
      </c>
      <c r="C52" s="474" t="s">
        <v>815</v>
      </c>
      <c r="D52" s="474" t="s">
        <v>816</v>
      </c>
      <c r="E52" s="473">
        <v>65046</v>
      </c>
      <c r="F52" s="473">
        <f t="shared" si="3"/>
        <v>65046</v>
      </c>
      <c r="G52" s="471"/>
      <c r="H52" s="473">
        <f t="shared" si="0"/>
        <v>65046</v>
      </c>
      <c r="I52" s="473">
        <f t="shared" si="1"/>
        <v>0</v>
      </c>
    </row>
    <row r="53" spans="1:9" ht="15.75">
      <c r="A53" s="471">
        <v>50</v>
      </c>
      <c r="B53" s="474" t="s">
        <v>703</v>
      </c>
      <c r="C53" s="474" t="s">
        <v>612</v>
      </c>
      <c r="D53" s="474" t="s">
        <v>702</v>
      </c>
      <c r="E53" s="473">
        <v>31104</v>
      </c>
      <c r="F53" s="473">
        <f t="shared" si="3"/>
        <v>31104</v>
      </c>
      <c r="G53" s="471"/>
      <c r="H53" s="473">
        <f t="shared" si="0"/>
        <v>31104</v>
      </c>
      <c r="I53" s="473">
        <f t="shared" si="1"/>
        <v>0</v>
      </c>
    </row>
    <row r="54" spans="1:9" ht="15.75">
      <c r="A54" s="471">
        <v>51</v>
      </c>
      <c r="B54" s="474" t="s">
        <v>817</v>
      </c>
      <c r="C54" s="474" t="s">
        <v>612</v>
      </c>
      <c r="D54" s="474" t="s">
        <v>702</v>
      </c>
      <c r="E54" s="473">
        <v>27000</v>
      </c>
      <c r="F54" s="473">
        <f t="shared" si="3"/>
        <v>27000</v>
      </c>
      <c r="G54" s="471"/>
      <c r="H54" s="473">
        <f t="shared" si="0"/>
        <v>27000</v>
      </c>
      <c r="I54" s="473">
        <f t="shared" si="1"/>
        <v>0</v>
      </c>
    </row>
    <row r="55" spans="1:9" ht="15.75">
      <c r="A55" s="471">
        <v>52</v>
      </c>
      <c r="B55" s="474" t="s">
        <v>818</v>
      </c>
      <c r="C55" s="474" t="s">
        <v>612</v>
      </c>
      <c r="D55" s="474" t="s">
        <v>819</v>
      </c>
      <c r="E55" s="473">
        <v>69300</v>
      </c>
      <c r="F55" s="473">
        <f t="shared" si="3"/>
        <v>69300</v>
      </c>
      <c r="G55" s="471"/>
      <c r="H55" s="473">
        <f t="shared" si="0"/>
        <v>69300</v>
      </c>
      <c r="I55" s="473">
        <f t="shared" si="1"/>
        <v>0</v>
      </c>
    </row>
    <row r="56" spans="1:9" ht="15">
      <c r="A56" s="471">
        <v>53</v>
      </c>
      <c r="B56" s="481" t="s">
        <v>820</v>
      </c>
      <c r="C56" s="481" t="s">
        <v>159</v>
      </c>
      <c r="D56" s="481" t="s">
        <v>821</v>
      </c>
      <c r="E56" s="473">
        <v>35538</v>
      </c>
      <c r="F56" s="473">
        <f t="shared" si="3"/>
        <v>35538</v>
      </c>
      <c r="G56" s="471"/>
      <c r="H56" s="473">
        <f t="shared" si="0"/>
        <v>35538</v>
      </c>
      <c r="I56" s="473">
        <f t="shared" si="1"/>
        <v>0</v>
      </c>
    </row>
    <row r="57" spans="1:9" ht="15">
      <c r="A57" s="471">
        <v>54</v>
      </c>
      <c r="B57" s="481" t="s">
        <v>822</v>
      </c>
      <c r="C57" s="481" t="s">
        <v>601</v>
      </c>
      <c r="D57" s="479"/>
      <c r="E57" s="473">
        <v>4186216</v>
      </c>
      <c r="F57" s="471"/>
      <c r="G57" s="473"/>
      <c r="H57" s="473">
        <f t="shared" si="0"/>
        <v>0</v>
      </c>
      <c r="I57" s="473">
        <f t="shared" si="1"/>
        <v>4186216</v>
      </c>
    </row>
    <row r="58" spans="1:9" ht="23.25" customHeight="1">
      <c r="A58" s="471"/>
      <c r="B58" s="471" t="s">
        <v>823</v>
      </c>
      <c r="C58" s="471"/>
      <c r="D58" s="471"/>
      <c r="E58" s="473">
        <f>SUM(E4:E57)</f>
        <v>26673323</v>
      </c>
      <c r="F58" s="473">
        <f>SUM(F4:F57)</f>
        <v>2359669</v>
      </c>
      <c r="G58" s="480">
        <f>SUM(G4:G57)</f>
        <v>11353949</v>
      </c>
      <c r="H58" s="473">
        <f t="shared" si="0"/>
        <v>13713618</v>
      </c>
      <c r="I58" s="473">
        <f t="shared" si="1"/>
        <v>12959705</v>
      </c>
    </row>
    <row r="61" ht="12.75">
      <c r="H61" s="434" t="s">
        <v>358</v>
      </c>
    </row>
    <row r="62" ht="15.75">
      <c r="H62" s="436" t="s">
        <v>392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0"/>
  <sheetViews>
    <sheetView zoomScalePageLayoutView="0" workbookViewId="0" topLeftCell="A28">
      <selection activeCell="G14" sqref="G14"/>
    </sheetView>
  </sheetViews>
  <sheetFormatPr defaultColWidth="9.140625" defaultRowHeight="12.75"/>
  <cols>
    <col min="1" max="1" width="13.28125" style="95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5" customWidth="1"/>
    <col min="6" max="6" width="8.28125" style="95" customWidth="1"/>
    <col min="7" max="7" width="17.421875" style="98" customWidth="1"/>
    <col min="8" max="8" width="15.7109375" style="98" customWidth="1"/>
    <col min="9" max="9" width="1.421875" style="95" customWidth="1"/>
    <col min="10" max="10" width="9.140625" style="95" customWidth="1"/>
    <col min="11" max="11" width="12.28125" style="95" bestFit="1" customWidth="1"/>
    <col min="12" max="16384" width="9.140625" style="95" customWidth="1"/>
  </cols>
  <sheetData>
    <row r="1" spans="2:8" s="24" customFormat="1" ht="17.25" customHeight="1">
      <c r="B1" s="61"/>
      <c r="C1" s="61"/>
      <c r="D1" s="61"/>
      <c r="G1" s="62"/>
      <c r="H1" s="62"/>
    </row>
    <row r="2" spans="2:8" s="66" customFormat="1" ht="18">
      <c r="B2" s="63"/>
      <c r="C2" s="64"/>
      <c r="D2" s="64"/>
      <c r="E2" s="65"/>
      <c r="G2" s="508"/>
      <c r="H2" s="508"/>
    </row>
    <row r="3" spans="2:8" s="66" customFormat="1" ht="9" customHeight="1">
      <c r="B3" s="63"/>
      <c r="C3" s="64"/>
      <c r="D3" s="64"/>
      <c r="E3" s="65"/>
      <c r="G3" s="67"/>
      <c r="H3" s="67"/>
    </row>
    <row r="4" spans="2:8" s="68" customFormat="1" ht="18" customHeight="1">
      <c r="B4" s="509" t="s">
        <v>527</v>
      </c>
      <c r="C4" s="509"/>
      <c r="D4" s="509"/>
      <c r="E4" s="509"/>
      <c r="F4" s="509"/>
      <c r="G4" s="509"/>
      <c r="H4" s="509"/>
    </row>
    <row r="5" spans="2:8" s="28" customFormat="1" ht="6.75" customHeight="1">
      <c r="B5" s="69"/>
      <c r="C5" s="69"/>
      <c r="D5" s="69"/>
      <c r="G5" s="70"/>
      <c r="H5" s="70"/>
    </row>
    <row r="6" spans="2:8" s="28" customFormat="1" ht="12" customHeight="1">
      <c r="B6" s="513" t="s">
        <v>2</v>
      </c>
      <c r="C6" s="515" t="s">
        <v>8</v>
      </c>
      <c r="D6" s="516"/>
      <c r="E6" s="517"/>
      <c r="F6" s="513" t="s">
        <v>9</v>
      </c>
      <c r="G6" s="71" t="s">
        <v>133</v>
      </c>
      <c r="H6" s="71" t="s">
        <v>133</v>
      </c>
    </row>
    <row r="7" spans="2:8" s="28" customFormat="1" ht="12" customHeight="1">
      <c r="B7" s="514"/>
      <c r="C7" s="518"/>
      <c r="D7" s="519"/>
      <c r="E7" s="520"/>
      <c r="F7" s="514"/>
      <c r="G7" s="72" t="s">
        <v>134</v>
      </c>
      <c r="H7" s="73" t="s">
        <v>152</v>
      </c>
    </row>
    <row r="8" spans="2:8" s="77" customFormat="1" ht="24.75" customHeight="1">
      <c r="B8" s="74" t="s">
        <v>3</v>
      </c>
      <c r="C8" s="510" t="s">
        <v>153</v>
      </c>
      <c r="D8" s="511"/>
      <c r="E8" s="512"/>
      <c r="F8" s="76"/>
      <c r="G8" s="456">
        <f>G9+G13+G21</f>
        <v>29144176</v>
      </c>
      <c r="H8" s="141">
        <f>H9+H12+H13+H21</f>
        <v>14761675</v>
      </c>
    </row>
    <row r="9" spans="2:8" s="77" customFormat="1" ht="16.5" customHeight="1">
      <c r="B9" s="78"/>
      <c r="C9" s="75">
        <v>1</v>
      </c>
      <c r="D9" s="79" t="s">
        <v>10</v>
      </c>
      <c r="E9" s="80"/>
      <c r="F9" s="81"/>
      <c r="G9" s="454">
        <f>G10+G11</f>
        <v>2284289</v>
      </c>
      <c r="H9" s="138">
        <f>H10+H11</f>
        <v>78973</v>
      </c>
    </row>
    <row r="10" spans="2:8" s="85" customFormat="1" ht="16.5" customHeight="1">
      <c r="B10" s="78"/>
      <c r="C10" s="75"/>
      <c r="D10" s="82" t="s">
        <v>102</v>
      </c>
      <c r="E10" s="83" t="s">
        <v>29</v>
      </c>
      <c r="F10" s="84">
        <v>512</v>
      </c>
      <c r="G10" s="455">
        <v>2242872</v>
      </c>
      <c r="H10" s="139">
        <v>28973</v>
      </c>
    </row>
    <row r="11" spans="2:8" s="85" customFormat="1" ht="16.5" customHeight="1">
      <c r="B11" s="86"/>
      <c r="C11" s="75"/>
      <c r="D11" s="82" t="s">
        <v>102</v>
      </c>
      <c r="E11" s="83" t="s">
        <v>30</v>
      </c>
      <c r="F11" s="84">
        <v>531</v>
      </c>
      <c r="G11" s="455">
        <v>41417</v>
      </c>
      <c r="H11" s="139">
        <v>50000</v>
      </c>
    </row>
    <row r="12" spans="2:8" s="77" customFormat="1" ht="16.5" customHeight="1">
      <c r="B12" s="86"/>
      <c r="C12" s="75">
        <v>2</v>
      </c>
      <c r="D12" s="79" t="s">
        <v>137</v>
      </c>
      <c r="E12" s="80"/>
      <c r="F12" s="81"/>
      <c r="G12" s="454">
        <v>0</v>
      </c>
      <c r="H12" s="138">
        <v>0</v>
      </c>
    </row>
    <row r="13" spans="2:11" s="77" customFormat="1" ht="16.5" customHeight="1">
      <c r="B13" s="78"/>
      <c r="C13" s="75">
        <v>3</v>
      </c>
      <c r="D13" s="79" t="s">
        <v>138</v>
      </c>
      <c r="E13" s="80"/>
      <c r="F13" s="81"/>
      <c r="G13" s="454">
        <f>G14+G15+G17</f>
        <v>13099309</v>
      </c>
      <c r="H13" s="138">
        <f>SUM(H14:H20)</f>
        <v>3297413</v>
      </c>
      <c r="K13" s="462"/>
    </row>
    <row r="14" spans="2:11" s="85" customFormat="1" ht="16.5" customHeight="1">
      <c r="B14" s="78"/>
      <c r="C14" s="87"/>
      <c r="D14" s="82" t="s">
        <v>102</v>
      </c>
      <c r="E14" s="83" t="s">
        <v>139</v>
      </c>
      <c r="F14" s="84">
        <v>411</v>
      </c>
      <c r="G14" s="455">
        <v>8812132</v>
      </c>
      <c r="H14" s="139">
        <v>0</v>
      </c>
      <c r="K14" s="162"/>
    </row>
    <row r="15" spans="2:8" s="85" customFormat="1" ht="16.5" customHeight="1">
      <c r="B15" s="86"/>
      <c r="C15" s="88"/>
      <c r="D15" s="89" t="s">
        <v>102</v>
      </c>
      <c r="E15" s="83" t="s">
        <v>103</v>
      </c>
      <c r="F15" s="84"/>
      <c r="G15" s="455">
        <v>2149748</v>
      </c>
      <c r="H15" s="139">
        <v>0</v>
      </c>
    </row>
    <row r="16" spans="2:8" s="85" customFormat="1" ht="16.5" customHeight="1">
      <c r="B16" s="86"/>
      <c r="C16" s="88"/>
      <c r="D16" s="89" t="s">
        <v>102</v>
      </c>
      <c r="E16" s="83" t="s">
        <v>104</v>
      </c>
      <c r="F16" s="84"/>
      <c r="G16" s="455"/>
      <c r="H16" s="139">
        <v>0</v>
      </c>
    </row>
    <row r="17" spans="2:11" s="85" customFormat="1" ht="16.5" customHeight="1">
      <c r="B17" s="86"/>
      <c r="C17" s="88"/>
      <c r="D17" s="89" t="s">
        <v>102</v>
      </c>
      <c r="E17" s="83" t="s">
        <v>105</v>
      </c>
      <c r="F17" s="84">
        <v>445</v>
      </c>
      <c r="G17" s="455">
        <v>2137429</v>
      </c>
      <c r="H17" s="139">
        <v>3297413</v>
      </c>
      <c r="K17" s="162"/>
    </row>
    <row r="18" spans="2:8" s="85" customFormat="1" ht="16.5" customHeight="1">
      <c r="B18" s="86"/>
      <c r="C18" s="88"/>
      <c r="D18" s="89" t="s">
        <v>102</v>
      </c>
      <c r="E18" s="83" t="s">
        <v>108</v>
      </c>
      <c r="F18" s="84"/>
      <c r="G18" s="455"/>
      <c r="H18" s="139">
        <v>0</v>
      </c>
    </row>
    <row r="19" spans="2:8" s="85" customFormat="1" ht="16.5" customHeight="1">
      <c r="B19" s="86"/>
      <c r="C19" s="88"/>
      <c r="D19" s="89" t="s">
        <v>102</v>
      </c>
      <c r="E19" s="83"/>
      <c r="F19" s="84"/>
      <c r="G19" s="455"/>
      <c r="H19" s="139">
        <v>0</v>
      </c>
    </row>
    <row r="20" spans="2:8" s="85" customFormat="1" ht="16.5" customHeight="1">
      <c r="B20" s="86"/>
      <c r="C20" s="88"/>
      <c r="D20" s="89" t="s">
        <v>102</v>
      </c>
      <c r="E20" s="83"/>
      <c r="F20" s="84"/>
      <c r="G20" s="455"/>
      <c r="H20" s="139">
        <v>0</v>
      </c>
    </row>
    <row r="21" spans="2:11" s="77" customFormat="1" ht="16.5" customHeight="1">
      <c r="B21" s="86"/>
      <c r="C21" s="75">
        <v>4</v>
      </c>
      <c r="D21" s="79" t="s">
        <v>11</v>
      </c>
      <c r="E21" s="80"/>
      <c r="F21" s="81"/>
      <c r="G21" s="454">
        <f>G26+0</f>
        <v>13760578</v>
      </c>
      <c r="H21" s="138">
        <f>SUM(H22:H28)</f>
        <v>11385289</v>
      </c>
      <c r="K21" s="462"/>
    </row>
    <row r="22" spans="2:8" s="85" customFormat="1" ht="16.5" customHeight="1">
      <c r="B22" s="78"/>
      <c r="C22" s="87"/>
      <c r="D22" s="82" t="s">
        <v>102</v>
      </c>
      <c r="E22" s="83" t="s">
        <v>12</v>
      </c>
      <c r="F22" s="84"/>
      <c r="G22" s="455">
        <v>0</v>
      </c>
      <c r="H22" s="139">
        <v>0</v>
      </c>
    </row>
    <row r="23" spans="2:8" s="85" customFormat="1" ht="16.5" customHeight="1">
      <c r="B23" s="86"/>
      <c r="C23" s="88"/>
      <c r="D23" s="89" t="s">
        <v>102</v>
      </c>
      <c r="E23" s="83" t="s">
        <v>107</v>
      </c>
      <c r="F23" s="84"/>
      <c r="G23" s="455">
        <v>0</v>
      </c>
      <c r="H23" s="139">
        <v>0</v>
      </c>
    </row>
    <row r="24" spans="2:8" s="85" customFormat="1" ht="16.5" customHeight="1">
      <c r="B24" s="86"/>
      <c r="C24" s="88"/>
      <c r="D24" s="89" t="s">
        <v>102</v>
      </c>
      <c r="E24" s="83" t="s">
        <v>13</v>
      </c>
      <c r="F24" s="84"/>
      <c r="G24" s="455">
        <v>0</v>
      </c>
      <c r="H24" s="139">
        <v>0</v>
      </c>
    </row>
    <row r="25" spans="2:8" s="85" customFormat="1" ht="16.5" customHeight="1">
      <c r="B25" s="86"/>
      <c r="C25" s="88"/>
      <c r="D25" s="89" t="s">
        <v>102</v>
      </c>
      <c r="E25" s="83" t="s">
        <v>140</v>
      </c>
      <c r="F25" s="84"/>
      <c r="G25" s="455">
        <v>0</v>
      </c>
      <c r="H25" s="139">
        <v>0</v>
      </c>
    </row>
    <row r="26" spans="2:8" s="85" customFormat="1" ht="16.5" customHeight="1">
      <c r="B26" s="86"/>
      <c r="C26" s="88"/>
      <c r="D26" s="89" t="s">
        <v>102</v>
      </c>
      <c r="E26" s="83" t="s">
        <v>14</v>
      </c>
      <c r="F26" s="84">
        <v>351</v>
      </c>
      <c r="G26" s="455">
        <v>13760578</v>
      </c>
      <c r="H26" s="139">
        <v>11385289</v>
      </c>
    </row>
    <row r="27" spans="2:8" s="85" customFormat="1" ht="16.5" customHeight="1">
      <c r="B27" s="86"/>
      <c r="C27" s="88"/>
      <c r="D27" s="89" t="s">
        <v>102</v>
      </c>
      <c r="E27" s="83" t="s">
        <v>15</v>
      </c>
      <c r="F27" s="84"/>
      <c r="G27" s="455">
        <v>0</v>
      </c>
      <c r="H27" s="139">
        <v>0</v>
      </c>
    </row>
    <row r="28" spans="2:8" s="85" customFormat="1" ht="16.5" customHeight="1">
      <c r="B28" s="86"/>
      <c r="C28" s="88"/>
      <c r="D28" s="89" t="s">
        <v>102</v>
      </c>
      <c r="E28" s="83"/>
      <c r="F28" s="84"/>
      <c r="G28" s="455">
        <v>0</v>
      </c>
      <c r="H28" s="139"/>
    </row>
    <row r="29" spans="2:8" s="77" customFormat="1" ht="16.5" customHeight="1">
      <c r="B29" s="86"/>
      <c r="C29" s="75">
        <v>5</v>
      </c>
      <c r="D29" s="79" t="s">
        <v>141</v>
      </c>
      <c r="E29" s="80"/>
      <c r="F29" s="81"/>
      <c r="G29" s="455">
        <v>0</v>
      </c>
      <c r="H29" s="138">
        <v>0</v>
      </c>
    </row>
    <row r="30" spans="2:8" s="77" customFormat="1" ht="16.5" customHeight="1">
      <c r="B30" s="78"/>
      <c r="C30" s="75">
        <v>6</v>
      </c>
      <c r="D30" s="79" t="s">
        <v>142</v>
      </c>
      <c r="E30" s="80"/>
      <c r="F30" s="81"/>
      <c r="G30" s="455">
        <v>0</v>
      </c>
      <c r="H30" s="138">
        <v>0</v>
      </c>
    </row>
    <row r="31" spans="2:8" s="77" customFormat="1" ht="16.5" customHeight="1">
      <c r="B31" s="78"/>
      <c r="C31" s="75">
        <v>7</v>
      </c>
      <c r="D31" s="79" t="s">
        <v>16</v>
      </c>
      <c r="E31" s="80"/>
      <c r="F31" s="81"/>
      <c r="G31" s="455">
        <v>0</v>
      </c>
      <c r="H31" s="138">
        <v>0</v>
      </c>
    </row>
    <row r="32" spans="2:8" s="77" customFormat="1" ht="16.5" customHeight="1">
      <c r="B32" s="78"/>
      <c r="C32" s="75"/>
      <c r="D32" s="82" t="s">
        <v>102</v>
      </c>
      <c r="E32" s="80" t="s">
        <v>143</v>
      </c>
      <c r="F32" s="81"/>
      <c r="G32" s="455">
        <v>0</v>
      </c>
      <c r="H32" s="138">
        <v>0</v>
      </c>
    </row>
    <row r="33" spans="2:8" s="77" customFormat="1" ht="16.5" customHeight="1">
      <c r="B33" s="78"/>
      <c r="C33" s="75"/>
      <c r="D33" s="82" t="s">
        <v>102</v>
      </c>
      <c r="E33" s="80"/>
      <c r="F33" s="81"/>
      <c r="G33" s="455">
        <v>0</v>
      </c>
      <c r="H33" s="138">
        <v>0</v>
      </c>
    </row>
    <row r="34" spans="2:8" s="77" customFormat="1" ht="24.75" customHeight="1">
      <c r="B34" s="90" t="s">
        <v>4</v>
      </c>
      <c r="C34" s="510" t="s">
        <v>17</v>
      </c>
      <c r="D34" s="511"/>
      <c r="E34" s="512"/>
      <c r="F34" s="81"/>
      <c r="G34" s="454">
        <v>0</v>
      </c>
      <c r="H34" s="141">
        <f>H35+H36+H41+H42+H43+H44</f>
        <v>0</v>
      </c>
    </row>
    <row r="35" spans="2:8" s="77" customFormat="1" ht="16.5" customHeight="1">
      <c r="B35" s="78"/>
      <c r="C35" s="75">
        <v>1</v>
      </c>
      <c r="D35" s="79" t="s">
        <v>18</v>
      </c>
      <c r="E35" s="80"/>
      <c r="F35" s="81"/>
      <c r="G35" s="454">
        <v>0</v>
      </c>
      <c r="H35" s="138">
        <v>0</v>
      </c>
    </row>
    <row r="36" spans="2:8" s="77" customFormat="1" ht="16.5" customHeight="1">
      <c r="B36" s="78"/>
      <c r="C36" s="75">
        <v>2</v>
      </c>
      <c r="D36" s="79" t="s">
        <v>19</v>
      </c>
      <c r="E36" s="91"/>
      <c r="F36" s="81"/>
      <c r="G36" s="454">
        <v>0</v>
      </c>
      <c r="H36" s="138">
        <f>SUM(H37:H40)</f>
        <v>0</v>
      </c>
    </row>
    <row r="37" spans="2:8" s="85" customFormat="1" ht="16.5" customHeight="1">
      <c r="B37" s="78"/>
      <c r="C37" s="87"/>
      <c r="D37" s="82" t="s">
        <v>102</v>
      </c>
      <c r="E37" s="83" t="s">
        <v>24</v>
      </c>
      <c r="F37" s="84"/>
      <c r="G37" s="454">
        <v>0</v>
      </c>
      <c r="H37" s="139">
        <v>0</v>
      </c>
    </row>
    <row r="38" spans="2:8" s="85" customFormat="1" ht="16.5" customHeight="1">
      <c r="B38" s="86"/>
      <c r="C38" s="88"/>
      <c r="D38" s="89" t="s">
        <v>102</v>
      </c>
      <c r="E38" s="83" t="s">
        <v>5</v>
      </c>
      <c r="F38" s="84"/>
      <c r="G38" s="454">
        <v>0</v>
      </c>
      <c r="H38" s="139">
        <v>0</v>
      </c>
    </row>
    <row r="39" spans="2:8" s="85" customFormat="1" ht="16.5" customHeight="1">
      <c r="B39" s="86"/>
      <c r="C39" s="88"/>
      <c r="D39" s="89" t="s">
        <v>102</v>
      </c>
      <c r="E39" s="83" t="s">
        <v>106</v>
      </c>
      <c r="F39" s="84"/>
      <c r="G39" s="454">
        <v>0</v>
      </c>
      <c r="H39" s="139">
        <v>0</v>
      </c>
    </row>
    <row r="40" spans="2:11" s="85" customFormat="1" ht="16.5" customHeight="1">
      <c r="B40" s="86"/>
      <c r="C40" s="88"/>
      <c r="D40" s="89" t="s">
        <v>102</v>
      </c>
      <c r="E40" s="83" t="s">
        <v>115</v>
      </c>
      <c r="F40" s="84"/>
      <c r="G40" s="454">
        <v>0</v>
      </c>
      <c r="H40" s="139">
        <v>0</v>
      </c>
      <c r="K40" s="162"/>
    </row>
    <row r="41" spans="2:8" s="77" customFormat="1" ht="16.5" customHeight="1">
      <c r="B41" s="86"/>
      <c r="C41" s="75">
        <v>3</v>
      </c>
      <c r="D41" s="79" t="s">
        <v>20</v>
      </c>
      <c r="E41" s="80"/>
      <c r="F41" s="81"/>
      <c r="G41" s="454">
        <v>0</v>
      </c>
      <c r="H41" s="138">
        <v>0</v>
      </c>
    </row>
    <row r="42" spans="2:8" s="77" customFormat="1" ht="16.5" customHeight="1">
      <c r="B42" s="78"/>
      <c r="C42" s="75">
        <v>4</v>
      </c>
      <c r="D42" s="79" t="s">
        <v>21</v>
      </c>
      <c r="E42" s="80"/>
      <c r="F42" s="81"/>
      <c r="G42" s="454">
        <v>0</v>
      </c>
      <c r="H42" s="138">
        <v>0</v>
      </c>
    </row>
    <row r="43" spans="2:8" s="77" customFormat="1" ht="16.5" customHeight="1">
      <c r="B43" s="78"/>
      <c r="C43" s="75">
        <v>5</v>
      </c>
      <c r="D43" s="79" t="s">
        <v>22</v>
      </c>
      <c r="E43" s="80"/>
      <c r="F43" s="81"/>
      <c r="G43" s="454">
        <v>0</v>
      </c>
      <c r="H43" s="138">
        <v>0</v>
      </c>
    </row>
    <row r="44" spans="2:8" s="77" customFormat="1" ht="16.5" customHeight="1">
      <c r="B44" s="78"/>
      <c r="C44" s="75">
        <v>6</v>
      </c>
      <c r="D44" s="79" t="s">
        <v>23</v>
      </c>
      <c r="E44" s="80"/>
      <c r="F44" s="81"/>
      <c r="G44" s="454">
        <v>0</v>
      </c>
      <c r="H44" s="138">
        <v>0</v>
      </c>
    </row>
    <row r="45" spans="2:8" s="77" customFormat="1" ht="30" customHeight="1">
      <c r="B45" s="81"/>
      <c r="C45" s="510" t="s">
        <v>52</v>
      </c>
      <c r="D45" s="511"/>
      <c r="E45" s="512"/>
      <c r="F45" s="81"/>
      <c r="G45" s="456">
        <f>G8+G34</f>
        <v>29144176</v>
      </c>
      <c r="H45" s="141">
        <f>H8+H34</f>
        <v>14761675</v>
      </c>
    </row>
    <row r="46" spans="2:8" s="77" customFormat="1" ht="9.75" customHeight="1">
      <c r="B46" s="92"/>
      <c r="C46" s="92"/>
      <c r="D46" s="92"/>
      <c r="E46" s="92"/>
      <c r="F46" s="93"/>
      <c r="G46" s="140"/>
      <c r="H46" s="140"/>
    </row>
    <row r="47" spans="2:8" s="77" customFormat="1" ht="15.75" customHeight="1">
      <c r="B47" s="92"/>
      <c r="C47" s="92"/>
      <c r="D47" s="92"/>
      <c r="E47" s="92"/>
      <c r="F47" s="93"/>
      <c r="G47" s="140"/>
      <c r="H47" s="140"/>
    </row>
    <row r="48" spans="7:8" ht="12.75">
      <c r="G48" s="142"/>
      <c r="H48" s="142"/>
    </row>
    <row r="49" spans="7:8" ht="12.75">
      <c r="G49" s="142"/>
      <c r="H49" s="142"/>
    </row>
    <row r="50" spans="7:8" ht="12.75">
      <c r="G50" s="142"/>
      <c r="H50" s="142"/>
    </row>
  </sheetData>
  <sheetProtection/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22">
      <selection activeCell="H48" sqref="H48"/>
    </sheetView>
  </sheetViews>
  <sheetFormatPr defaultColWidth="9.140625" defaultRowHeight="12.75"/>
  <cols>
    <col min="1" max="1" width="13.28125" style="95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5" customWidth="1"/>
    <col min="6" max="6" width="8.28125" style="95" customWidth="1"/>
    <col min="7" max="7" width="16.8515625" style="98" customWidth="1"/>
    <col min="8" max="8" width="15.7109375" style="98" customWidth="1"/>
    <col min="9" max="9" width="1.421875" style="95" customWidth="1"/>
    <col min="10" max="10" width="9.140625" style="95" customWidth="1"/>
    <col min="11" max="11" width="11.28125" style="95" bestFit="1" customWidth="1"/>
    <col min="12" max="16384" width="9.140625" style="95" customWidth="1"/>
  </cols>
  <sheetData>
    <row r="2" spans="2:8" s="66" customFormat="1" ht="18">
      <c r="B2" s="63"/>
      <c r="C2" s="64"/>
      <c r="D2" s="64"/>
      <c r="E2" s="65"/>
      <c r="G2" s="508"/>
      <c r="H2" s="508"/>
    </row>
    <row r="3" spans="2:8" s="66" customFormat="1" ht="6" customHeight="1">
      <c r="B3" s="63"/>
      <c r="C3" s="64"/>
      <c r="D3" s="64"/>
      <c r="E3" s="65"/>
      <c r="G3" s="67"/>
      <c r="H3" s="67"/>
    </row>
    <row r="4" spans="2:8" s="99" customFormat="1" ht="18" customHeight="1">
      <c r="B4" s="509" t="s">
        <v>527</v>
      </c>
      <c r="C4" s="509"/>
      <c r="D4" s="509"/>
      <c r="E4" s="509"/>
      <c r="F4" s="509"/>
      <c r="G4" s="509"/>
      <c r="H4" s="509"/>
    </row>
    <row r="5" spans="2:8" s="26" customFormat="1" ht="6.75" customHeight="1">
      <c r="B5" s="100"/>
      <c r="C5" s="100"/>
      <c r="D5" s="100"/>
      <c r="G5" s="101"/>
      <c r="H5" s="101"/>
    </row>
    <row r="6" spans="2:8" s="99" customFormat="1" ht="15.75" customHeight="1">
      <c r="B6" s="521" t="s">
        <v>2</v>
      </c>
      <c r="C6" s="523" t="s">
        <v>48</v>
      </c>
      <c r="D6" s="524"/>
      <c r="E6" s="525"/>
      <c r="F6" s="521" t="s">
        <v>9</v>
      </c>
      <c r="G6" s="102" t="s">
        <v>133</v>
      </c>
      <c r="H6" s="102" t="s">
        <v>133</v>
      </c>
    </row>
    <row r="7" spans="2:8" s="99" customFormat="1" ht="15.75" customHeight="1">
      <c r="B7" s="522"/>
      <c r="C7" s="526"/>
      <c r="D7" s="527"/>
      <c r="E7" s="528"/>
      <c r="F7" s="522"/>
      <c r="G7" s="103" t="s">
        <v>134</v>
      </c>
      <c r="H7" s="104" t="s">
        <v>152</v>
      </c>
    </row>
    <row r="8" spans="2:8" s="77" customFormat="1" ht="24.75" customHeight="1">
      <c r="B8" s="90" t="s">
        <v>3</v>
      </c>
      <c r="C8" s="510" t="s">
        <v>135</v>
      </c>
      <c r="D8" s="511"/>
      <c r="E8" s="512"/>
      <c r="F8" s="81"/>
      <c r="G8" s="456">
        <f>G13+0</f>
        <v>26867647</v>
      </c>
      <c r="H8" s="141">
        <f>H9+H10+H13+H24+H25</f>
        <v>13716907</v>
      </c>
    </row>
    <row r="9" spans="2:8" s="77" customFormat="1" ht="15.75" customHeight="1">
      <c r="B9" s="78"/>
      <c r="C9" s="75">
        <v>1</v>
      </c>
      <c r="D9" s="79" t="s">
        <v>25</v>
      </c>
      <c r="E9" s="80"/>
      <c r="F9" s="81"/>
      <c r="G9" s="454">
        <v>0</v>
      </c>
      <c r="H9" s="138">
        <v>0</v>
      </c>
    </row>
    <row r="10" spans="2:8" s="77" customFormat="1" ht="15.75" customHeight="1">
      <c r="B10" s="78"/>
      <c r="C10" s="75">
        <v>2</v>
      </c>
      <c r="D10" s="79" t="s">
        <v>26</v>
      </c>
      <c r="E10" s="80"/>
      <c r="F10" s="81"/>
      <c r="G10" s="454">
        <v>0</v>
      </c>
      <c r="H10" s="138">
        <v>0</v>
      </c>
    </row>
    <row r="11" spans="2:8" s="85" customFormat="1" ht="15.75" customHeight="1">
      <c r="B11" s="78"/>
      <c r="C11" s="87"/>
      <c r="D11" s="82" t="s">
        <v>102</v>
      </c>
      <c r="E11" s="83" t="s">
        <v>109</v>
      </c>
      <c r="F11" s="84"/>
      <c r="G11" s="454">
        <v>0</v>
      </c>
      <c r="H11" s="139">
        <v>0</v>
      </c>
    </row>
    <row r="12" spans="2:8" s="85" customFormat="1" ht="15.75" customHeight="1">
      <c r="B12" s="86"/>
      <c r="C12" s="88"/>
      <c r="D12" s="89" t="s">
        <v>102</v>
      </c>
      <c r="E12" s="83" t="s">
        <v>136</v>
      </c>
      <c r="F12" s="84"/>
      <c r="G12" s="454">
        <v>0</v>
      </c>
      <c r="H12" s="139">
        <v>0</v>
      </c>
    </row>
    <row r="13" spans="2:11" s="77" customFormat="1" ht="15.75" customHeight="1">
      <c r="B13" s="86"/>
      <c r="C13" s="75">
        <v>3</v>
      </c>
      <c r="D13" s="79" t="s">
        <v>27</v>
      </c>
      <c r="E13" s="80"/>
      <c r="F13" s="81"/>
      <c r="G13" s="454">
        <f>G14+G15+G16+G17+G18+G21</f>
        <v>26867647</v>
      </c>
      <c r="H13" s="138">
        <f>H14+H15+H16+H17+H18+H19+H20+H21+H22+H23</f>
        <v>13716907</v>
      </c>
      <c r="K13" s="462"/>
    </row>
    <row r="14" spans="2:11" s="85" customFormat="1" ht="15.75" customHeight="1">
      <c r="B14" s="78"/>
      <c r="C14" s="87"/>
      <c r="D14" s="82" t="s">
        <v>102</v>
      </c>
      <c r="E14" s="83" t="s">
        <v>144</v>
      </c>
      <c r="F14" s="84">
        <v>401</v>
      </c>
      <c r="G14" s="455">
        <v>12959705</v>
      </c>
      <c r="H14" s="139">
        <v>0</v>
      </c>
      <c r="K14" s="162"/>
    </row>
    <row r="15" spans="2:8" s="85" customFormat="1" ht="15.75" customHeight="1">
      <c r="B15" s="86"/>
      <c r="C15" s="88"/>
      <c r="D15" s="89" t="s">
        <v>102</v>
      </c>
      <c r="E15" s="83" t="s">
        <v>145</v>
      </c>
      <c r="F15" s="84">
        <v>421</v>
      </c>
      <c r="G15" s="455">
        <v>67729</v>
      </c>
      <c r="H15" s="139">
        <v>186000</v>
      </c>
    </row>
    <row r="16" spans="2:8" s="85" customFormat="1" ht="15.75" customHeight="1">
      <c r="B16" s="86"/>
      <c r="C16" s="88"/>
      <c r="D16" s="89" t="s">
        <v>102</v>
      </c>
      <c r="E16" s="83" t="s">
        <v>110</v>
      </c>
      <c r="F16" s="84">
        <v>431</v>
      </c>
      <c r="G16" s="455">
        <v>193199</v>
      </c>
      <c r="H16" s="139">
        <v>51894</v>
      </c>
    </row>
    <row r="17" spans="2:8" s="85" customFormat="1" ht="15.75" customHeight="1">
      <c r="B17" s="86"/>
      <c r="C17" s="88"/>
      <c r="D17" s="89" t="s">
        <v>102</v>
      </c>
      <c r="E17" s="83" t="s">
        <v>111</v>
      </c>
      <c r="F17" s="84">
        <v>438</v>
      </c>
      <c r="G17" s="455">
        <v>8450</v>
      </c>
      <c r="H17" s="139">
        <v>650</v>
      </c>
    </row>
    <row r="18" spans="2:8" s="85" customFormat="1" ht="15.75" customHeight="1">
      <c r="B18" s="86"/>
      <c r="C18" s="88"/>
      <c r="D18" s="89" t="s">
        <v>102</v>
      </c>
      <c r="E18" s="83" t="s">
        <v>112</v>
      </c>
      <c r="F18" s="84">
        <v>444</v>
      </c>
      <c r="G18" s="455">
        <v>187087</v>
      </c>
      <c r="H18" s="450">
        <v>26886</v>
      </c>
    </row>
    <row r="19" spans="2:8" s="85" customFormat="1" ht="15.75" customHeight="1">
      <c r="B19" s="86"/>
      <c r="C19" s="88"/>
      <c r="D19" s="89" t="s">
        <v>102</v>
      </c>
      <c r="E19" s="83" t="s">
        <v>113</v>
      </c>
      <c r="F19" s="84">
        <v>445</v>
      </c>
      <c r="G19" s="455">
        <v>0</v>
      </c>
      <c r="H19" s="139">
        <v>0</v>
      </c>
    </row>
    <row r="20" spans="2:8" s="85" customFormat="1" ht="15.75" customHeight="1">
      <c r="B20" s="86"/>
      <c r="C20" s="88"/>
      <c r="D20" s="89" t="s">
        <v>102</v>
      </c>
      <c r="E20" s="83" t="s">
        <v>114</v>
      </c>
      <c r="F20" s="84"/>
      <c r="G20" s="455">
        <v>0</v>
      </c>
      <c r="H20" s="139">
        <v>0</v>
      </c>
    </row>
    <row r="21" spans="2:8" s="85" customFormat="1" ht="15.75" customHeight="1">
      <c r="B21" s="86"/>
      <c r="C21" s="88"/>
      <c r="D21" s="89" t="s">
        <v>102</v>
      </c>
      <c r="E21" s="83" t="s">
        <v>108</v>
      </c>
      <c r="F21" s="84">
        <v>456</v>
      </c>
      <c r="G21" s="455">
        <v>13451477</v>
      </c>
      <c r="H21" s="139">
        <v>13451477</v>
      </c>
    </row>
    <row r="22" spans="2:8" s="85" customFormat="1" ht="15.75" customHeight="1">
      <c r="B22" s="86"/>
      <c r="C22" s="88"/>
      <c r="D22" s="89" t="s">
        <v>102</v>
      </c>
      <c r="E22" s="83" t="s">
        <v>117</v>
      </c>
      <c r="F22" s="84"/>
      <c r="G22" s="455"/>
      <c r="H22" s="139">
        <v>0</v>
      </c>
    </row>
    <row r="23" spans="2:8" s="85" customFormat="1" ht="15.75" customHeight="1">
      <c r="B23" s="86"/>
      <c r="C23" s="88"/>
      <c r="D23" s="89" t="s">
        <v>102</v>
      </c>
      <c r="E23" s="83" t="s">
        <v>116</v>
      </c>
      <c r="F23" s="84"/>
      <c r="G23" s="455"/>
      <c r="H23" s="139">
        <v>0</v>
      </c>
    </row>
    <row r="24" spans="2:8" s="77" customFormat="1" ht="15.75" customHeight="1">
      <c r="B24" s="86"/>
      <c r="C24" s="75">
        <v>4</v>
      </c>
      <c r="D24" s="79" t="s">
        <v>28</v>
      </c>
      <c r="E24" s="80"/>
      <c r="F24" s="81"/>
      <c r="G24" s="454"/>
      <c r="H24" s="449">
        <v>0</v>
      </c>
    </row>
    <row r="25" spans="2:8" s="77" customFormat="1" ht="15.75" customHeight="1">
      <c r="B25" s="78"/>
      <c r="C25" s="75">
        <v>5</v>
      </c>
      <c r="D25" s="79" t="s">
        <v>146</v>
      </c>
      <c r="E25" s="80"/>
      <c r="F25" s="81"/>
      <c r="G25" s="454"/>
      <c r="H25" s="449">
        <v>0</v>
      </c>
    </row>
    <row r="26" spans="2:8" s="77" customFormat="1" ht="24.75" customHeight="1">
      <c r="B26" s="90" t="s">
        <v>4</v>
      </c>
      <c r="C26" s="510" t="s">
        <v>49</v>
      </c>
      <c r="D26" s="511"/>
      <c r="E26" s="512"/>
      <c r="F26" s="81"/>
      <c r="G26" s="454"/>
      <c r="H26" s="141">
        <f>H27+H30+H31+H32</f>
        <v>0</v>
      </c>
    </row>
    <row r="27" spans="2:8" s="77" customFormat="1" ht="15.75" customHeight="1">
      <c r="B27" s="78"/>
      <c r="C27" s="75">
        <v>1</v>
      </c>
      <c r="D27" s="79" t="s">
        <v>33</v>
      </c>
      <c r="E27" s="91"/>
      <c r="F27" s="81"/>
      <c r="G27" s="454"/>
      <c r="H27" s="138">
        <f>H28+H29</f>
        <v>0</v>
      </c>
    </row>
    <row r="28" spans="2:8" s="85" customFormat="1" ht="15.75" customHeight="1">
      <c r="B28" s="78"/>
      <c r="C28" s="87"/>
      <c r="D28" s="82" t="s">
        <v>102</v>
      </c>
      <c r="E28" s="83" t="s">
        <v>34</v>
      </c>
      <c r="F28" s="84"/>
      <c r="G28" s="455"/>
      <c r="H28" s="139">
        <v>0</v>
      </c>
    </row>
    <row r="29" spans="2:8" s="85" customFormat="1" ht="15.75" customHeight="1">
      <c r="B29" s="86"/>
      <c r="C29" s="88"/>
      <c r="D29" s="89" t="s">
        <v>102</v>
      </c>
      <c r="E29" s="83" t="s">
        <v>31</v>
      </c>
      <c r="F29" s="84"/>
      <c r="G29" s="455"/>
      <c r="H29" s="139"/>
    </row>
    <row r="30" spans="2:8" s="77" customFormat="1" ht="15.75" customHeight="1">
      <c r="B30" s="86"/>
      <c r="C30" s="75">
        <v>2</v>
      </c>
      <c r="D30" s="79" t="s">
        <v>35</v>
      </c>
      <c r="E30" s="80"/>
      <c r="F30" s="81"/>
      <c r="G30" s="454"/>
      <c r="H30" s="138">
        <v>0</v>
      </c>
    </row>
    <row r="31" spans="2:8" s="77" customFormat="1" ht="15.75" customHeight="1">
      <c r="B31" s="78"/>
      <c r="C31" s="75">
        <v>3</v>
      </c>
      <c r="D31" s="79" t="s">
        <v>28</v>
      </c>
      <c r="E31" s="80"/>
      <c r="F31" s="81"/>
      <c r="G31" s="454"/>
      <c r="H31" s="138">
        <v>0</v>
      </c>
    </row>
    <row r="32" spans="2:8" s="77" customFormat="1" ht="15.75" customHeight="1">
      <c r="B32" s="78"/>
      <c r="C32" s="75">
        <v>4</v>
      </c>
      <c r="D32" s="79" t="s">
        <v>36</v>
      </c>
      <c r="E32" s="80"/>
      <c r="F32" s="81"/>
      <c r="G32" s="454"/>
      <c r="H32" s="138">
        <v>0</v>
      </c>
    </row>
    <row r="33" spans="2:8" s="77" customFormat="1" ht="24.75" customHeight="1">
      <c r="B33" s="78"/>
      <c r="C33" s="510" t="s">
        <v>51</v>
      </c>
      <c r="D33" s="511"/>
      <c r="E33" s="512"/>
      <c r="F33" s="81"/>
      <c r="G33" s="456">
        <f>G8+0</f>
        <v>26867647</v>
      </c>
      <c r="H33" s="138">
        <f>H8+H26</f>
        <v>13716907</v>
      </c>
    </row>
    <row r="34" spans="2:8" s="77" customFormat="1" ht="24.75" customHeight="1">
      <c r="B34" s="90" t="s">
        <v>37</v>
      </c>
      <c r="C34" s="510" t="s">
        <v>38</v>
      </c>
      <c r="D34" s="511"/>
      <c r="E34" s="512"/>
      <c r="F34" s="81"/>
      <c r="G34" s="456">
        <f>G37+G41+G42+G43+G44</f>
        <v>2276529</v>
      </c>
      <c r="H34" s="141">
        <f>H35+H36+H37+H38+H39+H40+H41+H42+H43+H44</f>
        <v>1044768</v>
      </c>
    </row>
    <row r="35" spans="2:8" s="77" customFormat="1" ht="15.75" customHeight="1">
      <c r="B35" s="78"/>
      <c r="C35" s="75">
        <v>1</v>
      </c>
      <c r="D35" s="79" t="s">
        <v>39</v>
      </c>
      <c r="E35" s="80"/>
      <c r="F35" s="81"/>
      <c r="G35" s="454"/>
      <c r="H35" s="138">
        <v>0</v>
      </c>
    </row>
    <row r="36" spans="2:8" s="77" customFormat="1" ht="15.75" customHeight="1">
      <c r="B36" s="78"/>
      <c r="C36" s="105">
        <v>2</v>
      </c>
      <c r="D36" s="79" t="s">
        <v>40</v>
      </c>
      <c r="E36" s="80"/>
      <c r="F36" s="81"/>
      <c r="G36" s="454"/>
      <c r="H36" s="138">
        <v>0</v>
      </c>
    </row>
    <row r="37" spans="2:8" s="77" customFormat="1" ht="15.75" customHeight="1">
      <c r="B37" s="78"/>
      <c r="C37" s="75">
        <v>3</v>
      </c>
      <c r="D37" s="79" t="s">
        <v>41</v>
      </c>
      <c r="E37" s="80"/>
      <c r="F37" s="81"/>
      <c r="G37" s="454">
        <v>100000</v>
      </c>
      <c r="H37" s="138">
        <v>100000</v>
      </c>
    </row>
    <row r="38" spans="2:8" s="77" customFormat="1" ht="15.75" customHeight="1">
      <c r="B38" s="78"/>
      <c r="C38" s="105">
        <v>4</v>
      </c>
      <c r="D38" s="79" t="s">
        <v>42</v>
      </c>
      <c r="E38" s="80"/>
      <c r="F38" s="81"/>
      <c r="G38" s="454"/>
      <c r="H38" s="138">
        <v>0</v>
      </c>
    </row>
    <row r="39" spans="2:8" s="77" customFormat="1" ht="15.75" customHeight="1">
      <c r="B39" s="78"/>
      <c r="C39" s="75">
        <v>5</v>
      </c>
      <c r="D39" s="79" t="s">
        <v>118</v>
      </c>
      <c r="E39" s="80"/>
      <c r="F39" s="81"/>
      <c r="G39" s="454"/>
      <c r="H39" s="138">
        <v>0</v>
      </c>
    </row>
    <row r="40" spans="2:8" s="77" customFormat="1" ht="15.75" customHeight="1">
      <c r="B40" s="78"/>
      <c r="C40" s="105">
        <v>6</v>
      </c>
      <c r="D40" s="79" t="s">
        <v>43</v>
      </c>
      <c r="E40" s="80"/>
      <c r="F40" s="81"/>
      <c r="G40" s="454"/>
      <c r="H40" s="138">
        <v>0</v>
      </c>
    </row>
    <row r="41" spans="2:8" s="77" customFormat="1" ht="15.75" customHeight="1">
      <c r="B41" s="78"/>
      <c r="C41" s="75">
        <v>7</v>
      </c>
      <c r="D41" s="79" t="s">
        <v>44</v>
      </c>
      <c r="E41" s="80"/>
      <c r="F41" s="81"/>
      <c r="G41" s="454">
        <f>H41+0</f>
        <v>14036</v>
      </c>
      <c r="H41" s="138">
        <v>14036</v>
      </c>
    </row>
    <row r="42" spans="2:8" s="77" customFormat="1" ht="15.75" customHeight="1">
      <c r="B42" s="78"/>
      <c r="C42" s="105">
        <v>8</v>
      </c>
      <c r="D42" s="79" t="s">
        <v>45</v>
      </c>
      <c r="E42" s="80"/>
      <c r="F42" s="81"/>
      <c r="G42" s="454">
        <f>H42+0</f>
        <v>266677</v>
      </c>
      <c r="H42" s="138">
        <v>266677</v>
      </c>
    </row>
    <row r="43" spans="2:8" s="77" customFormat="1" ht="15.75" customHeight="1">
      <c r="B43" s="78"/>
      <c r="C43" s="75">
        <v>9</v>
      </c>
      <c r="D43" s="79" t="s">
        <v>46</v>
      </c>
      <c r="E43" s="80"/>
      <c r="F43" s="81"/>
      <c r="G43" s="454">
        <f>H44+0</f>
        <v>664055</v>
      </c>
      <c r="H43" s="138">
        <v>0</v>
      </c>
    </row>
    <row r="44" spans="2:8" s="77" customFormat="1" ht="15.75" customHeight="1">
      <c r="B44" s="78"/>
      <c r="C44" s="105">
        <v>10</v>
      </c>
      <c r="D44" s="79" t="s">
        <v>47</v>
      </c>
      <c r="E44" s="80"/>
      <c r="F44" s="81"/>
      <c r="G44" s="454">
        <v>1231761</v>
      </c>
      <c r="H44" s="138">
        <v>664055</v>
      </c>
    </row>
    <row r="45" spans="2:8" s="77" customFormat="1" ht="24.75" customHeight="1">
      <c r="B45" s="78"/>
      <c r="C45" s="510" t="s">
        <v>50</v>
      </c>
      <c r="D45" s="511"/>
      <c r="E45" s="512"/>
      <c r="F45" s="81"/>
      <c r="G45" s="456">
        <f>G8+G34</f>
        <v>29144176</v>
      </c>
      <c r="H45" s="141">
        <f>H8+H26+H34</f>
        <v>14761675</v>
      </c>
    </row>
    <row r="46" spans="2:8" s="77" customFormat="1" ht="15.75" customHeight="1">
      <c r="B46" s="92"/>
      <c r="C46" s="92"/>
      <c r="D46" s="106"/>
      <c r="E46" s="93"/>
      <c r="F46" s="93"/>
      <c r="G46" s="140"/>
      <c r="H46" s="140"/>
    </row>
    <row r="47" spans="2:8" s="77" customFormat="1" ht="15.75" customHeight="1">
      <c r="B47" s="92"/>
      <c r="C47" s="92"/>
      <c r="D47" s="106"/>
      <c r="E47" s="93"/>
      <c r="F47" s="93"/>
      <c r="G47" s="94"/>
      <c r="H47" s="94"/>
    </row>
    <row r="48" spans="2:8" s="77" customFormat="1" ht="15.75" customHeight="1">
      <c r="B48" s="92"/>
      <c r="C48" s="92"/>
      <c r="D48" s="106"/>
      <c r="E48" s="93"/>
      <c r="F48" s="93"/>
      <c r="G48" s="94"/>
      <c r="H48" s="94"/>
    </row>
    <row r="49" spans="2:8" s="77" customFormat="1" ht="15.75" customHeight="1">
      <c r="B49" s="92"/>
      <c r="C49" s="92"/>
      <c r="D49" s="106"/>
      <c r="E49" s="93"/>
      <c r="F49" s="93"/>
      <c r="G49" s="94"/>
      <c r="H49" s="94"/>
    </row>
    <row r="50" spans="2:8" s="77" customFormat="1" ht="15.75" customHeight="1">
      <c r="B50" s="92"/>
      <c r="C50" s="92"/>
      <c r="D50" s="106"/>
      <c r="E50" s="93"/>
      <c r="F50" s="93"/>
      <c r="G50" s="94"/>
      <c r="H50" s="94"/>
    </row>
    <row r="51" spans="2:8" s="77" customFormat="1" ht="15.75" customHeight="1">
      <c r="B51" s="92"/>
      <c r="C51" s="92"/>
      <c r="D51" s="106"/>
      <c r="E51" s="93"/>
      <c r="F51" s="93"/>
      <c r="G51" s="94"/>
      <c r="H51" s="94"/>
    </row>
    <row r="52" spans="2:8" s="77" customFormat="1" ht="15.75" customHeight="1">
      <c r="B52" s="92"/>
      <c r="C52" s="92"/>
      <c r="D52" s="106"/>
      <c r="E52" s="93"/>
      <c r="F52" s="93"/>
      <c r="G52" s="94"/>
      <c r="H52" s="94"/>
    </row>
    <row r="53" spans="2:8" s="77" customFormat="1" ht="15.75" customHeight="1">
      <c r="B53" s="92"/>
      <c r="C53" s="92"/>
      <c r="D53" s="106"/>
      <c r="E53" s="93"/>
      <c r="F53" s="93"/>
      <c r="G53" s="94"/>
      <c r="H53" s="94"/>
    </row>
    <row r="54" spans="2:8" s="77" customFormat="1" ht="15.75" customHeight="1">
      <c r="B54" s="92"/>
      <c r="C54" s="92"/>
      <c r="D54" s="106"/>
      <c r="E54" s="93"/>
      <c r="F54" s="93"/>
      <c r="G54" s="94"/>
      <c r="H54" s="94"/>
    </row>
    <row r="55" spans="2:8" s="77" customFormat="1" ht="15.75" customHeight="1">
      <c r="B55" s="92"/>
      <c r="C55" s="92"/>
      <c r="D55" s="92"/>
      <c r="E55" s="92"/>
      <c r="F55" s="93"/>
      <c r="G55" s="94"/>
      <c r="H55" s="94"/>
    </row>
    <row r="56" spans="2:8" ht="12.75">
      <c r="B56" s="107"/>
      <c r="C56" s="107"/>
      <c r="D56" s="108"/>
      <c r="E56" s="109"/>
      <c r="F56" s="109"/>
      <c r="G56" s="110"/>
      <c r="H56" s="110"/>
    </row>
  </sheetData>
  <sheetProtection/>
  <mergeCells count="10">
    <mergeCell ref="G2:H2"/>
    <mergeCell ref="B4:H4"/>
    <mergeCell ref="C33:E33"/>
    <mergeCell ref="C8:E8"/>
    <mergeCell ref="F6:F7"/>
    <mergeCell ref="C45:E45"/>
    <mergeCell ref="B6:B7"/>
    <mergeCell ref="C6:E7"/>
    <mergeCell ref="C26:E26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22">
      <selection activeCell="E44" sqref="E44"/>
    </sheetView>
  </sheetViews>
  <sheetFormatPr defaultColWidth="9.140625" defaultRowHeight="12.75"/>
  <cols>
    <col min="1" max="1" width="3.140625" style="26" customWidth="1"/>
    <col min="2" max="2" width="3.7109375" style="100" customWidth="1"/>
    <col min="3" max="3" width="5.28125" style="100" customWidth="1"/>
    <col min="4" max="4" width="2.7109375" style="100" customWidth="1"/>
    <col min="5" max="5" width="51.7109375" style="26" customWidth="1"/>
    <col min="6" max="6" width="17.140625" style="101" customWidth="1"/>
    <col min="7" max="7" width="14.00390625" style="101" customWidth="1"/>
    <col min="8" max="8" width="1.421875" style="26" customWidth="1"/>
    <col min="9" max="9" width="9.140625" style="26" customWidth="1"/>
    <col min="10" max="10" width="18.00390625" style="114" customWidth="1"/>
    <col min="11" max="11" width="11.28125" style="26" bestFit="1" customWidth="1"/>
    <col min="12" max="16384" width="9.140625" style="26" customWidth="1"/>
  </cols>
  <sheetData>
    <row r="2" spans="2:10" s="99" customFormat="1" ht="18">
      <c r="B2" s="63"/>
      <c r="C2" s="63"/>
      <c r="D2" s="64"/>
      <c r="E2" s="65"/>
      <c r="F2" s="66"/>
      <c r="G2" s="111"/>
      <c r="H2" s="66"/>
      <c r="I2" s="66"/>
      <c r="J2" s="112"/>
    </row>
    <row r="3" spans="2:10" s="99" customFormat="1" ht="7.5" customHeight="1">
      <c r="B3" s="63"/>
      <c r="C3" s="63"/>
      <c r="D3" s="64"/>
      <c r="E3" s="65"/>
      <c r="F3" s="67"/>
      <c r="G3" s="111"/>
      <c r="H3" s="66"/>
      <c r="I3" s="66"/>
      <c r="J3" s="112"/>
    </row>
    <row r="4" spans="2:10" s="99" customFormat="1" ht="29.25" customHeight="1">
      <c r="B4" s="532" t="s">
        <v>528</v>
      </c>
      <c r="C4" s="532"/>
      <c r="D4" s="532"/>
      <c r="E4" s="532"/>
      <c r="F4" s="532"/>
      <c r="G4" s="532"/>
      <c r="H4" s="113"/>
      <c r="I4" s="113"/>
      <c r="J4" s="112"/>
    </row>
    <row r="5" spans="2:10" s="99" customFormat="1" ht="18.75" customHeight="1">
      <c r="B5" s="547" t="s">
        <v>131</v>
      </c>
      <c r="C5" s="547"/>
      <c r="D5" s="547"/>
      <c r="E5" s="547"/>
      <c r="F5" s="547"/>
      <c r="G5" s="547"/>
      <c r="H5" s="68"/>
      <c r="I5" s="68"/>
      <c r="J5" s="112"/>
    </row>
    <row r="6" ht="7.5" customHeight="1"/>
    <row r="7" spans="2:10" s="99" customFormat="1" ht="15.75" customHeight="1">
      <c r="B7" s="539" t="s">
        <v>2</v>
      </c>
      <c r="C7" s="533" t="s">
        <v>132</v>
      </c>
      <c r="D7" s="534"/>
      <c r="E7" s="535"/>
      <c r="F7" s="115" t="s">
        <v>133</v>
      </c>
      <c r="G7" s="115" t="s">
        <v>133</v>
      </c>
      <c r="H7" s="77"/>
      <c r="I7" s="77"/>
      <c r="J7" s="112"/>
    </row>
    <row r="8" spans="2:10" s="99" customFormat="1" ht="15.75" customHeight="1">
      <c r="B8" s="540"/>
      <c r="C8" s="536"/>
      <c r="D8" s="537"/>
      <c r="E8" s="538"/>
      <c r="F8" s="116" t="s">
        <v>134</v>
      </c>
      <c r="G8" s="117" t="s">
        <v>152</v>
      </c>
      <c r="H8" s="77"/>
      <c r="I8" s="77"/>
      <c r="J8" s="112"/>
    </row>
    <row r="9" spans="2:10" s="99" customFormat="1" ht="24.75" customHeight="1">
      <c r="B9" s="118">
        <v>1</v>
      </c>
      <c r="C9" s="541" t="s">
        <v>53</v>
      </c>
      <c r="D9" s="542"/>
      <c r="E9" s="543"/>
      <c r="F9" s="458">
        <v>27494970</v>
      </c>
      <c r="G9" s="129">
        <v>10469804</v>
      </c>
      <c r="J9" s="112"/>
    </row>
    <row r="10" spans="2:10" s="99" customFormat="1" ht="24.75" customHeight="1">
      <c r="B10" s="118">
        <v>2</v>
      </c>
      <c r="C10" s="541" t="s">
        <v>54</v>
      </c>
      <c r="D10" s="542"/>
      <c r="E10" s="543"/>
      <c r="F10" s="458">
        <v>4669</v>
      </c>
      <c r="G10" s="129">
        <v>0</v>
      </c>
      <c r="J10" s="112"/>
    </row>
    <row r="11" spans="2:10" s="99" customFormat="1" ht="24.75" customHeight="1">
      <c r="B11" s="96">
        <v>3</v>
      </c>
      <c r="C11" s="541" t="s">
        <v>147</v>
      </c>
      <c r="D11" s="542"/>
      <c r="E11" s="543"/>
      <c r="F11" s="458">
        <v>2375289</v>
      </c>
      <c r="G11" s="130">
        <v>0</v>
      </c>
      <c r="J11" s="112"/>
    </row>
    <row r="12" spans="2:10" s="99" customFormat="1" ht="24.75" customHeight="1">
      <c r="B12" s="96">
        <v>4</v>
      </c>
      <c r="C12" s="541" t="s">
        <v>119</v>
      </c>
      <c r="D12" s="542"/>
      <c r="E12" s="543"/>
      <c r="F12" s="458">
        <v>22726506</v>
      </c>
      <c r="G12" s="131">
        <v>9179400</v>
      </c>
      <c r="J12" s="128"/>
    </row>
    <row r="13" spans="2:10" s="99" customFormat="1" ht="24.75" customHeight="1">
      <c r="B13" s="96">
        <v>5</v>
      </c>
      <c r="C13" s="541" t="s">
        <v>120</v>
      </c>
      <c r="D13" s="542"/>
      <c r="E13" s="543"/>
      <c r="F13" s="458">
        <f>F14+F15</f>
        <v>2687601</v>
      </c>
      <c r="G13" s="131">
        <v>509163</v>
      </c>
      <c r="J13" s="135"/>
    </row>
    <row r="14" spans="2:10" s="99" customFormat="1" ht="24.75" customHeight="1">
      <c r="B14" s="96"/>
      <c r="C14" s="119"/>
      <c r="D14" s="545" t="s">
        <v>121</v>
      </c>
      <c r="E14" s="546"/>
      <c r="F14" s="458">
        <v>2303000</v>
      </c>
      <c r="G14" s="132">
        <v>0</v>
      </c>
      <c r="H14" s="85"/>
      <c r="I14" s="85"/>
      <c r="J14" s="137"/>
    </row>
    <row r="15" spans="2:10" s="99" customFormat="1" ht="24.75" customHeight="1">
      <c r="B15" s="96"/>
      <c r="C15" s="119"/>
      <c r="D15" s="545" t="s">
        <v>122</v>
      </c>
      <c r="E15" s="546"/>
      <c r="F15" s="458">
        <v>384601</v>
      </c>
      <c r="G15" s="132">
        <v>509163</v>
      </c>
      <c r="H15" s="85"/>
      <c r="I15" s="85"/>
      <c r="J15" s="135"/>
    </row>
    <row r="16" spans="2:10" s="99" customFormat="1" ht="24.75" customHeight="1">
      <c r="B16" s="118">
        <v>6</v>
      </c>
      <c r="C16" s="541" t="s">
        <v>123</v>
      </c>
      <c r="D16" s="542"/>
      <c r="E16" s="543"/>
      <c r="F16" s="458">
        <v>0</v>
      </c>
      <c r="G16" s="129">
        <v>0</v>
      </c>
      <c r="J16" s="135"/>
    </row>
    <row r="17" spans="2:10" s="99" customFormat="1" ht="24.75" customHeight="1">
      <c r="B17" s="118">
        <v>7</v>
      </c>
      <c r="C17" s="541" t="s">
        <v>124</v>
      </c>
      <c r="D17" s="542"/>
      <c r="E17" s="543"/>
      <c r="F17" s="458">
        <v>2997532</v>
      </c>
      <c r="G17" s="129">
        <v>0</v>
      </c>
      <c r="J17" s="135"/>
    </row>
    <row r="18" spans="2:10" s="99" customFormat="1" ht="39.75" customHeight="1">
      <c r="B18" s="118">
        <v>8</v>
      </c>
      <c r="C18" s="510" t="s">
        <v>125</v>
      </c>
      <c r="D18" s="511"/>
      <c r="E18" s="512"/>
      <c r="F18" s="458">
        <f>F12+F13+F17</f>
        <v>28411639</v>
      </c>
      <c r="G18" s="133">
        <f>G12+G13+G16+G17</f>
        <v>9688563</v>
      </c>
      <c r="H18" s="77"/>
      <c r="I18" s="77"/>
      <c r="J18" s="161"/>
    </row>
    <row r="19" spans="2:10" s="99" customFormat="1" ht="39.75" customHeight="1">
      <c r="B19" s="118">
        <v>9</v>
      </c>
      <c r="C19" s="529" t="s">
        <v>126</v>
      </c>
      <c r="D19" s="530"/>
      <c r="E19" s="531"/>
      <c r="F19" s="458">
        <f>F9+F10+F11-F18</f>
        <v>1463289</v>
      </c>
      <c r="G19" s="133">
        <f>G9-G18</f>
        <v>781241</v>
      </c>
      <c r="H19" s="77"/>
      <c r="I19" s="77"/>
      <c r="J19" s="160"/>
    </row>
    <row r="20" spans="2:10" s="99" customFormat="1" ht="24.75" customHeight="1">
      <c r="B20" s="118">
        <v>10</v>
      </c>
      <c r="C20" s="541" t="s">
        <v>55</v>
      </c>
      <c r="D20" s="542"/>
      <c r="E20" s="543"/>
      <c r="F20" s="458">
        <v>0</v>
      </c>
      <c r="G20" s="129">
        <v>0</v>
      </c>
      <c r="J20" s="112"/>
    </row>
    <row r="21" spans="2:10" s="99" customFormat="1" ht="24.75" customHeight="1">
      <c r="B21" s="118">
        <v>11</v>
      </c>
      <c r="C21" s="541" t="s">
        <v>127</v>
      </c>
      <c r="D21" s="542"/>
      <c r="E21" s="543"/>
      <c r="F21" s="458">
        <v>0</v>
      </c>
      <c r="G21" s="129">
        <v>0</v>
      </c>
      <c r="J21" s="112"/>
    </row>
    <row r="22" spans="2:10" s="99" customFormat="1" ht="24.75" customHeight="1">
      <c r="B22" s="118">
        <v>12</v>
      </c>
      <c r="C22" s="541" t="s">
        <v>56</v>
      </c>
      <c r="D22" s="542"/>
      <c r="E22" s="543"/>
      <c r="F22" s="458">
        <v>0</v>
      </c>
      <c r="G22" s="129">
        <f>G23+G24+G25+G26</f>
        <v>0</v>
      </c>
      <c r="J22" s="112"/>
    </row>
    <row r="23" spans="2:10" s="99" customFormat="1" ht="24.75" customHeight="1">
      <c r="B23" s="118"/>
      <c r="C23" s="120">
        <v>121</v>
      </c>
      <c r="D23" s="545" t="s">
        <v>57</v>
      </c>
      <c r="E23" s="546"/>
      <c r="F23" s="458">
        <v>0</v>
      </c>
      <c r="G23" s="134">
        <v>0</v>
      </c>
      <c r="H23" s="85"/>
      <c r="I23" s="85"/>
      <c r="J23" s="112"/>
    </row>
    <row r="24" spans="2:10" s="99" customFormat="1" ht="24.75" customHeight="1">
      <c r="B24" s="118"/>
      <c r="C24" s="119">
        <v>122</v>
      </c>
      <c r="D24" s="545" t="s">
        <v>128</v>
      </c>
      <c r="E24" s="546"/>
      <c r="F24" s="458">
        <v>0</v>
      </c>
      <c r="G24" s="134">
        <v>0</v>
      </c>
      <c r="H24" s="85"/>
      <c r="I24" s="85"/>
      <c r="J24" s="112"/>
    </row>
    <row r="25" spans="2:10" s="99" customFormat="1" ht="24.75" customHeight="1">
      <c r="B25" s="118"/>
      <c r="C25" s="119">
        <v>123</v>
      </c>
      <c r="D25" s="545" t="s">
        <v>58</v>
      </c>
      <c r="E25" s="546"/>
      <c r="F25" s="458">
        <v>0</v>
      </c>
      <c r="G25" s="134">
        <v>0</v>
      </c>
      <c r="H25" s="85"/>
      <c r="I25" s="85"/>
      <c r="J25" s="112"/>
    </row>
    <row r="26" spans="2:10" s="99" customFormat="1" ht="24.75" customHeight="1">
      <c r="B26" s="118"/>
      <c r="C26" s="119">
        <v>124</v>
      </c>
      <c r="D26" s="545" t="s">
        <v>59</v>
      </c>
      <c r="E26" s="546"/>
      <c r="F26" s="458">
        <v>0</v>
      </c>
      <c r="G26" s="134">
        <v>0</v>
      </c>
      <c r="H26" s="85"/>
      <c r="I26" s="85"/>
      <c r="J26" s="112"/>
    </row>
    <row r="27" spans="2:10" s="99" customFormat="1" ht="27" customHeight="1">
      <c r="B27" s="118">
        <v>13</v>
      </c>
      <c r="C27" s="529" t="s">
        <v>60</v>
      </c>
      <c r="D27" s="530"/>
      <c r="E27" s="531"/>
      <c r="F27" s="458">
        <v>0</v>
      </c>
      <c r="G27" s="133">
        <f>G20+G21+G22</f>
        <v>0</v>
      </c>
      <c r="H27" s="77"/>
      <c r="J27" s="77"/>
    </row>
    <row r="28" spans="2:11" s="99" customFormat="1" ht="27.75" customHeight="1">
      <c r="B28" s="118">
        <v>14</v>
      </c>
      <c r="C28" s="529" t="s">
        <v>129</v>
      </c>
      <c r="D28" s="530"/>
      <c r="E28" s="531"/>
      <c r="F28" s="458">
        <f>F19+0</f>
        <v>1463289</v>
      </c>
      <c r="G28" s="133">
        <f>G19+G27</f>
        <v>781241</v>
      </c>
      <c r="H28" s="77"/>
      <c r="J28" s="77"/>
      <c r="K28" s="224"/>
    </row>
    <row r="29" spans="2:10" s="99" customFormat="1" ht="24.75" customHeight="1">
      <c r="B29" s="118">
        <v>15</v>
      </c>
      <c r="C29" s="541" t="s">
        <v>61</v>
      </c>
      <c r="D29" s="542"/>
      <c r="E29" s="543"/>
      <c r="F29" s="458">
        <v>219493</v>
      </c>
      <c r="G29" s="129">
        <v>117186</v>
      </c>
      <c r="J29" s="112"/>
    </row>
    <row r="30" spans="2:10" s="99" customFormat="1" ht="28.5" customHeight="1">
      <c r="B30" s="118">
        <v>16</v>
      </c>
      <c r="C30" s="529" t="s">
        <v>529</v>
      </c>
      <c r="D30" s="530"/>
      <c r="E30" s="531"/>
      <c r="F30" s="458">
        <f>F28-F29</f>
        <v>1243796</v>
      </c>
      <c r="G30" s="133">
        <f>G28-G29</f>
        <v>664055</v>
      </c>
      <c r="H30" s="77"/>
      <c r="I30" s="77"/>
      <c r="J30" s="112"/>
    </row>
    <row r="31" spans="2:10" s="99" customFormat="1" ht="24.75" customHeight="1">
      <c r="B31" s="118">
        <v>17</v>
      </c>
      <c r="C31" s="544" t="s">
        <v>530</v>
      </c>
      <c r="D31" s="542"/>
      <c r="E31" s="543"/>
      <c r="F31" s="458">
        <v>12035</v>
      </c>
      <c r="G31" s="129">
        <v>0</v>
      </c>
      <c r="J31" s="112"/>
    </row>
    <row r="32" spans="2:10" s="99" customFormat="1" ht="15.75" customHeight="1">
      <c r="B32" s="118"/>
      <c r="C32" s="529" t="s">
        <v>130</v>
      </c>
      <c r="D32" s="530"/>
      <c r="E32" s="531"/>
      <c r="F32" s="459">
        <f>F30-F31</f>
        <v>1231761</v>
      </c>
      <c r="G32" s="129">
        <v>0</v>
      </c>
      <c r="J32" s="112"/>
    </row>
    <row r="33" spans="2:10" s="99" customFormat="1" ht="15.75" customHeight="1">
      <c r="B33" s="118"/>
      <c r="C33" s="118"/>
      <c r="D33" s="118"/>
      <c r="E33" s="457"/>
      <c r="F33" s="129"/>
      <c r="G33" s="129"/>
      <c r="J33" s="112"/>
    </row>
    <row r="34" spans="2:10" s="99" customFormat="1" ht="15.75" customHeight="1">
      <c r="B34" s="121"/>
      <c r="C34" s="121"/>
      <c r="D34" s="121"/>
      <c r="E34" s="122"/>
      <c r="F34" s="135"/>
      <c r="G34" s="136"/>
      <c r="J34" s="112"/>
    </row>
    <row r="35" spans="2:10" s="99" customFormat="1" ht="15.75" customHeight="1">
      <c r="B35" s="121"/>
      <c r="C35" s="121"/>
      <c r="D35" s="121"/>
      <c r="E35" s="122"/>
      <c r="F35" s="127"/>
      <c r="G35" s="123"/>
      <c r="J35" s="112"/>
    </row>
    <row r="36" spans="2:10" s="99" customFormat="1" ht="15.75" customHeight="1">
      <c r="B36" s="121"/>
      <c r="C36" s="121"/>
      <c r="D36" s="121"/>
      <c r="E36" s="122"/>
      <c r="F36" s="127"/>
      <c r="G36" s="123"/>
      <c r="J36" s="112"/>
    </row>
    <row r="37" spans="2:10" s="99" customFormat="1" ht="15.75" customHeight="1">
      <c r="B37" s="121"/>
      <c r="C37" s="121"/>
      <c r="D37" s="121"/>
      <c r="E37" s="122"/>
      <c r="F37" s="127"/>
      <c r="G37" s="123"/>
      <c r="J37" s="112"/>
    </row>
    <row r="38" spans="2:10" s="99" customFormat="1" ht="15.75" customHeight="1">
      <c r="B38" s="121"/>
      <c r="C38" s="121"/>
      <c r="D38" s="121"/>
      <c r="E38" s="122"/>
      <c r="F38" s="127"/>
      <c r="G38" s="123"/>
      <c r="J38" s="112"/>
    </row>
    <row r="39" spans="2:10" s="99" customFormat="1" ht="15.75" customHeight="1">
      <c r="B39" s="121"/>
      <c r="C39" s="121"/>
      <c r="D39" s="121"/>
      <c r="E39" s="122"/>
      <c r="F39" s="127"/>
      <c r="G39" s="123"/>
      <c r="J39" s="112"/>
    </row>
    <row r="40" spans="2:10" s="99" customFormat="1" ht="15.75" customHeight="1">
      <c r="B40" s="121"/>
      <c r="C40" s="121"/>
      <c r="D40" s="121"/>
      <c r="E40" s="122"/>
      <c r="F40" s="123"/>
      <c r="G40" s="123"/>
      <c r="J40" s="112"/>
    </row>
    <row r="41" spans="2:10" s="99" customFormat="1" ht="15.75" customHeight="1">
      <c r="B41" s="121"/>
      <c r="C41" s="121"/>
      <c r="D41" s="121"/>
      <c r="E41" s="121"/>
      <c r="F41" s="123"/>
      <c r="G41" s="123"/>
      <c r="J41" s="112"/>
    </row>
    <row r="42" spans="2:7" ht="12.75">
      <c r="B42" s="124"/>
      <c r="C42" s="124"/>
      <c r="D42" s="124"/>
      <c r="E42" s="46"/>
      <c r="F42" s="125"/>
      <c r="G42" s="125"/>
    </row>
  </sheetData>
  <sheetProtection/>
  <mergeCells count="28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12:E12"/>
    <mergeCell ref="C21:E21"/>
    <mergeCell ref="C31:E31"/>
    <mergeCell ref="C30:E30"/>
    <mergeCell ref="C13:E13"/>
    <mergeCell ref="D14:E14"/>
    <mergeCell ref="D15:E15"/>
    <mergeCell ref="C16:E16"/>
    <mergeCell ref="C32:E32"/>
    <mergeCell ref="B4:G4"/>
    <mergeCell ref="C27:E27"/>
    <mergeCell ref="C7:E8"/>
    <mergeCell ref="B7:B8"/>
    <mergeCell ref="C18:E18"/>
    <mergeCell ref="C19:E19"/>
    <mergeCell ref="C9:E9"/>
    <mergeCell ref="C10:E10"/>
    <mergeCell ref="C11:E11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.00390625" style="0" customWidth="1"/>
    <col min="2" max="2" width="50.421875" style="0" customWidth="1"/>
    <col min="3" max="3" width="20.140625" style="0" customWidth="1"/>
    <col min="4" max="4" width="13.8515625" style="0" customWidth="1"/>
    <col min="7" max="7" width="12.8515625" style="0" bestFit="1" customWidth="1"/>
  </cols>
  <sheetData>
    <row r="1" spans="1:4" ht="15.75">
      <c r="A1" s="231"/>
      <c r="B1" s="232"/>
      <c r="C1" s="233"/>
      <c r="D1" s="233"/>
    </row>
    <row r="2" spans="1:4" ht="18">
      <c r="A2" s="234"/>
      <c r="B2" s="235" t="s">
        <v>531</v>
      </c>
      <c r="C2" s="234"/>
      <c r="D2" s="221"/>
    </row>
    <row r="3" spans="1:4" ht="12.75" customHeight="1">
      <c r="A3" s="236"/>
      <c r="B3" s="237"/>
      <c r="C3" s="221"/>
      <c r="D3" s="221"/>
    </row>
    <row r="4" spans="1:4" ht="13.5" hidden="1">
      <c r="A4" s="236"/>
      <c r="B4" s="237"/>
      <c r="C4" s="221"/>
      <c r="D4" s="221"/>
    </row>
    <row r="5" spans="1:4" ht="13.5" hidden="1">
      <c r="A5" s="236"/>
      <c r="B5" s="237"/>
      <c r="C5" s="221"/>
      <c r="D5" s="221"/>
    </row>
    <row r="6" spans="1:4" ht="13.5" thickBot="1">
      <c r="A6" s="236"/>
      <c r="B6" s="238"/>
      <c r="C6" s="221"/>
      <c r="D6" s="221"/>
    </row>
    <row r="7" spans="1:4" ht="26.25" thickBot="1">
      <c r="A7" s="239" t="s">
        <v>2</v>
      </c>
      <c r="B7" s="240" t="s">
        <v>234</v>
      </c>
      <c r="C7" s="241" t="s">
        <v>235</v>
      </c>
      <c r="D7" s="242" t="s">
        <v>236</v>
      </c>
    </row>
    <row r="8" spans="1:4" ht="12.75">
      <c r="A8" s="229" t="s">
        <v>3</v>
      </c>
      <c r="B8" s="243" t="s">
        <v>237</v>
      </c>
      <c r="C8" s="244"/>
      <c r="D8" s="244"/>
    </row>
    <row r="9" spans="1:4" ht="15">
      <c r="A9" s="245">
        <v>1</v>
      </c>
      <c r="B9" s="246" t="s">
        <v>238</v>
      </c>
      <c r="C9" s="461">
        <v>1463289</v>
      </c>
      <c r="D9" s="247">
        <v>781241</v>
      </c>
    </row>
    <row r="10" spans="1:4" ht="15">
      <c r="A10" s="245">
        <v>2</v>
      </c>
      <c r="B10" s="246" t="s">
        <v>239</v>
      </c>
      <c r="C10" s="461"/>
      <c r="D10" s="247"/>
    </row>
    <row r="11" spans="1:4" ht="15">
      <c r="A11" s="248"/>
      <c r="B11" s="246" t="s">
        <v>262</v>
      </c>
      <c r="C11" s="461"/>
      <c r="D11" s="247"/>
    </row>
    <row r="12" spans="1:4" ht="15">
      <c r="A12" s="248"/>
      <c r="B12" s="246" t="s">
        <v>263</v>
      </c>
      <c r="C12" s="461"/>
      <c r="D12" s="247"/>
    </row>
    <row r="13" spans="1:4" ht="15">
      <c r="A13" s="248"/>
      <c r="B13" s="246" t="s">
        <v>264</v>
      </c>
      <c r="C13" s="461"/>
      <c r="D13" s="247"/>
    </row>
    <row r="14" spans="1:4" ht="15">
      <c r="A14" s="248"/>
      <c r="B14" s="246" t="s">
        <v>265</v>
      </c>
      <c r="C14" s="461"/>
      <c r="D14" s="247"/>
    </row>
    <row r="15" spans="1:4" ht="32.25" customHeight="1">
      <c r="A15" s="245">
        <v>3</v>
      </c>
      <c r="B15" s="249" t="s">
        <v>240</v>
      </c>
      <c r="C15" s="461"/>
      <c r="D15" s="247">
        <v>-1189462</v>
      </c>
    </row>
    <row r="16" spans="1:4" ht="15">
      <c r="A16" s="245">
        <v>4</v>
      </c>
      <c r="B16" s="246" t="s">
        <v>241</v>
      </c>
      <c r="C16" s="461">
        <v>-2375289</v>
      </c>
      <c r="D16" s="247">
        <v>-4650000</v>
      </c>
    </row>
    <row r="17" spans="1:4" ht="15">
      <c r="A17" s="245">
        <v>5</v>
      </c>
      <c r="B17" s="246" t="s">
        <v>242</v>
      </c>
      <c r="C17" s="461">
        <v>3336809</v>
      </c>
      <c r="D17" s="247">
        <v>4393597</v>
      </c>
    </row>
    <row r="18" spans="1:4" ht="15">
      <c r="A18" s="245">
        <v>6</v>
      </c>
      <c r="B18" s="246" t="s">
        <v>16</v>
      </c>
      <c r="C18" s="461"/>
      <c r="D18" s="247"/>
    </row>
    <row r="19" spans="1:4" ht="15">
      <c r="A19" s="245">
        <v>7</v>
      </c>
      <c r="B19" s="246" t="s">
        <v>243</v>
      </c>
      <c r="C19" s="461"/>
      <c r="D19" s="247"/>
    </row>
    <row r="20" spans="1:4" ht="15">
      <c r="A20" s="245">
        <v>8</v>
      </c>
      <c r="B20" s="246" t="s">
        <v>244</v>
      </c>
      <c r="C20" s="461">
        <v>-219493</v>
      </c>
      <c r="D20" s="247">
        <v>-117186</v>
      </c>
    </row>
    <row r="21" spans="1:4" ht="15">
      <c r="A21" s="245">
        <v>9</v>
      </c>
      <c r="B21" s="246" t="s">
        <v>245</v>
      </c>
      <c r="C21" s="461"/>
      <c r="D21" s="247"/>
    </row>
    <row r="22" spans="1:4" ht="15">
      <c r="A22" s="248"/>
      <c r="B22" s="246"/>
      <c r="C22" s="461"/>
      <c r="D22" s="247"/>
    </row>
    <row r="23" spans="1:4" ht="15">
      <c r="A23" s="230" t="s">
        <v>4</v>
      </c>
      <c r="B23" s="250" t="s">
        <v>246</v>
      </c>
      <c r="C23" s="461"/>
      <c r="D23" s="247"/>
    </row>
    <row r="24" spans="1:4" ht="15">
      <c r="A24" s="245">
        <v>1</v>
      </c>
      <c r="B24" s="246" t="s">
        <v>247</v>
      </c>
      <c r="C24" s="461"/>
      <c r="D24" s="247"/>
    </row>
    <row r="25" spans="1:4" ht="15">
      <c r="A25" s="245">
        <v>2</v>
      </c>
      <c r="B25" s="246" t="s">
        <v>248</v>
      </c>
      <c r="C25" s="461"/>
      <c r="D25" s="247"/>
    </row>
    <row r="26" spans="1:4" ht="15">
      <c r="A26" s="245">
        <v>3</v>
      </c>
      <c r="B26" s="246" t="s">
        <v>249</v>
      </c>
      <c r="C26" s="461"/>
      <c r="D26" s="247"/>
    </row>
    <row r="27" spans="1:4" ht="15">
      <c r="A27" s="245">
        <v>4</v>
      </c>
      <c r="B27" s="246" t="s">
        <v>250</v>
      </c>
      <c r="C27" s="461"/>
      <c r="D27" s="247"/>
    </row>
    <row r="28" spans="1:4" ht="15">
      <c r="A28" s="245">
        <v>5</v>
      </c>
      <c r="B28" s="246" t="s">
        <v>251</v>
      </c>
      <c r="C28" s="461"/>
      <c r="D28" s="247"/>
    </row>
    <row r="29" spans="1:4" ht="15">
      <c r="A29" s="245">
        <v>6</v>
      </c>
      <c r="B29" s="246" t="s">
        <v>252</v>
      </c>
      <c r="C29" s="461"/>
      <c r="D29" s="247"/>
    </row>
    <row r="30" spans="1:4" ht="15">
      <c r="A30" s="248"/>
      <c r="B30" s="246"/>
      <c r="C30" s="461"/>
      <c r="D30" s="247"/>
    </row>
    <row r="31" spans="1:4" ht="15">
      <c r="A31" s="230" t="s">
        <v>37</v>
      </c>
      <c r="B31" s="250" t="s">
        <v>253</v>
      </c>
      <c r="C31" s="461"/>
      <c r="D31" s="247"/>
    </row>
    <row r="32" spans="1:4" ht="15">
      <c r="A32" s="245">
        <v>1</v>
      </c>
      <c r="B32" s="246" t="s">
        <v>254</v>
      </c>
      <c r="C32" s="461"/>
      <c r="D32" s="247"/>
    </row>
    <row r="33" spans="1:4" ht="15">
      <c r="A33" s="245">
        <v>2</v>
      </c>
      <c r="B33" s="246" t="s">
        <v>255</v>
      </c>
      <c r="C33" s="461"/>
      <c r="D33" s="247"/>
    </row>
    <row r="34" spans="1:4" ht="15">
      <c r="A34" s="245">
        <v>3</v>
      </c>
      <c r="B34" s="246" t="s">
        <v>256</v>
      </c>
      <c r="C34" s="461"/>
      <c r="D34" s="247"/>
    </row>
    <row r="35" spans="1:4" ht="15">
      <c r="A35" s="245">
        <v>4</v>
      </c>
      <c r="B35" s="246" t="s">
        <v>257</v>
      </c>
      <c r="C35" s="461"/>
      <c r="D35" s="247">
        <v>-444337</v>
      </c>
    </row>
    <row r="36" spans="1:7" ht="15">
      <c r="A36" s="245">
        <v>5</v>
      </c>
      <c r="B36" s="246" t="s">
        <v>258</v>
      </c>
      <c r="C36" s="461"/>
      <c r="D36" s="247"/>
      <c r="G36" s="463"/>
    </row>
    <row r="37" spans="1:4" ht="15">
      <c r="A37" s="248"/>
      <c r="B37" s="246"/>
      <c r="C37" s="461"/>
      <c r="D37" s="247"/>
    </row>
    <row r="38" spans="1:5" ht="15">
      <c r="A38" s="248"/>
      <c r="B38" s="250" t="s">
        <v>259</v>
      </c>
      <c r="C38" s="461">
        <f>C40-C39</f>
        <v>2205316</v>
      </c>
      <c r="D38" s="247">
        <v>-1226147</v>
      </c>
      <c r="E38" s="370"/>
    </row>
    <row r="39" spans="1:4" ht="15">
      <c r="A39" s="248"/>
      <c r="B39" s="250" t="s">
        <v>260</v>
      </c>
      <c r="C39" s="461">
        <f>D40+0</f>
        <v>78973</v>
      </c>
      <c r="D39" s="247">
        <v>1305120</v>
      </c>
    </row>
    <row r="40" spans="1:4" ht="15.75" thickBot="1">
      <c r="A40" s="251"/>
      <c r="B40" s="252" t="s">
        <v>261</v>
      </c>
      <c r="C40" s="461">
        <v>2284289</v>
      </c>
      <c r="D40" s="253">
        <f>D39+D38</f>
        <v>78973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K30" sqref="K30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8.57421875" style="0" customWidth="1"/>
    <col min="4" max="4" width="8.00390625" style="0" customWidth="1"/>
    <col min="5" max="5" width="8.8515625" style="0" customWidth="1"/>
    <col min="6" max="6" width="13.421875" style="0" customWidth="1"/>
    <col min="7" max="7" width="15.28125" style="0" customWidth="1"/>
    <col min="8" max="8" width="13.140625" style="0" customWidth="1"/>
    <col min="9" max="9" width="10.421875" style="0" customWidth="1"/>
    <col min="10" max="10" width="10.8515625" style="0" customWidth="1"/>
    <col min="11" max="11" width="9.7109375" style="0" customWidth="1"/>
    <col min="12" max="12" width="2.7109375" style="0" customWidth="1"/>
  </cols>
  <sheetData>
    <row r="1" spans="1:11" ht="33" customHeight="1">
      <c r="A1" s="557" t="s">
        <v>532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</row>
    <row r="2" spans="2:10" ht="12.75" customHeight="1">
      <c r="B2" s="9" t="s">
        <v>64</v>
      </c>
      <c r="H2" s="2"/>
      <c r="I2" s="2"/>
      <c r="J2" s="2"/>
    </row>
    <row r="3" ht="6.75" customHeight="1" thickBot="1"/>
    <row r="4" spans="1:11" s="4" customFormat="1" ht="19.5" customHeight="1" thickTop="1">
      <c r="A4" s="558" t="s">
        <v>2</v>
      </c>
      <c r="B4" s="560" t="s">
        <v>91</v>
      </c>
      <c r="C4" s="562" t="s">
        <v>80</v>
      </c>
      <c r="D4" s="563"/>
      <c r="E4" s="563"/>
      <c r="F4" s="563"/>
      <c r="G4" s="563"/>
      <c r="H4" s="563"/>
      <c r="I4" s="564"/>
      <c r="J4" s="13" t="s">
        <v>77</v>
      </c>
      <c r="K4" s="3"/>
    </row>
    <row r="5" spans="1:11" s="4" customFormat="1" ht="21.75" customHeight="1">
      <c r="A5" s="559"/>
      <c r="B5" s="561"/>
      <c r="C5" s="10" t="s">
        <v>62</v>
      </c>
      <c r="D5" s="10" t="s">
        <v>72</v>
      </c>
      <c r="E5" s="12" t="s">
        <v>70</v>
      </c>
      <c r="F5" s="12" t="s">
        <v>63</v>
      </c>
      <c r="G5" s="158" t="s">
        <v>67</v>
      </c>
      <c r="H5" s="10" t="s">
        <v>74</v>
      </c>
      <c r="I5" s="14" t="s">
        <v>76</v>
      </c>
      <c r="J5" s="14" t="s">
        <v>78</v>
      </c>
      <c r="K5" s="11" t="s">
        <v>76</v>
      </c>
    </row>
    <row r="6" spans="1:11" s="4" customFormat="1" ht="17.25" customHeight="1">
      <c r="A6" s="559"/>
      <c r="B6" s="561"/>
      <c r="C6" s="10" t="s">
        <v>73</v>
      </c>
      <c r="D6" s="10" t="s">
        <v>66</v>
      </c>
      <c r="E6" s="12" t="s">
        <v>71</v>
      </c>
      <c r="F6" s="12" t="s">
        <v>69</v>
      </c>
      <c r="G6" s="159" t="s">
        <v>68</v>
      </c>
      <c r="H6" s="10" t="s">
        <v>75</v>
      </c>
      <c r="I6" s="14"/>
      <c r="J6" s="14" t="s">
        <v>79</v>
      </c>
      <c r="K6" s="11"/>
    </row>
    <row r="7" spans="1:11" s="7" customFormat="1" ht="21.75" customHeight="1">
      <c r="A7" s="21" t="s">
        <v>3</v>
      </c>
      <c r="B7" s="20" t="s">
        <v>519</v>
      </c>
      <c r="C7" s="143">
        <v>100000</v>
      </c>
      <c r="D7" s="143"/>
      <c r="E7" s="143"/>
      <c r="F7" s="143"/>
      <c r="G7" s="143"/>
      <c r="H7" s="143">
        <v>725050</v>
      </c>
      <c r="I7" s="144">
        <f>SUM(C7:H7)</f>
        <v>825050</v>
      </c>
      <c r="J7" s="144"/>
      <c r="K7" s="145">
        <f>SUM(I7)</f>
        <v>825050</v>
      </c>
    </row>
    <row r="8" spans="1:11" s="7" customFormat="1" ht="15.75" customHeight="1">
      <c r="A8" s="5" t="s">
        <v>149</v>
      </c>
      <c r="B8" s="6" t="s">
        <v>83</v>
      </c>
      <c r="C8" s="143"/>
      <c r="D8" s="143"/>
      <c r="E8" s="143"/>
      <c r="F8" s="143"/>
      <c r="G8" s="143"/>
      <c r="H8" s="143"/>
      <c r="I8" s="144"/>
      <c r="J8" s="144"/>
      <c r="K8" s="145"/>
    </row>
    <row r="9" spans="1:11" s="7" customFormat="1" ht="15.75" customHeight="1">
      <c r="A9" s="21" t="s">
        <v>150</v>
      </c>
      <c r="B9" s="20" t="s">
        <v>65</v>
      </c>
      <c r="C9" s="143"/>
      <c r="D9" s="143"/>
      <c r="E9" s="143"/>
      <c r="F9" s="143"/>
      <c r="G9" s="143"/>
      <c r="H9" s="143"/>
      <c r="I9" s="144"/>
      <c r="J9" s="144"/>
      <c r="K9" s="145"/>
    </row>
    <row r="10" spans="1:11" s="7" customFormat="1" ht="14.25" customHeight="1">
      <c r="A10" s="550">
        <v>1</v>
      </c>
      <c r="B10" s="8" t="s">
        <v>81</v>
      </c>
      <c r="C10" s="548"/>
      <c r="D10" s="548"/>
      <c r="E10" s="548"/>
      <c r="F10" s="548"/>
      <c r="G10" s="548"/>
      <c r="H10" s="548"/>
      <c r="I10" s="548"/>
      <c r="J10" s="548"/>
      <c r="K10" s="554"/>
    </row>
    <row r="11" spans="1:11" s="7" customFormat="1" ht="13.5" customHeight="1">
      <c r="A11" s="551"/>
      <c r="B11" s="15" t="s">
        <v>148</v>
      </c>
      <c r="C11" s="549"/>
      <c r="D11" s="549"/>
      <c r="E11" s="549"/>
      <c r="F11" s="549"/>
      <c r="G11" s="549"/>
      <c r="H11" s="549"/>
      <c r="I11" s="549"/>
      <c r="J11" s="549"/>
      <c r="K11" s="556"/>
    </row>
    <row r="12" spans="1:11" s="7" customFormat="1" ht="13.5" customHeight="1">
      <c r="A12" s="550">
        <v>2</v>
      </c>
      <c r="B12" s="16" t="s">
        <v>84</v>
      </c>
      <c r="C12" s="548"/>
      <c r="D12" s="548"/>
      <c r="E12" s="548"/>
      <c r="F12" s="548"/>
      <c r="G12" s="548"/>
      <c r="H12" s="548"/>
      <c r="I12" s="548"/>
      <c r="J12" s="548"/>
      <c r="K12" s="554"/>
    </row>
    <row r="13" spans="1:11" s="7" customFormat="1" ht="12.75" customHeight="1">
      <c r="A13" s="552"/>
      <c r="B13" s="17" t="s">
        <v>85</v>
      </c>
      <c r="C13" s="553"/>
      <c r="D13" s="553"/>
      <c r="E13" s="553"/>
      <c r="F13" s="553"/>
      <c r="G13" s="553"/>
      <c r="H13" s="553"/>
      <c r="I13" s="553"/>
      <c r="J13" s="553"/>
      <c r="K13" s="555"/>
    </row>
    <row r="14" spans="1:11" s="7" customFormat="1" ht="12" customHeight="1">
      <c r="A14" s="551"/>
      <c r="B14" s="18" t="s">
        <v>86</v>
      </c>
      <c r="C14" s="549"/>
      <c r="D14" s="549"/>
      <c r="E14" s="549"/>
      <c r="F14" s="549"/>
      <c r="G14" s="549"/>
      <c r="H14" s="549"/>
      <c r="I14" s="549"/>
      <c r="J14" s="549"/>
      <c r="K14" s="556"/>
    </row>
    <row r="15" spans="1:11" s="7" customFormat="1" ht="12.75" customHeight="1">
      <c r="A15" s="5">
        <v>3</v>
      </c>
      <c r="B15" s="8" t="s">
        <v>87</v>
      </c>
      <c r="C15" s="146"/>
      <c r="D15" s="146"/>
      <c r="E15" s="146"/>
      <c r="F15" s="146"/>
      <c r="G15" s="146"/>
      <c r="H15" s="146">
        <v>664055</v>
      </c>
      <c r="I15" s="152">
        <f>H15+0</f>
        <v>664055</v>
      </c>
      <c r="J15" s="144"/>
      <c r="K15" s="153">
        <f>SUM(I15)</f>
        <v>664055</v>
      </c>
    </row>
    <row r="16" spans="1:11" s="7" customFormat="1" ht="12" customHeight="1">
      <c r="A16" s="5">
        <v>4</v>
      </c>
      <c r="B16" s="8" t="s">
        <v>88</v>
      </c>
      <c r="C16" s="146"/>
      <c r="D16" s="146"/>
      <c r="E16" s="146"/>
      <c r="F16" s="146"/>
      <c r="G16" s="146"/>
      <c r="H16" s="146">
        <v>-444337</v>
      </c>
      <c r="I16" s="152">
        <f>H16+0</f>
        <v>-444337</v>
      </c>
      <c r="J16" s="147"/>
      <c r="K16" s="148">
        <f>I16+0</f>
        <v>-444337</v>
      </c>
    </row>
    <row r="17" spans="1:11" s="7" customFormat="1" ht="14.25" customHeight="1">
      <c r="A17" s="550">
        <v>5</v>
      </c>
      <c r="B17" s="16" t="s">
        <v>89</v>
      </c>
      <c r="C17" s="548"/>
      <c r="D17" s="548"/>
      <c r="E17" s="548"/>
      <c r="F17" s="548"/>
      <c r="G17" s="548"/>
      <c r="H17" s="548"/>
      <c r="I17" s="548"/>
      <c r="J17" s="548"/>
      <c r="K17" s="554"/>
    </row>
    <row r="18" spans="1:11" s="7" customFormat="1" ht="14.25" customHeight="1">
      <c r="A18" s="551"/>
      <c r="B18" s="18" t="s">
        <v>90</v>
      </c>
      <c r="C18" s="549"/>
      <c r="D18" s="549"/>
      <c r="E18" s="549"/>
      <c r="F18" s="549"/>
      <c r="G18" s="549"/>
      <c r="H18" s="549"/>
      <c r="I18" s="549"/>
      <c r="J18" s="549"/>
      <c r="K18" s="556"/>
    </row>
    <row r="19" spans="1:11" s="7" customFormat="1" ht="14.25" customHeight="1">
      <c r="A19" s="5">
        <v>6</v>
      </c>
      <c r="B19" s="8" t="s">
        <v>92</v>
      </c>
      <c r="C19" s="146"/>
      <c r="D19" s="146"/>
      <c r="E19" s="146"/>
      <c r="F19" s="146"/>
      <c r="G19" s="146"/>
      <c r="H19" s="146"/>
      <c r="I19" s="147"/>
      <c r="J19" s="147"/>
      <c r="K19" s="148"/>
    </row>
    <row r="20" spans="1:11" s="7" customFormat="1" ht="20.25" customHeight="1">
      <c r="A20" s="21" t="s">
        <v>4</v>
      </c>
      <c r="B20" s="20" t="s">
        <v>533</v>
      </c>
      <c r="C20" s="149">
        <f>SUM(C7:C19)</f>
        <v>100000</v>
      </c>
      <c r="D20" s="149">
        <v>0</v>
      </c>
      <c r="E20" s="149">
        <v>0</v>
      </c>
      <c r="F20" s="149">
        <v>0</v>
      </c>
      <c r="G20" s="149">
        <v>0</v>
      </c>
      <c r="H20" s="149">
        <f>SUM(H7:H19)</f>
        <v>944768</v>
      </c>
      <c r="I20" s="154">
        <f>SUM(C20:H20)</f>
        <v>1044768</v>
      </c>
      <c r="J20" s="150">
        <v>0</v>
      </c>
      <c r="K20" s="155">
        <f>SUM(K7:K18)</f>
        <v>1044768</v>
      </c>
    </row>
    <row r="21" spans="1:11" s="7" customFormat="1" ht="15" customHeight="1">
      <c r="A21" s="550">
        <v>1</v>
      </c>
      <c r="B21" s="8" t="s">
        <v>81</v>
      </c>
      <c r="C21" s="548"/>
      <c r="D21" s="548"/>
      <c r="E21" s="548"/>
      <c r="F21" s="548"/>
      <c r="G21" s="548"/>
      <c r="H21" s="548"/>
      <c r="I21" s="548"/>
      <c r="J21" s="548"/>
      <c r="K21" s="554"/>
    </row>
    <row r="22" spans="1:11" s="7" customFormat="1" ht="14.25" customHeight="1">
      <c r="A22" s="551"/>
      <c r="B22" s="15" t="s">
        <v>82</v>
      </c>
      <c r="C22" s="549"/>
      <c r="D22" s="549"/>
      <c r="E22" s="549"/>
      <c r="F22" s="549"/>
      <c r="G22" s="549"/>
      <c r="H22" s="549"/>
      <c r="I22" s="549"/>
      <c r="J22" s="549"/>
      <c r="K22" s="556"/>
    </row>
    <row r="23" spans="1:11" s="7" customFormat="1" ht="15" customHeight="1">
      <c r="A23" s="550">
        <v>2</v>
      </c>
      <c r="B23" s="16" t="s">
        <v>84</v>
      </c>
      <c r="C23" s="548"/>
      <c r="D23" s="548"/>
      <c r="E23" s="548"/>
      <c r="F23" s="548"/>
      <c r="G23" s="548"/>
      <c r="H23" s="548"/>
      <c r="I23" s="548"/>
      <c r="J23" s="548"/>
      <c r="K23" s="554"/>
    </row>
    <row r="24" spans="1:11" s="7" customFormat="1" ht="14.25" customHeight="1">
      <c r="A24" s="552"/>
      <c r="B24" s="17" t="s">
        <v>85</v>
      </c>
      <c r="C24" s="553"/>
      <c r="D24" s="553"/>
      <c r="E24" s="553"/>
      <c r="F24" s="553"/>
      <c r="G24" s="553"/>
      <c r="H24" s="553"/>
      <c r="I24" s="553"/>
      <c r="J24" s="553"/>
      <c r="K24" s="555"/>
    </row>
    <row r="25" spans="1:11" s="7" customFormat="1" ht="13.5" customHeight="1">
      <c r="A25" s="551"/>
      <c r="B25" s="18" t="s">
        <v>86</v>
      </c>
      <c r="C25" s="549"/>
      <c r="D25" s="549"/>
      <c r="E25" s="549"/>
      <c r="F25" s="549"/>
      <c r="G25" s="549"/>
      <c r="H25" s="549"/>
      <c r="I25" s="549"/>
      <c r="J25" s="549"/>
      <c r="K25" s="556"/>
    </row>
    <row r="26" spans="1:11" s="7" customFormat="1" ht="13.5" customHeight="1">
      <c r="A26" s="5">
        <v>3</v>
      </c>
      <c r="B26" s="8" t="s">
        <v>93</v>
      </c>
      <c r="C26" s="146"/>
      <c r="D26" s="146"/>
      <c r="E26" s="146"/>
      <c r="F26" s="146"/>
      <c r="G26" s="146"/>
      <c r="H26" s="146">
        <v>1231761</v>
      </c>
      <c r="I26" s="154">
        <f>SUM(H26)</f>
        <v>1231761</v>
      </c>
      <c r="J26" s="150"/>
      <c r="K26" s="153">
        <f>I26+0</f>
        <v>1231761</v>
      </c>
    </row>
    <row r="27" spans="1:12" s="7" customFormat="1" ht="13.5" customHeight="1">
      <c r="A27" s="5">
        <v>4</v>
      </c>
      <c r="B27" s="8" t="s">
        <v>88</v>
      </c>
      <c r="C27" s="146"/>
      <c r="D27" s="146"/>
      <c r="E27" s="146"/>
      <c r="F27" s="146"/>
      <c r="G27" s="146"/>
      <c r="H27" s="146"/>
      <c r="I27" s="146"/>
      <c r="J27" s="147"/>
      <c r="K27" s="147"/>
      <c r="L27" s="348"/>
    </row>
    <row r="28" spans="1:11" s="7" customFormat="1" ht="14.25" customHeight="1">
      <c r="A28" s="5">
        <v>5</v>
      </c>
      <c r="B28" s="8" t="s">
        <v>92</v>
      </c>
      <c r="C28" s="146"/>
      <c r="D28" s="146"/>
      <c r="E28" s="146"/>
      <c r="F28" s="146"/>
      <c r="G28" s="146"/>
      <c r="H28" s="146"/>
      <c r="I28" s="147"/>
      <c r="J28" s="147"/>
      <c r="K28" s="148"/>
    </row>
    <row r="29" spans="1:11" s="7" customFormat="1" ht="14.25" customHeight="1">
      <c r="A29" s="5">
        <v>6</v>
      </c>
      <c r="B29" s="8" t="s">
        <v>151</v>
      </c>
      <c r="C29" s="146"/>
      <c r="D29" s="146"/>
      <c r="E29" s="146"/>
      <c r="F29" s="146"/>
      <c r="G29" s="146"/>
      <c r="H29" s="146"/>
      <c r="I29" s="147"/>
      <c r="J29" s="147"/>
      <c r="K29" s="148"/>
    </row>
    <row r="30" spans="1:11" s="7" customFormat="1" ht="20.25" customHeight="1" thickBot="1">
      <c r="A30" s="22" t="s">
        <v>37</v>
      </c>
      <c r="B30" s="23" t="s">
        <v>534</v>
      </c>
      <c r="C30" s="151">
        <f aca="true" t="shared" si="0" ref="C30:K30">SUM(C20:C29)</f>
        <v>100000</v>
      </c>
      <c r="D30" s="151">
        <f t="shared" si="0"/>
        <v>0</v>
      </c>
      <c r="E30" s="151">
        <f t="shared" si="0"/>
        <v>0</v>
      </c>
      <c r="F30" s="151">
        <f t="shared" si="0"/>
        <v>0</v>
      </c>
      <c r="G30" s="151">
        <f t="shared" si="0"/>
        <v>0</v>
      </c>
      <c r="H30" s="151">
        <f>SUM(H20:H29)</f>
        <v>2176529</v>
      </c>
      <c r="I30" s="156">
        <f>SUM(C30:H30)</f>
        <v>2276529</v>
      </c>
      <c r="J30" s="156">
        <f t="shared" si="0"/>
        <v>0</v>
      </c>
      <c r="K30" s="157">
        <f t="shared" si="0"/>
        <v>2276529</v>
      </c>
    </row>
    <row r="31" ht="13.5" customHeight="1" thickTop="1"/>
    <row r="32" ht="13.5" customHeight="1">
      <c r="M32" s="1"/>
    </row>
    <row r="33" ht="13.5" customHeight="1">
      <c r="M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54">
    <mergeCell ref="F10:F11"/>
    <mergeCell ref="G10:G11"/>
    <mergeCell ref="E12:E14"/>
    <mergeCell ref="F12:F14"/>
    <mergeCell ref="A1:K1"/>
    <mergeCell ref="A4:A6"/>
    <mergeCell ref="B4:B6"/>
    <mergeCell ref="C4:I4"/>
    <mergeCell ref="A10:A11"/>
    <mergeCell ref="C10:C11"/>
    <mergeCell ref="D10:D11"/>
    <mergeCell ref="E10:E11"/>
    <mergeCell ref="A17:A18"/>
    <mergeCell ref="C17:C18"/>
    <mergeCell ref="K10:K11"/>
    <mergeCell ref="H10:H11"/>
    <mergeCell ref="I10:I11"/>
    <mergeCell ref="J10:J11"/>
    <mergeCell ref="A12:A14"/>
    <mergeCell ref="C12:C14"/>
    <mergeCell ref="K12:K14"/>
    <mergeCell ref="D12:D14"/>
    <mergeCell ref="G12:G14"/>
    <mergeCell ref="H12:H14"/>
    <mergeCell ref="I12:I14"/>
    <mergeCell ref="J12:J14"/>
    <mergeCell ref="K17:K18"/>
    <mergeCell ref="D17:D18"/>
    <mergeCell ref="E17:E18"/>
    <mergeCell ref="F17:F18"/>
    <mergeCell ref="G17:G18"/>
    <mergeCell ref="H17:H18"/>
    <mergeCell ref="I17:I18"/>
    <mergeCell ref="J17:J18"/>
    <mergeCell ref="J23:J25"/>
    <mergeCell ref="K23:K25"/>
    <mergeCell ref="G21:G22"/>
    <mergeCell ref="H21:H22"/>
    <mergeCell ref="I21:I22"/>
    <mergeCell ref="J21:J22"/>
    <mergeCell ref="K21:K22"/>
    <mergeCell ref="G23:G25"/>
    <mergeCell ref="H23:H25"/>
    <mergeCell ref="I23:I25"/>
    <mergeCell ref="C21:C22"/>
    <mergeCell ref="D21:D22"/>
    <mergeCell ref="E21:E22"/>
    <mergeCell ref="F21:F22"/>
    <mergeCell ref="A21:A22"/>
    <mergeCell ref="A23:A25"/>
    <mergeCell ref="C23:C25"/>
    <mergeCell ref="D23:D25"/>
    <mergeCell ref="E23:E25"/>
    <mergeCell ref="F23:F25"/>
  </mergeCells>
  <printOptions horizontalCentered="1"/>
  <pageMargins left="0" right="0" top="0" bottom="0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2"/>
  <sheetViews>
    <sheetView tabSelected="1" zoomScale="135" zoomScaleNormal="135" zoomScalePageLayoutView="0" workbookViewId="0" topLeftCell="A1">
      <selection activeCell="I67" sqref="I67"/>
    </sheetView>
  </sheetViews>
  <sheetFormatPr defaultColWidth="4.7109375" defaultRowHeight="12.75"/>
  <cols>
    <col min="1" max="1" width="3.57421875" style="0" customWidth="1"/>
    <col min="2" max="2" width="3.8515625" style="0" customWidth="1"/>
    <col min="3" max="5" width="9.00390625" style="0" customWidth="1"/>
    <col min="6" max="6" width="10.00390625" style="0" customWidth="1"/>
    <col min="7" max="8" width="9.00390625" style="0" customWidth="1"/>
    <col min="9" max="9" width="10.421875" style="0" customWidth="1"/>
    <col min="10" max="10" width="9.28125" style="0" customWidth="1"/>
    <col min="11" max="12" width="9.00390625" style="0" customWidth="1"/>
    <col min="13" max="13" width="3.57421875" style="0" customWidth="1"/>
  </cols>
  <sheetData>
    <row r="1" s="1" customFormat="1" ht="18" customHeight="1"/>
    <row r="2" spans="2:13" s="163" customFormat="1" ht="33" customHeight="1">
      <c r="B2" s="200"/>
      <c r="C2" s="200"/>
      <c r="D2" s="200"/>
      <c r="E2" s="200"/>
      <c r="F2" s="200" t="s">
        <v>228</v>
      </c>
      <c r="G2" s="200"/>
      <c r="H2" s="200"/>
      <c r="I2" s="200"/>
      <c r="J2" s="200"/>
      <c r="K2" s="200"/>
      <c r="L2" s="200"/>
      <c r="M2" s="200"/>
    </row>
    <row r="3" spans="2:13" s="163" customFormat="1" ht="6" customHeight="1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2" s="126" customFormat="1" ht="12.75">
      <c r="A4" s="164"/>
      <c r="B4" s="19"/>
      <c r="C4" s="165" t="s">
        <v>163</v>
      </c>
      <c r="D4" s="166"/>
      <c r="E4" s="166"/>
      <c r="F4" s="166"/>
      <c r="G4" s="166"/>
      <c r="H4" s="166"/>
      <c r="I4" s="166"/>
      <c r="J4" s="166"/>
      <c r="K4" s="167"/>
      <c r="L4" s="19"/>
    </row>
    <row r="5" spans="1:12" s="126" customFormat="1" ht="12.75">
      <c r="A5" s="164"/>
      <c r="B5" s="19"/>
      <c r="C5" s="168"/>
      <c r="D5" s="169" t="s">
        <v>164</v>
      </c>
      <c r="E5" s="169"/>
      <c r="F5" s="169"/>
      <c r="G5" s="169"/>
      <c r="H5" s="169"/>
      <c r="I5" s="169"/>
      <c r="J5" s="169"/>
      <c r="K5" s="170"/>
      <c r="L5" s="169"/>
    </row>
    <row r="6" spans="1:12" s="126" customFormat="1" ht="12.75">
      <c r="A6" s="164"/>
      <c r="B6" s="19"/>
      <c r="C6" s="168"/>
      <c r="D6" s="169" t="s">
        <v>165</v>
      </c>
      <c r="E6" s="169"/>
      <c r="F6" s="169"/>
      <c r="G6" s="169"/>
      <c r="H6" s="169"/>
      <c r="I6" s="169"/>
      <c r="J6" s="169"/>
      <c r="K6" s="170"/>
      <c r="L6" s="169"/>
    </row>
    <row r="7" spans="1:12" s="126" customFormat="1" ht="12.75">
      <c r="A7" s="164"/>
      <c r="B7" s="19"/>
      <c r="C7" s="168" t="s">
        <v>166</v>
      </c>
      <c r="D7" s="169"/>
      <c r="E7" s="169"/>
      <c r="F7" s="169"/>
      <c r="G7" s="169"/>
      <c r="H7" s="169"/>
      <c r="I7" s="169"/>
      <c r="J7" s="169"/>
      <c r="K7" s="170"/>
      <c r="L7" s="169"/>
    </row>
    <row r="8" spans="1:12" s="126" customFormat="1" ht="12.75">
      <c r="A8" s="164"/>
      <c r="B8" s="19"/>
      <c r="C8" s="168"/>
      <c r="D8" s="169"/>
      <c r="E8" s="169" t="s">
        <v>167</v>
      </c>
      <c r="F8" s="169"/>
      <c r="G8" s="169"/>
      <c r="H8" s="169"/>
      <c r="I8" s="169"/>
      <c r="J8" s="169"/>
      <c r="K8" s="170"/>
      <c r="L8" s="169"/>
    </row>
    <row r="9" spans="1:12" s="126" customFormat="1" ht="12.75">
      <c r="A9" s="164"/>
      <c r="B9" s="19"/>
      <c r="C9" s="168"/>
      <c r="D9" s="169"/>
      <c r="E9" s="169" t="s">
        <v>168</v>
      </c>
      <c r="F9" s="169"/>
      <c r="G9" s="169"/>
      <c r="H9" s="169"/>
      <c r="I9" s="169"/>
      <c r="J9" s="169"/>
      <c r="K9" s="170"/>
      <c r="L9" s="169"/>
    </row>
    <row r="10" spans="1:12" s="126" customFormat="1" ht="12.75">
      <c r="A10" s="164"/>
      <c r="B10" s="19"/>
      <c r="C10" s="171"/>
      <c r="D10" s="172"/>
      <c r="E10" s="172" t="s">
        <v>169</v>
      </c>
      <c r="F10" s="172"/>
      <c r="G10" s="172"/>
      <c r="H10" s="172"/>
      <c r="I10" s="172"/>
      <c r="J10" s="172"/>
      <c r="K10" s="173"/>
      <c r="L10" s="169"/>
    </row>
    <row r="11" spans="1:12" s="1" customFormat="1" ht="18" customHeight="1">
      <c r="A11" s="16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69"/>
    </row>
    <row r="12" spans="1:12" s="1" customFormat="1" ht="12.75">
      <c r="A12" s="164"/>
      <c r="B12" s="19"/>
      <c r="C12" s="174" t="s">
        <v>170</v>
      </c>
      <c r="D12" s="175"/>
      <c r="E12" s="175"/>
      <c r="F12" s="19"/>
      <c r="G12" s="19"/>
      <c r="H12" s="19"/>
      <c r="I12" s="19"/>
      <c r="J12" s="19"/>
      <c r="K12" s="19"/>
      <c r="L12" s="19"/>
    </row>
    <row r="13" spans="1:12" s="1" customFormat="1" ht="12.75">
      <c r="A13" s="16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s="1" customFormat="1" ht="12.75">
      <c r="A14" s="164"/>
      <c r="B14" s="19"/>
      <c r="C14" s="176" t="s">
        <v>171</v>
      </c>
      <c r="D14" s="19" t="s">
        <v>172</v>
      </c>
      <c r="E14" s="19"/>
      <c r="F14" s="19"/>
      <c r="G14" s="19"/>
      <c r="H14" s="19"/>
      <c r="I14" s="19"/>
      <c r="J14" s="19"/>
      <c r="K14" s="19"/>
      <c r="L14" s="19"/>
    </row>
    <row r="15" spans="1:12" s="1" customFormat="1" ht="12.75">
      <c r="A15" s="164"/>
      <c r="B15" s="19"/>
      <c r="C15" s="176" t="s">
        <v>171</v>
      </c>
      <c r="D15" s="19" t="s">
        <v>173</v>
      </c>
      <c r="E15" s="19"/>
      <c r="F15" s="19"/>
      <c r="G15" s="19"/>
      <c r="H15" s="19"/>
      <c r="I15" s="19"/>
      <c r="J15" s="19"/>
      <c r="K15" s="19"/>
      <c r="L15" s="19"/>
    </row>
    <row r="16" spans="1:12" s="1" customFormat="1" ht="12.75">
      <c r="A16" s="164"/>
      <c r="B16" s="19"/>
      <c r="C16" s="176" t="s">
        <v>171</v>
      </c>
      <c r="D16" s="19" t="s">
        <v>174</v>
      </c>
      <c r="E16" s="19"/>
      <c r="F16" s="19"/>
      <c r="G16" s="19"/>
      <c r="H16" s="19"/>
      <c r="I16" s="19"/>
      <c r="J16" s="19"/>
      <c r="K16" s="19"/>
      <c r="L16" s="19"/>
    </row>
    <row r="17" spans="1:12" s="1" customFormat="1" ht="12.75">
      <c r="A17" s="164"/>
      <c r="B17" s="19"/>
      <c r="C17" s="176" t="s">
        <v>171</v>
      </c>
      <c r="D17" s="19" t="s">
        <v>175</v>
      </c>
      <c r="E17" s="19"/>
      <c r="F17" s="19"/>
      <c r="G17" s="19"/>
      <c r="H17" s="19"/>
      <c r="I17" s="19"/>
      <c r="J17" s="19"/>
      <c r="K17" s="19"/>
      <c r="L17" s="19"/>
    </row>
    <row r="18" spans="1:12" s="1" customFormat="1" ht="12.75">
      <c r="A18" s="164"/>
      <c r="B18" s="19"/>
      <c r="C18" s="176" t="s">
        <v>171</v>
      </c>
      <c r="D18" s="19" t="s">
        <v>176</v>
      </c>
      <c r="E18" s="19"/>
      <c r="F18" s="19"/>
      <c r="G18" s="19"/>
      <c r="H18" s="19"/>
      <c r="I18" s="19"/>
      <c r="J18" s="19"/>
      <c r="K18" s="19"/>
      <c r="L18" s="19"/>
    </row>
    <row r="19" spans="1:12" s="1" customFormat="1" ht="12.75">
      <c r="A19" s="164"/>
      <c r="B19" s="19"/>
      <c r="C19" s="19" t="s">
        <v>177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2" s="1" customFormat="1" ht="12.75">
      <c r="A20" s="164"/>
      <c r="B20" s="19"/>
      <c r="C20" s="176" t="s">
        <v>171</v>
      </c>
      <c r="D20" s="19" t="s">
        <v>178</v>
      </c>
      <c r="E20" s="19"/>
      <c r="F20" s="19"/>
      <c r="G20" s="19"/>
      <c r="H20" s="19"/>
      <c r="I20" s="19"/>
      <c r="J20" s="19"/>
      <c r="K20" s="19"/>
      <c r="L20" s="19"/>
    </row>
    <row r="21" spans="1:12" s="1" customFormat="1" ht="12.75">
      <c r="A21" s="164"/>
      <c r="B21" s="19"/>
      <c r="C21" s="19" t="s">
        <v>179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1:12" s="1" customFormat="1" ht="12.75">
      <c r="A22" s="164"/>
      <c r="B22" s="19"/>
      <c r="C22" s="19" t="s">
        <v>180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" customFormat="1" ht="12.75">
      <c r="A23" s="164"/>
      <c r="B23" s="19"/>
      <c r="C23" s="19"/>
      <c r="D23" s="177" t="s">
        <v>181</v>
      </c>
      <c r="E23" s="19"/>
      <c r="F23" s="19"/>
      <c r="G23" s="19"/>
      <c r="H23" s="19"/>
      <c r="I23" s="19"/>
      <c r="J23" s="19"/>
      <c r="K23" s="19"/>
      <c r="L23" s="19"/>
    </row>
    <row r="24" spans="1:12" s="1" customFormat="1" ht="12.75">
      <c r="A24" s="164"/>
      <c r="B24" s="19"/>
      <c r="C24" s="178" t="s">
        <v>171</v>
      </c>
      <c r="D24" s="177" t="s">
        <v>182</v>
      </c>
      <c r="E24"/>
      <c r="F24"/>
      <c r="G24"/>
      <c r="H24"/>
      <c r="I24"/>
      <c r="J24"/>
      <c r="K24"/>
      <c r="L24" s="19"/>
    </row>
    <row r="25" spans="1:12" s="1" customFormat="1" ht="12.75">
      <c r="A25" s="164"/>
      <c r="B25" s="19"/>
      <c r="C25"/>
      <c r="D25" s="177" t="s">
        <v>183</v>
      </c>
      <c r="E25"/>
      <c r="F25"/>
      <c r="G25"/>
      <c r="H25"/>
      <c r="I25"/>
      <c r="J25"/>
      <c r="K25"/>
      <c r="L25" s="19"/>
    </row>
    <row r="26" spans="1:12" s="1" customFormat="1" ht="12.75">
      <c r="A26" s="164"/>
      <c r="B26" s="19"/>
      <c r="C26"/>
      <c r="D26" s="177" t="s">
        <v>184</v>
      </c>
      <c r="E26"/>
      <c r="F26"/>
      <c r="G26"/>
      <c r="H26"/>
      <c r="I26"/>
      <c r="J26"/>
      <c r="K26"/>
      <c r="L26" s="19"/>
    </row>
    <row r="27" spans="1:12" s="1" customFormat="1" ht="12.75">
      <c r="A27" s="164"/>
      <c r="B27" s="19"/>
      <c r="C27"/>
      <c r="D27" s="177" t="s">
        <v>185</v>
      </c>
      <c r="E27"/>
      <c r="F27"/>
      <c r="G27"/>
      <c r="H27"/>
      <c r="I27"/>
      <c r="J27"/>
      <c r="K27"/>
      <c r="L27" s="19"/>
    </row>
    <row r="28" spans="1:12" s="1" customFormat="1" ht="12.75">
      <c r="A28" s="164"/>
      <c r="B28" s="19"/>
      <c r="C28"/>
      <c r="D28" s="177" t="s">
        <v>186</v>
      </c>
      <c r="E28"/>
      <c r="F28"/>
      <c r="G28"/>
      <c r="H28"/>
      <c r="I28"/>
      <c r="J28"/>
      <c r="K28"/>
      <c r="L28" s="19"/>
    </row>
    <row r="29" spans="1:12" s="1" customFormat="1" ht="12.75">
      <c r="A29" s="164"/>
      <c r="B29" s="19"/>
      <c r="C29" s="19"/>
      <c r="D29" s="177" t="s">
        <v>187</v>
      </c>
      <c r="E29" s="19"/>
      <c r="F29" s="19"/>
      <c r="G29" s="19"/>
      <c r="H29" s="19"/>
      <c r="I29" s="19"/>
      <c r="J29" s="19"/>
      <c r="K29" s="19"/>
      <c r="L29" s="19"/>
    </row>
    <row r="30" spans="1:12" s="1" customFormat="1" ht="12.75">
      <c r="A30" s="164"/>
      <c r="B30" s="19"/>
      <c r="C30" s="176" t="s">
        <v>171</v>
      </c>
      <c r="D30" s="177" t="s">
        <v>833</v>
      </c>
      <c r="E30" s="19"/>
      <c r="F30" s="19"/>
      <c r="G30" s="19"/>
      <c r="H30" s="19"/>
      <c r="I30" s="19"/>
      <c r="J30" s="19"/>
      <c r="K30" s="19"/>
      <c r="L30" s="19"/>
    </row>
    <row r="31" spans="1:12" s="1" customFormat="1" ht="12.75">
      <c r="A31" s="164"/>
      <c r="B31" s="19"/>
      <c r="C31" s="164" t="s">
        <v>266</v>
      </c>
      <c r="D31"/>
      <c r="E31"/>
      <c r="F31"/>
      <c r="G31"/>
      <c r="H31"/>
      <c r="I31"/>
      <c r="J31"/>
      <c r="K31" s="19"/>
      <c r="L31" s="19"/>
    </row>
    <row r="32" spans="1:12" s="1" customFormat="1" ht="20.25" customHeight="1">
      <c r="A32" s="164"/>
      <c r="B32" s="19"/>
      <c r="C32"/>
      <c r="D32"/>
      <c r="E32"/>
      <c r="F32"/>
      <c r="G32"/>
      <c r="H32"/>
      <c r="I32"/>
      <c r="J32"/>
      <c r="K32"/>
      <c r="L32" s="19"/>
    </row>
    <row r="33" spans="1:12" s="1" customFormat="1" ht="12.75">
      <c r="A33" s="164"/>
      <c r="B33"/>
      <c r="C33" s="174" t="s">
        <v>188</v>
      </c>
      <c r="D33" s="19"/>
      <c r="E33" s="19"/>
      <c r="F33" s="19"/>
      <c r="G33" s="19"/>
      <c r="H33" s="19"/>
      <c r="I33" s="19"/>
      <c r="J33" s="19"/>
      <c r="K33"/>
      <c r="L33" s="19"/>
    </row>
    <row r="34" spans="1:12" s="1" customFormat="1" ht="12.75">
      <c r="A34" s="16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s="1" customFormat="1" ht="12.75">
      <c r="A35" s="164"/>
      <c r="B35" s="19"/>
      <c r="C35" s="179">
        <v>2.1</v>
      </c>
      <c r="D35" s="180" t="s">
        <v>189</v>
      </c>
      <c r="E35"/>
      <c r="F35"/>
      <c r="G35"/>
      <c r="H35"/>
      <c r="I35"/>
      <c r="J35"/>
      <c r="K35" s="19"/>
      <c r="L35" s="19"/>
    </row>
    <row r="36" spans="1:12" s="1" customFormat="1" ht="12.75">
      <c r="A36" s="164"/>
      <c r="B36" s="19"/>
      <c r="C36" s="179"/>
      <c r="D36" s="180"/>
      <c r="E36"/>
      <c r="F36"/>
      <c r="G36"/>
      <c r="H36"/>
      <c r="I36"/>
      <c r="J36"/>
      <c r="K36" s="19"/>
      <c r="L36" s="19"/>
    </row>
    <row r="37" spans="1:12" s="1" customFormat="1" ht="12.75">
      <c r="A37" s="164"/>
      <c r="B37" s="19"/>
      <c r="C37" s="19" t="s">
        <v>190</v>
      </c>
      <c r="D37" s="19"/>
      <c r="E37" s="19"/>
      <c r="F37" s="19"/>
      <c r="G37" s="19"/>
      <c r="H37" s="19"/>
      <c r="I37" s="196"/>
      <c r="J37" s="19"/>
      <c r="K37" s="19"/>
      <c r="L37" s="19"/>
    </row>
    <row r="38" spans="1:12" s="1" customFormat="1" ht="12.75">
      <c r="A38" s="16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" customFormat="1" ht="12.75">
      <c r="A39" s="201"/>
      <c r="B39" s="202"/>
      <c r="C39" s="204" t="s">
        <v>102</v>
      </c>
      <c r="D39" s="453" t="s">
        <v>827</v>
      </c>
      <c r="E39" s="205"/>
      <c r="F39" s="203"/>
      <c r="G39" s="203"/>
      <c r="H39" s="203"/>
      <c r="I39" s="203"/>
      <c r="J39" s="203"/>
      <c r="K39" s="203"/>
      <c r="L39" s="202"/>
    </row>
    <row r="40" spans="1:12" s="1" customFormat="1" ht="12.75">
      <c r="A40" s="201"/>
      <c r="B40" s="202"/>
      <c r="C40" s="203"/>
      <c r="D40" s="206" t="s">
        <v>29</v>
      </c>
      <c r="E40" s="207"/>
      <c r="F40" s="207"/>
      <c r="G40" s="207"/>
      <c r="H40" s="207"/>
      <c r="I40" s="207"/>
      <c r="J40" s="207"/>
      <c r="K40" s="203"/>
      <c r="L40" s="202"/>
    </row>
    <row r="41" spans="1:12" s="1" customFormat="1" ht="12.75">
      <c r="A41" s="201"/>
      <c r="B41" s="202"/>
      <c r="C41" s="571" t="s">
        <v>2</v>
      </c>
      <c r="D41" s="571" t="s">
        <v>191</v>
      </c>
      <c r="E41" s="571"/>
      <c r="F41" s="571" t="s">
        <v>192</v>
      </c>
      <c r="G41" s="571" t="s">
        <v>193</v>
      </c>
      <c r="H41" s="571"/>
      <c r="I41" s="208" t="s">
        <v>194</v>
      </c>
      <c r="J41" s="208" t="s">
        <v>195</v>
      </c>
      <c r="K41" s="208" t="s">
        <v>194</v>
      </c>
      <c r="L41" s="202"/>
    </row>
    <row r="42" spans="1:12" s="1" customFormat="1" ht="12.75">
      <c r="A42" s="201"/>
      <c r="B42" s="202"/>
      <c r="C42" s="571"/>
      <c r="D42" s="571"/>
      <c r="E42" s="571"/>
      <c r="F42" s="571"/>
      <c r="G42" s="571"/>
      <c r="H42" s="571"/>
      <c r="I42" s="209" t="s">
        <v>196</v>
      </c>
      <c r="J42" s="209" t="s">
        <v>197</v>
      </c>
      <c r="K42" s="209" t="s">
        <v>198</v>
      </c>
      <c r="L42" s="202"/>
    </row>
    <row r="43" spans="1:12" s="1" customFormat="1" ht="12.75">
      <c r="A43" s="201"/>
      <c r="B43" s="202"/>
      <c r="C43" s="210">
        <v>1</v>
      </c>
      <c r="D43" s="211" t="s">
        <v>834</v>
      </c>
      <c r="E43" s="212"/>
      <c r="F43" s="213" t="s">
        <v>199</v>
      </c>
      <c r="G43" s="582"/>
      <c r="H43" s="581"/>
      <c r="I43" s="213">
        <v>0</v>
      </c>
      <c r="J43" s="213"/>
      <c r="K43" s="214">
        <v>2242872</v>
      </c>
      <c r="L43" s="202"/>
    </row>
    <row r="44" spans="1:12" s="1" customFormat="1" ht="12.75">
      <c r="A44" s="201"/>
      <c r="B44" s="202"/>
      <c r="C44" s="210">
        <v>2</v>
      </c>
      <c r="D44" s="211" t="s">
        <v>834</v>
      </c>
      <c r="E44" s="212"/>
      <c r="F44" s="213" t="s">
        <v>200</v>
      </c>
      <c r="G44" s="582"/>
      <c r="H44" s="581"/>
      <c r="I44" s="215">
        <v>0</v>
      </c>
      <c r="J44" s="215"/>
      <c r="K44" s="214">
        <v>0</v>
      </c>
      <c r="L44" s="202"/>
    </row>
    <row r="45" spans="1:12" s="1" customFormat="1" ht="12.75">
      <c r="A45" s="201"/>
      <c r="B45" s="202"/>
      <c r="C45" s="215"/>
      <c r="D45" s="580"/>
      <c r="E45" s="581"/>
      <c r="F45" s="213"/>
      <c r="G45" s="582"/>
      <c r="H45" s="581"/>
      <c r="I45" s="213"/>
      <c r="J45" s="213"/>
      <c r="K45" s="214"/>
      <c r="L45" s="202"/>
    </row>
    <row r="46" spans="1:12" s="1" customFormat="1" ht="12.75">
      <c r="A46" s="201"/>
      <c r="B46" s="202"/>
      <c r="C46" s="216"/>
      <c r="D46" s="568" t="s">
        <v>201</v>
      </c>
      <c r="E46" s="569"/>
      <c r="F46" s="569"/>
      <c r="G46" s="569"/>
      <c r="H46" s="569"/>
      <c r="I46" s="569"/>
      <c r="J46" s="570"/>
      <c r="K46" s="217">
        <f>SUM(K43:K45)</f>
        <v>2242872</v>
      </c>
      <c r="L46" s="202"/>
    </row>
    <row r="47" spans="1:12" s="19" customFormat="1" ht="12.75">
      <c r="A47" s="201"/>
      <c r="B47" s="202"/>
      <c r="C47" s="218"/>
      <c r="D47" s="219"/>
      <c r="E47" s="219"/>
      <c r="F47" s="219"/>
      <c r="G47" s="219"/>
      <c r="H47" s="219"/>
      <c r="I47" s="219"/>
      <c r="J47" s="219"/>
      <c r="K47" s="220"/>
      <c r="L47" s="202"/>
    </row>
    <row r="48" spans="1:12" s="19" customFormat="1" ht="2.25" customHeight="1" hidden="1">
      <c r="A48" s="221"/>
      <c r="B48" s="221"/>
      <c r="C48" s="201"/>
      <c r="D48" s="201"/>
      <c r="E48" s="201"/>
      <c r="F48" s="201"/>
      <c r="G48" s="201"/>
      <c r="H48" s="201"/>
      <c r="I48" s="201"/>
      <c r="J48" s="201"/>
      <c r="K48" s="223"/>
      <c r="L48" s="221"/>
    </row>
    <row r="49" spans="1:12" s="19" customFormat="1" ht="12.75">
      <c r="A49" s="221"/>
      <c r="B49" s="221"/>
      <c r="C49" s="202"/>
      <c r="D49" s="202" t="s">
        <v>30</v>
      </c>
      <c r="E49" s="202"/>
      <c r="F49" s="202"/>
      <c r="G49" s="202"/>
      <c r="H49" s="202"/>
      <c r="I49" s="201"/>
      <c r="J49" s="201"/>
      <c r="K49" s="201"/>
      <c r="L49" s="221"/>
    </row>
    <row r="50" spans="1:12" s="19" customFormat="1" ht="12.75">
      <c r="A50" s="221"/>
      <c r="B50" s="221"/>
      <c r="C50" s="571" t="s">
        <v>2</v>
      </c>
      <c r="D50" s="572" t="s">
        <v>202</v>
      </c>
      <c r="E50" s="573"/>
      <c r="F50" s="573"/>
      <c r="G50" s="573"/>
      <c r="H50" s="574"/>
      <c r="I50" s="208" t="s">
        <v>194</v>
      </c>
      <c r="J50" s="208" t="s">
        <v>195</v>
      </c>
      <c r="K50" s="208" t="s">
        <v>194</v>
      </c>
      <c r="L50" s="221"/>
    </row>
    <row r="51" spans="1:12" s="19" customFormat="1" ht="12.75">
      <c r="A51" s="221"/>
      <c r="B51" s="221"/>
      <c r="C51" s="571"/>
      <c r="D51" s="575"/>
      <c r="E51" s="576"/>
      <c r="F51" s="576"/>
      <c r="G51" s="576"/>
      <c r="H51" s="577"/>
      <c r="I51" s="209" t="s">
        <v>196</v>
      </c>
      <c r="J51" s="209" t="s">
        <v>197</v>
      </c>
      <c r="K51" s="209" t="s">
        <v>198</v>
      </c>
      <c r="L51" s="221"/>
    </row>
    <row r="52" spans="1:12" s="19" customFormat="1" ht="12.75">
      <c r="A52" s="221"/>
      <c r="B52" s="221"/>
      <c r="C52" s="210">
        <v>1</v>
      </c>
      <c r="D52" s="565" t="s">
        <v>203</v>
      </c>
      <c r="E52" s="566"/>
      <c r="F52" s="566"/>
      <c r="G52" s="566"/>
      <c r="H52" s="567"/>
      <c r="I52" s="213"/>
      <c r="J52" s="213"/>
      <c r="K52" s="214">
        <v>41417</v>
      </c>
      <c r="L52" s="221"/>
    </row>
    <row r="53" spans="1:12" s="1" customFormat="1" ht="12.75">
      <c r="A53" s="221"/>
      <c r="B53" s="221"/>
      <c r="C53" s="210">
        <v>2</v>
      </c>
      <c r="D53" s="565" t="s">
        <v>204</v>
      </c>
      <c r="E53" s="566"/>
      <c r="F53" s="566"/>
      <c r="G53" s="566"/>
      <c r="H53" s="567"/>
      <c r="I53" s="215"/>
      <c r="J53" s="215"/>
      <c r="K53" s="214"/>
      <c r="L53" s="221"/>
    </row>
    <row r="54" spans="1:12" s="1" customFormat="1" ht="12.75">
      <c r="A54" s="221"/>
      <c r="B54" s="221"/>
      <c r="C54" s="215"/>
      <c r="D54" s="565"/>
      <c r="E54" s="566"/>
      <c r="F54" s="566"/>
      <c r="G54" s="566"/>
      <c r="H54" s="567"/>
      <c r="I54" s="215"/>
      <c r="J54" s="215"/>
      <c r="K54" s="214"/>
      <c r="L54" s="221"/>
    </row>
    <row r="55" spans="1:12" s="1" customFormat="1" ht="12.75">
      <c r="A55" s="221"/>
      <c r="B55" s="221"/>
      <c r="C55" s="216"/>
      <c r="D55" s="568" t="s">
        <v>201</v>
      </c>
      <c r="E55" s="569"/>
      <c r="F55" s="569"/>
      <c r="G55" s="569"/>
      <c r="H55" s="569"/>
      <c r="I55" s="569"/>
      <c r="J55" s="570"/>
      <c r="K55" s="217">
        <f>SUM(K52:K54)</f>
        <v>41417</v>
      </c>
      <c r="L55" s="221"/>
    </row>
    <row r="56" spans="1:12" s="1" customFormat="1" ht="18.75" customHeight="1">
      <c r="A56"/>
      <c r="B56"/>
      <c r="C56" s="19"/>
      <c r="D56" s="19"/>
      <c r="E56" s="19"/>
      <c r="F56" s="19"/>
      <c r="G56" s="19"/>
      <c r="H56" s="19"/>
      <c r="I56" s="164"/>
      <c r="J56" s="164"/>
      <c r="K56" s="164"/>
      <c r="L56"/>
    </row>
    <row r="57" spans="1:12" s="1" customFormat="1" ht="0.75" customHeight="1">
      <c r="A57"/>
      <c r="B57"/>
      <c r="C57" s="19"/>
      <c r="D57" s="19"/>
      <c r="E57" s="19"/>
      <c r="F57" s="19"/>
      <c r="G57" s="19"/>
      <c r="H57" s="19"/>
      <c r="I57" s="182"/>
      <c r="J57" s="4"/>
      <c r="K57" s="164"/>
      <c r="L57"/>
    </row>
    <row r="58" spans="1:12" s="1" customFormat="1" ht="12.75">
      <c r="A58"/>
      <c r="B58"/>
      <c r="C58" s="19"/>
      <c r="D58" s="19"/>
      <c r="E58" s="19"/>
      <c r="F58" s="19"/>
      <c r="G58" s="19"/>
      <c r="H58" s="19"/>
      <c r="I58" s="182"/>
      <c r="J58" s="4"/>
      <c r="K58" s="164"/>
      <c r="L58"/>
    </row>
    <row r="59" spans="1:12" s="1" customFormat="1" ht="12.75">
      <c r="A59"/>
      <c r="B59"/>
      <c r="C59" s="176" t="s">
        <v>102</v>
      </c>
      <c r="D59" s="451" t="s">
        <v>828</v>
      </c>
      <c r="E59" s="19"/>
      <c r="F59" s="19"/>
      <c r="G59" s="19"/>
      <c r="H59" s="19"/>
      <c r="I59" s="164"/>
      <c r="J59" s="164"/>
      <c r="K59" s="164"/>
      <c r="L59"/>
    </row>
    <row r="60" spans="1:12" s="1" customFormat="1" ht="12.75">
      <c r="A60"/>
      <c r="B60"/>
      <c r="C60" s="19"/>
      <c r="D60" s="19"/>
      <c r="E60" s="19" t="s">
        <v>205</v>
      </c>
      <c r="F60" s="19"/>
      <c r="G60" s="19"/>
      <c r="H60" s="19"/>
      <c r="I60" s="182">
        <v>2137429</v>
      </c>
      <c r="J60" s="4" t="s">
        <v>198</v>
      </c>
      <c r="K60" s="164"/>
      <c r="L60"/>
    </row>
    <row r="61" spans="1:12" s="1" customFormat="1" ht="12.75">
      <c r="A61"/>
      <c r="B61"/>
      <c r="C61" s="19"/>
      <c r="D61" s="19"/>
      <c r="E61" s="19"/>
      <c r="F61" s="19"/>
      <c r="G61" s="19"/>
      <c r="H61" s="19"/>
      <c r="I61" s="182"/>
      <c r="J61" s="4"/>
      <c r="K61" s="164"/>
      <c r="L61"/>
    </row>
    <row r="62" spans="1:12" s="1" customFormat="1" ht="16.5" customHeight="1">
      <c r="A62"/>
      <c r="B62"/>
      <c r="C62" s="19" t="s">
        <v>206</v>
      </c>
      <c r="D62" s="19"/>
      <c r="E62" s="19"/>
      <c r="F62" s="19"/>
      <c r="G62" s="19"/>
      <c r="H62" s="19"/>
      <c r="I62" s="164"/>
      <c r="J62" s="164"/>
      <c r="K62" s="164"/>
      <c r="L62"/>
    </row>
    <row r="63" spans="1:12" s="1" customFormat="1" ht="12.75">
      <c r="A63"/>
      <c r="B63"/>
      <c r="C63" s="19"/>
      <c r="D63" s="19"/>
      <c r="E63" s="19"/>
      <c r="F63" s="19"/>
      <c r="G63" s="19"/>
      <c r="H63" s="19"/>
      <c r="I63" s="164"/>
      <c r="J63" s="164"/>
      <c r="K63" s="164"/>
      <c r="L63"/>
    </row>
    <row r="64" spans="1:12" s="1" customFormat="1" ht="12.75">
      <c r="A64"/>
      <c r="B64"/>
      <c r="C64" s="176" t="s">
        <v>102</v>
      </c>
      <c r="D64" s="19" t="s">
        <v>207</v>
      </c>
      <c r="E64" s="19"/>
      <c r="F64" s="19"/>
      <c r="G64" s="19"/>
      <c r="H64" s="19"/>
      <c r="I64" s="164"/>
      <c r="J64" s="164"/>
      <c r="K64" s="164"/>
      <c r="L64"/>
    </row>
    <row r="65" spans="1:12" s="1" customFormat="1" ht="12.75">
      <c r="A65"/>
      <c r="B65"/>
      <c r="C65" s="19"/>
      <c r="D65" s="19"/>
      <c r="E65" s="181" t="s">
        <v>208</v>
      </c>
      <c r="F65" s="19"/>
      <c r="G65" s="19"/>
      <c r="H65" s="19"/>
      <c r="I65" s="225">
        <v>193199</v>
      </c>
      <c r="J65" s="4" t="s">
        <v>198</v>
      </c>
      <c r="K65" s="164"/>
      <c r="L65"/>
    </row>
    <row r="66" spans="1:12" s="1" customFormat="1" ht="12.75">
      <c r="A66"/>
      <c r="B66"/>
      <c r="C66" s="19"/>
      <c r="D66" s="19"/>
      <c r="E66" s="181" t="s">
        <v>209</v>
      </c>
      <c r="F66" s="19"/>
      <c r="G66" s="19"/>
      <c r="H66" s="19"/>
      <c r="I66" s="227">
        <v>650</v>
      </c>
      <c r="J66" s="183" t="s">
        <v>198</v>
      </c>
      <c r="K66" s="164"/>
      <c r="L66"/>
    </row>
    <row r="67" spans="1:12" s="1" customFormat="1" ht="12.75">
      <c r="A67"/>
      <c r="B67"/>
      <c r="C67" s="19"/>
      <c r="D67" s="19"/>
      <c r="E67" s="181" t="s">
        <v>229</v>
      </c>
      <c r="F67" s="19"/>
      <c r="G67" s="19"/>
      <c r="H67" s="19"/>
      <c r="I67" s="226">
        <v>187087</v>
      </c>
      <c r="J67" s="183" t="s">
        <v>198</v>
      </c>
      <c r="K67" s="164"/>
      <c r="L67"/>
    </row>
    <row r="68" spans="1:12" s="1" customFormat="1" ht="12.75">
      <c r="A68"/>
      <c r="B68"/>
      <c r="C68" s="19"/>
      <c r="D68" s="19"/>
      <c r="E68" s="184" t="s">
        <v>210</v>
      </c>
      <c r="F68" s="19"/>
      <c r="G68" s="19"/>
      <c r="H68" s="19"/>
      <c r="I68" s="225">
        <f>SUM(I65:I67)</f>
        <v>380936</v>
      </c>
      <c r="J68" s="4" t="s">
        <v>198</v>
      </c>
      <c r="K68" s="164"/>
      <c r="L68"/>
    </row>
    <row r="69" spans="1:12" s="1" customFormat="1" ht="12.75">
      <c r="A69"/>
      <c r="B69"/>
      <c r="C69" s="176" t="s">
        <v>102</v>
      </c>
      <c r="D69" s="451" t="s">
        <v>835</v>
      </c>
      <c r="E69" s="19"/>
      <c r="F69" s="19"/>
      <c r="G69" s="19"/>
      <c r="H69" s="19"/>
      <c r="I69" s="164"/>
      <c r="J69" s="4"/>
      <c r="K69" s="164"/>
      <c r="L69"/>
    </row>
    <row r="70" spans="1:12" s="1" customFormat="1" ht="12.75">
      <c r="A70"/>
      <c r="B70"/>
      <c r="C70" s="19"/>
      <c r="D70" s="19"/>
      <c r="E70" s="177" t="s">
        <v>210</v>
      </c>
      <c r="F70" s="19"/>
      <c r="G70" s="19"/>
      <c r="H70" s="19"/>
      <c r="I70" s="182">
        <v>67729</v>
      </c>
      <c r="J70" s="4" t="s">
        <v>198</v>
      </c>
      <c r="K70" s="164"/>
      <c r="L70"/>
    </row>
    <row r="71" spans="1:12" s="1" customFormat="1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s="1" customFormat="1" ht="12.75">
      <c r="A72"/>
      <c r="B72"/>
      <c r="C72" s="185" t="s">
        <v>211</v>
      </c>
      <c r="D72" s="19"/>
      <c r="E72" s="19"/>
      <c r="F72" s="19"/>
      <c r="G72" s="19"/>
      <c r="H72" s="19"/>
      <c r="I72" s="164"/>
      <c r="J72" s="164"/>
      <c r="K72" s="164"/>
      <c r="L72"/>
    </row>
    <row r="73" spans="1:12" s="1" customFormat="1" ht="12.75">
      <c r="A73"/>
      <c r="B73"/>
      <c r="C73" s="19"/>
      <c r="D73" s="19"/>
      <c r="E73" s="19"/>
      <c r="F73" s="19"/>
      <c r="G73" s="19"/>
      <c r="H73" s="19"/>
      <c r="I73" s="182"/>
      <c r="J73" s="4"/>
      <c r="K73" s="164"/>
      <c r="L73"/>
    </row>
    <row r="74" spans="1:12" s="1" customFormat="1" ht="12.75">
      <c r="A74"/>
      <c r="B74"/>
      <c r="C74" s="176" t="s">
        <v>102</v>
      </c>
      <c r="D74" s="19" t="s">
        <v>212</v>
      </c>
      <c r="E74" s="19"/>
      <c r="F74" s="19"/>
      <c r="G74" s="19"/>
      <c r="H74" s="19"/>
      <c r="I74" s="225">
        <v>100000</v>
      </c>
      <c r="J74" s="4" t="s">
        <v>198</v>
      </c>
      <c r="K74" s="164"/>
      <c r="L74"/>
    </row>
    <row r="75" spans="1:12" s="1" customFormat="1" ht="12.75">
      <c r="A75"/>
      <c r="B75"/>
      <c r="C75" s="176" t="s">
        <v>102</v>
      </c>
      <c r="D75" s="19" t="s">
        <v>268</v>
      </c>
      <c r="E75" s="19"/>
      <c r="F75" s="19"/>
      <c r="G75" s="19"/>
      <c r="H75" s="19"/>
      <c r="I75" s="225">
        <v>14036</v>
      </c>
      <c r="J75" s="4" t="s">
        <v>198</v>
      </c>
      <c r="K75" s="164"/>
      <c r="L75"/>
    </row>
    <row r="76" spans="1:12" s="1" customFormat="1" ht="12.75">
      <c r="A76"/>
      <c r="B76"/>
      <c r="C76" s="176" t="s">
        <v>102</v>
      </c>
      <c r="D76" s="19" t="s">
        <v>269</v>
      </c>
      <c r="E76" s="19"/>
      <c r="F76" s="19"/>
      <c r="G76" s="19"/>
      <c r="H76" s="19"/>
      <c r="I76" s="225">
        <v>930732</v>
      </c>
      <c r="J76" s="4" t="s">
        <v>198</v>
      </c>
      <c r="K76" s="164"/>
      <c r="L76"/>
    </row>
    <row r="77" spans="1:12" s="1" customFormat="1" ht="12.75">
      <c r="A77"/>
      <c r="B77"/>
      <c r="C77" s="176" t="s">
        <v>102</v>
      </c>
      <c r="D77" s="19" t="s">
        <v>213</v>
      </c>
      <c r="E77" s="19"/>
      <c r="F77" s="19"/>
      <c r="G77" s="19"/>
      <c r="H77" s="19"/>
      <c r="I77" s="225">
        <v>1231761</v>
      </c>
      <c r="J77" s="4" t="s">
        <v>198</v>
      </c>
      <c r="K77" s="164"/>
      <c r="L77"/>
    </row>
    <row r="78" spans="1:12" s="1" customFormat="1" ht="12.75">
      <c r="A78"/>
      <c r="B78"/>
      <c r="C78" s="176"/>
      <c r="D78" s="19"/>
      <c r="E78" s="184" t="s">
        <v>210</v>
      </c>
      <c r="F78" s="19"/>
      <c r="G78" s="19"/>
      <c r="H78" s="19"/>
      <c r="I78" s="182">
        <f>SUM(I74:I77)</f>
        <v>2276529</v>
      </c>
      <c r="J78" s="4" t="s">
        <v>198</v>
      </c>
      <c r="K78" s="164"/>
      <c r="L78"/>
    </row>
    <row r="79" spans="1:12" s="1" customFormat="1" ht="12.75">
      <c r="A79"/>
      <c r="B79"/>
      <c r="C79" s="19"/>
      <c r="D79" s="19"/>
      <c r="E79" s="19"/>
      <c r="F79" s="19"/>
      <c r="G79" s="19"/>
      <c r="H79" s="19"/>
      <c r="I79" s="164"/>
      <c r="J79" s="164"/>
      <c r="K79" s="164"/>
      <c r="L79"/>
    </row>
    <row r="80" spans="1:12" s="1" customFormat="1" ht="12.75">
      <c r="A80"/>
      <c r="B80"/>
      <c r="C80" s="186">
        <v>2.2</v>
      </c>
      <c r="D80" s="174" t="s">
        <v>214</v>
      </c>
      <c r="E80" s="187"/>
      <c r="F80" s="187"/>
      <c r="G80" s="187"/>
      <c r="H80" s="19"/>
      <c r="I80" s="164"/>
      <c r="J80" s="164"/>
      <c r="K80" s="164"/>
      <c r="L80"/>
    </row>
    <row r="81" spans="1:12" s="1" customFormat="1" ht="12.75">
      <c r="A81"/>
      <c r="B81"/>
      <c r="C81" s="19"/>
      <c r="D81" s="19"/>
      <c r="E81" s="19"/>
      <c r="F81" s="19"/>
      <c r="G81" s="19"/>
      <c r="H81" s="19"/>
      <c r="I81" s="164"/>
      <c r="J81" s="164"/>
      <c r="K81" s="164"/>
      <c r="L81"/>
    </row>
    <row r="82" spans="1:12" s="1" customFormat="1" ht="12.75">
      <c r="A82"/>
      <c r="B82"/>
      <c r="C82" s="176" t="s">
        <v>171</v>
      </c>
      <c r="D82" s="19" t="s">
        <v>215</v>
      </c>
      <c r="E82" s="19"/>
      <c r="F82" s="19"/>
      <c r="G82" s="19"/>
      <c r="H82" s="19"/>
      <c r="I82" s="164"/>
      <c r="J82" s="164"/>
      <c r="K82" s="164"/>
      <c r="L82"/>
    </row>
    <row r="83" spans="1:12" s="1" customFormat="1" ht="12.75">
      <c r="A83"/>
      <c r="B83"/>
      <c r="C83" s="19" t="s">
        <v>216</v>
      </c>
      <c r="D83" s="19"/>
      <c r="E83" s="19"/>
      <c r="F83" s="19"/>
      <c r="G83" s="19"/>
      <c r="H83" s="19"/>
      <c r="I83" s="164"/>
      <c r="J83" s="164"/>
      <c r="K83" s="164"/>
      <c r="L83"/>
    </row>
    <row r="84" spans="1:12" s="1" customFormat="1" ht="12.75">
      <c r="A84"/>
      <c r="B84"/>
      <c r="C84" s="176" t="s">
        <v>171</v>
      </c>
      <c r="D84" s="19" t="s">
        <v>217</v>
      </c>
      <c r="E84" s="19"/>
      <c r="F84" s="19"/>
      <c r="G84" s="19"/>
      <c r="H84" s="19"/>
      <c r="I84" s="164"/>
      <c r="J84" s="164"/>
      <c r="K84" s="164"/>
      <c r="L84"/>
    </row>
    <row r="85" spans="1:12" s="1" customFormat="1" ht="12.75">
      <c r="A85"/>
      <c r="B85"/>
      <c r="C85" s="177" t="s">
        <v>218</v>
      </c>
      <c r="D85" s="19"/>
      <c r="E85" s="19"/>
      <c r="F85" s="19"/>
      <c r="G85" s="19"/>
      <c r="H85" s="19"/>
      <c r="I85" s="164"/>
      <c r="J85" s="164"/>
      <c r="K85" s="164"/>
      <c r="L85"/>
    </row>
    <row r="86" spans="1:12" s="1" customFormat="1" ht="12.75">
      <c r="A86"/>
      <c r="B86"/>
      <c r="C86" s="19"/>
      <c r="D86" s="19"/>
      <c r="E86" s="19"/>
      <c r="F86" s="19"/>
      <c r="G86" s="19"/>
      <c r="H86" s="19"/>
      <c r="I86" s="19"/>
      <c r="J86" s="164"/>
      <c r="K86" s="164"/>
      <c r="L86"/>
    </row>
    <row r="87" spans="1:12" s="1" customFormat="1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s="1" customFormat="1" ht="12.75">
      <c r="A88"/>
      <c r="B88"/>
      <c r="C88" s="176" t="s">
        <v>102</v>
      </c>
      <c r="D88" s="181" t="s">
        <v>270</v>
      </c>
      <c r="E88" s="19"/>
      <c r="F88" s="19"/>
      <c r="G88" s="19"/>
      <c r="H88"/>
      <c r="I88"/>
      <c r="J88" s="164"/>
      <c r="K88" s="164"/>
      <c r="L88"/>
    </row>
    <row r="89" spans="1:12" s="1" customFormat="1" ht="12.75">
      <c r="A89"/>
      <c r="B89"/>
      <c r="C89" s="19"/>
      <c r="D89" s="19"/>
      <c r="E89" s="19" t="s">
        <v>205</v>
      </c>
      <c r="F89" s="19"/>
      <c r="G89" s="19"/>
      <c r="H89"/>
      <c r="I89" s="225">
        <v>29874928</v>
      </c>
      <c r="J89" s="4" t="s">
        <v>198</v>
      </c>
      <c r="K89" s="164"/>
      <c r="L89"/>
    </row>
    <row r="90" spans="1:12" s="1" customFormat="1" ht="12.75">
      <c r="A90"/>
      <c r="B90"/>
      <c r="C90" s="178" t="s">
        <v>102</v>
      </c>
      <c r="D90" s="188" t="s">
        <v>230</v>
      </c>
      <c r="E90"/>
      <c r="F90"/>
      <c r="G90"/>
      <c r="H90"/>
      <c r="I90"/>
      <c r="J90"/>
      <c r="K90"/>
      <c r="L90"/>
    </row>
    <row r="91" spans="1:12" s="1" customFormat="1" ht="12.75">
      <c r="A91"/>
      <c r="B91"/>
      <c r="C91"/>
      <c r="D91"/>
      <c r="E91" t="s">
        <v>219</v>
      </c>
      <c r="F91"/>
      <c r="G91"/>
      <c r="H91"/>
      <c r="I91" s="222">
        <v>28411639</v>
      </c>
      <c r="J91" s="178" t="s">
        <v>198</v>
      </c>
      <c r="K91"/>
      <c r="L91"/>
    </row>
    <row r="92" spans="1:12" s="1" customFormat="1" ht="12.75">
      <c r="A92"/>
      <c r="B92"/>
      <c r="C92" s="178" t="s">
        <v>102</v>
      </c>
      <c r="D92" s="188" t="s">
        <v>220</v>
      </c>
      <c r="E92"/>
      <c r="F92"/>
      <c r="G92"/>
      <c r="H92"/>
      <c r="I92"/>
      <c r="J92"/>
      <c r="K92"/>
      <c r="L92"/>
    </row>
    <row r="93" spans="1:12" s="1" customFormat="1" ht="12.75">
      <c r="A93"/>
      <c r="B93"/>
      <c r="C93"/>
      <c r="D93" s="188" t="s">
        <v>271</v>
      </c>
      <c r="E93"/>
      <c r="F93"/>
      <c r="G93"/>
      <c r="H93"/>
      <c r="I93" s="222"/>
      <c r="J93" s="189"/>
      <c r="K93"/>
      <c r="L93"/>
    </row>
    <row r="94" spans="1:12" s="1" customFormat="1" ht="12.75">
      <c r="A94"/>
      <c r="B94"/>
      <c r="C94"/>
      <c r="D94" s="188" t="s">
        <v>221</v>
      </c>
      <c r="E94"/>
      <c r="F94"/>
      <c r="G94"/>
      <c r="H94"/>
      <c r="I94" s="255">
        <v>0</v>
      </c>
      <c r="J94" s="189" t="s">
        <v>198</v>
      </c>
      <c r="K94"/>
      <c r="L94"/>
    </row>
    <row r="95" spans="1:12" s="1" customFormat="1" ht="12.75">
      <c r="A95"/>
      <c r="B95"/>
      <c r="C95" s="178" t="s">
        <v>102</v>
      </c>
      <c r="D95" s="188" t="s">
        <v>515</v>
      </c>
      <c r="E95"/>
      <c r="F95"/>
      <c r="G95"/>
      <c r="H95"/>
      <c r="I95" s="255"/>
      <c r="J95" s="189"/>
      <c r="K95"/>
      <c r="L95"/>
    </row>
    <row r="96" spans="1:12" s="1" customFormat="1" ht="12.75">
      <c r="A96"/>
      <c r="B96"/>
      <c r="C96" s="178"/>
      <c r="D96" s="188" t="s">
        <v>516</v>
      </c>
      <c r="E96"/>
      <c r="F96"/>
      <c r="G96"/>
      <c r="H96"/>
      <c r="I96" s="255">
        <v>0</v>
      </c>
      <c r="J96" s="189" t="s">
        <v>198</v>
      </c>
      <c r="K96"/>
      <c r="L96"/>
    </row>
    <row r="97" spans="1:12" s="1" customFormat="1" ht="12.75">
      <c r="A97"/>
      <c r="B97"/>
      <c r="C97" s="178"/>
      <c r="D97" s="188" t="s">
        <v>517</v>
      </c>
      <c r="E97"/>
      <c r="F97"/>
      <c r="G97"/>
      <c r="H97"/>
      <c r="I97" s="255">
        <v>0</v>
      </c>
      <c r="J97" s="189" t="s">
        <v>198</v>
      </c>
      <c r="K97"/>
      <c r="L97"/>
    </row>
    <row r="98" spans="1:12" s="1" customFormat="1" ht="12.75">
      <c r="A98"/>
      <c r="B98"/>
      <c r="C98" s="178"/>
      <c r="D98" s="188" t="s">
        <v>518</v>
      </c>
      <c r="E98"/>
      <c r="F98"/>
      <c r="G98"/>
      <c r="H98"/>
      <c r="I98" s="255">
        <v>0</v>
      </c>
      <c r="J98" s="189" t="s">
        <v>198</v>
      </c>
      <c r="K98"/>
      <c r="L98"/>
    </row>
    <row r="99" spans="1:12" s="1" customFormat="1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s="1" customFormat="1" ht="12.75">
      <c r="A100"/>
      <c r="B100"/>
      <c r="C100" s="178"/>
      <c r="D100" s="188"/>
      <c r="E100" s="190" t="s">
        <v>222</v>
      </c>
      <c r="F100" s="191"/>
      <c r="G100" s="192"/>
      <c r="H100" s="190"/>
      <c r="I100" s="193">
        <v>1463289</v>
      </c>
      <c r="J100" s="194" t="s">
        <v>198</v>
      </c>
      <c r="K100"/>
      <c r="L100"/>
    </row>
    <row r="101" spans="1:12" s="1" customFormat="1" ht="12.75">
      <c r="A101"/>
      <c r="B101"/>
      <c r="C101"/>
      <c r="D101"/>
      <c r="E101" s="190" t="s">
        <v>223</v>
      </c>
      <c r="F101" s="191"/>
      <c r="G101" s="192"/>
      <c r="H101" s="190"/>
      <c r="I101" s="193">
        <v>219493</v>
      </c>
      <c r="J101" s="194" t="s">
        <v>198</v>
      </c>
      <c r="K101"/>
      <c r="L101"/>
    </row>
    <row r="102" spans="1:12" s="1" customFormat="1" ht="12.75">
      <c r="A102"/>
      <c r="B102"/>
      <c r="C102"/>
      <c r="D102"/>
      <c r="E102" s="190" t="s">
        <v>829</v>
      </c>
      <c r="F102" s="191"/>
      <c r="G102" s="192"/>
      <c r="H102" s="190"/>
      <c r="I102" s="193">
        <f>I100-I101</f>
        <v>1243796</v>
      </c>
      <c r="J102" s="194" t="s">
        <v>198</v>
      </c>
      <c r="K102"/>
      <c r="L102"/>
    </row>
    <row r="103" spans="1:12" s="1" customFormat="1" ht="12.75">
      <c r="A103"/>
      <c r="B103"/>
      <c r="C103"/>
      <c r="D103"/>
      <c r="E103" s="499" t="s">
        <v>530</v>
      </c>
      <c r="I103" s="368">
        <v>12035</v>
      </c>
      <c r="J103" s="194" t="s">
        <v>198</v>
      </c>
      <c r="K103"/>
      <c r="L103"/>
    </row>
    <row r="104" spans="1:12" s="1" customFormat="1" ht="12.75">
      <c r="A104"/>
      <c r="B104"/>
      <c r="C104"/>
      <c r="D104"/>
      <c r="E104" s="499" t="s">
        <v>830</v>
      </c>
      <c r="F104"/>
      <c r="G104"/>
      <c r="H104"/>
      <c r="I104" s="370">
        <f>I102-I103</f>
        <v>1231761</v>
      </c>
      <c r="J104" s="189" t="s">
        <v>198</v>
      </c>
      <c r="K104"/>
      <c r="L104"/>
    </row>
    <row r="105" spans="1:12" s="1" customFormat="1" ht="12.75">
      <c r="A105"/>
      <c r="B105"/>
      <c r="C105" s="179">
        <v>2.3</v>
      </c>
      <c r="D105" s="180" t="s">
        <v>224</v>
      </c>
      <c r="E105" s="195"/>
      <c r="F105" s="195"/>
      <c r="G105"/>
      <c r="H105"/>
      <c r="I105"/>
      <c r="J105"/>
      <c r="K105"/>
      <c r="L105"/>
    </row>
    <row r="106" spans="1:12" s="1" customFormat="1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ht="12.75">
      <c r="A107"/>
      <c r="B107"/>
      <c r="C107" s="178" t="s">
        <v>171</v>
      </c>
      <c r="D107" t="s">
        <v>272</v>
      </c>
      <c r="E107"/>
      <c r="F107"/>
      <c r="G107"/>
      <c r="H107"/>
      <c r="I107"/>
      <c r="J107"/>
      <c r="K107"/>
      <c r="L107"/>
    </row>
    <row r="108" spans="1:12" s="1" customFormat="1" ht="12.75">
      <c r="A108"/>
      <c r="B108"/>
      <c r="C108" s="178" t="s">
        <v>171</v>
      </c>
      <c r="D108" t="s">
        <v>225</v>
      </c>
      <c r="E108"/>
      <c r="F108"/>
      <c r="G108"/>
      <c r="H108"/>
      <c r="I108"/>
      <c r="J108"/>
      <c r="K108"/>
      <c r="L108"/>
    </row>
    <row r="109" spans="1:12" s="1" customFormat="1" ht="12.75">
      <c r="A109"/>
      <c r="B109"/>
      <c r="C109" t="s">
        <v>226</v>
      </c>
      <c r="D109"/>
      <c r="E109"/>
      <c r="F109"/>
      <c r="G109"/>
      <c r="H109"/>
      <c r="I109"/>
      <c r="J109"/>
      <c r="K109"/>
      <c r="L109"/>
    </row>
    <row r="110" spans="1:12" s="1" customFormat="1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" customFormat="1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1" customFormat="1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" customFormat="1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" customFormat="1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1" customFormat="1" ht="12.75">
      <c r="A116"/>
      <c r="B116"/>
      <c r="C116">
        <v>2.4</v>
      </c>
      <c r="D116" s="180" t="s">
        <v>525</v>
      </c>
      <c r="E116" s="180"/>
      <c r="F116" s="180"/>
      <c r="G116"/>
      <c r="H116"/>
      <c r="I116"/>
      <c r="J116"/>
      <c r="K116"/>
      <c r="L116"/>
    </row>
    <row r="117" spans="1:12" s="1" customFormat="1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1" customFormat="1" ht="12.75">
      <c r="A118"/>
      <c r="B118"/>
      <c r="C118" s="178" t="s">
        <v>171</v>
      </c>
      <c r="D118" s="164" t="s">
        <v>522</v>
      </c>
      <c r="E118"/>
      <c r="F118"/>
      <c r="G118"/>
      <c r="H118"/>
      <c r="I118"/>
      <c r="J118"/>
      <c r="K118"/>
      <c r="L118"/>
    </row>
    <row r="119" spans="1:12" s="1" customFormat="1" ht="12.75">
      <c r="A119"/>
      <c r="B119"/>
      <c r="C119" s="178"/>
      <c r="D119" s="164" t="s">
        <v>523</v>
      </c>
      <c r="E119"/>
      <c r="F119"/>
      <c r="G119"/>
      <c r="H119"/>
      <c r="I119"/>
      <c r="J119"/>
      <c r="K119"/>
      <c r="L119"/>
    </row>
    <row r="120" spans="1:12" s="1" customFormat="1" ht="12.75">
      <c r="A120"/>
      <c r="B120"/>
      <c r="C120" s="178"/>
      <c r="D120" s="164" t="s">
        <v>524</v>
      </c>
      <c r="E120"/>
      <c r="F120"/>
      <c r="G120"/>
      <c r="H120"/>
      <c r="I120"/>
      <c r="J120"/>
      <c r="K120"/>
      <c r="L120"/>
    </row>
    <row r="121" spans="1:12" s="1" customFormat="1" ht="13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1" customFormat="1" ht="12.75">
      <c r="A122"/>
      <c r="B122"/>
      <c r="C122" s="197" t="s">
        <v>273</v>
      </c>
      <c r="D122"/>
      <c r="E122"/>
      <c r="F122"/>
      <c r="G122"/>
      <c r="H122"/>
      <c r="I122" s="197" t="s">
        <v>227</v>
      </c>
      <c r="J122" s="198"/>
      <c r="K122" s="198"/>
      <c r="L122" s="198"/>
    </row>
    <row r="123" spans="1:12" s="1" customFormat="1" ht="12.75">
      <c r="A123"/>
      <c r="B123"/>
      <c r="C123" s="578" t="s">
        <v>832</v>
      </c>
      <c r="D123" s="578"/>
      <c r="E123"/>
      <c r="F123"/>
      <c r="G123"/>
      <c r="H123"/>
      <c r="I123" s="197"/>
      <c r="J123" s="198"/>
      <c r="K123" s="198"/>
      <c r="L123" s="198"/>
    </row>
    <row r="124" spans="1:12" s="1" customFormat="1" ht="12.75">
      <c r="A124"/>
      <c r="B124"/>
      <c r="C124" s="579" t="s">
        <v>831</v>
      </c>
      <c r="D124" s="579"/>
      <c r="E124"/>
      <c r="F124"/>
      <c r="G124"/>
      <c r="H124"/>
      <c r="I124" s="198" t="s">
        <v>274</v>
      </c>
      <c r="J124" s="198"/>
      <c r="K124" s="198"/>
      <c r="L124" s="198"/>
    </row>
    <row r="125" spans="1:12" s="1" customFormat="1" ht="15">
      <c r="A125"/>
      <c r="B125"/>
      <c r="C125"/>
      <c r="D125"/>
      <c r="E125"/>
      <c r="F125"/>
      <c r="G125"/>
      <c r="H125"/>
      <c r="I125" s="199"/>
      <c r="J125" s="164"/>
      <c r="K125" s="164"/>
      <c r="L125"/>
    </row>
    <row r="126" spans="1:12" s="1" customFormat="1" ht="15">
      <c r="A126"/>
      <c r="B126"/>
      <c r="C126"/>
      <c r="D126"/>
      <c r="E126"/>
      <c r="F126"/>
      <c r="G126"/>
      <c r="H126"/>
      <c r="I126" s="199"/>
      <c r="J126" s="164"/>
      <c r="K126" s="164"/>
      <c r="L126"/>
    </row>
    <row r="127" spans="1:12" s="1" customFormat="1" ht="15">
      <c r="A127"/>
      <c r="B127"/>
      <c r="C127"/>
      <c r="D127"/>
      <c r="E127"/>
      <c r="F127"/>
      <c r="G127"/>
      <c r="H127"/>
      <c r="I127" s="199"/>
      <c r="J127" s="164"/>
      <c r="K127" s="164"/>
      <c r="L127"/>
    </row>
    <row r="128" spans="1:12" s="1" customFormat="1" ht="15">
      <c r="A128"/>
      <c r="B128"/>
      <c r="C128"/>
      <c r="D128"/>
      <c r="E128"/>
      <c r="F128"/>
      <c r="G128"/>
      <c r="H128"/>
      <c r="I128" s="199"/>
      <c r="J128" s="164"/>
      <c r="K128" s="164"/>
      <c r="L128"/>
    </row>
    <row r="129" spans="1:12" s="1" customFormat="1" ht="15">
      <c r="A129"/>
      <c r="B129"/>
      <c r="C129"/>
      <c r="D129"/>
      <c r="E129"/>
      <c r="F129"/>
      <c r="G129"/>
      <c r="H129"/>
      <c r="I129" s="199"/>
      <c r="J129" s="164"/>
      <c r="K129" s="164"/>
      <c r="L129"/>
    </row>
    <row r="130" spans="1:12" s="1" customFormat="1" ht="15">
      <c r="A130"/>
      <c r="B130"/>
      <c r="C130"/>
      <c r="D130"/>
      <c r="E130"/>
      <c r="F130"/>
      <c r="G130"/>
      <c r="H130"/>
      <c r="I130" s="199"/>
      <c r="J130" s="164"/>
      <c r="K130" s="164"/>
      <c r="L130"/>
    </row>
    <row r="131" spans="1:12" s="1" customFormat="1" ht="15">
      <c r="A131"/>
      <c r="B131"/>
      <c r="C131"/>
      <c r="D131"/>
      <c r="E131"/>
      <c r="F131"/>
      <c r="G131"/>
      <c r="H131"/>
      <c r="I131" s="199"/>
      <c r="J131" s="164"/>
      <c r="K131" s="164"/>
      <c r="L131"/>
    </row>
    <row r="132" spans="1:12" s="1" customFormat="1" ht="15">
      <c r="A132"/>
      <c r="B132"/>
      <c r="C132"/>
      <c r="D132"/>
      <c r="E132"/>
      <c r="F132"/>
      <c r="G132"/>
      <c r="H132"/>
      <c r="I132" s="199"/>
      <c r="J132" s="164"/>
      <c r="K132" s="164"/>
      <c r="L132"/>
    </row>
    <row r="133" spans="1:12" s="1" customFormat="1" ht="15">
      <c r="A133"/>
      <c r="B133"/>
      <c r="C133"/>
      <c r="D133"/>
      <c r="E133"/>
      <c r="F133"/>
      <c r="G133"/>
      <c r="H133"/>
      <c r="I133" s="199"/>
      <c r="J133" s="164"/>
      <c r="K133" s="164"/>
      <c r="L133"/>
    </row>
    <row r="134" spans="1:12" s="1" customFormat="1" ht="15">
      <c r="A134"/>
      <c r="B134"/>
      <c r="C134"/>
      <c r="D134"/>
      <c r="E134"/>
      <c r="F134"/>
      <c r="G134"/>
      <c r="H134"/>
      <c r="I134" s="199"/>
      <c r="J134" s="164"/>
      <c r="K134" s="164"/>
      <c r="L134"/>
    </row>
    <row r="135" spans="1:12" s="1" customFormat="1" ht="15">
      <c r="A135"/>
      <c r="B135"/>
      <c r="C135"/>
      <c r="D135"/>
      <c r="E135"/>
      <c r="F135"/>
      <c r="G135"/>
      <c r="H135"/>
      <c r="I135" s="199"/>
      <c r="J135" s="164"/>
      <c r="K135" s="164"/>
      <c r="L135"/>
    </row>
    <row r="136" spans="1:12" s="1" customFormat="1" ht="15">
      <c r="A136"/>
      <c r="B136"/>
      <c r="C136"/>
      <c r="D136"/>
      <c r="E136"/>
      <c r="F136"/>
      <c r="G136"/>
      <c r="H136"/>
      <c r="I136" s="199"/>
      <c r="J136" s="164"/>
      <c r="K136" s="164"/>
      <c r="L136"/>
    </row>
    <row r="137" spans="1:12" s="1" customFormat="1" ht="15">
      <c r="A137"/>
      <c r="B137"/>
      <c r="C137"/>
      <c r="D137"/>
      <c r="E137"/>
      <c r="F137"/>
      <c r="G137"/>
      <c r="H137"/>
      <c r="I137" s="199"/>
      <c r="J137" s="164"/>
      <c r="K137" s="164"/>
      <c r="L137"/>
    </row>
    <row r="138" spans="1:12" s="1" customFormat="1" ht="15">
      <c r="A138"/>
      <c r="B138"/>
      <c r="C138"/>
      <c r="D138"/>
      <c r="E138"/>
      <c r="F138"/>
      <c r="G138"/>
      <c r="H138"/>
      <c r="I138" s="199"/>
      <c r="J138" s="164"/>
      <c r="K138" s="164"/>
      <c r="L138"/>
    </row>
    <row r="139" spans="1:12" s="1" customFormat="1" ht="15">
      <c r="A139"/>
      <c r="B139"/>
      <c r="C139"/>
      <c r="D139"/>
      <c r="E139"/>
      <c r="F139"/>
      <c r="G139"/>
      <c r="H139"/>
      <c r="I139" s="199"/>
      <c r="J139" s="164"/>
      <c r="K139" s="164"/>
      <c r="L139"/>
    </row>
    <row r="140" spans="1:12" s="1" customFormat="1" ht="15">
      <c r="A140"/>
      <c r="B140"/>
      <c r="C140"/>
      <c r="D140"/>
      <c r="E140"/>
      <c r="F140"/>
      <c r="G140"/>
      <c r="H140"/>
      <c r="I140" s="199"/>
      <c r="J140" s="164"/>
      <c r="K140" s="164"/>
      <c r="L140"/>
    </row>
    <row r="141" spans="1:12" s="1" customFormat="1" ht="15">
      <c r="A141"/>
      <c r="B141"/>
      <c r="C141"/>
      <c r="D141"/>
      <c r="E141"/>
      <c r="F141"/>
      <c r="G141"/>
      <c r="H141"/>
      <c r="I141" s="199"/>
      <c r="J141" s="164"/>
      <c r="K141" s="164"/>
      <c r="L141"/>
    </row>
    <row r="142" spans="1:12" s="1" customFormat="1" ht="15">
      <c r="A142"/>
      <c r="B142"/>
      <c r="C142"/>
      <c r="D142"/>
      <c r="E142"/>
      <c r="F142"/>
      <c r="G142"/>
      <c r="H142"/>
      <c r="I142" s="199"/>
      <c r="J142" s="164"/>
      <c r="K142" s="164"/>
      <c r="L142"/>
    </row>
    <row r="143" spans="1:12" s="1" customFormat="1" ht="15">
      <c r="A143"/>
      <c r="B143"/>
      <c r="C143"/>
      <c r="D143"/>
      <c r="E143"/>
      <c r="F143"/>
      <c r="G143"/>
      <c r="H143"/>
      <c r="I143" s="199"/>
      <c r="J143" s="164"/>
      <c r="K143" s="164"/>
      <c r="L143"/>
    </row>
    <row r="144" spans="1:12" s="1" customFormat="1" ht="15">
      <c r="A144"/>
      <c r="B144"/>
      <c r="C144"/>
      <c r="D144"/>
      <c r="E144"/>
      <c r="F144"/>
      <c r="G144"/>
      <c r="H144"/>
      <c r="I144" s="199"/>
      <c r="J144" s="164"/>
      <c r="K144" s="164"/>
      <c r="L144"/>
    </row>
    <row r="145" spans="1:12" s="1" customFormat="1" ht="15">
      <c r="A145"/>
      <c r="B145"/>
      <c r="C145"/>
      <c r="D145"/>
      <c r="E145"/>
      <c r="F145"/>
      <c r="G145"/>
      <c r="H145"/>
      <c r="I145" s="199"/>
      <c r="J145" s="164"/>
      <c r="K145" s="164"/>
      <c r="L145"/>
    </row>
    <row r="146" spans="1:12" s="1" customFormat="1" ht="15">
      <c r="A146"/>
      <c r="B146"/>
      <c r="C146"/>
      <c r="D146"/>
      <c r="E146"/>
      <c r="F146"/>
      <c r="G146"/>
      <c r="H146"/>
      <c r="I146" s="199"/>
      <c r="J146" s="164"/>
      <c r="K146" s="164"/>
      <c r="L146"/>
    </row>
    <row r="147" spans="1:12" s="1" customFormat="1" ht="15">
      <c r="A147"/>
      <c r="B147"/>
      <c r="C147"/>
      <c r="D147"/>
      <c r="E147"/>
      <c r="F147"/>
      <c r="G147"/>
      <c r="H147"/>
      <c r="I147" s="199"/>
      <c r="J147" s="164"/>
      <c r="K147" s="164"/>
      <c r="L147"/>
    </row>
    <row r="148" spans="1:12" s="1" customFormat="1" ht="15">
      <c r="A148"/>
      <c r="B148"/>
      <c r="C148"/>
      <c r="D148"/>
      <c r="E148"/>
      <c r="F148"/>
      <c r="G148"/>
      <c r="H148"/>
      <c r="I148" s="199"/>
      <c r="J148" s="164"/>
      <c r="K148" s="164"/>
      <c r="L148"/>
    </row>
    <row r="149" spans="1:12" s="1" customFormat="1" ht="15">
      <c r="A149"/>
      <c r="B149"/>
      <c r="C149"/>
      <c r="D149"/>
      <c r="E149"/>
      <c r="F149"/>
      <c r="G149"/>
      <c r="H149"/>
      <c r="I149" s="199"/>
      <c r="J149" s="164"/>
      <c r="K149" s="164"/>
      <c r="L149"/>
    </row>
    <row r="150" spans="1:12" s="1" customFormat="1" ht="15">
      <c r="A150"/>
      <c r="B150"/>
      <c r="C150"/>
      <c r="D150"/>
      <c r="E150"/>
      <c r="F150"/>
      <c r="G150"/>
      <c r="H150"/>
      <c r="I150" s="199"/>
      <c r="J150" s="164"/>
      <c r="K150" s="164"/>
      <c r="L150"/>
    </row>
    <row r="151" spans="1:12" s="1" customFormat="1" ht="15">
      <c r="A151"/>
      <c r="B151"/>
      <c r="C151"/>
      <c r="D151"/>
      <c r="E151"/>
      <c r="F151"/>
      <c r="G151"/>
      <c r="H151"/>
      <c r="I151" s="199"/>
      <c r="J151" s="164"/>
      <c r="K151" s="164"/>
      <c r="L151" s="228"/>
    </row>
    <row r="152" spans="1:12" s="1" customFormat="1" ht="15">
      <c r="A152"/>
      <c r="B152"/>
      <c r="C152"/>
      <c r="D152"/>
      <c r="E152"/>
      <c r="F152"/>
      <c r="G152"/>
      <c r="H152"/>
      <c r="I152" s="199"/>
      <c r="J152" s="164"/>
      <c r="K152" s="164"/>
      <c r="L152"/>
    </row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</sheetData>
  <sheetProtection/>
  <mergeCells count="17">
    <mergeCell ref="C123:D123"/>
    <mergeCell ref="C124:D124"/>
    <mergeCell ref="D45:E45"/>
    <mergeCell ref="G45:H45"/>
    <mergeCell ref="C41:C42"/>
    <mergeCell ref="D41:E42"/>
    <mergeCell ref="F41:F42"/>
    <mergeCell ref="G41:H42"/>
    <mergeCell ref="G43:H43"/>
    <mergeCell ref="G44:H44"/>
    <mergeCell ref="D54:H54"/>
    <mergeCell ref="D55:J55"/>
    <mergeCell ref="D46:J46"/>
    <mergeCell ref="D52:H52"/>
    <mergeCell ref="D53:H53"/>
    <mergeCell ref="C50:C51"/>
    <mergeCell ref="D50:H51"/>
  </mergeCells>
  <printOptions horizontalCentered="1" verticalCentered="1"/>
  <pageMargins left="0.25" right="0.25" top="0.5" bottom="0.5" header="0.511811023622047" footer="0.511811023622047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N38" sqref="N38"/>
    </sheetView>
  </sheetViews>
  <sheetFormatPr defaultColWidth="9.140625" defaultRowHeight="12.75"/>
  <cols>
    <col min="1" max="1" width="1.7109375" style="0" customWidth="1"/>
    <col min="7" max="7" width="7.00390625" style="0" customWidth="1"/>
    <col min="8" max="8" width="4.140625" style="0" customWidth="1"/>
    <col min="9" max="9" width="10.140625" style="0" customWidth="1"/>
    <col min="10" max="10" width="6.140625" style="0" customWidth="1"/>
    <col min="11" max="11" width="10.8515625" style="0" customWidth="1"/>
  </cols>
  <sheetData>
    <row r="1" spans="1:11" ht="12.75">
      <c r="A1" s="256"/>
      <c r="B1" s="257"/>
      <c r="C1" s="257"/>
      <c r="D1" s="257"/>
      <c r="E1" s="257"/>
      <c r="F1" s="257"/>
      <c r="G1" s="258"/>
      <c r="H1" s="257"/>
      <c r="I1" s="257"/>
      <c r="J1" s="257"/>
      <c r="K1" s="257"/>
    </row>
    <row r="2" spans="2:11" ht="12.75">
      <c r="B2" s="259" t="s">
        <v>275</v>
      </c>
      <c r="C2" s="257"/>
      <c r="D2" s="257"/>
      <c r="E2" s="257"/>
      <c r="F2" s="258"/>
      <c r="G2" s="260"/>
      <c r="H2" s="261" t="s">
        <v>323</v>
      </c>
      <c r="I2" s="262"/>
      <c r="J2" s="263"/>
      <c r="K2" s="264"/>
    </row>
    <row r="3" spans="2:11" ht="12.75">
      <c r="B3" s="259" t="s">
        <v>276</v>
      </c>
      <c r="C3" s="257"/>
      <c r="D3" s="257"/>
      <c r="E3" s="257"/>
      <c r="F3" s="258"/>
      <c r="G3" s="260"/>
      <c r="H3" s="265"/>
      <c r="I3" s="265" t="s">
        <v>277</v>
      </c>
      <c r="J3" s="266"/>
      <c r="K3" s="260"/>
    </row>
    <row r="4" spans="2:11" ht="12.75">
      <c r="B4" s="257"/>
      <c r="C4" s="257"/>
      <c r="D4" s="257"/>
      <c r="E4" s="257"/>
      <c r="F4" s="258"/>
      <c r="G4" s="260"/>
      <c r="H4" s="267"/>
      <c r="I4" s="267"/>
      <c r="J4" s="268"/>
      <c r="K4" s="269"/>
    </row>
    <row r="5" spans="2:11" ht="12.75">
      <c r="B5" s="267"/>
      <c r="C5" s="257"/>
      <c r="D5" s="257"/>
      <c r="E5" s="257"/>
      <c r="F5" s="258"/>
      <c r="G5" s="258"/>
      <c r="H5" s="257"/>
      <c r="I5" s="257"/>
      <c r="J5" s="257"/>
      <c r="K5" s="257"/>
    </row>
    <row r="6" spans="2:11" ht="12.75">
      <c r="B6" s="270" t="s">
        <v>278</v>
      </c>
      <c r="C6" s="271" t="s">
        <v>324</v>
      </c>
      <c r="D6" s="271"/>
      <c r="E6" s="271"/>
      <c r="F6" s="272"/>
      <c r="G6" s="258"/>
      <c r="H6" s="273"/>
      <c r="I6" s="274" t="s">
        <v>279</v>
      </c>
      <c r="J6" s="275"/>
      <c r="K6" s="257"/>
    </row>
    <row r="7" spans="2:11" ht="12.75">
      <c r="B7" s="276" t="s">
        <v>325</v>
      </c>
      <c r="C7" s="271"/>
      <c r="D7" s="271"/>
      <c r="E7" s="271"/>
      <c r="F7" s="260"/>
      <c r="G7" s="258"/>
      <c r="H7" s="276"/>
      <c r="I7" s="277">
        <v>2015</v>
      </c>
      <c r="J7" s="278"/>
      <c r="K7" s="257"/>
    </row>
    <row r="8" spans="2:11" ht="12.75">
      <c r="B8" s="276" t="s">
        <v>326</v>
      </c>
      <c r="C8" s="271"/>
      <c r="D8" s="271"/>
      <c r="E8" s="271"/>
      <c r="F8" s="260"/>
      <c r="G8" s="258"/>
      <c r="H8" s="279"/>
      <c r="I8" s="271"/>
      <c r="J8" s="280"/>
      <c r="K8" s="257"/>
    </row>
    <row r="9" spans="2:11" ht="12.75">
      <c r="B9" s="279"/>
      <c r="C9" s="267"/>
      <c r="D9" s="267"/>
      <c r="E9" s="267"/>
      <c r="F9" s="269"/>
      <c r="G9" s="258"/>
      <c r="H9" s="258"/>
      <c r="I9" s="258"/>
      <c r="J9" s="266"/>
      <c r="K9" s="257"/>
    </row>
    <row r="10" spans="2:11" ht="12.75">
      <c r="B10" s="281"/>
      <c r="C10" s="258"/>
      <c r="D10" s="258"/>
      <c r="E10" s="258"/>
      <c r="F10" s="258"/>
      <c r="G10" s="258"/>
      <c r="H10" s="257"/>
      <c r="I10" s="257"/>
      <c r="J10" s="257"/>
      <c r="K10" s="257"/>
    </row>
    <row r="11" spans="2:11" ht="12.75">
      <c r="B11" s="282"/>
      <c r="C11" s="283" t="s">
        <v>202</v>
      </c>
      <c r="D11" s="282"/>
      <c r="E11" s="282"/>
      <c r="F11" s="282"/>
      <c r="G11" s="282"/>
      <c r="H11" s="284" t="s">
        <v>322</v>
      </c>
      <c r="I11" s="285"/>
      <c r="J11" s="286"/>
      <c r="K11" s="287" t="s">
        <v>280</v>
      </c>
    </row>
    <row r="12" spans="2:11" ht="12.75">
      <c r="B12" s="283" t="s">
        <v>281</v>
      </c>
      <c r="C12" s="282"/>
      <c r="D12" s="282"/>
      <c r="E12" s="282"/>
      <c r="F12" s="282"/>
      <c r="G12" s="282"/>
      <c r="H12" s="288">
        <v>1</v>
      </c>
      <c r="I12" s="289">
        <v>29874928</v>
      </c>
      <c r="J12" s="290">
        <v>2</v>
      </c>
      <c r="K12" s="291">
        <v>29874928</v>
      </c>
    </row>
    <row r="13" spans="2:11" ht="12.75">
      <c r="B13" s="257" t="s">
        <v>282</v>
      </c>
      <c r="C13" s="257"/>
      <c r="D13" s="257"/>
      <c r="E13" s="257"/>
      <c r="F13" s="257"/>
      <c r="G13" s="257"/>
      <c r="H13" s="292">
        <v>3</v>
      </c>
      <c r="I13" s="293">
        <v>28411639</v>
      </c>
      <c r="J13" s="294">
        <v>4</v>
      </c>
      <c r="K13" s="295">
        <v>28411639</v>
      </c>
    </row>
    <row r="14" spans="2:11" ht="12.75">
      <c r="B14" s="296" t="s">
        <v>283</v>
      </c>
      <c r="C14" s="257"/>
      <c r="D14" s="257"/>
      <c r="E14" s="257"/>
      <c r="F14" s="257"/>
      <c r="G14" s="257"/>
      <c r="H14" s="297"/>
      <c r="I14" s="298"/>
      <c r="J14" s="294">
        <v>5</v>
      </c>
      <c r="K14" s="295">
        <v>12035</v>
      </c>
    </row>
    <row r="15" spans="2:11" ht="12.75">
      <c r="B15" s="299" t="s">
        <v>284</v>
      </c>
      <c r="C15" s="257"/>
      <c r="D15" s="257"/>
      <c r="E15" s="257"/>
      <c r="F15" s="257"/>
      <c r="G15" s="257"/>
      <c r="H15" s="297"/>
      <c r="I15" s="298"/>
      <c r="J15" s="294">
        <v>6</v>
      </c>
      <c r="K15" s="295"/>
    </row>
    <row r="16" spans="2:11" ht="12.75">
      <c r="B16" s="299" t="s">
        <v>285</v>
      </c>
      <c r="C16" s="257"/>
      <c r="D16" s="257"/>
      <c r="E16" s="257"/>
      <c r="F16" s="257"/>
      <c r="G16" s="257"/>
      <c r="H16" s="297"/>
      <c r="I16" s="298"/>
      <c r="J16" s="294">
        <v>7</v>
      </c>
      <c r="K16" s="295"/>
    </row>
    <row r="17" spans="2:11" ht="12.75">
      <c r="B17" s="299" t="s">
        <v>286</v>
      </c>
      <c r="C17" s="257"/>
      <c r="D17" s="257"/>
      <c r="E17" s="257"/>
      <c r="F17" s="257"/>
      <c r="G17" s="257"/>
      <c r="H17" s="300"/>
      <c r="I17" s="301"/>
      <c r="J17" s="302">
        <v>8</v>
      </c>
      <c r="K17" s="303"/>
    </row>
    <row r="18" spans="2:11" ht="12.75">
      <c r="B18" s="299" t="s">
        <v>287</v>
      </c>
      <c r="C18" s="257"/>
      <c r="D18" s="257"/>
      <c r="E18" s="257"/>
      <c r="F18" s="257"/>
      <c r="G18" s="257"/>
      <c r="H18" s="304"/>
      <c r="I18" s="305"/>
      <c r="J18" s="306"/>
      <c r="K18" s="307"/>
    </row>
    <row r="19" spans="2:11" ht="12.75">
      <c r="B19" s="299" t="s">
        <v>288</v>
      </c>
      <c r="C19" s="257"/>
      <c r="D19" s="257"/>
      <c r="E19" s="257"/>
      <c r="F19" s="257"/>
      <c r="G19" s="257"/>
      <c r="H19" s="297"/>
      <c r="I19" s="298"/>
      <c r="J19" s="294">
        <v>9</v>
      </c>
      <c r="K19" s="295"/>
    </row>
    <row r="20" spans="2:11" ht="12.75">
      <c r="B20" s="299" t="s">
        <v>289</v>
      </c>
      <c r="C20" s="257"/>
      <c r="D20" s="257"/>
      <c r="E20" s="257"/>
      <c r="F20" s="257"/>
      <c r="G20" s="257"/>
      <c r="H20" s="297"/>
      <c r="I20" s="298"/>
      <c r="J20" s="294">
        <v>10</v>
      </c>
      <c r="K20" s="295"/>
    </row>
    <row r="21" spans="2:11" ht="12.75">
      <c r="B21" s="299" t="s">
        <v>290</v>
      </c>
      <c r="C21" s="257"/>
      <c r="D21" s="257"/>
      <c r="E21" s="257"/>
      <c r="F21" s="257"/>
      <c r="G21" s="257"/>
      <c r="H21" s="297"/>
      <c r="I21" s="298"/>
      <c r="J21" s="294">
        <v>11</v>
      </c>
      <c r="K21" s="295"/>
    </row>
    <row r="22" spans="2:11" ht="12.75">
      <c r="B22" s="299" t="s">
        <v>291</v>
      </c>
      <c r="C22" s="257"/>
      <c r="D22" s="257"/>
      <c r="E22" s="257"/>
      <c r="F22" s="257"/>
      <c r="G22" s="257"/>
      <c r="H22" s="300"/>
      <c r="I22" s="301"/>
      <c r="J22" s="302">
        <v>12</v>
      </c>
      <c r="K22" s="303"/>
    </row>
    <row r="23" spans="2:11" ht="12.75">
      <c r="B23" s="299" t="s">
        <v>292</v>
      </c>
      <c r="C23" s="257"/>
      <c r="D23" s="257"/>
      <c r="E23" s="257"/>
      <c r="F23" s="257"/>
      <c r="G23" s="257"/>
      <c r="H23" s="304"/>
      <c r="I23" s="305"/>
      <c r="J23" s="306"/>
      <c r="K23" s="307"/>
    </row>
    <row r="24" spans="2:11" ht="12.75">
      <c r="B24" s="299" t="s">
        <v>293</v>
      </c>
      <c r="C24" s="257"/>
      <c r="D24" s="257"/>
      <c r="E24" s="257"/>
      <c r="F24" s="257"/>
      <c r="G24" s="257"/>
      <c r="H24" s="308"/>
      <c r="I24" s="309"/>
      <c r="J24" s="310">
        <v>13</v>
      </c>
      <c r="K24" s="311"/>
    </row>
    <row r="25" spans="2:11" ht="12.75">
      <c r="B25" s="299" t="s">
        <v>294</v>
      </c>
      <c r="C25" s="257"/>
      <c r="D25" s="257"/>
      <c r="E25" s="257"/>
      <c r="F25" s="257"/>
      <c r="G25" s="257"/>
      <c r="H25" s="297"/>
      <c r="I25" s="298"/>
      <c r="J25" s="294">
        <v>14</v>
      </c>
      <c r="K25" s="295"/>
    </row>
    <row r="26" spans="2:11" ht="12.75">
      <c r="B26" s="299" t="s">
        <v>295</v>
      </c>
      <c r="C26" s="257"/>
      <c r="D26" s="257"/>
      <c r="E26" s="257"/>
      <c r="F26" s="257"/>
      <c r="G26" s="257"/>
      <c r="H26" s="304"/>
      <c r="I26" s="305"/>
      <c r="J26" s="306"/>
      <c r="K26" s="307"/>
    </row>
    <row r="27" spans="2:11" ht="12.75">
      <c r="B27" s="312" t="s">
        <v>296</v>
      </c>
      <c r="C27" s="282"/>
      <c r="D27" s="282"/>
      <c r="E27" s="282"/>
      <c r="F27" s="282"/>
      <c r="G27" s="282"/>
      <c r="H27" s="313"/>
      <c r="I27" s="314"/>
      <c r="J27" s="315"/>
      <c r="K27" s="314"/>
    </row>
    <row r="28" spans="2:11" ht="12.75">
      <c r="B28" s="259" t="s">
        <v>297</v>
      </c>
      <c r="C28" s="257"/>
      <c r="D28" s="257"/>
      <c r="E28" s="257"/>
      <c r="F28" s="257"/>
      <c r="G28" s="257"/>
      <c r="H28" s="292">
        <v>25</v>
      </c>
      <c r="I28" s="295"/>
      <c r="J28" s="294">
        <v>26</v>
      </c>
      <c r="K28" s="295"/>
    </row>
    <row r="29" spans="2:11" ht="12.75">
      <c r="B29" s="259" t="s">
        <v>298</v>
      </c>
      <c r="C29" s="257"/>
      <c r="D29" s="257"/>
      <c r="E29" s="257"/>
      <c r="F29" s="257"/>
      <c r="G29" s="257"/>
      <c r="H29" s="292">
        <v>27</v>
      </c>
      <c r="I29" s="293">
        <f>I12-I13</f>
        <v>1463289</v>
      </c>
      <c r="J29" s="294">
        <v>28</v>
      </c>
      <c r="K29" s="295">
        <f>K12-K13-K14</f>
        <v>1451254</v>
      </c>
    </row>
    <row r="30" spans="2:11" ht="12.75">
      <c r="B30" s="299" t="s">
        <v>299</v>
      </c>
      <c r="C30" s="257"/>
      <c r="D30" s="257"/>
      <c r="E30" s="257"/>
      <c r="F30" s="257"/>
      <c r="G30" s="257"/>
      <c r="H30" s="308"/>
      <c r="I30" s="309"/>
      <c r="J30" s="310">
        <v>29</v>
      </c>
      <c r="K30" s="295"/>
    </row>
    <row r="31" spans="2:11" ht="12.75">
      <c r="B31" s="299" t="s">
        <v>300</v>
      </c>
      <c r="C31" s="257"/>
      <c r="D31" s="257"/>
      <c r="E31" s="257"/>
      <c r="F31" s="257"/>
      <c r="G31" s="260"/>
      <c r="H31" s="297"/>
      <c r="I31" s="298"/>
      <c r="J31" s="294">
        <v>30</v>
      </c>
      <c r="K31" s="295"/>
    </row>
    <row r="32" spans="2:11" ht="12.75">
      <c r="B32" s="299" t="s">
        <v>301</v>
      </c>
      <c r="C32" s="257"/>
      <c r="D32" s="257"/>
      <c r="E32" s="257"/>
      <c r="F32" s="257"/>
      <c r="G32" s="260"/>
      <c r="H32" s="316"/>
      <c r="I32" s="317"/>
      <c r="J32" s="310">
        <v>31</v>
      </c>
      <c r="K32" s="295"/>
    </row>
    <row r="33" spans="2:11" ht="12.75">
      <c r="B33" s="259" t="s">
        <v>302</v>
      </c>
      <c r="C33" s="257"/>
      <c r="D33" s="257"/>
      <c r="E33" s="257"/>
      <c r="F33" s="257"/>
      <c r="G33" s="260"/>
      <c r="H33" s="292">
        <v>32</v>
      </c>
      <c r="I33" s="293"/>
      <c r="J33" s="294">
        <v>33</v>
      </c>
      <c r="K33" s="295"/>
    </row>
    <row r="34" spans="2:11" ht="12.75">
      <c r="B34" s="259" t="s">
        <v>303</v>
      </c>
      <c r="C34" s="257"/>
      <c r="D34" s="257"/>
      <c r="E34" s="257"/>
      <c r="F34" s="257"/>
      <c r="G34" s="260"/>
      <c r="H34" s="297"/>
      <c r="I34" s="298"/>
      <c r="J34" s="294">
        <v>34</v>
      </c>
      <c r="K34" s="295"/>
    </row>
    <row r="35" spans="2:11" ht="12.75">
      <c r="B35" s="259" t="s">
        <v>304</v>
      </c>
      <c r="C35" s="257"/>
      <c r="D35" s="257"/>
      <c r="E35" s="257"/>
      <c r="F35" s="257"/>
      <c r="G35" s="260"/>
      <c r="H35" s="316"/>
      <c r="I35" s="317"/>
      <c r="J35" s="310">
        <v>35</v>
      </c>
      <c r="K35" s="311">
        <v>1463289</v>
      </c>
    </row>
    <row r="36" spans="2:11" ht="12.75">
      <c r="B36" s="259" t="s">
        <v>305</v>
      </c>
      <c r="C36" s="257"/>
      <c r="D36" s="257"/>
      <c r="E36" s="257"/>
      <c r="F36" s="257"/>
      <c r="G36" s="260"/>
      <c r="H36" s="297"/>
      <c r="I36" s="298"/>
      <c r="J36" s="294">
        <v>36</v>
      </c>
      <c r="K36" s="295">
        <v>219493</v>
      </c>
    </row>
    <row r="37" spans="2:11" ht="12.75">
      <c r="B37" s="259" t="s">
        <v>306</v>
      </c>
      <c r="C37" s="257"/>
      <c r="D37" s="257"/>
      <c r="E37" s="257"/>
      <c r="F37" s="257"/>
      <c r="G37" s="260"/>
      <c r="H37" s="318">
        <v>37</v>
      </c>
      <c r="I37" s="319"/>
      <c r="J37" s="310">
        <v>38</v>
      </c>
      <c r="K37" s="295"/>
    </row>
    <row r="38" spans="2:11" ht="12.75">
      <c r="B38" s="259" t="s">
        <v>307</v>
      </c>
      <c r="C38" s="257"/>
      <c r="D38" s="257"/>
      <c r="E38" s="257"/>
      <c r="F38" s="257"/>
      <c r="G38" s="260"/>
      <c r="H38" s="297"/>
      <c r="I38" s="298"/>
      <c r="J38" s="294">
        <v>39</v>
      </c>
      <c r="K38" s="295">
        <f>K35-K36-K14</f>
        <v>1231761</v>
      </c>
    </row>
    <row r="39" spans="2:11" ht="12.75">
      <c r="B39" s="259" t="s">
        <v>308</v>
      </c>
      <c r="C39" s="257"/>
      <c r="D39" s="257"/>
      <c r="E39" s="257"/>
      <c r="F39" s="257"/>
      <c r="G39" s="260"/>
      <c r="H39" s="297"/>
      <c r="I39" s="298"/>
      <c r="J39" s="294">
        <v>40</v>
      </c>
      <c r="K39" s="295">
        <v>1044768</v>
      </c>
    </row>
    <row r="40" spans="2:11" ht="12.75">
      <c r="B40" s="259" t="s">
        <v>309</v>
      </c>
      <c r="C40" s="257"/>
      <c r="D40" s="257"/>
      <c r="E40" s="257"/>
      <c r="F40" s="257"/>
      <c r="G40" s="260"/>
      <c r="H40" s="297"/>
      <c r="I40" s="298"/>
      <c r="J40" s="294">
        <v>41</v>
      </c>
      <c r="K40" s="295"/>
    </row>
    <row r="41" spans="2:11" ht="12.75">
      <c r="B41" s="259" t="s">
        <v>310</v>
      </c>
      <c r="C41" s="257"/>
      <c r="D41" s="257"/>
      <c r="E41" s="257"/>
      <c r="F41" s="257"/>
      <c r="G41" s="260"/>
      <c r="H41" s="304"/>
      <c r="I41" s="305"/>
      <c r="J41" s="306">
        <v>42</v>
      </c>
      <c r="K41" s="295"/>
    </row>
    <row r="42" spans="2:11" ht="12.75">
      <c r="B42" s="259" t="s">
        <v>311</v>
      </c>
      <c r="C42" s="257"/>
      <c r="D42" s="257"/>
      <c r="E42" s="257"/>
      <c r="F42" s="257"/>
      <c r="G42" s="260"/>
      <c r="H42" s="304"/>
      <c r="I42" s="305"/>
      <c r="J42" s="306">
        <v>43</v>
      </c>
      <c r="K42" s="295"/>
    </row>
    <row r="43" spans="2:11" ht="15">
      <c r="B43" s="320" t="s">
        <v>312</v>
      </c>
      <c r="C43" s="282"/>
      <c r="D43" s="282"/>
      <c r="E43" s="282"/>
      <c r="F43" s="282"/>
      <c r="G43" s="321"/>
      <c r="H43" s="313"/>
      <c r="I43" s="314"/>
      <c r="J43" s="315"/>
      <c r="K43" s="314"/>
    </row>
    <row r="44" spans="2:11" ht="12.75">
      <c r="B44" s="259" t="s">
        <v>313</v>
      </c>
      <c r="C44" s="257"/>
      <c r="D44" s="257"/>
      <c r="E44" s="257"/>
      <c r="F44" s="257"/>
      <c r="G44" s="260"/>
      <c r="H44" s="292">
        <v>44</v>
      </c>
      <c r="I44" s="295">
        <v>0</v>
      </c>
      <c r="J44" s="294">
        <v>45</v>
      </c>
      <c r="K44" s="295">
        <v>0</v>
      </c>
    </row>
    <row r="45" spans="2:11" ht="12.75">
      <c r="B45" s="299" t="s">
        <v>314</v>
      </c>
      <c r="C45" s="257"/>
      <c r="D45" s="257"/>
      <c r="E45" s="257"/>
      <c r="F45" s="257"/>
      <c r="G45" s="260"/>
      <c r="H45" s="292">
        <v>46</v>
      </c>
      <c r="I45" s="293"/>
      <c r="J45" s="294">
        <v>47</v>
      </c>
      <c r="K45" s="295"/>
    </row>
    <row r="46" spans="2:11" ht="12.75">
      <c r="B46" s="299" t="s">
        <v>315</v>
      </c>
      <c r="C46" s="257"/>
      <c r="D46" s="257"/>
      <c r="E46" s="257"/>
      <c r="F46" s="257"/>
      <c r="G46" s="260"/>
      <c r="H46" s="292">
        <v>48</v>
      </c>
      <c r="I46" s="293"/>
      <c r="J46" s="294">
        <v>49</v>
      </c>
      <c r="K46" s="295"/>
    </row>
    <row r="47" spans="2:11" ht="12.75">
      <c r="B47" s="299" t="s">
        <v>316</v>
      </c>
      <c r="C47" s="257"/>
      <c r="D47" s="257"/>
      <c r="E47" s="257"/>
      <c r="F47" s="257"/>
      <c r="G47" s="260"/>
      <c r="H47" s="322">
        <v>50</v>
      </c>
      <c r="I47" s="323"/>
      <c r="J47" s="306">
        <v>51</v>
      </c>
      <c r="K47" s="307"/>
    </row>
    <row r="48" spans="2:11" ht="12.75">
      <c r="B48" s="299" t="s">
        <v>317</v>
      </c>
      <c r="C48" s="257"/>
      <c r="D48" s="257"/>
      <c r="E48" s="257"/>
      <c r="F48" s="257"/>
      <c r="G48" s="260"/>
      <c r="H48" s="292">
        <v>52</v>
      </c>
      <c r="I48" s="293"/>
      <c r="J48" s="294">
        <v>53</v>
      </c>
      <c r="K48" s="295"/>
    </row>
    <row r="49" spans="2:11" ht="12.75">
      <c r="B49" s="259" t="s">
        <v>318</v>
      </c>
      <c r="C49" s="257"/>
      <c r="D49" s="257"/>
      <c r="E49" s="257"/>
      <c r="F49" s="257"/>
      <c r="G49" s="260"/>
      <c r="H49" s="304"/>
      <c r="I49" s="305"/>
      <c r="J49" s="306">
        <v>54</v>
      </c>
      <c r="K49" s="307"/>
    </row>
    <row r="50" spans="2:11" ht="12.75">
      <c r="B50" s="259"/>
      <c r="C50" s="257"/>
      <c r="D50" s="257"/>
      <c r="E50" s="257"/>
      <c r="F50" s="257"/>
      <c r="G50" s="258"/>
      <c r="H50" s="324"/>
      <c r="I50" s="325"/>
      <c r="J50" s="324"/>
      <c r="K50" s="258"/>
    </row>
    <row r="51" spans="2:11" ht="12.75">
      <c r="B51" s="326" t="s">
        <v>319</v>
      </c>
      <c r="C51" s="257"/>
      <c r="D51" s="257"/>
      <c r="E51" s="257"/>
      <c r="F51" s="257"/>
      <c r="G51" s="258"/>
      <c r="H51" s="258"/>
      <c r="I51" s="258"/>
      <c r="J51" s="266"/>
      <c r="K51" s="258"/>
    </row>
    <row r="52" spans="2:11" ht="12.75">
      <c r="B52" s="326"/>
      <c r="C52" s="257"/>
      <c r="D52" s="257"/>
      <c r="E52" s="257"/>
      <c r="F52" s="299" t="s">
        <v>320</v>
      </c>
      <c r="G52" s="265"/>
      <c r="H52" s="258"/>
      <c r="I52" s="258"/>
      <c r="J52" s="266"/>
      <c r="K52" s="258"/>
    </row>
    <row r="53" spans="2:11" ht="12.75">
      <c r="B53" s="326"/>
      <c r="C53" s="257"/>
      <c r="D53" s="257"/>
      <c r="E53" s="257"/>
      <c r="F53" s="257"/>
      <c r="G53" s="258"/>
      <c r="H53" s="258"/>
      <c r="I53" s="327" t="s">
        <v>321</v>
      </c>
      <c r="J53" s="266"/>
      <c r="K53" s="258"/>
    </row>
    <row r="55" ht="12.75">
      <c r="H55" t="s">
        <v>346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A38" sqref="A1:F38"/>
    </sheetView>
  </sheetViews>
  <sheetFormatPr defaultColWidth="9.140625" defaultRowHeight="12.75"/>
  <cols>
    <col min="1" max="1" width="11.8515625" style="0" customWidth="1"/>
    <col min="2" max="2" width="24.57421875" style="0" customWidth="1"/>
    <col min="6" max="6" width="10.140625" style="0" bestFit="1" customWidth="1"/>
  </cols>
  <sheetData>
    <row r="1" ht="12.75">
      <c r="F1" s="178"/>
    </row>
    <row r="2" spans="2:6" ht="18">
      <c r="B2" s="583" t="s">
        <v>345</v>
      </c>
      <c r="C2" s="583"/>
      <c r="D2" s="583"/>
      <c r="E2" s="583"/>
      <c r="F2" s="583"/>
    </row>
    <row r="3" ht="18">
      <c r="C3" s="328"/>
    </row>
    <row r="4" ht="14.25">
      <c r="C4" s="452" t="s">
        <v>535</v>
      </c>
    </row>
    <row r="6" spans="1:4" ht="18">
      <c r="A6" s="330" t="s">
        <v>327</v>
      </c>
      <c r="B6" s="345" t="s">
        <v>339</v>
      </c>
      <c r="C6" s="331"/>
      <c r="D6" s="331"/>
    </row>
    <row r="7" spans="1:2" ht="14.25">
      <c r="A7" s="330" t="s">
        <v>328</v>
      </c>
      <c r="B7" s="346" t="s">
        <v>324</v>
      </c>
    </row>
    <row r="8" spans="1:2" ht="14.25">
      <c r="A8" s="330" t="s">
        <v>329</v>
      </c>
      <c r="B8" s="346" t="s">
        <v>340</v>
      </c>
    </row>
    <row r="9" spans="1:2" ht="14.25">
      <c r="A9" s="330" t="s">
        <v>330</v>
      </c>
      <c r="B9" s="346" t="s">
        <v>341</v>
      </c>
    </row>
    <row r="10" spans="1:2" ht="14.25">
      <c r="A10" s="330" t="s">
        <v>331</v>
      </c>
      <c r="B10" s="347">
        <v>682034333</v>
      </c>
    </row>
    <row r="11" ht="12.75">
      <c r="G11" s="164"/>
    </row>
    <row r="13" spans="1:6" ht="15">
      <c r="A13" s="332" t="s">
        <v>332</v>
      </c>
      <c r="B13" s="332" t="s">
        <v>333</v>
      </c>
      <c r="C13" s="332" t="s">
        <v>334</v>
      </c>
      <c r="D13" s="332" t="s">
        <v>335</v>
      </c>
      <c r="E13" s="332" t="s">
        <v>336</v>
      </c>
      <c r="F13" s="332" t="s">
        <v>337</v>
      </c>
    </row>
    <row r="14" spans="1:7" ht="15">
      <c r="A14" s="333">
        <v>1</v>
      </c>
      <c r="B14" s="334" t="s">
        <v>342</v>
      </c>
      <c r="C14" s="333"/>
      <c r="D14" s="335"/>
      <c r="E14" s="336"/>
      <c r="F14" s="335">
        <f aca="true" t="shared" si="0" ref="F14:F33">D14*E14</f>
        <v>0</v>
      </c>
      <c r="G14" s="337"/>
    </row>
    <row r="15" spans="1:7" ht="15">
      <c r="A15" s="333">
        <v>2</v>
      </c>
      <c r="B15" s="334" t="s">
        <v>343</v>
      </c>
      <c r="C15" s="333"/>
      <c r="D15" s="335"/>
      <c r="E15" s="336"/>
      <c r="F15" s="335">
        <v>13760578</v>
      </c>
      <c r="G15" s="337"/>
    </row>
    <row r="16" spans="1:7" ht="15">
      <c r="A16" s="333">
        <v>3</v>
      </c>
      <c r="B16" s="334"/>
      <c r="C16" s="333"/>
      <c r="D16" s="335"/>
      <c r="E16" s="336"/>
      <c r="F16" s="335">
        <f t="shared" si="0"/>
        <v>0</v>
      </c>
      <c r="G16" s="337"/>
    </row>
    <row r="17" spans="1:7" ht="15">
      <c r="A17" s="333">
        <v>4</v>
      </c>
      <c r="B17" s="334"/>
      <c r="C17" s="333"/>
      <c r="D17" s="335"/>
      <c r="E17" s="336"/>
      <c r="F17" s="335">
        <f t="shared" si="0"/>
        <v>0</v>
      </c>
      <c r="G17" s="337"/>
    </row>
    <row r="18" spans="1:7" ht="15">
      <c r="A18" s="333">
        <v>5</v>
      </c>
      <c r="B18" s="334"/>
      <c r="C18" s="333"/>
      <c r="D18" s="335"/>
      <c r="E18" s="336"/>
      <c r="F18" s="335">
        <f t="shared" si="0"/>
        <v>0</v>
      </c>
      <c r="G18" s="337"/>
    </row>
    <row r="19" spans="1:7" ht="15">
      <c r="A19" s="333">
        <v>6</v>
      </c>
      <c r="B19" s="334"/>
      <c r="C19" s="333"/>
      <c r="D19" s="335"/>
      <c r="E19" s="336"/>
      <c r="F19" s="335">
        <f t="shared" si="0"/>
        <v>0</v>
      </c>
      <c r="G19" s="337"/>
    </row>
    <row r="20" spans="1:7" ht="15">
      <c r="A20" s="333">
        <v>7</v>
      </c>
      <c r="B20" s="334"/>
      <c r="C20" s="333"/>
      <c r="D20" s="335"/>
      <c r="E20" s="336"/>
      <c r="F20" s="335">
        <f t="shared" si="0"/>
        <v>0</v>
      </c>
      <c r="G20" s="337"/>
    </row>
    <row r="21" spans="1:7" ht="15">
      <c r="A21" s="333">
        <v>8</v>
      </c>
      <c r="B21" s="334"/>
      <c r="C21" s="333"/>
      <c r="D21" s="335"/>
      <c r="E21" s="336"/>
      <c r="F21" s="335">
        <f t="shared" si="0"/>
        <v>0</v>
      </c>
      <c r="G21" s="337"/>
    </row>
    <row r="22" spans="1:7" ht="15">
      <c r="A22" s="333">
        <v>9</v>
      </c>
      <c r="B22" s="334"/>
      <c r="C22" s="333"/>
      <c r="D22" s="335"/>
      <c r="E22" s="336"/>
      <c r="F22" s="335">
        <f t="shared" si="0"/>
        <v>0</v>
      </c>
      <c r="G22" s="337"/>
    </row>
    <row r="23" spans="1:7" ht="15">
      <c r="A23" s="333">
        <v>10</v>
      </c>
      <c r="B23" s="334"/>
      <c r="C23" s="333"/>
      <c r="D23" s="335"/>
      <c r="E23" s="336"/>
      <c r="F23" s="335">
        <f t="shared" si="0"/>
        <v>0</v>
      </c>
      <c r="G23" s="337"/>
    </row>
    <row r="24" spans="1:7" ht="15">
      <c r="A24" s="333">
        <v>11</v>
      </c>
      <c r="B24" s="334"/>
      <c r="C24" s="333"/>
      <c r="D24" s="335"/>
      <c r="E24" s="336"/>
      <c r="F24" s="335">
        <f t="shared" si="0"/>
        <v>0</v>
      </c>
      <c r="G24" s="337"/>
    </row>
    <row r="25" spans="1:7" ht="15">
      <c r="A25" s="333">
        <v>12</v>
      </c>
      <c r="B25" s="334"/>
      <c r="C25" s="333"/>
      <c r="D25" s="335"/>
      <c r="E25" s="336"/>
      <c r="F25" s="335">
        <f t="shared" si="0"/>
        <v>0</v>
      </c>
      <c r="G25" s="337"/>
    </row>
    <row r="26" spans="1:7" ht="15">
      <c r="A26" s="333">
        <v>13</v>
      </c>
      <c r="B26" s="334"/>
      <c r="C26" s="333"/>
      <c r="D26" s="335"/>
      <c r="E26" s="336"/>
      <c r="F26" s="335">
        <f t="shared" si="0"/>
        <v>0</v>
      </c>
      <c r="G26" s="337"/>
    </row>
    <row r="27" spans="1:7" ht="15">
      <c r="A27" s="333">
        <v>14</v>
      </c>
      <c r="B27" s="334"/>
      <c r="C27" s="333"/>
      <c r="D27" s="335"/>
      <c r="E27" s="336"/>
      <c r="F27" s="335">
        <f t="shared" si="0"/>
        <v>0</v>
      </c>
      <c r="G27" s="337"/>
    </row>
    <row r="28" spans="1:7" ht="15">
      <c r="A28" s="333">
        <v>15</v>
      </c>
      <c r="B28" s="334"/>
      <c r="C28" s="333"/>
      <c r="D28" s="335"/>
      <c r="E28" s="336"/>
      <c r="F28" s="335">
        <f t="shared" si="0"/>
        <v>0</v>
      </c>
      <c r="G28" s="337"/>
    </row>
    <row r="29" spans="1:7" ht="15">
      <c r="A29" s="333">
        <v>16</v>
      </c>
      <c r="B29" s="334"/>
      <c r="C29" s="333"/>
      <c r="D29" s="335"/>
      <c r="E29" s="336"/>
      <c r="F29" s="335">
        <f t="shared" si="0"/>
        <v>0</v>
      </c>
      <c r="G29" s="337"/>
    </row>
    <row r="30" spans="1:7" ht="15">
      <c r="A30" s="333">
        <v>17</v>
      </c>
      <c r="B30" s="334"/>
      <c r="C30" s="333"/>
      <c r="D30" s="335"/>
      <c r="E30" s="336"/>
      <c r="F30" s="335">
        <f t="shared" si="0"/>
        <v>0</v>
      </c>
      <c r="G30" s="337"/>
    </row>
    <row r="31" spans="1:7" ht="15">
      <c r="A31" s="333">
        <v>18</v>
      </c>
      <c r="B31" s="334"/>
      <c r="C31" s="333"/>
      <c r="D31" s="335"/>
      <c r="E31" s="336"/>
      <c r="F31" s="335">
        <f t="shared" si="0"/>
        <v>0</v>
      </c>
      <c r="G31" s="337"/>
    </row>
    <row r="32" spans="1:7" ht="15">
      <c r="A32" s="333">
        <v>19</v>
      </c>
      <c r="B32" s="334"/>
      <c r="C32" s="333"/>
      <c r="D32" s="335"/>
      <c r="E32" s="336"/>
      <c r="F32" s="335">
        <f t="shared" si="0"/>
        <v>0</v>
      </c>
      <c r="G32" s="337"/>
    </row>
    <row r="33" spans="1:7" ht="15">
      <c r="A33" s="333">
        <v>20</v>
      </c>
      <c r="B33" s="334"/>
      <c r="C33" s="333"/>
      <c r="D33" s="335"/>
      <c r="E33" s="336"/>
      <c r="F33" s="335">
        <f t="shared" si="0"/>
        <v>0</v>
      </c>
      <c r="G33" s="337"/>
    </row>
    <row r="34" spans="1:6" ht="15">
      <c r="A34" s="338"/>
      <c r="B34" s="339" t="s">
        <v>338</v>
      </c>
      <c r="C34" s="340"/>
      <c r="D34" s="341"/>
      <c r="E34" s="342"/>
      <c r="F34" s="343">
        <f>SUM(F14:F33)</f>
        <v>13760578</v>
      </c>
    </row>
    <row r="37" spans="2:6" ht="15">
      <c r="B37" s="329"/>
      <c r="D37" s="584" t="s">
        <v>321</v>
      </c>
      <c r="E37" s="584"/>
      <c r="F37" s="584"/>
    </row>
    <row r="38" spans="2:6" ht="15">
      <c r="B38" s="329"/>
      <c r="D38" s="4" t="s">
        <v>344</v>
      </c>
      <c r="E38" s="344"/>
      <c r="F38" s="178"/>
    </row>
  </sheetData>
  <sheetProtection/>
  <mergeCells count="2">
    <mergeCell ref="B2:F2"/>
    <mergeCell ref="D37:F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2016-05-25T10:54:35Z</cp:lastPrinted>
  <dcterms:created xsi:type="dcterms:W3CDTF">2002-02-16T18:16:52Z</dcterms:created>
  <dcterms:modified xsi:type="dcterms:W3CDTF">2016-07-26T20:40:02Z</dcterms:modified>
  <cp:category/>
  <cp:version/>
  <cp:contentType/>
  <cp:contentStatus/>
</cp:coreProperties>
</file>