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activeTab="3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Shenimet 1" sheetId="8" r:id="rId8"/>
    <sheet name="Shenimet2" sheetId="9" r:id="rId9"/>
  </sheets>
  <definedNames/>
  <calcPr fullCalcOnLoad="1"/>
</workbook>
</file>

<file path=xl/sharedStrings.xml><?xml version="1.0" encoding="utf-8"?>
<sst xmlns="http://schemas.openxmlformats.org/spreadsheetml/2006/main" count="594" uniqueCount="398">
  <si>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</si>
  <si>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</si>
  <si>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</si>
  <si>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</si>
  <si>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</si>
  <si>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</si>
  <si>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</si>
  <si>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</si>
  <si>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</si>
  <si>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</si>
  <si>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</si>
  <si>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</si>
  <si>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</si>
  <si>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</si>
  <si>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</si>
  <si>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</si>
  <si>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</si>
  <si>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</si>
  <si>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</si>
  <si>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</si>
  <si>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</si>
  <si>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</si>
  <si>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</si>
  <si>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</si>
  <si>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</si>
  <si>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</si>
  <si>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</si>
  <si>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</si>
  <si>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</si>
  <si>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</si>
  <si>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</si>
  <si>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</si>
  <si>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</si>
  <si>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</si>
  <si>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</si>
  <si>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</si>
  <si>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</si>
  <si>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</si>
  <si>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</si>
  <si>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</si>
  <si>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</si>
  <si>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</si>
  <si>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</si>
  <si>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</si>
  <si>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</si>
  <si>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</si>
  <si>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</si>
  <si>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</si>
  <si>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</si>
  <si>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</si>
  <si>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</si>
  <si>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</si>
  <si>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</si>
  <si>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</si>
  <si>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</si>
  <si>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</si>
  <si>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</si>
  <si>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</si>
  <si>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</si>
  <si>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</si>
  <si>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</si>
  <si>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</si>
  <si>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</si>
  <si>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</si>
  <si>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</si>
  <si>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</si>
  <si>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</si>
  <si>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</si>
  <si>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</si>
  <si>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</si>
  <si>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</si>
  <si>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</si>
  <si>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</si>
  <si>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</si>
  <si>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</si>
  <si>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</si>
  <si>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</si>
  <si>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</si>
  <si>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</si>
  <si>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</si>
  <si>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</si>
  <si>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</si>
  <si>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</si>
  <si>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</si>
  <si>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</si>
  <si>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</si>
  <si>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</si>
  <si>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</si>
  <si>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</si>
  <si>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</si>
  <si>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</si>
  <si>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</si>
  <si>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</si>
  <si>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</si>
  <si>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</si>
  <si>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</si>
  <si>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</si>
  <si>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</si>
  <si>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</si>
  <si>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</si>
  <si>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</si>
  <si>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</si>
  <si>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</si>
  <si>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</si>
  <si>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</si>
  <si>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</si>
  <si>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</si>
  <si>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</si>
  <si>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</si>
  <si>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</si>
  <si>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</si>
  <si>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</si>
  <si>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</si>
  <si>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</si>
  <si>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</si>
  <si>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</si>
  <si>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</si>
  <si>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</si>
  <si>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</si>
  <si>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</si>
  <si>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</si>
  <si>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</si>
  <si>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</si>
  <si>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</si>
  <si>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</si>
  <si>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</si>
  <si>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</si>
  <si>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</si>
  <si>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</si>
  <si>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</si>
  <si>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</si>
  <si>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</si>
  <si>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</si>
  <si>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</si>
  <si>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</si>
  <si>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</si>
  <si>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</si>
  <si>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</si>
  <si>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</si>
  <si>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</si>
  <si>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</si>
  <si>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</si>
  <si>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</si>
  <si>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</si>
  <si>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</si>
  <si>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</si>
  <si>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</si>
  <si>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</si>
  <si>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</si>
  <si>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</si>
  <si>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</si>
  <si>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</si>
  <si>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</si>
  <si>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</si>
  <si>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</si>
  <si>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</si>
  <si>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</si>
  <si>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</si>
  <si>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</si>
  <si>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</si>
  <si>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</si>
  <si>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</si>
  <si>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</si>
  <si>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</si>
  <si>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</si>
  <si>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</si>
  <si>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</si>
  <si>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</si>
  <si>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</si>
  <si>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</si>
  <si>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</si>
  <si>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</si>
  <si>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</si>
  <si>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</si>
  <si>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</si>
  <si>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</si>
  <si>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</si>
  <si>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</si>
  <si>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</si>
  <si>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</si>
  <si>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</si>
  <si>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</si>
  <si>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</si>
  <si>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</si>
  <si>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</si>
  <si>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</si>
  <si>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</si>
  <si>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</si>
  <si>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</si>
  <si>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</si>
  <si>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</si>
  <si>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</si>
  <si>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</si>
  <si>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</si>
  <si>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</si>
  <si>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</si>
  <si>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</si>
  <si>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</si>
  <si>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</si>
  <si>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</si>
  <si>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</si>
  <si>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</si>
  <si>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</si>
  <si>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</si>
  <si>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</si>
  <si>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</si>
  <si>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</si>
  <si>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</si>
  <si>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</si>
  <si>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</si>
  <si>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</si>
  <si>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</si>
  <si>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</si>
  <si>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</si>
  <si>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</si>
  <si>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</si>
  <si>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</si>
  <si>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</si>
  <si>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</si>
  <si>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</si>
  <si>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</si>
  <si>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 xml:space="preserve">Shoqeria  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</si>
  <si>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</si>
  <si>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</si>
  <si>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</si>
  <si>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</si>
  <si>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</si>
  <si>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</si>
  <si>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</si>
  <si>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</si>
  <si>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</si>
  <si>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</si>
  <si>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</si>
  <si>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</si>
  <si>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</si>
  <si>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</si>
  <si>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</si>
  <si>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</si>
  <si>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</si>
  <si>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</si>
  <si>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</si>
  <si>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</si>
  <si>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</si>
  <si>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</si>
  <si>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</si>
  <si>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</si>
  <si>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</si>
  <si>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</si>
  <si>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</si>
  <si>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</si>
  <si>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</si>
  <si>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</si>
  <si>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</si>
  <si>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</si>
  <si>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</si>
  <si>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</si>
  <si>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</si>
  <si>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</si>
  <si>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</si>
  <si>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</si>
  <si>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</si>
  <si>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</si>
  <si>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</si>
  <si>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</si>
  <si>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</si>
  <si>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</si>
  <si>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</si>
  <si>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</si>
  <si>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</si>
  <si>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</si>
  <si>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</si>
  <si>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</si>
  <si>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</si>
  <si>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</si>
  <si>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</si>
  <si>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</si>
  <si>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</si>
  <si>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</si>
  <si>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</si>
  <si>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</si>
  <si>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</si>
  <si>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</si>
  <si>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</si>
  <si>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</si>
  <si>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</si>
  <si>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</si>
  <si>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</si>
  <si>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</si>
  <si>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</si>
  <si>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</si>
  <si>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</si>
  <si>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</si>
  <si>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</si>
  <si>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</si>
  <si>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</si>
  <si>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</si>
  <si>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</si>
  <si>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</si>
  <si>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</si>
  <si>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</si>
  <si>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</si>
  <si>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</si>
  <si>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</si>
  <si>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</si>
  <si>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</si>
  <si>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</si>
  <si>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</si>
  <si>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</si>
  <si>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</si>
  <si>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</si>
  <si>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</si>
  <si>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</si>
  <si>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</si>
  <si>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</si>
  <si>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</si>
  <si>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</si>
  <si>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</si>
  <si>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</si>
  <si>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</si>
  <si>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</si>
  <si>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</si>
  <si>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</si>
  <si>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</si>
  <si>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</si>
  <si>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</si>
  <si>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</si>
  <si>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</si>
  <si>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</si>
  <si>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Tatim fitimi i paguar</t>
  </si>
  <si>
    <t>MM te perfituara nga aktivitetet (shp.te periudhave te ardhme)</t>
  </si>
  <si>
    <t>Parapagimet e arketuara</t>
  </si>
  <si>
    <t>Tatim fitimi i llogaritur</t>
  </si>
  <si>
    <t>Punime ne proces</t>
  </si>
  <si>
    <t>Tatimi mbi fitimin 10 %</t>
  </si>
  <si>
    <t xml:space="preserve">RAIMONDA CENO </t>
  </si>
  <si>
    <t>L07308203S</t>
  </si>
  <si>
    <t>LAGJIA "11 JANARI"</t>
  </si>
  <si>
    <t xml:space="preserve">VLORE </t>
  </si>
  <si>
    <t>Shoqeria "RAIMONDA CENO"</t>
  </si>
  <si>
    <t>Shoqeria  "RAIMONDA CENO"</t>
  </si>
  <si>
    <t>"RAIMONDA CENO  " SH.P.K</t>
  </si>
  <si>
    <t>Shoqeria tregtare "  RAIMONDA CENO  " shpk</t>
  </si>
  <si>
    <t xml:space="preserve">Shoqeria "RAIMONDA CENO " </t>
  </si>
  <si>
    <t>TREGETI KARBURANTI  DHE GAZI</t>
  </si>
  <si>
    <t>Humbja qe mbartet</t>
  </si>
  <si>
    <t xml:space="preserve">Aktivet afatshkurtera jane paraqitur ne bilanc me vleren </t>
  </si>
  <si>
    <t>leke</t>
  </si>
  <si>
    <t xml:space="preserve">Perbehen </t>
  </si>
  <si>
    <t>a-aktive monetare</t>
  </si>
  <si>
    <t>banke</t>
  </si>
  <si>
    <t>b-aktivet e tjera financiare</t>
  </si>
  <si>
    <t xml:space="preserve">t.v.sh </t>
  </si>
  <si>
    <t>c-iventari</t>
  </si>
  <si>
    <t>Aktivet afatgjata jane paraqitur ne bilanc me vleren</t>
  </si>
  <si>
    <t>Pasivet afatshkurtera jane</t>
  </si>
  <si>
    <t>te cilat perfshijne       Furnitore</t>
  </si>
  <si>
    <t>Detyrime ndaj punojesve</t>
  </si>
  <si>
    <t>Detyrime tatimore</t>
  </si>
  <si>
    <t xml:space="preserve">Kapitali per                                                                                           46178573 leke </t>
  </si>
  <si>
    <t>perbehet</t>
  </si>
  <si>
    <t>kapitali aksioner</t>
  </si>
  <si>
    <t>rezerva ligjore e krijuar</t>
  </si>
  <si>
    <t>fitimi I vitit ushtrimor</t>
  </si>
  <si>
    <t xml:space="preserve">Te ardhurat e deklaruara ne bilanc  jane te barabarta me ato te deklaruara ne t.v.sh   </t>
  </si>
  <si>
    <t xml:space="preserve">leke </t>
  </si>
  <si>
    <t xml:space="preserve">perfshire ndryshimin e gjendjes se materialeve ne fillim dhe ne fund te periudhes </t>
  </si>
  <si>
    <t>Hartuesi I Bilancit</t>
  </si>
  <si>
    <t>(Marsela KARABOLLI)</t>
  </si>
  <si>
    <t>(   RAIMONDA CENO  )</t>
  </si>
  <si>
    <t>kliente</t>
  </si>
  <si>
    <t>mallra per rishitje</t>
  </si>
  <si>
    <t xml:space="preserve">Ne kete ze pervec vleres se mbetur te aktiveve  sipas pasqyres se levizjes se </t>
  </si>
  <si>
    <t xml:space="preserve">Aktivweve Afatgjata Materiale eshte perfshire dhe vlera e situacioneve te pranuara </t>
  </si>
  <si>
    <t xml:space="preserve">nga ndertuesi per ndertimin e pikes se karburantit  per te cilin jemi investitore </t>
  </si>
  <si>
    <t xml:space="preserve">Huara </t>
  </si>
  <si>
    <t>per shumen</t>
  </si>
  <si>
    <t xml:space="preserve">Ne shpenzime jane perfshire kosto e mallrave te shitura </t>
  </si>
  <si>
    <t xml:space="preserve">Shpenzime per paga </t>
  </si>
  <si>
    <t xml:space="preserve">Amortizimi I periudhes                      </t>
  </si>
  <si>
    <t>Aktive tjera afatgjata materiale ne proces</t>
  </si>
  <si>
    <t>tatim fitimi</t>
  </si>
  <si>
    <t xml:space="preserve">Fitime te pashperndara </t>
  </si>
  <si>
    <t>Pasqyra   e   Fluksit   Monetar  -  Metoda  Indirekte   2013</t>
  </si>
  <si>
    <t>Viti   2013</t>
  </si>
  <si>
    <t>Pasqyrat    Financiare    te    Vitit   2013</t>
  </si>
  <si>
    <t>Pasqyra   e   te   Ardhurave   dhe   Shpenzimeve     2013</t>
  </si>
  <si>
    <t xml:space="preserve">                                  01 Janar 2012  - 31 Dhjetor 2013</t>
  </si>
  <si>
    <t>Pozicioni me 31 dhjetor  2012</t>
  </si>
  <si>
    <t>Pozicioni me 31 dhjetor 2013</t>
  </si>
  <si>
    <t xml:space="preserve">me vlere e cila ne 31.12.2013 nuk ishte  hipotekuar ende </t>
  </si>
  <si>
    <t>Overdrafte bankare</t>
  </si>
  <si>
    <t xml:space="preserve">Te ardhura nga shitja e mallrave </t>
  </si>
  <si>
    <t>Komisione shitje per karburantin</t>
  </si>
  <si>
    <t>Te ardhura nga shitja e AQT</t>
  </si>
  <si>
    <t xml:space="preserve">Sigurimet shoqerore ne shumen </t>
  </si>
  <si>
    <t xml:space="preserve">Shpenzimet e tjera  </t>
  </si>
  <si>
    <t>Shpenzime per interesa overdrafti bankar</t>
  </si>
  <si>
    <t xml:space="preserve">Totali I shpenzimeve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</si>
</sst>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</numFmts>
  <fonts count="2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21" applyFont="1" applyFill="1">
      <alignment/>
      <protection/>
    </xf>
    <xf numFmtId="0" fontId="0" fillId="0" borderId="0" xfId="20" applyFont="1" applyFill="1">
      <alignment/>
      <protection/>
    </xf>
    <xf numFmtId="0" fontId="9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3" fillId="0" borderId="11" xfId="21" applyFont="1" applyFill="1" applyBorder="1" applyAlignment="1">
      <alignment horizontal="center"/>
      <protection/>
    </xf>
    <xf numFmtId="0" fontId="13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4" fillId="0" borderId="9" xfId="21" applyFont="1" applyFill="1" applyBorder="1">
      <alignment/>
      <protection/>
    </xf>
    <xf numFmtId="3" fontId="14" fillId="0" borderId="9" xfId="17" applyNumberFormat="1" applyFont="1" applyFill="1" applyBorder="1" applyAlignment="1">
      <alignment/>
    </xf>
    <xf numFmtId="3" fontId="14" fillId="0" borderId="14" xfId="17" applyNumberFormat="1" applyFont="1" applyFill="1" applyBorder="1" applyAlignment="1">
      <alignment/>
    </xf>
    <xf numFmtId="3" fontId="14" fillId="0" borderId="15" xfId="17" applyNumberFormat="1" applyFont="1" applyFill="1" applyBorder="1" applyAlignment="1">
      <alignment/>
    </xf>
    <xf numFmtId="0" fontId="14" fillId="0" borderId="0" xfId="20" applyFont="1" applyFill="1">
      <alignment/>
      <protection/>
    </xf>
    <xf numFmtId="3" fontId="14" fillId="0" borderId="0" xfId="20" applyNumberFormat="1" applyFont="1" applyFill="1">
      <alignment/>
      <protection/>
    </xf>
    <xf numFmtId="3" fontId="14" fillId="0" borderId="2" xfId="17" applyNumberFormat="1" applyFont="1" applyFill="1" applyBorder="1" applyAlignment="1">
      <alignment/>
    </xf>
    <xf numFmtId="0" fontId="5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3" fontId="5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14" fillId="0" borderId="10" xfId="17" applyNumberFormat="1" applyFont="1" applyFill="1" applyBorder="1" applyAlignment="1">
      <alignment/>
    </xf>
    <xf numFmtId="3" fontId="14" fillId="0" borderId="20" xfId="17" applyNumberFormat="1" applyFont="1" applyFill="1" applyBorder="1" applyAlignment="1">
      <alignment/>
    </xf>
    <xf numFmtId="3" fontId="14" fillId="0" borderId="21" xfId="17" applyNumberFormat="1" applyFont="1" applyFill="1" applyBorder="1" applyAlignment="1">
      <alignment/>
    </xf>
    <xf numFmtId="3" fontId="14" fillId="0" borderId="13" xfId="17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20" fillId="0" borderId="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0" borderId="4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79" fontId="17" fillId="0" borderId="0" xfId="18" applyFont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181" fontId="17" fillId="0" borderId="33" xfId="18" applyNumberFormat="1" applyFont="1" applyBorder="1" applyAlignment="1">
      <alignment/>
    </xf>
    <xf numFmtId="181" fontId="17" fillId="0" borderId="34" xfId="18" applyNumberFormat="1" applyFont="1" applyBorder="1" applyAlignment="1">
      <alignment/>
    </xf>
    <xf numFmtId="0" fontId="0" fillId="0" borderId="32" xfId="0" applyFont="1" applyBorder="1" applyAlignment="1">
      <alignment vertical="center" wrapText="1"/>
    </xf>
    <xf numFmtId="181" fontId="0" fillId="0" borderId="33" xfId="18" applyNumberFormat="1" applyFont="1" applyBorder="1" applyAlignment="1">
      <alignment vertical="center" wrapText="1"/>
    </xf>
    <xf numFmtId="0" fontId="0" fillId="0" borderId="32" xfId="0" applyFont="1" applyBorder="1" applyAlignment="1">
      <alignment/>
    </xf>
    <xf numFmtId="181" fontId="0" fillId="0" borderId="33" xfId="18" applyNumberFormat="1" applyFont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0" fontId="17" fillId="0" borderId="35" xfId="0" applyFont="1" applyBorder="1" applyAlignment="1">
      <alignment vertical="center" wrapText="1"/>
    </xf>
    <xf numFmtId="181" fontId="17" fillId="0" borderId="36" xfId="18" applyNumberFormat="1" applyFont="1" applyBorder="1" applyAlignment="1">
      <alignment vertical="center" wrapText="1"/>
    </xf>
    <xf numFmtId="181" fontId="17" fillId="0" borderId="37" xfId="18" applyNumberFormat="1" applyFont="1" applyBorder="1" applyAlignment="1">
      <alignment/>
    </xf>
    <xf numFmtId="14" fontId="6" fillId="0" borderId="7" xfId="0" applyNumberFormat="1" applyFont="1" applyBorder="1" applyAlignment="1">
      <alignment/>
    </xf>
    <xf numFmtId="0" fontId="17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_Book1" xfId="17"/>
    <cellStyle name="Comma" xfId="18"/>
    <cellStyle name="Comma [0]" xfId="19"/>
    <cellStyle name="Normal_01.Centralizatori  model 08" xfId="20"/>
    <cellStyle name="Normal_Book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selection activeCell="AB13" sqref="AB13"/>
    </sheetView>
  </sheetViews>
  <sheetFormatPr defaultColWidth="9.140625" defaultRowHeight="12.75"/>
  <cols>
    <col min="1" max="1" width="5.28125" style="19" customWidth="1"/>
    <col min="2" max="2" width="15.7109375" style="19" customWidth="1"/>
    <col min="3" max="22" width="9.140625" style="19" customWidth="1"/>
    <col min="23" max="23" width="5.28125" style="19" customWidth="1"/>
    <col min="24" max="24" width="15.7109375" style="19" customWidth="1"/>
    <col min="25" max="16384" width="9.140625" style="19" customWidth="1"/>
  </cols>
  <sheetData>
    <row r="1" spans="1:23" ht="19.5" thickBot="1">
      <c r="A1" s="18"/>
      <c r="C1" s="20"/>
      <c r="D1" s="21"/>
      <c r="E1" s="20"/>
      <c r="F1" s="20"/>
      <c r="G1" s="22" t="s">
        <v>134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</row>
    <row r="2" spans="1:24" ht="12.75">
      <c r="A2" s="23" t="s">
        <v>135</v>
      </c>
      <c r="B2" s="23" t="s">
        <v>136</v>
      </c>
      <c r="C2" s="23" t="s">
        <v>137</v>
      </c>
      <c r="D2" s="23" t="s">
        <v>29</v>
      </c>
      <c r="E2" s="23" t="s">
        <v>28</v>
      </c>
      <c r="F2" s="23" t="s">
        <v>138</v>
      </c>
      <c r="G2" s="23" t="s">
        <v>139</v>
      </c>
      <c r="H2" s="23" t="s">
        <v>140</v>
      </c>
      <c r="I2" s="23" t="s">
        <v>141</v>
      </c>
      <c r="J2" s="23" t="s">
        <v>142</v>
      </c>
      <c r="K2" s="24"/>
      <c r="L2" s="25" t="s">
        <v>143</v>
      </c>
      <c r="M2" s="26" t="s">
        <v>144</v>
      </c>
      <c r="N2" s="27"/>
      <c r="O2" s="23" t="s">
        <v>142</v>
      </c>
      <c r="P2" s="23" t="s">
        <v>141</v>
      </c>
      <c r="Q2" s="23" t="s">
        <v>140</v>
      </c>
      <c r="R2" s="23" t="s">
        <v>139</v>
      </c>
      <c r="S2" s="23" t="s">
        <v>138</v>
      </c>
      <c r="T2" s="23" t="s">
        <v>28</v>
      </c>
      <c r="U2" s="23" t="s">
        <v>29</v>
      </c>
      <c r="V2" s="23" t="s">
        <v>137</v>
      </c>
      <c r="W2" s="23" t="s">
        <v>135</v>
      </c>
      <c r="X2" s="23" t="s">
        <v>136</v>
      </c>
    </row>
    <row r="3" spans="1:24" ht="13.5">
      <c r="A3" s="28">
        <v>101</v>
      </c>
      <c r="B3" s="28" t="s">
        <v>145</v>
      </c>
      <c r="C3" s="29"/>
      <c r="D3" s="29"/>
      <c r="E3" s="29"/>
      <c r="F3" s="29"/>
      <c r="G3" s="29"/>
      <c r="H3" s="29"/>
      <c r="I3" s="29">
        <f aca="true" t="shared" si="0" ref="I3:I71">C3+D3+E3+F3+G3+H3</f>
        <v>0</v>
      </c>
      <c r="J3" s="29"/>
      <c r="K3" s="166">
        <f aca="true" t="shared" si="1" ref="K3:K82">(I3+J3)-(O3+P3)</f>
        <v>0</v>
      </c>
      <c r="L3" s="167"/>
      <c r="M3" s="168"/>
      <c r="N3" s="169">
        <f aca="true" t="shared" si="2" ref="N3:N82">(O3+P3)-(I3+J3)</f>
        <v>0</v>
      </c>
      <c r="O3" s="29"/>
      <c r="P3" s="29">
        <f aca="true" t="shared" si="3" ref="P3:P71">Q3+R3+S3+T3+U3+V3</f>
        <v>0</v>
      </c>
      <c r="Q3" s="29"/>
      <c r="R3" s="29"/>
      <c r="S3" s="29"/>
      <c r="T3" s="29"/>
      <c r="U3" s="29"/>
      <c r="V3" s="29"/>
      <c r="W3" s="28">
        <v>101</v>
      </c>
      <c r="X3" s="28" t="s">
        <v>145</v>
      </c>
    </row>
    <row r="4" spans="1:24" ht="13.5">
      <c r="A4" s="28">
        <v>1071</v>
      </c>
      <c r="B4" s="28" t="s">
        <v>146</v>
      </c>
      <c r="C4" s="29"/>
      <c r="D4" s="29"/>
      <c r="E4" s="29"/>
      <c r="F4" s="29"/>
      <c r="G4" s="29"/>
      <c r="H4" s="29"/>
      <c r="I4" s="29">
        <f t="shared" si="0"/>
        <v>0</v>
      </c>
      <c r="J4" s="29"/>
      <c r="K4" s="166">
        <f>(I4+J4)-(O4+P4)</f>
        <v>0</v>
      </c>
      <c r="L4" s="167"/>
      <c r="M4" s="168"/>
      <c r="N4" s="169">
        <f t="shared" si="2"/>
        <v>0</v>
      </c>
      <c r="O4" s="29"/>
      <c r="P4" s="29">
        <f t="shared" si="3"/>
        <v>0</v>
      </c>
      <c r="Q4" s="29"/>
      <c r="R4" s="29"/>
      <c r="S4" s="29"/>
      <c r="T4" s="29"/>
      <c r="U4" s="29"/>
      <c r="V4" s="29"/>
      <c r="W4" s="28">
        <v>1071</v>
      </c>
      <c r="X4" s="28" t="s">
        <v>146</v>
      </c>
    </row>
    <row r="5" spans="1:24" ht="13.5">
      <c r="A5" s="28">
        <v>1073</v>
      </c>
      <c r="B5" s="28" t="s">
        <v>222</v>
      </c>
      <c r="C5" s="29"/>
      <c r="D5" s="29"/>
      <c r="E5" s="29"/>
      <c r="F5" s="29"/>
      <c r="G5" s="29"/>
      <c r="H5" s="29"/>
      <c r="I5" s="29">
        <f t="shared" si="0"/>
        <v>0</v>
      </c>
      <c r="J5" s="29"/>
      <c r="K5" s="166">
        <f>(I5+J5)-(O5+P5)</f>
        <v>0</v>
      </c>
      <c r="L5" s="167"/>
      <c r="M5" s="168"/>
      <c r="N5" s="169">
        <f t="shared" si="2"/>
        <v>0</v>
      </c>
      <c r="O5" s="29"/>
      <c r="P5" s="29">
        <f t="shared" si="3"/>
        <v>0</v>
      </c>
      <c r="Q5" s="29"/>
      <c r="R5" s="29"/>
      <c r="S5" s="29"/>
      <c r="T5" s="29"/>
      <c r="U5" s="29"/>
      <c r="V5" s="29"/>
      <c r="W5" s="28">
        <v>1073</v>
      </c>
      <c r="X5" s="28" t="s">
        <v>222</v>
      </c>
    </row>
    <row r="6" spans="1:24" ht="13.5">
      <c r="A6" s="28">
        <v>1078</v>
      </c>
      <c r="B6" s="28" t="s">
        <v>147</v>
      </c>
      <c r="C6" s="29"/>
      <c r="D6" s="29"/>
      <c r="E6" s="29"/>
      <c r="F6" s="29"/>
      <c r="G6" s="29"/>
      <c r="H6" s="29"/>
      <c r="I6" s="29">
        <f t="shared" si="0"/>
        <v>0</v>
      </c>
      <c r="J6" s="29"/>
      <c r="K6" s="166">
        <f>(I6+J6)-(O6+P6)</f>
        <v>0</v>
      </c>
      <c r="L6" s="167"/>
      <c r="M6" s="168"/>
      <c r="N6" s="169">
        <f t="shared" si="2"/>
        <v>0</v>
      </c>
      <c r="O6" s="29"/>
      <c r="P6" s="29">
        <f t="shared" si="3"/>
        <v>0</v>
      </c>
      <c r="Q6" s="29"/>
      <c r="R6" s="29"/>
      <c r="S6" s="29"/>
      <c r="T6" s="29"/>
      <c r="U6" s="29"/>
      <c r="V6" s="29"/>
      <c r="W6" s="28">
        <v>1078</v>
      </c>
      <c r="X6" s="28" t="s">
        <v>147</v>
      </c>
    </row>
    <row r="7" spans="1:24" ht="13.5">
      <c r="A7" s="28">
        <v>108</v>
      </c>
      <c r="B7" s="28" t="s">
        <v>148</v>
      </c>
      <c r="C7" s="29"/>
      <c r="D7" s="29"/>
      <c r="E7" s="29"/>
      <c r="F7" s="29"/>
      <c r="G7" s="29"/>
      <c r="H7" s="29"/>
      <c r="I7" s="29">
        <f t="shared" si="0"/>
        <v>0</v>
      </c>
      <c r="J7" s="29"/>
      <c r="K7" s="166">
        <f t="shared" si="1"/>
        <v>0</v>
      </c>
      <c r="L7" s="167"/>
      <c r="M7" s="168"/>
      <c r="N7" s="169">
        <f t="shared" si="2"/>
        <v>0</v>
      </c>
      <c r="O7" s="29"/>
      <c r="P7" s="29">
        <f t="shared" si="3"/>
        <v>0</v>
      </c>
      <c r="Q7" s="29"/>
      <c r="R7" s="29"/>
      <c r="S7" s="29"/>
      <c r="T7" s="29"/>
      <c r="U7" s="29"/>
      <c r="V7" s="29"/>
      <c r="W7" s="28">
        <v>108</v>
      </c>
      <c r="X7" s="28" t="s">
        <v>148</v>
      </c>
    </row>
    <row r="8" spans="1:24" ht="13.5">
      <c r="A8" s="28">
        <v>109</v>
      </c>
      <c r="B8" s="28" t="s">
        <v>149</v>
      </c>
      <c r="C8" s="29"/>
      <c r="D8" s="29"/>
      <c r="E8" s="29"/>
      <c r="F8" s="29"/>
      <c r="G8" s="29"/>
      <c r="H8" s="29"/>
      <c r="I8" s="29">
        <f t="shared" si="0"/>
        <v>0</v>
      </c>
      <c r="J8" s="29"/>
      <c r="K8" s="166">
        <f t="shared" si="1"/>
        <v>0</v>
      </c>
      <c r="L8" s="167"/>
      <c r="M8" s="168"/>
      <c r="N8" s="169">
        <f t="shared" si="2"/>
        <v>0</v>
      </c>
      <c r="O8" s="29"/>
      <c r="P8" s="29">
        <f t="shared" si="3"/>
        <v>0</v>
      </c>
      <c r="Q8" s="29"/>
      <c r="R8" s="29"/>
      <c r="S8" s="29"/>
      <c r="T8" s="29"/>
      <c r="U8" s="29"/>
      <c r="V8" s="29"/>
      <c r="W8" s="28">
        <v>109</v>
      </c>
      <c r="X8" s="28" t="s">
        <v>149</v>
      </c>
    </row>
    <row r="9" spans="1:24" ht="13.5">
      <c r="A9" s="28">
        <v>201</v>
      </c>
      <c r="B9" s="28" t="s">
        <v>250</v>
      </c>
      <c r="C9" s="29"/>
      <c r="D9" s="29"/>
      <c r="E9" s="29"/>
      <c r="F9" s="29"/>
      <c r="G9" s="29"/>
      <c r="H9" s="29"/>
      <c r="I9" s="29">
        <f t="shared" si="0"/>
        <v>0</v>
      </c>
      <c r="J9" s="29"/>
      <c r="K9" s="166">
        <f t="shared" si="1"/>
        <v>0</v>
      </c>
      <c r="L9" s="167"/>
      <c r="M9" s="168"/>
      <c r="N9" s="169">
        <f t="shared" si="2"/>
        <v>0</v>
      </c>
      <c r="O9" s="29"/>
      <c r="P9" s="29">
        <f t="shared" si="3"/>
        <v>0</v>
      </c>
      <c r="Q9" s="29"/>
      <c r="R9" s="29"/>
      <c r="S9" s="29"/>
      <c r="T9" s="29"/>
      <c r="U9" s="29"/>
      <c r="V9" s="29"/>
      <c r="W9" s="28">
        <v>201</v>
      </c>
      <c r="X9" s="28" t="s">
        <v>250</v>
      </c>
    </row>
    <row r="10" spans="1:24" ht="13.5">
      <c r="A10" s="28">
        <v>203</v>
      </c>
      <c r="B10" s="28" t="s">
        <v>251</v>
      </c>
      <c r="C10" s="29"/>
      <c r="D10" s="29"/>
      <c r="E10" s="29"/>
      <c r="F10" s="29"/>
      <c r="G10" s="29"/>
      <c r="H10" s="29"/>
      <c r="I10" s="29">
        <f t="shared" si="0"/>
        <v>0</v>
      </c>
      <c r="J10" s="29"/>
      <c r="K10" s="166">
        <f t="shared" si="1"/>
        <v>0</v>
      </c>
      <c r="L10" s="167"/>
      <c r="M10" s="168"/>
      <c r="N10" s="169">
        <f t="shared" si="2"/>
        <v>0</v>
      </c>
      <c r="O10" s="29"/>
      <c r="P10" s="29">
        <f t="shared" si="3"/>
        <v>0</v>
      </c>
      <c r="Q10" s="29"/>
      <c r="R10" s="29"/>
      <c r="S10" s="29"/>
      <c r="T10" s="29"/>
      <c r="U10" s="29"/>
      <c r="V10" s="29"/>
      <c r="W10" s="28">
        <v>203</v>
      </c>
      <c r="X10" s="28" t="s">
        <v>251</v>
      </c>
    </row>
    <row r="11" spans="1:24" ht="13.5">
      <c r="A11" s="28">
        <v>208</v>
      </c>
      <c r="B11" s="28" t="s">
        <v>252</v>
      </c>
      <c r="C11" s="29"/>
      <c r="D11" s="29"/>
      <c r="E11" s="29"/>
      <c r="F11" s="29"/>
      <c r="G11" s="29"/>
      <c r="H11" s="29"/>
      <c r="I11" s="29">
        <f t="shared" si="0"/>
        <v>0</v>
      </c>
      <c r="J11" s="29"/>
      <c r="K11" s="166">
        <f t="shared" si="1"/>
        <v>0</v>
      </c>
      <c r="L11" s="167"/>
      <c r="M11" s="168"/>
      <c r="N11" s="169">
        <f t="shared" si="2"/>
        <v>0</v>
      </c>
      <c r="O11" s="29"/>
      <c r="P11" s="29">
        <f t="shared" si="3"/>
        <v>0</v>
      </c>
      <c r="Q11" s="29"/>
      <c r="R11" s="29"/>
      <c r="S11" s="29"/>
      <c r="T11" s="29"/>
      <c r="U11" s="29"/>
      <c r="V11" s="29"/>
      <c r="W11" s="28">
        <v>208</v>
      </c>
      <c r="X11" s="28" t="s">
        <v>252</v>
      </c>
    </row>
    <row r="12" spans="1:24" ht="13.5">
      <c r="A12" s="28">
        <v>280</v>
      </c>
      <c r="B12" s="28" t="s">
        <v>253</v>
      </c>
      <c r="C12" s="29"/>
      <c r="D12" s="29"/>
      <c r="E12" s="29"/>
      <c r="F12" s="29"/>
      <c r="G12" s="29"/>
      <c r="H12" s="29"/>
      <c r="I12" s="29">
        <f t="shared" si="0"/>
        <v>0</v>
      </c>
      <c r="J12" s="29"/>
      <c r="K12" s="166">
        <f t="shared" si="1"/>
        <v>0</v>
      </c>
      <c r="L12" s="167"/>
      <c r="M12" s="168"/>
      <c r="N12" s="169">
        <f t="shared" si="2"/>
        <v>0</v>
      </c>
      <c r="O12" s="29"/>
      <c r="P12" s="29">
        <f t="shared" si="3"/>
        <v>0</v>
      </c>
      <c r="Q12" s="29"/>
      <c r="R12" s="29"/>
      <c r="S12" s="29"/>
      <c r="T12" s="29"/>
      <c r="U12" s="29"/>
      <c r="V12" s="29"/>
      <c r="W12" s="28">
        <v>280</v>
      </c>
      <c r="X12" s="28" t="s">
        <v>253</v>
      </c>
    </row>
    <row r="13" spans="1:24" ht="13.5">
      <c r="A13" s="28">
        <v>211</v>
      </c>
      <c r="B13" s="28" t="s">
        <v>23</v>
      </c>
      <c r="C13" s="29"/>
      <c r="D13" s="29"/>
      <c r="E13" s="29"/>
      <c r="F13" s="29"/>
      <c r="G13" s="29"/>
      <c r="H13" s="29"/>
      <c r="I13" s="29">
        <f t="shared" si="0"/>
        <v>0</v>
      </c>
      <c r="J13" s="29"/>
      <c r="K13" s="166">
        <f t="shared" si="1"/>
        <v>0</v>
      </c>
      <c r="L13" s="167"/>
      <c r="M13" s="168"/>
      <c r="N13" s="169">
        <f t="shared" si="2"/>
        <v>0</v>
      </c>
      <c r="O13" s="29"/>
      <c r="P13" s="29">
        <f t="shared" si="3"/>
        <v>0</v>
      </c>
      <c r="Q13" s="29"/>
      <c r="R13" s="29"/>
      <c r="S13" s="29"/>
      <c r="T13" s="29"/>
      <c r="U13" s="29"/>
      <c r="V13" s="29"/>
      <c r="W13" s="28">
        <v>211</v>
      </c>
      <c r="X13" s="28" t="s">
        <v>23</v>
      </c>
    </row>
    <row r="14" spans="1:24" ht="13.5">
      <c r="A14" s="28">
        <v>212</v>
      </c>
      <c r="B14" s="28" t="s">
        <v>5</v>
      </c>
      <c r="C14" s="29"/>
      <c r="D14" s="29"/>
      <c r="E14" s="29"/>
      <c r="F14" s="29"/>
      <c r="G14" s="29"/>
      <c r="H14" s="29"/>
      <c r="I14" s="29">
        <f t="shared" si="0"/>
        <v>0</v>
      </c>
      <c r="J14" s="29"/>
      <c r="K14" s="166">
        <f t="shared" si="1"/>
        <v>0</v>
      </c>
      <c r="L14" s="167"/>
      <c r="M14" s="168"/>
      <c r="N14" s="169">
        <f t="shared" si="2"/>
        <v>0</v>
      </c>
      <c r="O14" s="29"/>
      <c r="P14" s="29">
        <f t="shared" si="3"/>
        <v>0</v>
      </c>
      <c r="Q14" s="29"/>
      <c r="R14" s="29"/>
      <c r="S14" s="29"/>
      <c r="T14" s="29"/>
      <c r="U14" s="29"/>
      <c r="V14" s="29"/>
      <c r="W14" s="28">
        <v>212</v>
      </c>
      <c r="X14" s="28" t="s">
        <v>5</v>
      </c>
    </row>
    <row r="15" spans="1:24" ht="13.5">
      <c r="A15" s="28">
        <v>213</v>
      </c>
      <c r="B15" s="28" t="s">
        <v>150</v>
      </c>
      <c r="C15" s="29"/>
      <c r="D15" s="29"/>
      <c r="E15" s="29"/>
      <c r="F15" s="29"/>
      <c r="G15" s="29"/>
      <c r="H15" s="29"/>
      <c r="I15" s="29">
        <f t="shared" si="0"/>
        <v>0</v>
      </c>
      <c r="J15" s="29"/>
      <c r="K15" s="166">
        <f t="shared" si="1"/>
        <v>0</v>
      </c>
      <c r="L15" s="167"/>
      <c r="M15" s="168"/>
      <c r="N15" s="169">
        <f t="shared" si="2"/>
        <v>0</v>
      </c>
      <c r="O15" s="29"/>
      <c r="P15" s="29">
        <f t="shared" si="3"/>
        <v>0</v>
      </c>
      <c r="Q15" s="29"/>
      <c r="R15" s="29"/>
      <c r="S15" s="29"/>
      <c r="T15" s="29"/>
      <c r="U15" s="29"/>
      <c r="V15" s="29"/>
      <c r="W15" s="28">
        <v>213</v>
      </c>
      <c r="X15" s="28" t="s">
        <v>150</v>
      </c>
    </row>
    <row r="16" spans="1:24" ht="13.5">
      <c r="A16" s="28">
        <v>215</v>
      </c>
      <c r="B16" s="28" t="s">
        <v>151</v>
      </c>
      <c r="C16" s="29"/>
      <c r="D16" s="29"/>
      <c r="E16" s="29"/>
      <c r="F16" s="29"/>
      <c r="G16" s="29"/>
      <c r="H16" s="29"/>
      <c r="I16" s="29">
        <f t="shared" si="0"/>
        <v>0</v>
      </c>
      <c r="J16" s="29"/>
      <c r="K16" s="166">
        <f t="shared" si="1"/>
        <v>0</v>
      </c>
      <c r="L16" s="167"/>
      <c r="M16" s="168"/>
      <c r="N16" s="169">
        <f t="shared" si="2"/>
        <v>0</v>
      </c>
      <c r="O16" s="29"/>
      <c r="P16" s="29">
        <f t="shared" si="3"/>
        <v>0</v>
      </c>
      <c r="Q16" s="29"/>
      <c r="R16" s="29"/>
      <c r="S16" s="29"/>
      <c r="T16" s="29"/>
      <c r="U16" s="29"/>
      <c r="V16" s="29"/>
      <c r="W16" s="28">
        <v>215</v>
      </c>
      <c r="X16" s="28" t="s">
        <v>151</v>
      </c>
    </row>
    <row r="17" spans="1:24" ht="13.5">
      <c r="A17" s="28">
        <v>218</v>
      </c>
      <c r="B17" s="28" t="s">
        <v>152</v>
      </c>
      <c r="C17" s="29"/>
      <c r="D17" s="29"/>
      <c r="E17" s="29"/>
      <c r="F17" s="29"/>
      <c r="G17" s="29"/>
      <c r="H17" s="29"/>
      <c r="I17" s="29">
        <f t="shared" si="0"/>
        <v>0</v>
      </c>
      <c r="J17" s="29"/>
      <c r="K17" s="166">
        <f t="shared" si="1"/>
        <v>0</v>
      </c>
      <c r="L17" s="167"/>
      <c r="M17" s="168"/>
      <c r="N17" s="169">
        <f t="shared" si="2"/>
        <v>0</v>
      </c>
      <c r="O17" s="29"/>
      <c r="P17" s="29">
        <f t="shared" si="3"/>
        <v>0</v>
      </c>
      <c r="Q17" s="29"/>
      <c r="R17" s="29"/>
      <c r="S17" s="29"/>
      <c r="T17" s="29"/>
      <c r="U17" s="29"/>
      <c r="V17" s="29"/>
      <c r="W17" s="28">
        <v>218</v>
      </c>
      <c r="X17" s="28" t="s">
        <v>152</v>
      </c>
    </row>
    <row r="18" spans="1:24" ht="13.5">
      <c r="A18" s="28">
        <v>2812</v>
      </c>
      <c r="B18" s="28" t="s">
        <v>153</v>
      </c>
      <c r="C18" s="29"/>
      <c r="D18" s="29"/>
      <c r="E18" s="29"/>
      <c r="F18" s="29"/>
      <c r="G18" s="29"/>
      <c r="H18" s="29"/>
      <c r="I18" s="29">
        <f t="shared" si="0"/>
        <v>0</v>
      </c>
      <c r="J18" s="29"/>
      <c r="K18" s="166">
        <f t="shared" si="1"/>
        <v>0</v>
      </c>
      <c r="L18" s="167"/>
      <c r="M18" s="168"/>
      <c r="N18" s="169">
        <f t="shared" si="2"/>
        <v>0</v>
      </c>
      <c r="O18" s="29"/>
      <c r="P18" s="29">
        <f t="shared" si="3"/>
        <v>0</v>
      </c>
      <c r="Q18" s="29"/>
      <c r="R18" s="29"/>
      <c r="S18" s="29"/>
      <c r="T18" s="29"/>
      <c r="U18" s="29"/>
      <c r="V18" s="29"/>
      <c r="W18" s="28">
        <v>2812</v>
      </c>
      <c r="X18" s="28" t="s">
        <v>153</v>
      </c>
    </row>
    <row r="19" spans="1:24" ht="13.5">
      <c r="A19" s="28">
        <v>2813</v>
      </c>
      <c r="B19" s="28" t="s">
        <v>154</v>
      </c>
      <c r="C19" s="29"/>
      <c r="D19" s="29"/>
      <c r="E19" s="29"/>
      <c r="F19" s="29"/>
      <c r="G19" s="29"/>
      <c r="H19" s="29"/>
      <c r="I19" s="29">
        <f t="shared" si="0"/>
        <v>0</v>
      </c>
      <c r="J19" s="29"/>
      <c r="K19" s="166">
        <f t="shared" si="1"/>
        <v>0</v>
      </c>
      <c r="L19" s="167"/>
      <c r="M19" s="168"/>
      <c r="N19" s="169">
        <f t="shared" si="2"/>
        <v>0</v>
      </c>
      <c r="O19" s="29"/>
      <c r="P19" s="29">
        <f t="shared" si="3"/>
        <v>0</v>
      </c>
      <c r="Q19" s="29"/>
      <c r="R19" s="29"/>
      <c r="S19" s="29"/>
      <c r="T19" s="29"/>
      <c r="U19" s="29"/>
      <c r="V19" s="29"/>
      <c r="W19" s="28">
        <v>2813</v>
      </c>
      <c r="X19" s="28" t="s">
        <v>154</v>
      </c>
    </row>
    <row r="20" spans="1:24" ht="13.5">
      <c r="A20" s="28">
        <v>2815</v>
      </c>
      <c r="B20" s="28" t="s">
        <v>155</v>
      </c>
      <c r="C20" s="29"/>
      <c r="D20" s="29"/>
      <c r="E20" s="29"/>
      <c r="F20" s="29"/>
      <c r="G20" s="29"/>
      <c r="H20" s="29"/>
      <c r="I20" s="29">
        <f t="shared" si="0"/>
        <v>0</v>
      </c>
      <c r="J20" s="29"/>
      <c r="K20" s="166">
        <f t="shared" si="1"/>
        <v>0</v>
      </c>
      <c r="L20" s="167"/>
      <c r="M20" s="168"/>
      <c r="N20" s="169">
        <f t="shared" si="2"/>
        <v>0</v>
      </c>
      <c r="O20" s="29"/>
      <c r="P20" s="29">
        <f t="shared" si="3"/>
        <v>0</v>
      </c>
      <c r="Q20" s="29"/>
      <c r="R20" s="29"/>
      <c r="S20" s="29"/>
      <c r="T20" s="29"/>
      <c r="U20" s="29"/>
      <c r="V20" s="29"/>
      <c r="W20" s="28">
        <v>2815</v>
      </c>
      <c r="X20" s="28" t="s">
        <v>155</v>
      </c>
    </row>
    <row r="21" spans="1:24" ht="13.5">
      <c r="A21" s="28">
        <v>2818</v>
      </c>
      <c r="B21" s="28" t="s">
        <v>156</v>
      </c>
      <c r="C21" s="29"/>
      <c r="D21" s="29"/>
      <c r="E21" s="29"/>
      <c r="F21" s="29"/>
      <c r="G21" s="29"/>
      <c r="H21" s="29"/>
      <c r="I21" s="29">
        <f t="shared" si="0"/>
        <v>0</v>
      </c>
      <c r="J21" s="29"/>
      <c r="K21" s="166">
        <f t="shared" si="1"/>
        <v>0</v>
      </c>
      <c r="L21" s="167"/>
      <c r="M21" s="168"/>
      <c r="N21" s="169">
        <f t="shared" si="2"/>
        <v>0</v>
      </c>
      <c r="O21" s="29"/>
      <c r="P21" s="29">
        <f t="shared" si="3"/>
        <v>0</v>
      </c>
      <c r="Q21" s="29"/>
      <c r="R21" s="29"/>
      <c r="S21" s="29"/>
      <c r="T21" s="29"/>
      <c r="U21" s="29"/>
      <c r="V21" s="29"/>
      <c r="W21" s="28">
        <v>2818</v>
      </c>
      <c r="X21" s="28" t="s">
        <v>156</v>
      </c>
    </row>
    <row r="22" spans="1:24" ht="13.5">
      <c r="A22" s="28">
        <v>311</v>
      </c>
      <c r="B22" s="28" t="s">
        <v>223</v>
      </c>
      <c r="C22" s="29"/>
      <c r="D22" s="29"/>
      <c r="E22" s="29"/>
      <c r="F22" s="29"/>
      <c r="G22" s="29"/>
      <c r="H22" s="29"/>
      <c r="I22" s="29">
        <f t="shared" si="0"/>
        <v>0</v>
      </c>
      <c r="J22" s="29"/>
      <c r="K22" s="166">
        <f t="shared" si="1"/>
        <v>0</v>
      </c>
      <c r="L22" s="167"/>
      <c r="M22" s="168"/>
      <c r="N22" s="169">
        <f t="shared" si="2"/>
        <v>0</v>
      </c>
      <c r="O22" s="29"/>
      <c r="P22" s="29">
        <f t="shared" si="3"/>
        <v>0</v>
      </c>
      <c r="Q22" s="29"/>
      <c r="R22" s="29"/>
      <c r="S22" s="29"/>
      <c r="T22" s="29"/>
      <c r="U22" s="29"/>
      <c r="V22" s="29"/>
      <c r="W22" s="28">
        <v>311</v>
      </c>
      <c r="X22" s="28" t="s">
        <v>223</v>
      </c>
    </row>
    <row r="23" spans="1:24" ht="13.5">
      <c r="A23" s="28">
        <v>312</v>
      </c>
      <c r="B23" s="28" t="s">
        <v>157</v>
      </c>
      <c r="C23" s="29"/>
      <c r="D23" s="29"/>
      <c r="E23" s="29"/>
      <c r="F23" s="29"/>
      <c r="G23" s="29"/>
      <c r="H23" s="29"/>
      <c r="I23" s="29">
        <f t="shared" si="0"/>
        <v>0</v>
      </c>
      <c r="J23" s="29"/>
      <c r="K23" s="166">
        <f>(I23+J23)-(O23+P23)</f>
        <v>0</v>
      </c>
      <c r="L23" s="167"/>
      <c r="M23" s="168"/>
      <c r="N23" s="169">
        <f t="shared" si="2"/>
        <v>0</v>
      </c>
      <c r="O23" s="29"/>
      <c r="P23" s="29">
        <f t="shared" si="3"/>
        <v>0</v>
      </c>
      <c r="Q23" s="29"/>
      <c r="R23" s="29"/>
      <c r="S23" s="29"/>
      <c r="T23" s="29"/>
      <c r="U23" s="29"/>
      <c r="V23" s="29"/>
      <c r="W23" s="28">
        <v>312</v>
      </c>
      <c r="X23" s="28" t="s">
        <v>157</v>
      </c>
    </row>
    <row r="24" spans="1:24" ht="13.5">
      <c r="A24" s="28">
        <v>327</v>
      </c>
      <c r="B24" s="28" t="s">
        <v>249</v>
      </c>
      <c r="C24" s="29"/>
      <c r="D24" s="29"/>
      <c r="E24" s="29"/>
      <c r="F24" s="29"/>
      <c r="G24" s="29"/>
      <c r="H24" s="29"/>
      <c r="I24" s="29">
        <f t="shared" si="0"/>
        <v>0</v>
      </c>
      <c r="J24" s="29"/>
      <c r="K24" s="166">
        <f>(I24+J24)-(O24+P24)</f>
        <v>0</v>
      </c>
      <c r="L24" s="167"/>
      <c r="M24" s="168"/>
      <c r="N24" s="169">
        <f t="shared" si="2"/>
        <v>0</v>
      </c>
      <c r="O24" s="29"/>
      <c r="P24" s="29">
        <f t="shared" si="3"/>
        <v>0</v>
      </c>
      <c r="Q24" s="29"/>
      <c r="R24" s="29"/>
      <c r="S24" s="29"/>
      <c r="T24" s="29"/>
      <c r="U24" s="29"/>
      <c r="V24" s="29"/>
      <c r="W24" s="28"/>
      <c r="X24" s="28"/>
    </row>
    <row r="25" spans="1:24" ht="13.5">
      <c r="A25" s="28">
        <v>342</v>
      </c>
      <c r="B25" s="28" t="s">
        <v>224</v>
      </c>
      <c r="C25" s="29"/>
      <c r="D25" s="29"/>
      <c r="E25" s="29"/>
      <c r="F25" s="29"/>
      <c r="G25" s="29"/>
      <c r="H25" s="29"/>
      <c r="I25" s="29">
        <f t="shared" si="0"/>
        <v>0</v>
      </c>
      <c r="J25" s="29"/>
      <c r="K25" s="166">
        <f>(I25+J25)-(O25+P25)</f>
        <v>0</v>
      </c>
      <c r="L25" s="167"/>
      <c r="M25" s="168"/>
      <c r="N25" s="169">
        <f t="shared" si="2"/>
        <v>0</v>
      </c>
      <c r="O25" s="29"/>
      <c r="P25" s="29">
        <f t="shared" si="3"/>
        <v>0</v>
      </c>
      <c r="Q25" s="29"/>
      <c r="R25" s="29"/>
      <c r="S25" s="29"/>
      <c r="T25" s="29"/>
      <c r="U25" s="29"/>
      <c r="V25" s="29"/>
      <c r="W25" s="28">
        <v>342</v>
      </c>
      <c r="X25" s="28" t="s">
        <v>224</v>
      </c>
    </row>
    <row r="26" spans="1:24" ht="13.5">
      <c r="A26" s="28">
        <v>351</v>
      </c>
      <c r="B26" s="28" t="s">
        <v>225</v>
      </c>
      <c r="C26" s="29"/>
      <c r="D26" s="29"/>
      <c r="E26" s="29"/>
      <c r="F26" s="29"/>
      <c r="G26" s="29"/>
      <c r="H26" s="29"/>
      <c r="I26" s="29">
        <f t="shared" si="0"/>
        <v>0</v>
      </c>
      <c r="J26" s="29"/>
      <c r="K26" s="166">
        <f t="shared" si="1"/>
        <v>0</v>
      </c>
      <c r="L26" s="167"/>
      <c r="M26" s="168"/>
      <c r="N26" s="169">
        <f t="shared" si="2"/>
        <v>0</v>
      </c>
      <c r="O26" s="29"/>
      <c r="P26" s="29">
        <f t="shared" si="3"/>
        <v>0</v>
      </c>
      <c r="Q26" s="29"/>
      <c r="R26" s="29"/>
      <c r="S26" s="29"/>
      <c r="T26" s="29"/>
      <c r="U26" s="29"/>
      <c r="V26" s="29"/>
      <c r="W26" s="28">
        <v>351</v>
      </c>
      <c r="X26" s="28" t="s">
        <v>225</v>
      </c>
    </row>
    <row r="27" spans="1:24" ht="13.5">
      <c r="A27" s="28">
        <v>401</v>
      </c>
      <c r="B27" s="28" t="s">
        <v>158</v>
      </c>
      <c r="C27" s="29"/>
      <c r="D27" s="29"/>
      <c r="E27" s="29"/>
      <c r="F27" s="29"/>
      <c r="G27" s="29"/>
      <c r="H27" s="29"/>
      <c r="I27" s="29">
        <f t="shared" si="0"/>
        <v>0</v>
      </c>
      <c r="J27" s="29"/>
      <c r="K27" s="166">
        <f t="shared" si="1"/>
        <v>0</v>
      </c>
      <c r="L27" s="167"/>
      <c r="M27" s="168"/>
      <c r="N27" s="169">
        <f t="shared" si="2"/>
        <v>0</v>
      </c>
      <c r="O27" s="29"/>
      <c r="P27" s="29">
        <f t="shared" si="3"/>
        <v>0</v>
      </c>
      <c r="Q27" s="29"/>
      <c r="R27" s="29"/>
      <c r="S27" s="29"/>
      <c r="T27" s="29"/>
      <c r="U27" s="29"/>
      <c r="V27" s="29"/>
      <c r="W27" s="28">
        <v>401</v>
      </c>
      <c r="X27" s="28" t="s">
        <v>158</v>
      </c>
    </row>
    <row r="28" spans="1:24" ht="13.5">
      <c r="A28" s="28">
        <v>409</v>
      </c>
      <c r="B28" s="28" t="s">
        <v>227</v>
      </c>
      <c r="C28" s="29"/>
      <c r="D28" s="29"/>
      <c r="E28" s="29"/>
      <c r="F28" s="29"/>
      <c r="G28" s="29"/>
      <c r="H28" s="29"/>
      <c r="I28" s="29">
        <f t="shared" si="0"/>
        <v>0</v>
      </c>
      <c r="J28" s="29"/>
      <c r="K28" s="166">
        <f t="shared" si="1"/>
        <v>0</v>
      </c>
      <c r="L28" s="167"/>
      <c r="M28" s="168"/>
      <c r="N28" s="169">
        <f t="shared" si="2"/>
        <v>0</v>
      </c>
      <c r="O28" s="29"/>
      <c r="P28" s="29">
        <f t="shared" si="3"/>
        <v>0</v>
      </c>
      <c r="Q28" s="29"/>
      <c r="R28" s="29"/>
      <c r="S28" s="29"/>
      <c r="T28" s="29"/>
      <c r="U28" s="29"/>
      <c r="V28" s="29"/>
      <c r="W28" s="28">
        <v>409</v>
      </c>
      <c r="X28" s="28" t="s">
        <v>227</v>
      </c>
    </row>
    <row r="29" spans="1:24" ht="13.5">
      <c r="A29" s="28">
        <v>411</v>
      </c>
      <c r="B29" s="28" t="s">
        <v>97</v>
      </c>
      <c r="C29" s="29"/>
      <c r="D29" s="29"/>
      <c r="E29" s="29"/>
      <c r="F29" s="29"/>
      <c r="G29" s="29"/>
      <c r="H29" s="29"/>
      <c r="I29" s="29">
        <f t="shared" si="0"/>
        <v>0</v>
      </c>
      <c r="J29" s="29"/>
      <c r="K29" s="166">
        <f t="shared" si="1"/>
        <v>0</v>
      </c>
      <c r="L29" s="167"/>
      <c r="M29" s="168"/>
      <c r="N29" s="169">
        <f t="shared" si="2"/>
        <v>0</v>
      </c>
      <c r="O29" s="29"/>
      <c r="P29" s="29">
        <f t="shared" si="3"/>
        <v>0</v>
      </c>
      <c r="Q29" s="29"/>
      <c r="R29" s="29"/>
      <c r="S29" s="29"/>
      <c r="T29" s="29"/>
      <c r="U29" s="29"/>
      <c r="V29" s="29"/>
      <c r="W29" s="28">
        <v>411</v>
      </c>
      <c r="X29" s="28" t="s">
        <v>97</v>
      </c>
    </row>
    <row r="30" spans="1:24" ht="13.5">
      <c r="A30" s="28">
        <v>418</v>
      </c>
      <c r="B30" s="28" t="s">
        <v>226</v>
      </c>
      <c r="C30" s="29"/>
      <c r="D30" s="29"/>
      <c r="E30" s="29"/>
      <c r="F30" s="29"/>
      <c r="G30" s="29"/>
      <c r="H30" s="29"/>
      <c r="I30" s="29">
        <f t="shared" si="0"/>
        <v>0</v>
      </c>
      <c r="J30" s="29"/>
      <c r="K30" s="166">
        <f t="shared" si="1"/>
        <v>0</v>
      </c>
      <c r="L30" s="167"/>
      <c r="M30" s="168"/>
      <c r="N30" s="169">
        <f t="shared" si="2"/>
        <v>0</v>
      </c>
      <c r="O30" s="29"/>
      <c r="P30" s="29">
        <f t="shared" si="3"/>
        <v>0</v>
      </c>
      <c r="Q30" s="29"/>
      <c r="R30" s="29"/>
      <c r="S30" s="29"/>
      <c r="T30" s="29"/>
      <c r="U30" s="29"/>
      <c r="V30" s="29"/>
      <c r="W30" s="28">
        <v>418</v>
      </c>
      <c r="X30" s="28" t="s">
        <v>226</v>
      </c>
    </row>
    <row r="31" spans="1:24" ht="13.5">
      <c r="A31" s="28">
        <v>421</v>
      </c>
      <c r="B31" s="28" t="s">
        <v>159</v>
      </c>
      <c r="C31" s="29"/>
      <c r="D31" s="29"/>
      <c r="E31" s="29"/>
      <c r="F31" s="29"/>
      <c r="G31" s="29"/>
      <c r="H31" s="29"/>
      <c r="I31" s="29">
        <f t="shared" si="0"/>
        <v>0</v>
      </c>
      <c r="J31" s="29"/>
      <c r="K31" s="166">
        <f t="shared" si="1"/>
        <v>0</v>
      </c>
      <c r="L31" s="167"/>
      <c r="M31" s="168"/>
      <c r="N31" s="169">
        <f t="shared" si="2"/>
        <v>0</v>
      </c>
      <c r="O31" s="29"/>
      <c r="P31" s="29">
        <f t="shared" si="3"/>
        <v>0</v>
      </c>
      <c r="Q31" s="29"/>
      <c r="R31" s="29"/>
      <c r="S31" s="29"/>
      <c r="T31" s="29"/>
      <c r="U31" s="29"/>
      <c r="V31" s="29"/>
      <c r="W31" s="28">
        <v>421</v>
      </c>
      <c r="X31" s="28" t="s">
        <v>159</v>
      </c>
    </row>
    <row r="32" spans="1:24" ht="13.5">
      <c r="A32" s="28">
        <v>431</v>
      </c>
      <c r="B32" s="28" t="s">
        <v>160</v>
      </c>
      <c r="C32" s="29"/>
      <c r="D32" s="29"/>
      <c r="E32" s="29"/>
      <c r="F32" s="29"/>
      <c r="G32" s="29"/>
      <c r="H32" s="29"/>
      <c r="I32" s="29">
        <f t="shared" si="0"/>
        <v>0</v>
      </c>
      <c r="J32" s="29"/>
      <c r="K32" s="166">
        <f t="shared" si="1"/>
        <v>0</v>
      </c>
      <c r="L32" s="167"/>
      <c r="M32" s="168"/>
      <c r="N32" s="169">
        <f t="shared" si="2"/>
        <v>0</v>
      </c>
      <c r="O32" s="29"/>
      <c r="P32" s="29">
        <f t="shared" si="3"/>
        <v>0</v>
      </c>
      <c r="Q32" s="29"/>
      <c r="R32" s="29"/>
      <c r="S32" s="29"/>
      <c r="T32" s="29"/>
      <c r="U32" s="29"/>
      <c r="V32" s="29"/>
      <c r="W32" s="28">
        <v>431</v>
      </c>
      <c r="X32" s="28" t="s">
        <v>160</v>
      </c>
    </row>
    <row r="33" spans="1:24" ht="13.5">
      <c r="A33" s="28">
        <v>442</v>
      </c>
      <c r="B33" s="28" t="s">
        <v>161</v>
      </c>
      <c r="C33" s="29"/>
      <c r="D33" s="29"/>
      <c r="E33" s="29"/>
      <c r="F33" s="29"/>
      <c r="G33" s="29"/>
      <c r="H33" s="29"/>
      <c r="I33" s="29">
        <f t="shared" si="0"/>
        <v>0</v>
      </c>
      <c r="J33" s="29"/>
      <c r="K33" s="166">
        <f t="shared" si="1"/>
        <v>0</v>
      </c>
      <c r="L33" s="167"/>
      <c r="M33" s="168"/>
      <c r="N33" s="169">
        <f t="shared" si="2"/>
        <v>0</v>
      </c>
      <c r="O33" s="29"/>
      <c r="P33" s="29">
        <f t="shared" si="3"/>
        <v>0</v>
      </c>
      <c r="Q33" s="29"/>
      <c r="R33" s="29"/>
      <c r="S33" s="29"/>
      <c r="T33" s="29"/>
      <c r="U33" s="29"/>
      <c r="V33" s="29"/>
      <c r="W33" s="28">
        <v>442</v>
      </c>
      <c r="X33" s="28" t="s">
        <v>161</v>
      </c>
    </row>
    <row r="34" spans="1:24" ht="13.5">
      <c r="A34" s="28">
        <v>444</v>
      </c>
      <c r="B34" s="28" t="s">
        <v>162</v>
      </c>
      <c r="C34" s="29"/>
      <c r="D34" s="29"/>
      <c r="E34" s="29"/>
      <c r="F34" s="29"/>
      <c r="G34" s="29"/>
      <c r="H34" s="29"/>
      <c r="I34" s="29">
        <f t="shared" si="0"/>
        <v>0</v>
      </c>
      <c r="J34" s="29"/>
      <c r="K34" s="166">
        <f t="shared" si="1"/>
        <v>0</v>
      </c>
      <c r="L34" s="167"/>
      <c r="M34" s="168"/>
      <c r="N34" s="169">
        <f t="shared" si="2"/>
        <v>0</v>
      </c>
      <c r="O34" s="29"/>
      <c r="P34" s="29">
        <f t="shared" si="3"/>
        <v>0</v>
      </c>
      <c r="Q34" s="29"/>
      <c r="R34" s="29"/>
      <c r="S34" s="29"/>
      <c r="T34" s="29"/>
      <c r="U34" s="29"/>
      <c r="V34" s="29"/>
      <c r="W34" s="28">
        <v>444</v>
      </c>
      <c r="X34" s="28" t="s">
        <v>162</v>
      </c>
    </row>
    <row r="35" spans="1:24" ht="13.5">
      <c r="A35" s="28">
        <v>445</v>
      </c>
      <c r="B35" s="28" t="s">
        <v>100</v>
      </c>
      <c r="C35" s="29"/>
      <c r="D35" s="29"/>
      <c r="E35" s="29"/>
      <c r="F35" s="29"/>
      <c r="G35" s="29"/>
      <c r="H35" s="29"/>
      <c r="I35" s="29">
        <f t="shared" si="0"/>
        <v>0</v>
      </c>
      <c r="J35" s="29"/>
      <c r="K35" s="166">
        <f t="shared" si="1"/>
        <v>0</v>
      </c>
      <c r="L35" s="167"/>
      <c r="M35" s="168"/>
      <c r="N35" s="169">
        <f t="shared" si="2"/>
        <v>0</v>
      </c>
      <c r="O35" s="29"/>
      <c r="P35" s="29">
        <f t="shared" si="3"/>
        <v>0</v>
      </c>
      <c r="Q35" s="29"/>
      <c r="R35" s="29"/>
      <c r="S35" s="29"/>
      <c r="T35" s="29"/>
      <c r="U35" s="29"/>
      <c r="V35" s="29"/>
      <c r="W35" s="28">
        <v>445</v>
      </c>
      <c r="X35" s="28" t="s">
        <v>100</v>
      </c>
    </row>
    <row r="36" spans="1:24" ht="13.5">
      <c r="A36" s="28">
        <v>449</v>
      </c>
      <c r="B36" s="28" t="s">
        <v>163</v>
      </c>
      <c r="C36" s="29"/>
      <c r="D36" s="29"/>
      <c r="E36" s="29"/>
      <c r="F36" s="29"/>
      <c r="G36" s="29"/>
      <c r="H36" s="29"/>
      <c r="I36" s="29">
        <f t="shared" si="0"/>
        <v>0</v>
      </c>
      <c r="J36" s="29"/>
      <c r="K36" s="166">
        <f t="shared" si="1"/>
        <v>0</v>
      </c>
      <c r="L36" s="167"/>
      <c r="M36" s="168"/>
      <c r="N36" s="169">
        <f t="shared" si="2"/>
        <v>0</v>
      </c>
      <c r="O36" s="29"/>
      <c r="P36" s="29">
        <f t="shared" si="3"/>
        <v>0</v>
      </c>
      <c r="Q36" s="29"/>
      <c r="R36" s="29"/>
      <c r="S36" s="29"/>
      <c r="T36" s="29"/>
      <c r="U36" s="29"/>
      <c r="V36" s="29"/>
      <c r="W36" s="28">
        <v>449</v>
      </c>
      <c r="X36" s="28" t="s">
        <v>163</v>
      </c>
    </row>
    <row r="37" spans="1:24" ht="13.5">
      <c r="A37" s="28">
        <v>455</v>
      </c>
      <c r="B37" s="28" t="s">
        <v>188</v>
      </c>
      <c r="C37" s="29"/>
      <c r="D37" s="29"/>
      <c r="E37" s="29"/>
      <c r="F37" s="29"/>
      <c r="G37" s="29"/>
      <c r="H37" s="29"/>
      <c r="I37" s="29">
        <f t="shared" si="0"/>
        <v>0</v>
      </c>
      <c r="J37" s="29"/>
      <c r="K37" s="166">
        <f t="shared" si="1"/>
        <v>0</v>
      </c>
      <c r="L37" s="167"/>
      <c r="M37" s="168"/>
      <c r="N37" s="169">
        <f t="shared" si="2"/>
        <v>0</v>
      </c>
      <c r="O37" s="29"/>
      <c r="P37" s="29">
        <f t="shared" si="3"/>
        <v>0</v>
      </c>
      <c r="Q37" s="29"/>
      <c r="R37" s="29"/>
      <c r="S37" s="29"/>
      <c r="T37" s="29"/>
      <c r="U37" s="29"/>
      <c r="V37" s="29"/>
      <c r="W37" s="28">
        <v>455</v>
      </c>
      <c r="X37" s="28" t="s">
        <v>188</v>
      </c>
    </row>
    <row r="38" spans="1:24" ht="13.5">
      <c r="A38" s="28">
        <v>457</v>
      </c>
      <c r="B38" s="28" t="s">
        <v>228</v>
      </c>
      <c r="C38" s="29"/>
      <c r="D38" s="29"/>
      <c r="E38" s="29"/>
      <c r="F38" s="29"/>
      <c r="G38" s="29"/>
      <c r="H38" s="29"/>
      <c r="I38" s="29">
        <f t="shared" si="0"/>
        <v>0</v>
      </c>
      <c r="J38" s="29"/>
      <c r="K38" s="166">
        <f t="shared" si="1"/>
        <v>0</v>
      </c>
      <c r="L38" s="167"/>
      <c r="M38" s="168"/>
      <c r="N38" s="169">
        <f t="shared" si="2"/>
        <v>0</v>
      </c>
      <c r="O38" s="29"/>
      <c r="P38" s="29">
        <f t="shared" si="3"/>
        <v>0</v>
      </c>
      <c r="Q38" s="29"/>
      <c r="R38" s="29"/>
      <c r="S38" s="29"/>
      <c r="T38" s="29"/>
      <c r="U38" s="29"/>
      <c r="V38" s="29"/>
      <c r="W38" s="28">
        <v>457</v>
      </c>
      <c r="X38" s="28" t="s">
        <v>228</v>
      </c>
    </row>
    <row r="39" spans="1:24" ht="13.5">
      <c r="A39" s="28">
        <v>460</v>
      </c>
      <c r="B39" s="28" t="s">
        <v>229</v>
      </c>
      <c r="C39" s="29"/>
      <c r="D39" s="29"/>
      <c r="E39" s="29"/>
      <c r="F39" s="29"/>
      <c r="G39" s="29"/>
      <c r="H39" s="29"/>
      <c r="I39" s="29">
        <f t="shared" si="0"/>
        <v>0</v>
      </c>
      <c r="J39" s="29"/>
      <c r="K39" s="166">
        <f t="shared" si="1"/>
        <v>0</v>
      </c>
      <c r="L39" s="167"/>
      <c r="M39" s="168"/>
      <c r="N39" s="169">
        <f t="shared" si="2"/>
        <v>0</v>
      </c>
      <c r="O39" s="29"/>
      <c r="P39" s="29">
        <f t="shared" si="3"/>
        <v>0</v>
      </c>
      <c r="Q39" s="29"/>
      <c r="R39" s="29"/>
      <c r="S39" s="29"/>
      <c r="T39" s="29"/>
      <c r="U39" s="29"/>
      <c r="V39" s="29"/>
      <c r="W39" s="28">
        <v>460</v>
      </c>
      <c r="X39" s="28" t="s">
        <v>229</v>
      </c>
    </row>
    <row r="40" spans="1:24" ht="13.5">
      <c r="A40" s="28">
        <v>461</v>
      </c>
      <c r="B40" s="28" t="s">
        <v>185</v>
      </c>
      <c r="C40" s="29"/>
      <c r="D40" s="29"/>
      <c r="E40" s="29"/>
      <c r="F40" s="29"/>
      <c r="G40" s="29"/>
      <c r="H40" s="29"/>
      <c r="I40" s="29">
        <f t="shared" si="0"/>
        <v>0</v>
      </c>
      <c r="J40" s="29"/>
      <c r="K40" s="166">
        <f t="shared" si="1"/>
        <v>0</v>
      </c>
      <c r="L40" s="167"/>
      <c r="M40" s="168"/>
      <c r="N40" s="169">
        <f t="shared" si="2"/>
        <v>0</v>
      </c>
      <c r="O40" s="29"/>
      <c r="P40" s="29">
        <f t="shared" si="3"/>
        <v>0</v>
      </c>
      <c r="Q40" s="29"/>
      <c r="R40" s="29"/>
      <c r="S40" s="29"/>
      <c r="T40" s="29"/>
      <c r="U40" s="29"/>
      <c r="V40" s="29"/>
      <c r="W40" s="28">
        <v>461</v>
      </c>
      <c r="X40" s="28" t="s">
        <v>185</v>
      </c>
    </row>
    <row r="41" spans="1:24" ht="13.5">
      <c r="A41" s="28">
        <v>467</v>
      </c>
      <c r="B41" s="28" t="s">
        <v>187</v>
      </c>
      <c r="C41" s="29"/>
      <c r="D41" s="29"/>
      <c r="E41" s="29"/>
      <c r="F41" s="29"/>
      <c r="G41" s="29"/>
      <c r="H41" s="29"/>
      <c r="I41" s="29">
        <f t="shared" si="0"/>
        <v>0</v>
      </c>
      <c r="J41" s="29"/>
      <c r="K41" s="166">
        <f t="shared" si="1"/>
        <v>0</v>
      </c>
      <c r="L41" s="167"/>
      <c r="M41" s="168"/>
      <c r="N41" s="169">
        <f t="shared" si="2"/>
        <v>0</v>
      </c>
      <c r="O41" s="29"/>
      <c r="P41" s="29">
        <f t="shared" si="3"/>
        <v>0</v>
      </c>
      <c r="Q41" s="29"/>
      <c r="R41" s="29"/>
      <c r="S41" s="29"/>
      <c r="T41" s="29"/>
      <c r="U41" s="29"/>
      <c r="V41" s="29"/>
      <c r="W41" s="28">
        <v>467</v>
      </c>
      <c r="X41" s="28" t="s">
        <v>187</v>
      </c>
    </row>
    <row r="42" spans="1:24" ht="13.5">
      <c r="A42" s="28">
        <v>468</v>
      </c>
      <c r="B42" s="28" t="s">
        <v>186</v>
      </c>
      <c r="C42" s="29"/>
      <c r="D42" s="29"/>
      <c r="E42" s="29"/>
      <c r="F42" s="29"/>
      <c r="G42" s="29"/>
      <c r="H42" s="29"/>
      <c r="I42" s="29">
        <f t="shared" si="0"/>
        <v>0</v>
      </c>
      <c r="J42" s="29"/>
      <c r="K42" s="166">
        <f t="shared" si="1"/>
        <v>0</v>
      </c>
      <c r="L42" s="167"/>
      <c r="M42" s="168"/>
      <c r="N42" s="169">
        <f t="shared" si="2"/>
        <v>0</v>
      </c>
      <c r="O42" s="29"/>
      <c r="P42" s="29">
        <f t="shared" si="3"/>
        <v>0</v>
      </c>
      <c r="Q42" s="29"/>
      <c r="R42" s="29"/>
      <c r="S42" s="29"/>
      <c r="T42" s="29"/>
      <c r="U42" s="29"/>
      <c r="V42" s="29"/>
      <c r="W42" s="28">
        <v>468</v>
      </c>
      <c r="X42" s="28" t="s">
        <v>186</v>
      </c>
    </row>
    <row r="43" spans="1:24" ht="13.5">
      <c r="A43" s="28">
        <v>486</v>
      </c>
      <c r="B43" s="28" t="s">
        <v>230</v>
      </c>
      <c r="C43" s="29"/>
      <c r="D43" s="29"/>
      <c r="E43" s="29"/>
      <c r="F43" s="29"/>
      <c r="G43" s="29"/>
      <c r="H43" s="29"/>
      <c r="I43" s="29">
        <f t="shared" si="0"/>
        <v>0</v>
      </c>
      <c r="J43" s="29"/>
      <c r="K43" s="166">
        <f t="shared" si="1"/>
        <v>0</v>
      </c>
      <c r="L43" s="167"/>
      <c r="M43" s="168"/>
      <c r="N43" s="169">
        <f t="shared" si="2"/>
        <v>0</v>
      </c>
      <c r="O43" s="29"/>
      <c r="P43" s="29">
        <f t="shared" si="3"/>
        <v>0</v>
      </c>
      <c r="Q43" s="29"/>
      <c r="R43" s="29"/>
      <c r="S43" s="29"/>
      <c r="T43" s="29"/>
      <c r="U43" s="29"/>
      <c r="V43" s="29"/>
      <c r="W43" s="28">
        <v>486</v>
      </c>
      <c r="X43" s="28" t="s">
        <v>230</v>
      </c>
    </row>
    <row r="44" spans="1:24" ht="13.5">
      <c r="A44" s="28">
        <v>488</v>
      </c>
      <c r="B44" s="28" t="s">
        <v>231</v>
      </c>
      <c r="C44" s="29"/>
      <c r="D44" s="29"/>
      <c r="E44" s="29"/>
      <c r="F44" s="29"/>
      <c r="G44" s="29"/>
      <c r="H44" s="29"/>
      <c r="I44" s="29">
        <f t="shared" si="0"/>
        <v>0</v>
      </c>
      <c r="J44" s="29"/>
      <c r="K44" s="166">
        <f t="shared" si="1"/>
        <v>0</v>
      </c>
      <c r="L44" s="167"/>
      <c r="M44" s="168"/>
      <c r="N44" s="169">
        <f t="shared" si="2"/>
        <v>0</v>
      </c>
      <c r="O44" s="29"/>
      <c r="P44" s="29">
        <f t="shared" si="3"/>
        <v>0</v>
      </c>
      <c r="Q44" s="29"/>
      <c r="R44" s="29"/>
      <c r="S44" s="29"/>
      <c r="T44" s="29"/>
      <c r="U44" s="29"/>
      <c r="V44" s="29"/>
      <c r="W44" s="28">
        <v>488</v>
      </c>
      <c r="X44" s="28" t="s">
        <v>231</v>
      </c>
    </row>
    <row r="45" spans="1:24" ht="13.5">
      <c r="A45" s="28">
        <v>512</v>
      </c>
      <c r="B45" s="28" t="s">
        <v>164</v>
      </c>
      <c r="C45" s="29"/>
      <c r="D45" s="29"/>
      <c r="E45" s="29"/>
      <c r="F45" s="29"/>
      <c r="G45" s="29"/>
      <c r="H45" s="29"/>
      <c r="I45" s="29">
        <f t="shared" si="0"/>
        <v>0</v>
      </c>
      <c r="J45" s="29"/>
      <c r="K45" s="166">
        <f t="shared" si="1"/>
        <v>0</v>
      </c>
      <c r="L45" s="167"/>
      <c r="M45" s="168"/>
      <c r="N45" s="169">
        <f t="shared" si="2"/>
        <v>0</v>
      </c>
      <c r="O45" s="29"/>
      <c r="P45" s="29">
        <f t="shared" si="3"/>
        <v>0</v>
      </c>
      <c r="Q45" s="29"/>
      <c r="R45" s="29"/>
      <c r="S45" s="29"/>
      <c r="T45" s="29"/>
      <c r="U45" s="29"/>
      <c r="V45" s="29"/>
      <c r="W45" s="28">
        <v>512</v>
      </c>
      <c r="X45" s="28" t="s">
        <v>164</v>
      </c>
    </row>
    <row r="46" spans="1:24" ht="13.5">
      <c r="A46" s="28">
        <v>519</v>
      </c>
      <c r="B46" s="28" t="s">
        <v>165</v>
      </c>
      <c r="C46" s="29"/>
      <c r="D46" s="29"/>
      <c r="E46" s="29"/>
      <c r="F46" s="29"/>
      <c r="G46" s="29"/>
      <c r="H46" s="29"/>
      <c r="I46" s="29">
        <f t="shared" si="0"/>
        <v>0</v>
      </c>
      <c r="J46" s="29"/>
      <c r="K46" s="166">
        <f t="shared" si="1"/>
        <v>0</v>
      </c>
      <c r="L46" s="167"/>
      <c r="M46" s="168"/>
      <c r="N46" s="169">
        <f t="shared" si="2"/>
        <v>0</v>
      </c>
      <c r="O46" s="29"/>
      <c r="P46" s="29">
        <f t="shared" si="3"/>
        <v>0</v>
      </c>
      <c r="Q46" s="29"/>
      <c r="R46" s="29"/>
      <c r="S46" s="29"/>
      <c r="T46" s="29"/>
      <c r="U46" s="29"/>
      <c r="V46" s="29"/>
      <c r="W46" s="28">
        <v>519</v>
      </c>
      <c r="X46" s="28" t="s">
        <v>165</v>
      </c>
    </row>
    <row r="47" spans="1:24" ht="13.5">
      <c r="A47" s="28">
        <v>531</v>
      </c>
      <c r="B47" s="28" t="s">
        <v>29</v>
      </c>
      <c r="C47" s="29"/>
      <c r="D47" s="29"/>
      <c r="E47" s="29"/>
      <c r="F47" s="29"/>
      <c r="G47" s="29"/>
      <c r="H47" s="29"/>
      <c r="I47" s="29">
        <f t="shared" si="0"/>
        <v>0</v>
      </c>
      <c r="J47" s="29"/>
      <c r="K47" s="166">
        <f t="shared" si="1"/>
        <v>0</v>
      </c>
      <c r="L47" s="167"/>
      <c r="M47" s="168"/>
      <c r="N47" s="169">
        <f t="shared" si="2"/>
        <v>0</v>
      </c>
      <c r="O47" s="29"/>
      <c r="P47" s="29">
        <f t="shared" si="3"/>
        <v>0</v>
      </c>
      <c r="Q47" s="29"/>
      <c r="R47" s="29"/>
      <c r="S47" s="29"/>
      <c r="T47" s="29"/>
      <c r="U47" s="29"/>
      <c r="V47" s="29"/>
      <c r="W47" s="28">
        <v>531</v>
      </c>
      <c r="X47" s="28" t="s">
        <v>29</v>
      </c>
    </row>
    <row r="48" spans="1:24" ht="13.5">
      <c r="A48" s="28">
        <v>581</v>
      </c>
      <c r="B48" s="28" t="s">
        <v>166</v>
      </c>
      <c r="C48" s="29"/>
      <c r="D48" s="29"/>
      <c r="E48" s="29"/>
      <c r="F48" s="29"/>
      <c r="G48" s="29"/>
      <c r="H48" s="29"/>
      <c r="I48" s="29">
        <f t="shared" si="0"/>
        <v>0</v>
      </c>
      <c r="J48" s="29"/>
      <c r="K48" s="166">
        <f t="shared" si="1"/>
        <v>0</v>
      </c>
      <c r="L48" s="167"/>
      <c r="M48" s="168"/>
      <c r="N48" s="169">
        <f t="shared" si="2"/>
        <v>0</v>
      </c>
      <c r="O48" s="29"/>
      <c r="P48" s="29">
        <f t="shared" si="3"/>
        <v>0</v>
      </c>
      <c r="Q48" s="29"/>
      <c r="R48" s="29"/>
      <c r="S48" s="29"/>
      <c r="T48" s="29"/>
      <c r="U48" s="29"/>
      <c r="V48" s="29"/>
      <c r="W48" s="28">
        <v>581</v>
      </c>
      <c r="X48" s="28" t="s">
        <v>166</v>
      </c>
    </row>
    <row r="49" spans="1:24" ht="13.5">
      <c r="A49" s="28">
        <v>601</v>
      </c>
      <c r="B49" s="28" t="s">
        <v>167</v>
      </c>
      <c r="C49" s="29"/>
      <c r="D49" s="29"/>
      <c r="E49" s="29"/>
      <c r="F49" s="29"/>
      <c r="G49" s="29"/>
      <c r="H49" s="29"/>
      <c r="I49" s="29">
        <f t="shared" si="0"/>
        <v>0</v>
      </c>
      <c r="J49" s="29"/>
      <c r="K49" s="166">
        <f t="shared" si="1"/>
        <v>0</v>
      </c>
      <c r="L49" s="167"/>
      <c r="M49" s="168"/>
      <c r="N49" s="169">
        <f t="shared" si="2"/>
        <v>0</v>
      </c>
      <c r="O49" s="29"/>
      <c r="P49" s="29">
        <f t="shared" si="3"/>
        <v>0</v>
      </c>
      <c r="Q49" s="29"/>
      <c r="R49" s="29"/>
      <c r="S49" s="29"/>
      <c r="T49" s="29"/>
      <c r="U49" s="29"/>
      <c r="V49" s="29"/>
      <c r="W49" s="28">
        <v>601</v>
      </c>
      <c r="X49" s="28" t="s">
        <v>167</v>
      </c>
    </row>
    <row r="50" spans="1:24" ht="13.5">
      <c r="A50" s="28">
        <v>602</v>
      </c>
      <c r="B50" s="28" t="s">
        <v>168</v>
      </c>
      <c r="C50" s="29"/>
      <c r="D50" s="29"/>
      <c r="E50" s="29"/>
      <c r="F50" s="29"/>
      <c r="G50" s="29"/>
      <c r="H50" s="29"/>
      <c r="I50" s="29">
        <f t="shared" si="0"/>
        <v>0</v>
      </c>
      <c r="J50" s="29"/>
      <c r="K50" s="166">
        <f t="shared" si="1"/>
        <v>0</v>
      </c>
      <c r="L50" s="167"/>
      <c r="M50" s="168"/>
      <c r="N50" s="169">
        <f t="shared" si="2"/>
        <v>0</v>
      </c>
      <c r="O50" s="29"/>
      <c r="P50" s="29">
        <f t="shared" si="3"/>
        <v>0</v>
      </c>
      <c r="Q50" s="29"/>
      <c r="R50" s="29"/>
      <c r="S50" s="29"/>
      <c r="T50" s="29"/>
      <c r="U50" s="29"/>
      <c r="V50" s="29"/>
      <c r="W50" s="28">
        <v>602</v>
      </c>
      <c r="X50" s="28" t="s">
        <v>168</v>
      </c>
    </row>
    <row r="51" spans="1:24" ht="13.5">
      <c r="A51" s="28">
        <v>605</v>
      </c>
      <c r="B51" s="28" t="s">
        <v>169</v>
      </c>
      <c r="C51" s="29"/>
      <c r="D51" s="29"/>
      <c r="E51" s="29"/>
      <c r="F51" s="29"/>
      <c r="G51" s="29"/>
      <c r="H51" s="29"/>
      <c r="I51" s="29">
        <f t="shared" si="0"/>
        <v>0</v>
      </c>
      <c r="J51" s="29"/>
      <c r="K51" s="166">
        <f t="shared" si="1"/>
        <v>0</v>
      </c>
      <c r="L51" s="167"/>
      <c r="M51" s="168"/>
      <c r="N51" s="169">
        <f t="shared" si="2"/>
        <v>0</v>
      </c>
      <c r="O51" s="29"/>
      <c r="P51" s="29">
        <f t="shared" si="3"/>
        <v>0</v>
      </c>
      <c r="Q51" s="29"/>
      <c r="R51" s="29"/>
      <c r="S51" s="29"/>
      <c r="T51" s="29"/>
      <c r="U51" s="29"/>
      <c r="V51" s="29"/>
      <c r="W51" s="28">
        <v>605</v>
      </c>
      <c r="X51" s="28" t="s">
        <v>169</v>
      </c>
    </row>
    <row r="52" spans="1:24" ht="13.5">
      <c r="A52" s="28">
        <v>608</v>
      </c>
      <c r="B52" s="28" t="s">
        <v>170</v>
      </c>
      <c r="C52" s="29"/>
      <c r="D52" s="29"/>
      <c r="E52" s="29"/>
      <c r="F52" s="29"/>
      <c r="G52" s="29"/>
      <c r="H52" s="29"/>
      <c r="I52" s="29">
        <f t="shared" si="0"/>
        <v>0</v>
      </c>
      <c r="J52" s="29"/>
      <c r="K52" s="166">
        <f t="shared" si="1"/>
        <v>0</v>
      </c>
      <c r="L52" s="167"/>
      <c r="M52" s="168"/>
      <c r="N52" s="169">
        <f t="shared" si="2"/>
        <v>0</v>
      </c>
      <c r="O52" s="29"/>
      <c r="P52" s="29">
        <f t="shared" si="3"/>
        <v>0</v>
      </c>
      <c r="Q52" s="29"/>
      <c r="R52" s="29"/>
      <c r="S52" s="29"/>
      <c r="T52" s="29"/>
      <c r="U52" s="29"/>
      <c r="V52" s="29"/>
      <c r="W52" s="28">
        <v>608</v>
      </c>
      <c r="X52" s="28" t="s">
        <v>170</v>
      </c>
    </row>
    <row r="53" spans="1:24" ht="13.5">
      <c r="A53" s="28">
        <v>611</v>
      </c>
      <c r="B53" s="28" t="s">
        <v>232</v>
      </c>
      <c r="C53" s="29"/>
      <c r="D53" s="29"/>
      <c r="E53" s="29"/>
      <c r="F53" s="29"/>
      <c r="G53" s="29"/>
      <c r="H53" s="29"/>
      <c r="I53" s="29">
        <f t="shared" si="0"/>
        <v>0</v>
      </c>
      <c r="J53" s="29"/>
      <c r="K53" s="166">
        <f t="shared" si="1"/>
        <v>0</v>
      </c>
      <c r="L53" s="167"/>
      <c r="M53" s="168"/>
      <c r="N53" s="169">
        <f t="shared" si="2"/>
        <v>0</v>
      </c>
      <c r="O53" s="29"/>
      <c r="P53" s="29">
        <f t="shared" si="3"/>
        <v>0</v>
      </c>
      <c r="Q53" s="29"/>
      <c r="R53" s="29"/>
      <c r="S53" s="29"/>
      <c r="T53" s="29"/>
      <c r="U53" s="29"/>
      <c r="V53" s="29"/>
      <c r="W53" s="28">
        <v>611</v>
      </c>
      <c r="X53" s="28" t="s">
        <v>232</v>
      </c>
    </row>
    <row r="54" spans="1:24" ht="13.5">
      <c r="A54" s="28">
        <v>613</v>
      </c>
      <c r="B54" s="28" t="s">
        <v>171</v>
      </c>
      <c r="C54" s="29"/>
      <c r="D54" s="29"/>
      <c r="E54" s="29"/>
      <c r="F54" s="29"/>
      <c r="G54" s="29"/>
      <c r="H54" s="29"/>
      <c r="I54" s="29">
        <f t="shared" si="0"/>
        <v>0</v>
      </c>
      <c r="J54" s="29"/>
      <c r="K54" s="166">
        <f t="shared" si="1"/>
        <v>0</v>
      </c>
      <c r="L54" s="167"/>
      <c r="M54" s="168"/>
      <c r="N54" s="169">
        <f t="shared" si="2"/>
        <v>0</v>
      </c>
      <c r="O54" s="29"/>
      <c r="P54" s="29">
        <f t="shared" si="3"/>
        <v>0</v>
      </c>
      <c r="Q54" s="29"/>
      <c r="R54" s="29"/>
      <c r="S54" s="29"/>
      <c r="T54" s="29"/>
      <c r="U54" s="29"/>
      <c r="V54" s="29"/>
      <c r="W54" s="28">
        <v>613</v>
      </c>
      <c r="X54" s="28" t="s">
        <v>171</v>
      </c>
    </row>
    <row r="55" spans="1:24" ht="13.5">
      <c r="A55" s="28">
        <v>615</v>
      </c>
      <c r="B55" s="28" t="s">
        <v>233</v>
      </c>
      <c r="C55" s="29"/>
      <c r="D55" s="29"/>
      <c r="E55" s="29"/>
      <c r="F55" s="29"/>
      <c r="G55" s="29"/>
      <c r="H55" s="29"/>
      <c r="I55" s="29">
        <f t="shared" si="0"/>
        <v>0</v>
      </c>
      <c r="J55" s="29"/>
      <c r="K55" s="166">
        <f t="shared" si="1"/>
        <v>0</v>
      </c>
      <c r="L55" s="167"/>
      <c r="M55" s="168"/>
      <c r="N55" s="169">
        <f t="shared" si="2"/>
        <v>0</v>
      </c>
      <c r="O55" s="29"/>
      <c r="P55" s="29">
        <f t="shared" si="3"/>
        <v>0</v>
      </c>
      <c r="Q55" s="29"/>
      <c r="R55" s="29"/>
      <c r="S55" s="29"/>
      <c r="T55" s="29"/>
      <c r="U55" s="29"/>
      <c r="V55" s="29"/>
      <c r="W55" s="28">
        <v>615</v>
      </c>
      <c r="X55" s="28" t="s">
        <v>233</v>
      </c>
    </row>
    <row r="56" spans="1:24" ht="13.5">
      <c r="A56" s="28">
        <v>616</v>
      </c>
      <c r="B56" s="28" t="s">
        <v>234</v>
      </c>
      <c r="C56" s="29"/>
      <c r="D56" s="29"/>
      <c r="E56" s="29"/>
      <c r="F56" s="29"/>
      <c r="G56" s="29"/>
      <c r="H56" s="29"/>
      <c r="I56" s="29">
        <f t="shared" si="0"/>
        <v>0</v>
      </c>
      <c r="J56" s="29"/>
      <c r="K56" s="166">
        <f t="shared" si="1"/>
        <v>0</v>
      </c>
      <c r="L56" s="167"/>
      <c r="M56" s="168"/>
      <c r="N56" s="169">
        <f t="shared" si="2"/>
        <v>0</v>
      </c>
      <c r="O56" s="29"/>
      <c r="P56" s="29">
        <f t="shared" si="3"/>
        <v>0</v>
      </c>
      <c r="Q56" s="29"/>
      <c r="R56" s="29"/>
      <c r="S56" s="29"/>
      <c r="T56" s="29"/>
      <c r="U56" s="29"/>
      <c r="V56" s="29"/>
      <c r="W56" s="28">
        <v>616</v>
      </c>
      <c r="X56" s="28" t="s">
        <v>234</v>
      </c>
    </row>
    <row r="57" spans="1:24" ht="13.5">
      <c r="A57" s="28">
        <v>618</v>
      </c>
      <c r="B57" s="28" t="s">
        <v>172</v>
      </c>
      <c r="C57" s="29"/>
      <c r="D57" s="29"/>
      <c r="E57" s="29"/>
      <c r="F57" s="29"/>
      <c r="G57" s="29"/>
      <c r="H57" s="29"/>
      <c r="I57" s="29">
        <f t="shared" si="0"/>
        <v>0</v>
      </c>
      <c r="J57" s="29"/>
      <c r="K57" s="166">
        <f t="shared" si="1"/>
        <v>0</v>
      </c>
      <c r="L57" s="167"/>
      <c r="M57" s="168"/>
      <c r="N57" s="169">
        <f t="shared" si="2"/>
        <v>0</v>
      </c>
      <c r="O57" s="29"/>
      <c r="P57" s="29">
        <f t="shared" si="3"/>
        <v>0</v>
      </c>
      <c r="Q57" s="29"/>
      <c r="R57" s="29"/>
      <c r="S57" s="29"/>
      <c r="T57" s="29"/>
      <c r="U57" s="29"/>
      <c r="V57" s="29"/>
      <c r="W57" s="28">
        <v>618</v>
      </c>
      <c r="X57" s="28" t="s">
        <v>172</v>
      </c>
    </row>
    <row r="58" spans="1:24" ht="13.5">
      <c r="A58" s="28">
        <v>621</v>
      </c>
      <c r="B58" s="28" t="s">
        <v>235</v>
      </c>
      <c r="C58" s="29"/>
      <c r="D58" s="29"/>
      <c r="E58" s="29"/>
      <c r="F58" s="29"/>
      <c r="G58" s="29"/>
      <c r="H58" s="29"/>
      <c r="I58" s="29">
        <f t="shared" si="0"/>
        <v>0</v>
      </c>
      <c r="J58" s="29"/>
      <c r="K58" s="166">
        <f t="shared" si="1"/>
        <v>0</v>
      </c>
      <c r="L58" s="167"/>
      <c r="M58" s="168"/>
      <c r="N58" s="169">
        <f t="shared" si="2"/>
        <v>0</v>
      </c>
      <c r="O58" s="29"/>
      <c r="P58" s="29">
        <f t="shared" si="3"/>
        <v>0</v>
      </c>
      <c r="Q58" s="29"/>
      <c r="R58" s="29"/>
      <c r="S58" s="29"/>
      <c r="T58" s="29"/>
      <c r="U58" s="29"/>
      <c r="V58" s="29"/>
      <c r="W58" s="28">
        <v>621</v>
      </c>
      <c r="X58" s="28" t="s">
        <v>235</v>
      </c>
    </row>
    <row r="59" spans="1:24" ht="13.5">
      <c r="A59" s="28">
        <v>624</v>
      </c>
      <c r="B59" s="28" t="s">
        <v>236</v>
      </c>
      <c r="C59" s="29"/>
      <c r="D59" s="29"/>
      <c r="E59" s="29"/>
      <c r="F59" s="29"/>
      <c r="G59" s="29"/>
      <c r="H59" s="29"/>
      <c r="I59" s="29">
        <f t="shared" si="0"/>
        <v>0</v>
      </c>
      <c r="J59" s="29"/>
      <c r="K59" s="166">
        <f t="shared" si="1"/>
        <v>0</v>
      </c>
      <c r="L59" s="167"/>
      <c r="M59" s="168"/>
      <c r="N59" s="169">
        <f t="shared" si="2"/>
        <v>0</v>
      </c>
      <c r="O59" s="29"/>
      <c r="P59" s="29">
        <f t="shared" si="3"/>
        <v>0</v>
      </c>
      <c r="Q59" s="29"/>
      <c r="R59" s="29"/>
      <c r="S59" s="29"/>
      <c r="T59" s="29"/>
      <c r="U59" s="29"/>
      <c r="V59" s="29"/>
      <c r="W59" s="28">
        <v>624</v>
      </c>
      <c r="X59" s="28" t="s">
        <v>236</v>
      </c>
    </row>
    <row r="60" spans="1:24" ht="13.5">
      <c r="A60" s="28">
        <v>625</v>
      </c>
      <c r="B60" s="28" t="s">
        <v>237</v>
      </c>
      <c r="C60" s="29"/>
      <c r="D60" s="29"/>
      <c r="E60" s="29"/>
      <c r="F60" s="29"/>
      <c r="G60" s="29"/>
      <c r="H60" s="29"/>
      <c r="I60" s="29">
        <f t="shared" si="0"/>
        <v>0</v>
      </c>
      <c r="J60" s="29"/>
      <c r="K60" s="166">
        <f t="shared" si="1"/>
        <v>0</v>
      </c>
      <c r="L60" s="167"/>
      <c r="M60" s="168"/>
      <c r="N60" s="169">
        <f t="shared" si="2"/>
        <v>0</v>
      </c>
      <c r="O60" s="29"/>
      <c r="P60" s="29">
        <f t="shared" si="3"/>
        <v>0</v>
      </c>
      <c r="Q60" s="29"/>
      <c r="R60" s="29"/>
      <c r="S60" s="29"/>
      <c r="T60" s="29"/>
      <c r="U60" s="29"/>
      <c r="V60" s="29"/>
      <c r="W60" s="28">
        <v>625</v>
      </c>
      <c r="X60" s="28" t="s">
        <v>237</v>
      </c>
    </row>
    <row r="61" spans="1:24" ht="13.5">
      <c r="A61" s="28">
        <v>626</v>
      </c>
      <c r="B61" s="28" t="s">
        <v>238</v>
      </c>
      <c r="C61" s="29"/>
      <c r="D61" s="29"/>
      <c r="E61" s="29"/>
      <c r="F61" s="29"/>
      <c r="G61" s="29"/>
      <c r="H61" s="29"/>
      <c r="I61" s="29">
        <f t="shared" si="0"/>
        <v>0</v>
      </c>
      <c r="J61" s="29"/>
      <c r="K61" s="166">
        <f t="shared" si="1"/>
        <v>0</v>
      </c>
      <c r="L61" s="167"/>
      <c r="M61" s="168"/>
      <c r="N61" s="169">
        <f t="shared" si="2"/>
        <v>0</v>
      </c>
      <c r="O61" s="29"/>
      <c r="P61" s="29">
        <f t="shared" si="3"/>
        <v>0</v>
      </c>
      <c r="Q61" s="29"/>
      <c r="R61" s="29"/>
      <c r="S61" s="29"/>
      <c r="T61" s="29"/>
      <c r="U61" s="29"/>
      <c r="V61" s="29"/>
      <c r="W61" s="28">
        <v>626</v>
      </c>
      <c r="X61" s="28" t="s">
        <v>238</v>
      </c>
    </row>
    <row r="62" spans="1:24" ht="13.5">
      <c r="A62" s="28">
        <v>6271</v>
      </c>
      <c r="B62" s="28" t="s">
        <v>239</v>
      </c>
      <c r="C62" s="29"/>
      <c r="D62" s="29"/>
      <c r="E62" s="29"/>
      <c r="F62" s="29"/>
      <c r="G62" s="29"/>
      <c r="H62" s="29"/>
      <c r="I62" s="29">
        <f t="shared" si="0"/>
        <v>0</v>
      </c>
      <c r="J62" s="29"/>
      <c r="K62" s="166">
        <f t="shared" si="1"/>
        <v>0</v>
      </c>
      <c r="L62" s="167"/>
      <c r="M62" s="168"/>
      <c r="N62" s="169">
        <f t="shared" si="2"/>
        <v>0</v>
      </c>
      <c r="O62" s="29"/>
      <c r="P62" s="29">
        <f t="shared" si="3"/>
        <v>0</v>
      </c>
      <c r="Q62" s="29"/>
      <c r="R62" s="29"/>
      <c r="S62" s="29"/>
      <c r="T62" s="29"/>
      <c r="U62" s="29"/>
      <c r="V62" s="29"/>
      <c r="W62" s="28">
        <v>6271</v>
      </c>
      <c r="X62" s="28" t="s">
        <v>239</v>
      </c>
    </row>
    <row r="63" spans="1:24" ht="13.5">
      <c r="A63" s="28">
        <v>6272</v>
      </c>
      <c r="B63" s="28" t="s">
        <v>240</v>
      </c>
      <c r="C63" s="29"/>
      <c r="D63" s="29"/>
      <c r="E63" s="29"/>
      <c r="F63" s="29"/>
      <c r="G63" s="29"/>
      <c r="H63" s="29"/>
      <c r="I63" s="29">
        <f t="shared" si="0"/>
        <v>0</v>
      </c>
      <c r="J63" s="29"/>
      <c r="K63" s="166">
        <f t="shared" si="1"/>
        <v>0</v>
      </c>
      <c r="L63" s="167"/>
      <c r="M63" s="168"/>
      <c r="N63" s="169">
        <f t="shared" si="2"/>
        <v>0</v>
      </c>
      <c r="O63" s="29"/>
      <c r="P63" s="29">
        <f t="shared" si="3"/>
        <v>0</v>
      </c>
      <c r="Q63" s="29"/>
      <c r="R63" s="29"/>
      <c r="S63" s="29"/>
      <c r="T63" s="29"/>
      <c r="U63" s="29"/>
      <c r="V63" s="29"/>
      <c r="W63" s="28">
        <v>6272</v>
      </c>
      <c r="X63" s="28" t="s">
        <v>240</v>
      </c>
    </row>
    <row r="64" spans="1:24" ht="13.5">
      <c r="A64" s="28">
        <v>628</v>
      </c>
      <c r="B64" s="28" t="s">
        <v>173</v>
      </c>
      <c r="C64" s="29"/>
      <c r="D64" s="29"/>
      <c r="E64" s="29"/>
      <c r="F64" s="29"/>
      <c r="G64" s="29"/>
      <c r="H64" s="29"/>
      <c r="I64" s="29">
        <f t="shared" si="0"/>
        <v>0</v>
      </c>
      <c r="J64" s="29"/>
      <c r="K64" s="166">
        <f t="shared" si="1"/>
        <v>0</v>
      </c>
      <c r="L64" s="167"/>
      <c r="M64" s="168"/>
      <c r="N64" s="169">
        <f t="shared" si="2"/>
        <v>0</v>
      </c>
      <c r="O64" s="29"/>
      <c r="P64" s="29">
        <f t="shared" si="3"/>
        <v>0</v>
      </c>
      <c r="Q64" s="29"/>
      <c r="R64" s="29"/>
      <c r="S64" s="29"/>
      <c r="T64" s="29"/>
      <c r="U64" s="29"/>
      <c r="V64" s="29"/>
      <c r="W64" s="28">
        <v>628</v>
      </c>
      <c r="X64" s="28" t="s">
        <v>173</v>
      </c>
    </row>
    <row r="65" spans="1:24" ht="13.5">
      <c r="A65" s="28">
        <v>632</v>
      </c>
      <c r="B65" s="28" t="s">
        <v>241</v>
      </c>
      <c r="C65" s="29"/>
      <c r="D65" s="29"/>
      <c r="E65" s="29"/>
      <c r="F65" s="29"/>
      <c r="G65" s="29"/>
      <c r="H65" s="29"/>
      <c r="I65" s="29">
        <f t="shared" si="0"/>
        <v>0</v>
      </c>
      <c r="J65" s="29"/>
      <c r="K65" s="166">
        <f t="shared" si="1"/>
        <v>0</v>
      </c>
      <c r="L65" s="167"/>
      <c r="M65" s="168"/>
      <c r="N65" s="169">
        <f t="shared" si="2"/>
        <v>0</v>
      </c>
      <c r="O65" s="29"/>
      <c r="P65" s="29">
        <f t="shared" si="3"/>
        <v>0</v>
      </c>
      <c r="Q65" s="29"/>
      <c r="R65" s="29"/>
      <c r="S65" s="29"/>
      <c r="T65" s="29"/>
      <c r="U65" s="29"/>
      <c r="V65" s="29"/>
      <c r="W65" s="28">
        <v>632</v>
      </c>
      <c r="X65" s="28" t="s">
        <v>241</v>
      </c>
    </row>
    <row r="66" spans="1:24" ht="13.5">
      <c r="A66" s="28">
        <v>634</v>
      </c>
      <c r="B66" s="28" t="s">
        <v>174</v>
      </c>
      <c r="C66" s="29"/>
      <c r="D66" s="29"/>
      <c r="E66" s="29"/>
      <c r="F66" s="29"/>
      <c r="G66" s="29"/>
      <c r="H66" s="29"/>
      <c r="I66" s="29">
        <f t="shared" si="0"/>
        <v>0</v>
      </c>
      <c r="J66" s="29"/>
      <c r="K66" s="166">
        <f t="shared" si="1"/>
        <v>0</v>
      </c>
      <c r="L66" s="167"/>
      <c r="M66" s="168"/>
      <c r="N66" s="169">
        <f t="shared" si="2"/>
        <v>0</v>
      </c>
      <c r="O66" s="29"/>
      <c r="P66" s="29">
        <f t="shared" si="3"/>
        <v>0</v>
      </c>
      <c r="Q66" s="29"/>
      <c r="R66" s="29"/>
      <c r="S66" s="29"/>
      <c r="T66" s="29"/>
      <c r="U66" s="29"/>
      <c r="V66" s="29"/>
      <c r="W66" s="28">
        <v>634</v>
      </c>
      <c r="X66" s="28" t="s">
        <v>174</v>
      </c>
    </row>
    <row r="67" spans="1:24" ht="13.5">
      <c r="A67" s="28">
        <v>638</v>
      </c>
      <c r="B67" s="28" t="s">
        <v>242</v>
      </c>
      <c r="C67" s="29"/>
      <c r="D67" s="29"/>
      <c r="E67" s="29"/>
      <c r="F67" s="29"/>
      <c r="G67" s="29"/>
      <c r="H67" s="29"/>
      <c r="I67" s="29">
        <f t="shared" si="0"/>
        <v>0</v>
      </c>
      <c r="J67" s="29"/>
      <c r="K67" s="166">
        <f t="shared" si="1"/>
        <v>0</v>
      </c>
      <c r="L67" s="167"/>
      <c r="M67" s="168"/>
      <c r="N67" s="169">
        <f t="shared" si="2"/>
        <v>0</v>
      </c>
      <c r="O67" s="29"/>
      <c r="P67" s="29">
        <f t="shared" si="3"/>
        <v>0</v>
      </c>
      <c r="Q67" s="29"/>
      <c r="R67" s="29"/>
      <c r="S67" s="29"/>
      <c r="T67" s="29"/>
      <c r="U67" s="29"/>
      <c r="V67" s="29"/>
      <c r="W67" s="28">
        <v>638</v>
      </c>
      <c r="X67" s="28" t="s">
        <v>242</v>
      </c>
    </row>
    <row r="68" spans="1:24" ht="13.5">
      <c r="A68" s="28">
        <v>641</v>
      </c>
      <c r="B68" s="28" t="s">
        <v>116</v>
      </c>
      <c r="C68" s="29"/>
      <c r="D68" s="29"/>
      <c r="E68" s="29"/>
      <c r="F68" s="29"/>
      <c r="G68" s="29"/>
      <c r="H68" s="29"/>
      <c r="I68" s="29">
        <f t="shared" si="0"/>
        <v>0</v>
      </c>
      <c r="J68" s="29"/>
      <c r="K68" s="166">
        <f t="shared" si="1"/>
        <v>0</v>
      </c>
      <c r="L68" s="167"/>
      <c r="M68" s="168"/>
      <c r="N68" s="169">
        <f t="shared" si="2"/>
        <v>0</v>
      </c>
      <c r="O68" s="29"/>
      <c r="P68" s="29">
        <f t="shared" si="3"/>
        <v>0</v>
      </c>
      <c r="Q68" s="29"/>
      <c r="R68" s="29"/>
      <c r="S68" s="29"/>
      <c r="T68" s="29"/>
      <c r="U68" s="29"/>
      <c r="V68" s="29"/>
      <c r="W68" s="28">
        <v>641</v>
      </c>
      <c r="X68" s="28" t="s">
        <v>116</v>
      </c>
    </row>
    <row r="69" spans="1:24" ht="13.5">
      <c r="A69" s="28">
        <v>644</v>
      </c>
      <c r="B69" s="28" t="s">
        <v>175</v>
      </c>
      <c r="C69" s="29"/>
      <c r="D69" s="29"/>
      <c r="E69" s="29"/>
      <c r="F69" s="29"/>
      <c r="G69" s="29"/>
      <c r="H69" s="29"/>
      <c r="I69" s="29">
        <f t="shared" si="0"/>
        <v>0</v>
      </c>
      <c r="J69" s="29"/>
      <c r="K69" s="166">
        <f t="shared" si="1"/>
        <v>0</v>
      </c>
      <c r="L69" s="167"/>
      <c r="M69" s="168"/>
      <c r="N69" s="169">
        <f t="shared" si="2"/>
        <v>0</v>
      </c>
      <c r="O69" s="29"/>
      <c r="P69" s="29">
        <f t="shared" si="3"/>
        <v>0</v>
      </c>
      <c r="Q69" s="29"/>
      <c r="R69" s="29"/>
      <c r="S69" s="29"/>
      <c r="T69" s="29"/>
      <c r="U69" s="29"/>
      <c r="V69" s="29"/>
      <c r="W69" s="28">
        <v>644</v>
      </c>
      <c r="X69" s="28" t="s">
        <v>175</v>
      </c>
    </row>
    <row r="70" spans="1:24" ht="13.5">
      <c r="A70" s="28">
        <v>654</v>
      </c>
      <c r="B70" s="28" t="s">
        <v>243</v>
      </c>
      <c r="C70" s="29"/>
      <c r="D70" s="29"/>
      <c r="E70" s="29"/>
      <c r="F70" s="29"/>
      <c r="G70" s="29"/>
      <c r="H70" s="29"/>
      <c r="I70" s="29">
        <f t="shared" si="0"/>
        <v>0</v>
      </c>
      <c r="J70" s="29"/>
      <c r="K70" s="166">
        <f t="shared" si="1"/>
        <v>0</v>
      </c>
      <c r="L70" s="167"/>
      <c r="M70" s="168"/>
      <c r="N70" s="169">
        <f t="shared" si="2"/>
        <v>0</v>
      </c>
      <c r="O70" s="29"/>
      <c r="P70" s="29">
        <f t="shared" si="3"/>
        <v>0</v>
      </c>
      <c r="Q70" s="29"/>
      <c r="R70" s="29"/>
      <c r="S70" s="29"/>
      <c r="T70" s="29"/>
      <c r="U70" s="29"/>
      <c r="V70" s="29"/>
      <c r="W70" s="28">
        <v>654</v>
      </c>
      <c r="X70" s="28" t="s">
        <v>243</v>
      </c>
    </row>
    <row r="71" spans="1:24" ht="13.5">
      <c r="A71" s="28">
        <v>657</v>
      </c>
      <c r="B71" s="28" t="s">
        <v>176</v>
      </c>
      <c r="C71" s="29"/>
      <c r="D71" s="29"/>
      <c r="E71" s="29"/>
      <c r="F71" s="29"/>
      <c r="G71" s="29"/>
      <c r="H71" s="29"/>
      <c r="I71" s="29">
        <f t="shared" si="0"/>
        <v>0</v>
      </c>
      <c r="J71" s="29"/>
      <c r="K71" s="166">
        <f t="shared" si="1"/>
        <v>0</v>
      </c>
      <c r="L71" s="167"/>
      <c r="M71" s="168"/>
      <c r="N71" s="169">
        <f t="shared" si="2"/>
        <v>0</v>
      </c>
      <c r="O71" s="29"/>
      <c r="P71" s="29">
        <f t="shared" si="3"/>
        <v>0</v>
      </c>
      <c r="Q71" s="29"/>
      <c r="R71" s="29"/>
      <c r="S71" s="29"/>
      <c r="T71" s="29"/>
      <c r="U71" s="29"/>
      <c r="V71" s="29"/>
      <c r="W71" s="28">
        <v>657</v>
      </c>
      <c r="X71" s="28" t="s">
        <v>176</v>
      </c>
    </row>
    <row r="72" spans="1:24" ht="13.5">
      <c r="A72" s="28">
        <v>667</v>
      </c>
      <c r="B72" s="28" t="s">
        <v>177</v>
      </c>
      <c r="C72" s="29"/>
      <c r="D72" s="29"/>
      <c r="E72" s="29"/>
      <c r="F72" s="29"/>
      <c r="G72" s="29"/>
      <c r="H72" s="29"/>
      <c r="I72" s="29">
        <f aca="true" t="shared" si="4" ref="I72:I84">C72+D72+E72+F72+G72+H72</f>
        <v>0</v>
      </c>
      <c r="J72" s="29"/>
      <c r="K72" s="166">
        <f t="shared" si="1"/>
        <v>0</v>
      </c>
      <c r="L72" s="167"/>
      <c r="M72" s="168"/>
      <c r="N72" s="169">
        <f t="shared" si="2"/>
        <v>0</v>
      </c>
      <c r="O72" s="29"/>
      <c r="P72" s="29">
        <f aca="true" t="shared" si="5" ref="P72:P84">Q72+R72+S72+T72+U72+V72</f>
        <v>0</v>
      </c>
      <c r="Q72" s="29"/>
      <c r="R72" s="29"/>
      <c r="S72" s="29"/>
      <c r="T72" s="29"/>
      <c r="U72" s="29"/>
      <c r="V72" s="29"/>
      <c r="W72" s="28">
        <v>667</v>
      </c>
      <c r="X72" s="28" t="s">
        <v>177</v>
      </c>
    </row>
    <row r="73" spans="1:24" ht="13.5">
      <c r="A73" s="28">
        <v>669</v>
      </c>
      <c r="B73" s="28" t="s">
        <v>178</v>
      </c>
      <c r="C73" s="29"/>
      <c r="D73" s="29"/>
      <c r="E73" s="29"/>
      <c r="F73" s="29"/>
      <c r="G73" s="29"/>
      <c r="H73" s="29"/>
      <c r="I73" s="29">
        <f t="shared" si="4"/>
        <v>0</v>
      </c>
      <c r="J73" s="29"/>
      <c r="K73" s="166">
        <f t="shared" si="1"/>
        <v>0</v>
      </c>
      <c r="L73" s="167"/>
      <c r="M73" s="168"/>
      <c r="N73" s="169">
        <f t="shared" si="2"/>
        <v>0</v>
      </c>
      <c r="O73" s="29"/>
      <c r="P73" s="29">
        <f t="shared" si="5"/>
        <v>0</v>
      </c>
      <c r="Q73" s="29"/>
      <c r="R73" s="29"/>
      <c r="S73" s="29"/>
      <c r="T73" s="29"/>
      <c r="U73" s="29"/>
      <c r="V73" s="29"/>
      <c r="W73" s="28">
        <v>669</v>
      </c>
      <c r="X73" s="28" t="s">
        <v>178</v>
      </c>
    </row>
    <row r="74" spans="1:24" ht="13.5">
      <c r="A74" s="28">
        <v>6811</v>
      </c>
      <c r="B74" s="28" t="s">
        <v>179</v>
      </c>
      <c r="C74" s="29"/>
      <c r="D74" s="29"/>
      <c r="E74" s="29"/>
      <c r="F74" s="29"/>
      <c r="G74" s="29"/>
      <c r="H74" s="29"/>
      <c r="I74" s="29">
        <f t="shared" si="4"/>
        <v>0</v>
      </c>
      <c r="J74" s="29"/>
      <c r="K74" s="166">
        <f t="shared" si="1"/>
        <v>0</v>
      </c>
      <c r="L74" s="167"/>
      <c r="M74" s="168"/>
      <c r="N74" s="169">
        <f t="shared" si="2"/>
        <v>0</v>
      </c>
      <c r="O74" s="29"/>
      <c r="P74" s="29">
        <f t="shared" si="5"/>
        <v>0</v>
      </c>
      <c r="Q74" s="29"/>
      <c r="R74" s="29"/>
      <c r="S74" s="29"/>
      <c r="T74" s="29"/>
      <c r="U74" s="29"/>
      <c r="V74" s="29"/>
      <c r="W74" s="28">
        <v>6811</v>
      </c>
      <c r="X74" s="28" t="s">
        <v>179</v>
      </c>
    </row>
    <row r="75" spans="1:24" ht="13.5">
      <c r="A75" s="28">
        <v>69</v>
      </c>
      <c r="B75" s="28" t="s">
        <v>99</v>
      </c>
      <c r="C75" s="29"/>
      <c r="D75" s="29"/>
      <c r="E75" s="29"/>
      <c r="F75" s="29"/>
      <c r="G75" s="29"/>
      <c r="H75" s="29"/>
      <c r="I75" s="29">
        <f t="shared" si="4"/>
        <v>0</v>
      </c>
      <c r="J75" s="29"/>
      <c r="K75" s="166">
        <f t="shared" si="1"/>
        <v>0</v>
      </c>
      <c r="L75" s="167"/>
      <c r="M75" s="168"/>
      <c r="N75" s="169">
        <f t="shared" si="2"/>
        <v>0</v>
      </c>
      <c r="O75" s="29"/>
      <c r="P75" s="29">
        <f t="shared" si="5"/>
        <v>0</v>
      </c>
      <c r="Q75" s="29"/>
      <c r="R75" s="29"/>
      <c r="S75" s="29"/>
      <c r="T75" s="29"/>
      <c r="U75" s="29"/>
      <c r="V75" s="29"/>
      <c r="W75" s="28">
        <v>69</v>
      </c>
      <c r="X75" s="28" t="s">
        <v>99</v>
      </c>
    </row>
    <row r="76" spans="1:24" ht="13.5">
      <c r="A76" s="28">
        <v>701</v>
      </c>
      <c r="B76" s="28" t="s">
        <v>180</v>
      </c>
      <c r="C76" s="29"/>
      <c r="D76" s="29"/>
      <c r="E76" s="29"/>
      <c r="F76" s="29"/>
      <c r="G76" s="29"/>
      <c r="H76" s="29"/>
      <c r="I76" s="29">
        <f t="shared" si="4"/>
        <v>0</v>
      </c>
      <c r="J76" s="29"/>
      <c r="K76" s="166">
        <f t="shared" si="1"/>
        <v>0</v>
      </c>
      <c r="L76" s="167"/>
      <c r="M76" s="168"/>
      <c r="N76" s="169">
        <f t="shared" si="2"/>
        <v>0</v>
      </c>
      <c r="O76" s="29"/>
      <c r="P76" s="29">
        <f t="shared" si="5"/>
        <v>0</v>
      </c>
      <c r="Q76" s="29"/>
      <c r="R76" s="29"/>
      <c r="S76" s="29"/>
      <c r="T76" s="29"/>
      <c r="U76" s="29"/>
      <c r="V76" s="29"/>
      <c r="W76" s="28">
        <v>701</v>
      </c>
      <c r="X76" s="28" t="s">
        <v>180</v>
      </c>
    </row>
    <row r="77" spans="1:24" ht="13.5">
      <c r="A77" s="28">
        <v>704</v>
      </c>
      <c r="B77" s="28" t="s">
        <v>244</v>
      </c>
      <c r="C77" s="29"/>
      <c r="D77" s="29"/>
      <c r="E77" s="29"/>
      <c r="F77" s="29"/>
      <c r="G77" s="29"/>
      <c r="H77" s="29"/>
      <c r="I77" s="29">
        <f t="shared" si="4"/>
        <v>0</v>
      </c>
      <c r="J77" s="29"/>
      <c r="K77" s="166">
        <f t="shared" si="1"/>
        <v>0</v>
      </c>
      <c r="L77" s="167"/>
      <c r="M77" s="168"/>
      <c r="N77" s="169">
        <f t="shared" si="2"/>
        <v>0</v>
      </c>
      <c r="O77" s="29"/>
      <c r="P77" s="29">
        <f t="shared" si="5"/>
        <v>0</v>
      </c>
      <c r="Q77" s="29"/>
      <c r="R77" s="29"/>
      <c r="S77" s="29"/>
      <c r="T77" s="29"/>
      <c r="U77" s="29"/>
      <c r="V77" s="29"/>
      <c r="W77" s="28">
        <v>704</v>
      </c>
      <c r="X77" s="28" t="s">
        <v>244</v>
      </c>
    </row>
    <row r="78" spans="1:24" ht="13.5">
      <c r="A78" s="28">
        <v>705</v>
      </c>
      <c r="B78" s="28" t="s">
        <v>245</v>
      </c>
      <c r="C78" s="29"/>
      <c r="D78" s="29"/>
      <c r="E78" s="29"/>
      <c r="F78" s="29"/>
      <c r="G78" s="29"/>
      <c r="H78" s="29"/>
      <c r="I78" s="29">
        <f t="shared" si="4"/>
        <v>0</v>
      </c>
      <c r="J78" s="29"/>
      <c r="K78" s="166">
        <f t="shared" si="1"/>
        <v>0</v>
      </c>
      <c r="L78" s="167"/>
      <c r="M78" s="168"/>
      <c r="N78" s="169">
        <f t="shared" si="2"/>
        <v>0</v>
      </c>
      <c r="O78" s="29"/>
      <c r="P78" s="29">
        <f t="shared" si="5"/>
        <v>0</v>
      </c>
      <c r="Q78" s="29"/>
      <c r="R78" s="29"/>
      <c r="S78" s="29"/>
      <c r="T78" s="29"/>
      <c r="U78" s="29"/>
      <c r="V78" s="29"/>
      <c r="W78" s="28">
        <v>705</v>
      </c>
      <c r="X78" s="28" t="s">
        <v>245</v>
      </c>
    </row>
    <row r="79" spans="1:24" ht="13.5">
      <c r="A79" s="28">
        <v>708</v>
      </c>
      <c r="B79" s="28" t="s">
        <v>246</v>
      </c>
      <c r="C79" s="29"/>
      <c r="D79" s="29"/>
      <c r="E79" s="29"/>
      <c r="F79" s="29"/>
      <c r="G79" s="29"/>
      <c r="H79" s="29"/>
      <c r="I79" s="29">
        <f t="shared" si="4"/>
        <v>0</v>
      </c>
      <c r="J79" s="29"/>
      <c r="K79" s="166">
        <f t="shared" si="1"/>
        <v>0</v>
      </c>
      <c r="L79" s="167"/>
      <c r="M79" s="168"/>
      <c r="N79" s="169">
        <f t="shared" si="2"/>
        <v>0</v>
      </c>
      <c r="O79" s="29"/>
      <c r="P79" s="29">
        <f t="shared" si="5"/>
        <v>0</v>
      </c>
      <c r="Q79" s="29"/>
      <c r="R79" s="29"/>
      <c r="S79" s="29"/>
      <c r="T79" s="29"/>
      <c r="U79" s="29"/>
      <c r="V79" s="29"/>
      <c r="W79" s="28">
        <v>708</v>
      </c>
      <c r="X79" s="28" t="s">
        <v>246</v>
      </c>
    </row>
    <row r="80" spans="1:24" ht="13.5">
      <c r="A80" s="28">
        <v>714</v>
      </c>
      <c r="B80" s="28" t="s">
        <v>247</v>
      </c>
      <c r="C80" s="29"/>
      <c r="D80" s="29"/>
      <c r="E80" s="29"/>
      <c r="F80" s="29"/>
      <c r="G80" s="29"/>
      <c r="H80" s="29"/>
      <c r="I80" s="29">
        <f t="shared" si="4"/>
        <v>0</v>
      </c>
      <c r="J80" s="29"/>
      <c r="K80" s="166">
        <f t="shared" si="1"/>
        <v>0</v>
      </c>
      <c r="L80" s="167"/>
      <c r="M80" s="168"/>
      <c r="N80" s="169">
        <f t="shared" si="2"/>
        <v>0</v>
      </c>
      <c r="O80" s="29"/>
      <c r="P80" s="29">
        <f t="shared" si="5"/>
        <v>0</v>
      </c>
      <c r="Q80" s="29"/>
      <c r="R80" s="29"/>
      <c r="S80" s="29"/>
      <c r="T80" s="29"/>
      <c r="U80" s="29"/>
      <c r="V80" s="29"/>
      <c r="W80" s="28">
        <v>714</v>
      </c>
      <c r="X80" s="28" t="s">
        <v>247</v>
      </c>
    </row>
    <row r="81" spans="1:24" ht="13.5">
      <c r="A81" s="28">
        <v>752</v>
      </c>
      <c r="B81" s="28" t="s">
        <v>248</v>
      </c>
      <c r="C81" s="29"/>
      <c r="D81" s="29"/>
      <c r="E81" s="29"/>
      <c r="F81" s="29"/>
      <c r="G81" s="29"/>
      <c r="H81" s="29"/>
      <c r="I81" s="29">
        <f t="shared" si="4"/>
        <v>0</v>
      </c>
      <c r="J81" s="29"/>
      <c r="K81" s="166">
        <f t="shared" si="1"/>
        <v>0</v>
      </c>
      <c r="L81" s="167"/>
      <c r="M81" s="168"/>
      <c r="N81" s="169">
        <f t="shared" si="2"/>
        <v>0</v>
      </c>
      <c r="O81" s="29"/>
      <c r="P81" s="29">
        <f t="shared" si="5"/>
        <v>0</v>
      </c>
      <c r="Q81" s="29"/>
      <c r="R81" s="29"/>
      <c r="S81" s="29"/>
      <c r="T81" s="29"/>
      <c r="U81" s="29"/>
      <c r="V81" s="29"/>
      <c r="W81" s="28">
        <v>752</v>
      </c>
      <c r="X81" s="28" t="s">
        <v>248</v>
      </c>
    </row>
    <row r="82" spans="1:24" ht="13.5">
      <c r="A82" s="28">
        <v>767</v>
      </c>
      <c r="B82" s="28" t="s">
        <v>182</v>
      </c>
      <c r="C82" s="29"/>
      <c r="D82" s="29"/>
      <c r="E82" s="29"/>
      <c r="F82" s="29"/>
      <c r="G82" s="29"/>
      <c r="H82" s="29"/>
      <c r="I82" s="29">
        <f t="shared" si="4"/>
        <v>0</v>
      </c>
      <c r="J82" s="29"/>
      <c r="K82" s="166">
        <f t="shared" si="1"/>
        <v>0</v>
      </c>
      <c r="L82" s="167"/>
      <c r="M82" s="168"/>
      <c r="N82" s="169">
        <f t="shared" si="2"/>
        <v>0</v>
      </c>
      <c r="O82" s="29"/>
      <c r="P82" s="29">
        <f t="shared" si="5"/>
        <v>0</v>
      </c>
      <c r="Q82" s="29"/>
      <c r="R82" s="29"/>
      <c r="S82" s="29"/>
      <c r="T82" s="29"/>
      <c r="U82" s="29"/>
      <c r="V82" s="29"/>
      <c r="W82" s="28">
        <v>767</v>
      </c>
      <c r="X82" s="28" t="s">
        <v>182</v>
      </c>
    </row>
    <row r="83" spans="1:24" ht="13.5">
      <c r="A83" s="28">
        <v>768</v>
      </c>
      <c r="B83" s="28" t="s">
        <v>183</v>
      </c>
      <c r="C83" s="29"/>
      <c r="D83" s="29"/>
      <c r="E83" s="29"/>
      <c r="F83" s="29"/>
      <c r="G83" s="29"/>
      <c r="H83" s="29"/>
      <c r="I83" s="29">
        <f t="shared" si="4"/>
        <v>0</v>
      </c>
      <c r="J83" s="29"/>
      <c r="K83" s="166">
        <f>(I83+J83)-(O83+P83)</f>
        <v>0</v>
      </c>
      <c r="L83" s="167"/>
      <c r="M83" s="168"/>
      <c r="N83" s="169">
        <f>(O83+P83)-(I83+J83)</f>
        <v>0</v>
      </c>
      <c r="O83" s="29"/>
      <c r="P83" s="29">
        <f t="shared" si="5"/>
        <v>0</v>
      </c>
      <c r="Q83" s="29"/>
      <c r="R83" s="29"/>
      <c r="S83" s="29"/>
      <c r="T83" s="29"/>
      <c r="U83" s="29"/>
      <c r="V83" s="29"/>
      <c r="W83" s="28">
        <v>768</v>
      </c>
      <c r="X83" s="28" t="s">
        <v>183</v>
      </c>
    </row>
    <row r="84" spans="1:24" ht="13.5">
      <c r="A84" s="28">
        <v>769</v>
      </c>
      <c r="B84" s="28" t="s">
        <v>181</v>
      </c>
      <c r="C84" s="29"/>
      <c r="D84" s="29"/>
      <c r="E84" s="29"/>
      <c r="F84" s="29"/>
      <c r="G84" s="29"/>
      <c r="H84" s="29"/>
      <c r="I84" s="29">
        <f t="shared" si="4"/>
        <v>0</v>
      </c>
      <c r="J84" s="29"/>
      <c r="K84" s="166">
        <f>(I84+J84)-(O84+P84)</f>
        <v>0</v>
      </c>
      <c r="L84" s="167"/>
      <c r="M84" s="168"/>
      <c r="N84" s="169">
        <f>(O84+P84)-(I84+J84)</f>
        <v>0</v>
      </c>
      <c r="O84" s="29"/>
      <c r="P84" s="29">
        <f t="shared" si="5"/>
        <v>0</v>
      </c>
      <c r="Q84" s="29"/>
      <c r="R84" s="29"/>
      <c r="S84" s="29"/>
      <c r="T84" s="29"/>
      <c r="U84" s="29"/>
      <c r="V84" s="29"/>
      <c r="W84" s="28">
        <v>769</v>
      </c>
      <c r="X84" s="28" t="s">
        <v>181</v>
      </c>
    </row>
    <row r="85" spans="1:24" ht="14.25" thickBot="1">
      <c r="A85" s="28"/>
      <c r="B85" s="28" t="s">
        <v>184</v>
      </c>
      <c r="C85" s="29">
        <f aca="true" t="shared" si="6" ref="C85:H85">SUM(C3:C84)</f>
        <v>0</v>
      </c>
      <c r="D85" s="29">
        <f t="shared" si="6"/>
        <v>0</v>
      </c>
      <c r="E85" s="29">
        <f t="shared" si="6"/>
        <v>0</v>
      </c>
      <c r="F85" s="29">
        <f t="shared" si="6"/>
        <v>0</v>
      </c>
      <c r="G85" s="29">
        <f t="shared" si="6"/>
        <v>0</v>
      </c>
      <c r="H85" s="29">
        <f t="shared" si="6"/>
        <v>0</v>
      </c>
      <c r="I85" s="29">
        <f>C85+D85+E85+F85+G85+H85</f>
        <v>0</v>
      </c>
      <c r="J85" s="29">
        <f aca="true" t="shared" si="7" ref="J85:O85">SUM(J3:J84)</f>
        <v>0</v>
      </c>
      <c r="K85" s="29">
        <f t="shared" si="7"/>
        <v>0</v>
      </c>
      <c r="L85" s="30">
        <f t="shared" si="7"/>
        <v>0</v>
      </c>
      <c r="M85" s="31">
        <f t="shared" si="7"/>
        <v>0</v>
      </c>
      <c r="N85" s="29">
        <f t="shared" si="7"/>
        <v>0</v>
      </c>
      <c r="O85" s="29">
        <f t="shared" si="7"/>
        <v>0</v>
      </c>
      <c r="P85" s="29">
        <f>Q85+R85+S85+T85+U85+V85</f>
        <v>0</v>
      </c>
      <c r="Q85" s="29">
        <f aca="true" t="shared" si="8" ref="Q85:V85">SUM(Q3:Q84)</f>
        <v>0</v>
      </c>
      <c r="R85" s="29">
        <f t="shared" si="8"/>
        <v>0</v>
      </c>
      <c r="S85" s="29">
        <f t="shared" si="8"/>
        <v>0</v>
      </c>
      <c r="T85" s="29">
        <f t="shared" si="8"/>
        <v>0</v>
      </c>
      <c r="U85" s="29">
        <f t="shared" si="8"/>
        <v>0</v>
      </c>
      <c r="V85" s="29">
        <f t="shared" si="8"/>
        <v>0</v>
      </c>
      <c r="W85" s="28"/>
      <c r="X85" s="28" t="s">
        <v>184</v>
      </c>
    </row>
    <row r="86" spans="3:15" s="32" customFormat="1" ht="12.75">
      <c r="C86" s="33">
        <f>C85-V85</f>
        <v>0</v>
      </c>
      <c r="D86" s="33">
        <f>D85-U85</f>
        <v>0</v>
      </c>
      <c r="E86" s="33">
        <f>E85-T85</f>
        <v>0</v>
      </c>
      <c r="F86" s="33">
        <f>F85-S85</f>
        <v>0</v>
      </c>
      <c r="G86" s="33">
        <f>G85-R85</f>
        <v>0</v>
      </c>
      <c r="H86" s="33">
        <f>H85-Q85</f>
        <v>0</v>
      </c>
      <c r="I86" s="33">
        <f>I85-P85</f>
        <v>0</v>
      </c>
      <c r="J86" s="33">
        <f>J85-O85</f>
        <v>0</v>
      </c>
      <c r="N86" s="34"/>
      <c r="O86" s="33"/>
    </row>
    <row r="87" spans="11:15" ht="13.5">
      <c r="K87" s="35"/>
      <c r="M87" s="33">
        <f>M85-L85</f>
        <v>0</v>
      </c>
      <c r="N87" s="33"/>
      <c r="O87" s="33"/>
    </row>
    <row r="88" spans="9:14" ht="12.75">
      <c r="I88" s="36"/>
      <c r="K88" s="37"/>
      <c r="N88" s="38"/>
    </row>
    <row r="89" spans="9:14" ht="12.75">
      <c r="I89" s="36"/>
      <c r="N89" s="38"/>
    </row>
    <row r="90" spans="9:14" ht="12.75">
      <c r="I90" s="36"/>
      <c r="L90" s="38"/>
      <c r="M90" s="38"/>
      <c r="N90" s="38"/>
    </row>
    <row r="91" ht="12.75">
      <c r="N91" s="38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1">
      <selection activeCell="H64" sqref="H63:H64"/>
    </sheetView>
  </sheetViews>
  <sheetFormatPr defaultColWidth="9.140625" defaultRowHeight="12.75"/>
  <cols>
    <col min="1" max="1" width="16.140625" style="72" customWidth="1"/>
    <col min="2" max="3" width="9.140625" style="72" customWidth="1"/>
    <col min="4" max="4" width="9.28125" style="72" customWidth="1"/>
    <col min="5" max="5" width="11.421875" style="72" customWidth="1"/>
    <col min="6" max="6" width="12.8515625" style="72" customWidth="1"/>
    <col min="7" max="7" width="5.421875" style="72" customWidth="1"/>
    <col min="8" max="8" width="9.8515625" style="72" bestFit="1" customWidth="1"/>
    <col min="9" max="9" width="9.140625" style="72" customWidth="1"/>
    <col min="10" max="10" width="3.140625" style="72" customWidth="1"/>
    <col min="11" max="11" width="9.140625" style="72" customWidth="1"/>
    <col min="12" max="12" width="1.8515625" style="72" customWidth="1"/>
    <col min="13" max="16384" width="9.140625" style="72" customWidth="1"/>
  </cols>
  <sheetData>
    <row r="1" s="39" customFormat="1" ht="6.75" customHeight="1"/>
    <row r="2" spans="2:11" s="39" customFormat="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s="47" customFormat="1" ht="21" customHeight="1">
      <c r="B3" s="43"/>
      <c r="C3" s="44" t="s">
        <v>217</v>
      </c>
      <c r="D3" s="44"/>
      <c r="E3" s="44"/>
      <c r="F3" s="239" t="s">
        <v>334</v>
      </c>
      <c r="G3" s="239"/>
      <c r="H3" s="239"/>
      <c r="I3" s="239"/>
      <c r="J3" s="239"/>
      <c r="K3" s="46"/>
    </row>
    <row r="4" spans="2:11" s="47" customFormat="1" ht="13.5" customHeight="1">
      <c r="B4" s="43"/>
      <c r="C4" s="44" t="s">
        <v>86</v>
      </c>
      <c r="D4" s="44"/>
      <c r="E4" s="44"/>
      <c r="F4" s="45" t="s">
        <v>335</v>
      </c>
      <c r="G4" s="48"/>
      <c r="H4" s="49"/>
      <c r="I4" s="50"/>
      <c r="J4" s="50"/>
      <c r="K4" s="46"/>
    </row>
    <row r="5" spans="2:11" s="47" customFormat="1" ht="13.5" customHeight="1">
      <c r="B5" s="43"/>
      <c r="C5" s="44" t="s">
        <v>6</v>
      </c>
      <c r="D5" s="44"/>
      <c r="E5" s="44"/>
      <c r="F5" s="51" t="s">
        <v>336</v>
      </c>
      <c r="G5" s="45"/>
      <c r="H5" s="45"/>
      <c r="I5" s="45"/>
      <c r="J5" s="45"/>
      <c r="K5" s="46"/>
    </row>
    <row r="6" spans="2:11" s="47" customFormat="1" ht="13.5" customHeight="1">
      <c r="B6" s="43"/>
      <c r="C6" s="44"/>
      <c r="D6" s="44"/>
      <c r="E6" s="44"/>
      <c r="F6" s="44"/>
      <c r="G6" s="44"/>
      <c r="H6" s="52"/>
      <c r="I6" s="52" t="s">
        <v>337</v>
      </c>
      <c r="J6" s="50"/>
      <c r="K6" s="46"/>
    </row>
    <row r="7" spans="2:11" s="47" customFormat="1" ht="13.5" customHeight="1">
      <c r="B7" s="43"/>
      <c r="C7" s="44" t="s">
        <v>0</v>
      </c>
      <c r="D7" s="44"/>
      <c r="E7" s="44"/>
      <c r="F7" s="225">
        <v>40487</v>
      </c>
      <c r="G7" s="53"/>
      <c r="H7" s="44"/>
      <c r="I7" s="44"/>
      <c r="J7" s="44"/>
      <c r="K7" s="46"/>
    </row>
    <row r="8" spans="2:11" s="47" customFormat="1" ht="13.5" customHeight="1">
      <c r="B8" s="43"/>
      <c r="C8" s="44" t="s">
        <v>1</v>
      </c>
      <c r="D8" s="44"/>
      <c r="E8" s="44"/>
      <c r="F8" s="51"/>
      <c r="G8" s="54"/>
      <c r="H8" s="44"/>
      <c r="I8" s="44"/>
      <c r="J8" s="44"/>
      <c r="K8" s="46"/>
    </row>
    <row r="9" spans="2:11" s="47" customFormat="1" ht="13.5" customHeight="1">
      <c r="B9" s="43"/>
      <c r="C9" s="44"/>
      <c r="D9" s="44"/>
      <c r="E9" s="44"/>
      <c r="F9" s="44"/>
      <c r="G9" s="44"/>
      <c r="H9" s="44"/>
      <c r="I9" s="44"/>
      <c r="J9" s="44"/>
      <c r="K9" s="46"/>
    </row>
    <row r="10" spans="2:11" s="47" customFormat="1" ht="13.5" customHeight="1">
      <c r="B10" s="43"/>
      <c r="C10" s="44" t="s">
        <v>31</v>
      </c>
      <c r="D10" s="44"/>
      <c r="E10" s="44"/>
      <c r="F10" s="237" t="s">
        <v>343</v>
      </c>
      <c r="G10" s="237"/>
      <c r="H10" s="237"/>
      <c r="I10" s="237"/>
      <c r="J10" s="237"/>
      <c r="K10" s="46"/>
    </row>
    <row r="11" spans="2:11" s="47" customFormat="1" ht="13.5" customHeight="1">
      <c r="B11" s="43"/>
      <c r="C11" s="44"/>
      <c r="D11" s="44"/>
      <c r="E11" s="44"/>
      <c r="F11" s="51"/>
      <c r="G11" s="51"/>
      <c r="H11" s="51"/>
      <c r="I11" s="51"/>
      <c r="J11" s="51"/>
      <c r="K11" s="46"/>
    </row>
    <row r="12" spans="2:11" s="47" customFormat="1" ht="13.5" customHeight="1">
      <c r="B12" s="43"/>
      <c r="C12" s="44"/>
      <c r="D12" s="44"/>
      <c r="E12" s="44"/>
      <c r="F12" s="51"/>
      <c r="G12" s="51"/>
      <c r="H12" s="51"/>
      <c r="I12" s="51"/>
      <c r="J12" s="51"/>
      <c r="K12" s="46"/>
    </row>
    <row r="13" spans="2:11" s="58" customFormat="1" ht="12.75"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2:11" s="58" customFormat="1" ht="12.75"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2:11" s="58" customFormat="1" ht="12.75">
      <c r="B15" s="55"/>
      <c r="C15" s="56"/>
      <c r="D15" s="56"/>
      <c r="E15" s="56"/>
      <c r="F15" s="56"/>
      <c r="G15" s="56"/>
      <c r="H15" s="56"/>
      <c r="I15" s="56"/>
      <c r="J15" s="56"/>
      <c r="K15" s="57"/>
    </row>
    <row r="16" spans="2:11" s="58" customFormat="1" ht="12.75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s="58" customFormat="1" ht="12.75">
      <c r="B17" s="55"/>
      <c r="C17" s="56"/>
      <c r="D17" s="56"/>
      <c r="E17" s="56"/>
      <c r="F17" s="56"/>
      <c r="G17" s="56"/>
      <c r="H17" s="56"/>
      <c r="I17" s="56"/>
      <c r="J17" s="56"/>
      <c r="K17" s="57"/>
    </row>
    <row r="18" spans="2:11" s="58" customFormat="1" ht="12.75">
      <c r="B18" s="55"/>
      <c r="C18" s="56"/>
      <c r="D18" s="56"/>
      <c r="E18" s="56"/>
      <c r="F18" s="56"/>
      <c r="G18" s="56"/>
      <c r="H18" s="56"/>
      <c r="I18" s="56"/>
      <c r="J18" s="56"/>
      <c r="K18" s="57"/>
    </row>
    <row r="19" spans="2:11" s="58" customFormat="1" ht="12.75">
      <c r="B19" s="55"/>
      <c r="C19" s="56"/>
      <c r="D19" s="56"/>
      <c r="E19" s="56"/>
      <c r="F19" s="56"/>
      <c r="G19" s="56"/>
      <c r="H19" s="56"/>
      <c r="I19" s="56"/>
      <c r="J19" s="56"/>
      <c r="K19" s="57"/>
    </row>
    <row r="20" spans="2:11" s="58" customFormat="1" ht="12.75">
      <c r="B20" s="55"/>
      <c r="C20" s="56"/>
      <c r="D20" s="56"/>
      <c r="E20" s="56"/>
      <c r="F20" s="56"/>
      <c r="G20" s="56"/>
      <c r="H20" s="56"/>
      <c r="I20" s="56"/>
      <c r="J20" s="56"/>
      <c r="K20" s="57"/>
    </row>
    <row r="21" spans="2:11" s="58" customFormat="1" ht="12.75">
      <c r="B21" s="55"/>
      <c r="D21" s="56"/>
      <c r="E21" s="56"/>
      <c r="F21" s="56"/>
      <c r="G21" s="56"/>
      <c r="H21" s="56"/>
      <c r="I21" s="56"/>
      <c r="J21" s="56"/>
      <c r="K21" s="57"/>
    </row>
    <row r="22" spans="2:11" s="58" customFormat="1" ht="12.75">
      <c r="B22" s="55"/>
      <c r="C22" s="56"/>
      <c r="D22" s="56"/>
      <c r="E22" s="56"/>
      <c r="F22" s="56"/>
      <c r="G22" s="56"/>
      <c r="H22" s="56"/>
      <c r="I22" s="56"/>
      <c r="J22" s="56"/>
      <c r="K22" s="57"/>
    </row>
    <row r="23" spans="2:11" s="58" customFormat="1" ht="12.75"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2:11" s="58" customFormat="1" ht="12.75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2:11" s="59" customFormat="1" ht="33.75">
      <c r="B25" s="240" t="s">
        <v>7</v>
      </c>
      <c r="C25" s="241"/>
      <c r="D25" s="241"/>
      <c r="E25" s="241"/>
      <c r="F25" s="241"/>
      <c r="G25" s="241"/>
      <c r="H25" s="241"/>
      <c r="I25" s="241"/>
      <c r="J25" s="241"/>
      <c r="K25" s="242"/>
    </row>
    <row r="26" spans="2:11" s="58" customFormat="1" ht="12.75">
      <c r="B26" s="60"/>
      <c r="C26" s="243" t="s">
        <v>67</v>
      </c>
      <c r="D26" s="243"/>
      <c r="E26" s="243"/>
      <c r="F26" s="243"/>
      <c r="G26" s="243"/>
      <c r="H26" s="243"/>
      <c r="I26" s="243"/>
      <c r="J26" s="243"/>
      <c r="K26" s="57"/>
    </row>
    <row r="27" spans="2:11" s="58" customFormat="1" ht="12.75">
      <c r="B27" s="55"/>
      <c r="C27" s="243" t="s">
        <v>68</v>
      </c>
      <c r="D27" s="243"/>
      <c r="E27" s="243"/>
      <c r="F27" s="243"/>
      <c r="G27" s="243"/>
      <c r="H27" s="243"/>
      <c r="I27" s="243"/>
      <c r="J27" s="243"/>
      <c r="K27" s="57"/>
    </row>
    <row r="28" spans="2:11" s="58" customFormat="1" ht="11.25" customHeight="1">
      <c r="B28" s="55"/>
      <c r="C28" s="56"/>
      <c r="D28" s="56"/>
      <c r="E28" s="56"/>
      <c r="F28" s="56"/>
      <c r="G28" s="56"/>
      <c r="H28" s="56"/>
      <c r="I28" s="56"/>
      <c r="J28" s="56"/>
      <c r="K28" s="57"/>
    </row>
    <row r="29" spans="2:11" s="58" customFormat="1" ht="12.75" hidden="1">
      <c r="B29" s="55"/>
      <c r="C29" s="56"/>
      <c r="D29" s="56"/>
      <c r="E29" s="56"/>
      <c r="F29" s="56"/>
      <c r="G29" s="56"/>
      <c r="H29" s="56"/>
      <c r="I29" s="56"/>
      <c r="J29" s="56"/>
      <c r="K29" s="57"/>
    </row>
    <row r="30" spans="2:11" s="63" customFormat="1" ht="34.5" customHeight="1">
      <c r="B30" s="55"/>
      <c r="C30" s="56"/>
      <c r="D30" s="56"/>
      <c r="E30" s="238" t="s">
        <v>383</v>
      </c>
      <c r="F30" s="238"/>
      <c r="G30" s="238"/>
      <c r="H30" s="14"/>
      <c r="I30" s="61"/>
      <c r="J30" s="61"/>
      <c r="K30" s="62"/>
    </row>
    <row r="31" spans="2:11" s="63" customFormat="1" ht="12.75">
      <c r="B31" s="64"/>
      <c r="C31" s="61"/>
      <c r="D31" s="61"/>
      <c r="E31" s="61"/>
      <c r="F31" s="61"/>
      <c r="G31" s="61"/>
      <c r="H31" s="61"/>
      <c r="I31" s="61"/>
      <c r="J31" s="61"/>
      <c r="K31" s="62"/>
    </row>
    <row r="32" spans="2:11" s="63" customFormat="1" ht="12.75">
      <c r="B32" s="64"/>
      <c r="C32" s="61"/>
      <c r="D32" s="61"/>
      <c r="E32" s="61"/>
      <c r="F32" s="61"/>
      <c r="G32" s="61"/>
      <c r="H32" s="61"/>
      <c r="I32" s="61"/>
      <c r="J32" s="61"/>
      <c r="K32" s="62"/>
    </row>
    <row r="33" spans="2:11" s="63" customFormat="1" ht="12.75">
      <c r="B33" s="64"/>
      <c r="C33" s="61"/>
      <c r="D33" s="61"/>
      <c r="E33" s="61"/>
      <c r="F33" s="61"/>
      <c r="G33" s="61"/>
      <c r="H33" s="61"/>
      <c r="I33" s="61"/>
      <c r="J33" s="61"/>
      <c r="K33" s="62"/>
    </row>
    <row r="34" spans="2:11" s="63" customFormat="1" ht="12.75">
      <c r="B34" s="64"/>
      <c r="C34" s="61"/>
      <c r="D34" s="61"/>
      <c r="E34" s="61"/>
      <c r="F34" s="61"/>
      <c r="G34" s="61"/>
      <c r="H34" s="61"/>
      <c r="I34" s="61"/>
      <c r="J34" s="61"/>
      <c r="K34" s="62"/>
    </row>
    <row r="35" spans="2:11" s="63" customFormat="1" ht="12.75">
      <c r="B35" s="64"/>
      <c r="C35" s="61"/>
      <c r="D35" s="61"/>
      <c r="E35" s="61"/>
      <c r="F35" s="61"/>
      <c r="G35" s="61"/>
      <c r="H35" s="61"/>
      <c r="I35" s="61"/>
      <c r="J35" s="61"/>
      <c r="K35" s="62"/>
    </row>
    <row r="36" spans="2:11" s="63" customFormat="1" ht="12.75">
      <c r="B36" s="64"/>
      <c r="C36" s="61"/>
      <c r="D36" s="61"/>
      <c r="E36" s="61"/>
      <c r="F36" s="61"/>
      <c r="G36" s="61"/>
      <c r="H36" s="61"/>
      <c r="I36" s="61"/>
      <c r="J36" s="61"/>
      <c r="K36" s="62"/>
    </row>
    <row r="37" spans="2:11" s="63" customFormat="1" ht="12.75">
      <c r="B37" s="64"/>
      <c r="C37" s="61"/>
      <c r="D37" s="61"/>
      <c r="E37" s="61"/>
      <c r="F37" s="61"/>
      <c r="G37" s="61"/>
      <c r="H37" s="61"/>
      <c r="I37" s="61"/>
      <c r="J37" s="61"/>
      <c r="K37" s="62"/>
    </row>
    <row r="38" spans="2:11" s="63" customFormat="1" ht="12.75">
      <c r="B38" s="64"/>
      <c r="C38" s="61"/>
      <c r="D38" s="61"/>
      <c r="E38" s="61"/>
      <c r="F38" s="61"/>
      <c r="G38" s="61"/>
      <c r="H38" s="61"/>
      <c r="I38" s="61"/>
      <c r="J38" s="61"/>
      <c r="K38" s="62"/>
    </row>
    <row r="39" spans="2:11" s="63" customFormat="1" ht="12.75">
      <c r="B39" s="64"/>
      <c r="C39" s="61"/>
      <c r="D39" s="61"/>
      <c r="E39" s="61"/>
      <c r="F39" s="61"/>
      <c r="G39" s="61"/>
      <c r="H39" s="61"/>
      <c r="I39" s="61"/>
      <c r="J39" s="61"/>
      <c r="K39" s="62"/>
    </row>
    <row r="40" spans="2:11" s="63" customFormat="1" ht="12.75">
      <c r="B40" s="64"/>
      <c r="C40" s="61"/>
      <c r="D40" s="61"/>
      <c r="E40" s="61"/>
      <c r="F40" s="61"/>
      <c r="G40" s="61"/>
      <c r="H40" s="61"/>
      <c r="I40" s="61"/>
      <c r="J40" s="61"/>
      <c r="K40" s="62"/>
    </row>
    <row r="41" spans="2:11" s="63" customFormat="1" ht="12.75">
      <c r="B41" s="64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63" customFormat="1" ht="12.75">
      <c r="B42" s="64"/>
      <c r="C42" s="61"/>
      <c r="D42" s="61"/>
      <c r="E42" s="61"/>
      <c r="F42" s="61"/>
      <c r="G42" s="61"/>
      <c r="H42" s="61"/>
      <c r="I42" s="61"/>
      <c r="J42" s="61"/>
      <c r="K42" s="62"/>
    </row>
    <row r="43" spans="2:11" s="63" customFormat="1" ht="12.75">
      <c r="B43" s="64"/>
      <c r="C43" s="61"/>
      <c r="D43" s="61"/>
      <c r="E43" s="61"/>
      <c r="F43" s="61"/>
      <c r="G43" s="61"/>
      <c r="H43" s="61"/>
      <c r="I43" s="61"/>
      <c r="J43" s="61"/>
      <c r="K43" s="62"/>
    </row>
    <row r="44" spans="2:11" s="63" customFormat="1" ht="12.75">
      <c r="B44" s="64"/>
      <c r="C44" s="61"/>
      <c r="D44" s="61"/>
      <c r="E44" s="61"/>
      <c r="F44" s="61"/>
      <c r="G44" s="61"/>
      <c r="H44" s="61"/>
      <c r="I44" s="61"/>
      <c r="J44" s="61"/>
      <c r="K44" s="62"/>
    </row>
    <row r="45" spans="2:11" s="63" customFormat="1" ht="9" customHeight="1">
      <c r="B45" s="64"/>
      <c r="C45" s="61"/>
      <c r="D45" s="61"/>
      <c r="E45" s="61"/>
      <c r="F45" s="61"/>
      <c r="G45" s="61"/>
      <c r="H45" s="61"/>
      <c r="I45" s="61"/>
      <c r="J45" s="61"/>
      <c r="K45" s="62"/>
    </row>
    <row r="46" spans="2:11" s="63" customFormat="1" ht="12.75">
      <c r="B46" s="64"/>
      <c r="C46" s="61"/>
      <c r="D46" s="61"/>
      <c r="E46" s="61"/>
      <c r="F46" s="61"/>
      <c r="G46" s="61"/>
      <c r="H46" s="61"/>
      <c r="I46" s="61"/>
      <c r="J46" s="61"/>
      <c r="K46" s="62"/>
    </row>
    <row r="47" spans="2:11" s="63" customFormat="1" ht="12.75">
      <c r="B47" s="64"/>
      <c r="C47" s="61"/>
      <c r="D47" s="61"/>
      <c r="E47" s="61"/>
      <c r="F47" s="61"/>
      <c r="G47" s="61"/>
      <c r="H47" s="61"/>
      <c r="I47" s="61"/>
      <c r="J47" s="61"/>
      <c r="K47" s="62"/>
    </row>
    <row r="48" spans="2:11" s="47" customFormat="1" ht="12.75" customHeight="1">
      <c r="B48" s="43"/>
      <c r="C48" s="44" t="s">
        <v>92</v>
      </c>
      <c r="D48" s="44"/>
      <c r="E48" s="44"/>
      <c r="F48" s="44"/>
      <c r="G48" s="44"/>
      <c r="H48" s="237" t="s">
        <v>218</v>
      </c>
      <c r="I48" s="237"/>
      <c r="J48" s="44"/>
      <c r="K48" s="46"/>
    </row>
    <row r="49" spans="2:11" s="47" customFormat="1" ht="12.75" customHeight="1">
      <c r="B49" s="43"/>
      <c r="C49" s="44" t="s">
        <v>93</v>
      </c>
      <c r="D49" s="44"/>
      <c r="E49" s="44"/>
      <c r="F49" s="44"/>
      <c r="G49" s="44"/>
      <c r="H49" s="235" t="s">
        <v>219</v>
      </c>
      <c r="I49" s="235"/>
      <c r="J49" s="44"/>
      <c r="K49" s="46"/>
    </row>
    <row r="50" spans="2:11" s="47" customFormat="1" ht="12.75" customHeight="1">
      <c r="B50" s="43"/>
      <c r="C50" s="44" t="s">
        <v>87</v>
      </c>
      <c r="D50" s="44"/>
      <c r="E50" s="44"/>
      <c r="F50" s="44"/>
      <c r="G50" s="44"/>
      <c r="H50" s="235" t="s">
        <v>94</v>
      </c>
      <c r="I50" s="235"/>
      <c r="J50" s="44"/>
      <c r="K50" s="46"/>
    </row>
    <row r="51" spans="2:11" s="47" customFormat="1" ht="12.75" customHeight="1">
      <c r="B51" s="43"/>
      <c r="C51" s="44" t="s">
        <v>88</v>
      </c>
      <c r="D51" s="44"/>
      <c r="E51" s="44"/>
      <c r="F51" s="44"/>
      <c r="G51" s="44"/>
      <c r="H51" s="235" t="s">
        <v>94</v>
      </c>
      <c r="I51" s="235"/>
      <c r="J51" s="44"/>
      <c r="K51" s="46"/>
    </row>
    <row r="52" spans="2:11" s="58" customFormat="1" ht="12.75">
      <c r="B52" s="55"/>
      <c r="C52" s="56"/>
      <c r="D52" s="56"/>
      <c r="E52" s="56"/>
      <c r="F52" s="56"/>
      <c r="G52" s="56"/>
      <c r="H52" s="56"/>
      <c r="I52" s="56"/>
      <c r="J52" s="56"/>
      <c r="K52" s="57"/>
    </row>
    <row r="53" spans="2:11" s="68" customFormat="1" ht="12.75" customHeight="1">
      <c r="B53" s="65"/>
      <c r="C53" s="44" t="s">
        <v>95</v>
      </c>
      <c r="D53" s="44"/>
      <c r="E53" s="44"/>
      <c r="F53" s="44"/>
      <c r="G53" s="54" t="s">
        <v>89</v>
      </c>
      <c r="H53" s="236">
        <v>41275</v>
      </c>
      <c r="I53" s="237"/>
      <c r="J53" s="66"/>
      <c r="K53" s="67"/>
    </row>
    <row r="54" spans="2:11" s="68" customFormat="1" ht="12.75" customHeight="1">
      <c r="B54" s="65"/>
      <c r="C54" s="44"/>
      <c r="D54" s="44"/>
      <c r="E54" s="44"/>
      <c r="F54" s="44"/>
      <c r="G54" s="54" t="s">
        <v>90</v>
      </c>
      <c r="H54" s="234">
        <v>41639</v>
      </c>
      <c r="I54" s="235"/>
      <c r="J54" s="66"/>
      <c r="K54" s="67"/>
    </row>
    <row r="55" spans="2:11" s="68" customFormat="1" ht="7.5" customHeight="1">
      <c r="B55" s="65"/>
      <c r="C55" s="44"/>
      <c r="D55" s="44"/>
      <c r="E55" s="44"/>
      <c r="F55" s="44"/>
      <c r="G55" s="54"/>
      <c r="H55" s="54"/>
      <c r="I55" s="54"/>
      <c r="J55" s="66"/>
      <c r="K55" s="67"/>
    </row>
    <row r="56" spans="2:11" s="68" customFormat="1" ht="12.75" customHeight="1">
      <c r="B56" s="65"/>
      <c r="C56" s="44" t="s">
        <v>91</v>
      </c>
      <c r="D56" s="44"/>
      <c r="E56" s="44"/>
      <c r="F56" s="54"/>
      <c r="G56" s="44"/>
      <c r="H56" s="225">
        <v>41701</v>
      </c>
      <c r="I56" s="45"/>
      <c r="J56" s="66"/>
      <c r="K56" s="67"/>
    </row>
    <row r="57" spans="2:11" ht="22.5" customHeight="1"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ht="6.75" customHeight="1"/>
  </sheetData>
  <mergeCells count="12">
    <mergeCell ref="H48:I48"/>
    <mergeCell ref="E30:G30"/>
    <mergeCell ref="F3:J3"/>
    <mergeCell ref="F10:J10"/>
    <mergeCell ref="B25:K25"/>
    <mergeCell ref="C26:J26"/>
    <mergeCell ref="C27:J27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9">
      <selection activeCell="G16" sqref="G16"/>
    </sheetView>
  </sheetViews>
  <sheetFormatPr defaultColWidth="9.140625" defaultRowHeight="12.75"/>
  <cols>
    <col min="1" max="1" width="13.28125" style="108" customWidth="1"/>
    <col min="2" max="2" width="3.7109375" style="109" customWidth="1"/>
    <col min="3" max="3" width="2.7109375" style="109" customWidth="1"/>
    <col min="4" max="4" width="4.00390625" style="109" customWidth="1"/>
    <col min="5" max="5" width="40.57421875" style="108" customWidth="1"/>
    <col min="6" max="6" width="8.28125" style="108" customWidth="1"/>
    <col min="7" max="8" width="15.7109375" style="110" customWidth="1"/>
    <col min="9" max="9" width="1.421875" style="108" customWidth="1"/>
    <col min="10" max="16384" width="9.140625" style="108" customWidth="1"/>
  </cols>
  <sheetData>
    <row r="1" spans="2:8" s="39" customFormat="1" ht="17.25" customHeight="1">
      <c r="B1" s="73"/>
      <c r="C1" s="73"/>
      <c r="D1" s="73"/>
      <c r="G1" s="74"/>
      <c r="H1" s="74"/>
    </row>
    <row r="2" spans="2:8" s="78" customFormat="1" ht="18">
      <c r="B2" s="75" t="s">
        <v>338</v>
      </c>
      <c r="C2" s="76"/>
      <c r="D2" s="76"/>
      <c r="E2" s="77"/>
      <c r="H2" s="79" t="s">
        <v>220</v>
      </c>
    </row>
    <row r="3" spans="2:8" s="78" customFormat="1" ht="9" customHeight="1">
      <c r="B3" s="75"/>
      <c r="C3" s="76"/>
      <c r="D3" s="76"/>
      <c r="E3" s="77"/>
      <c r="G3" s="79"/>
      <c r="H3" s="79"/>
    </row>
    <row r="4" spans="2:8" s="80" customFormat="1" ht="18" customHeight="1">
      <c r="B4" s="244" t="s">
        <v>384</v>
      </c>
      <c r="C4" s="244"/>
      <c r="D4" s="244"/>
      <c r="E4" s="244"/>
      <c r="F4" s="244"/>
      <c r="G4" s="244"/>
      <c r="H4" s="244"/>
    </row>
    <row r="5" spans="2:8" s="58" customFormat="1" ht="6.75" customHeight="1">
      <c r="B5" s="81"/>
      <c r="C5" s="81"/>
      <c r="D5" s="81"/>
      <c r="G5" s="82"/>
      <c r="H5" s="82"/>
    </row>
    <row r="6" spans="2:8" s="58" customFormat="1" ht="12" customHeight="1">
      <c r="B6" s="230" t="s">
        <v>2</v>
      </c>
      <c r="C6" s="232" t="s">
        <v>8</v>
      </c>
      <c r="D6" s="233"/>
      <c r="E6" s="246"/>
      <c r="F6" s="230" t="s">
        <v>9</v>
      </c>
      <c r="G6" s="86" t="s">
        <v>132</v>
      </c>
      <c r="H6" s="86" t="s">
        <v>132</v>
      </c>
    </row>
    <row r="7" spans="2:8" s="58" customFormat="1" ht="12" customHeight="1">
      <c r="B7" s="231"/>
      <c r="C7" s="247"/>
      <c r="D7" s="248"/>
      <c r="E7" s="249"/>
      <c r="F7" s="231"/>
      <c r="G7" s="87" t="s">
        <v>133</v>
      </c>
      <c r="H7" s="88" t="s">
        <v>193</v>
      </c>
    </row>
    <row r="8" spans="2:8" s="178" customFormat="1" ht="24.75" customHeight="1">
      <c r="B8" s="174" t="s">
        <v>3</v>
      </c>
      <c r="C8" s="245" t="s">
        <v>194</v>
      </c>
      <c r="D8" s="228"/>
      <c r="E8" s="229"/>
      <c r="F8" s="176"/>
      <c r="G8" s="177">
        <f>G9+G12+G13+G21+G29+G30+G31</f>
        <v>40775559.760000005</v>
      </c>
      <c r="H8" s="177">
        <f>H9+H12+H13+H21+H29+H30+H31</f>
        <v>38954932</v>
      </c>
    </row>
    <row r="9" spans="2:8" s="91" customFormat="1" ht="16.5" customHeight="1">
      <c r="B9" s="92"/>
      <c r="C9" s="89">
        <v>1</v>
      </c>
      <c r="D9" s="85" t="s">
        <v>10</v>
      </c>
      <c r="E9" s="93"/>
      <c r="F9" s="94"/>
      <c r="G9" s="90">
        <f>G10+G11</f>
        <v>9976</v>
      </c>
      <c r="H9" s="90">
        <f>H10+H11</f>
        <v>7377445</v>
      </c>
    </row>
    <row r="10" spans="2:8" s="99" customFormat="1" ht="16.5" customHeight="1">
      <c r="B10" s="92"/>
      <c r="C10" s="89"/>
      <c r="D10" s="95" t="s">
        <v>96</v>
      </c>
      <c r="E10" s="96" t="s">
        <v>28</v>
      </c>
      <c r="F10" s="97"/>
      <c r="G10" s="98">
        <v>9976</v>
      </c>
      <c r="H10" s="98">
        <v>7377445</v>
      </c>
    </row>
    <row r="11" spans="2:8" s="99" customFormat="1" ht="16.5" customHeight="1">
      <c r="B11" s="100"/>
      <c r="C11" s="89"/>
      <c r="D11" s="95" t="s">
        <v>96</v>
      </c>
      <c r="E11" s="96" t="s">
        <v>29</v>
      </c>
      <c r="F11" s="97"/>
      <c r="G11" s="98">
        <v>0</v>
      </c>
      <c r="H11" s="98">
        <v>0</v>
      </c>
    </row>
    <row r="12" spans="2:8" s="178" customFormat="1" ht="16.5" customHeight="1">
      <c r="B12" s="180"/>
      <c r="C12" s="175">
        <v>2</v>
      </c>
      <c r="D12" s="173" t="s">
        <v>195</v>
      </c>
      <c r="E12" s="181"/>
      <c r="F12" s="182"/>
      <c r="G12" s="177"/>
      <c r="H12" s="177"/>
    </row>
    <row r="13" spans="2:8" s="178" customFormat="1" ht="16.5" customHeight="1">
      <c r="B13" s="180"/>
      <c r="C13" s="175">
        <v>3</v>
      </c>
      <c r="D13" s="173" t="s">
        <v>196</v>
      </c>
      <c r="E13" s="181"/>
      <c r="F13" s="182"/>
      <c r="G13" s="177">
        <f>G14+G15+G16+G17+G18+G19+G20</f>
        <v>27964456.76</v>
      </c>
      <c r="H13" s="177">
        <f>H14+H15+H16+H17+H18+H19+H20</f>
        <v>20388023</v>
      </c>
    </row>
    <row r="14" spans="2:8" s="99" customFormat="1" ht="16.5" customHeight="1">
      <c r="B14" s="92"/>
      <c r="C14" s="101"/>
      <c r="D14" s="95" t="s">
        <v>96</v>
      </c>
      <c r="E14" s="96" t="s">
        <v>97</v>
      </c>
      <c r="F14" s="97"/>
      <c r="G14" s="98">
        <v>26184944.76</v>
      </c>
      <c r="H14" s="98">
        <v>16590809</v>
      </c>
    </row>
    <row r="15" spans="2:8" s="99" customFormat="1" ht="16.5" customHeight="1">
      <c r="B15" s="100"/>
      <c r="C15" s="102"/>
      <c r="D15" s="103" t="s">
        <v>96</v>
      </c>
      <c r="E15" s="96" t="s">
        <v>98</v>
      </c>
      <c r="F15" s="97"/>
      <c r="G15" s="98">
        <v>0</v>
      </c>
      <c r="H15" s="98">
        <v>303302</v>
      </c>
    </row>
    <row r="16" spans="2:8" s="99" customFormat="1" ht="16.5" customHeight="1">
      <c r="B16" s="100"/>
      <c r="C16" s="102"/>
      <c r="D16" s="103" t="s">
        <v>96</v>
      </c>
      <c r="E16" s="96" t="s">
        <v>99</v>
      </c>
      <c r="F16" s="97"/>
      <c r="G16" s="98">
        <v>154618</v>
      </c>
      <c r="H16" s="98">
        <v>374915</v>
      </c>
    </row>
    <row r="17" spans="2:8" s="99" customFormat="1" ht="16.5" customHeight="1">
      <c r="B17" s="100"/>
      <c r="C17" s="102"/>
      <c r="D17" s="103" t="s">
        <v>96</v>
      </c>
      <c r="E17" s="96" t="s">
        <v>100</v>
      </c>
      <c r="F17" s="97"/>
      <c r="G17" s="98">
        <v>1624894</v>
      </c>
      <c r="H17" s="98">
        <v>3118997</v>
      </c>
    </row>
    <row r="18" spans="2:8" s="99" customFormat="1" ht="16.5" customHeight="1">
      <c r="B18" s="100"/>
      <c r="C18" s="102"/>
      <c r="D18" s="103" t="s">
        <v>96</v>
      </c>
      <c r="E18" s="96" t="s">
        <v>103</v>
      </c>
      <c r="F18" s="97"/>
      <c r="G18" s="98">
        <f>'Centro 08'!L37</f>
        <v>0</v>
      </c>
      <c r="H18" s="98">
        <f>'Centro 08'!M37</f>
        <v>0</v>
      </c>
    </row>
    <row r="19" spans="2:8" s="99" customFormat="1" ht="16.5" customHeight="1">
      <c r="B19" s="100"/>
      <c r="C19" s="102"/>
      <c r="D19" s="103" t="s">
        <v>96</v>
      </c>
      <c r="E19" s="96"/>
      <c r="F19" s="97"/>
      <c r="G19" s="98"/>
      <c r="H19" s="98"/>
    </row>
    <row r="20" spans="2:8" s="99" customFormat="1" ht="16.5" customHeight="1">
      <c r="B20" s="100"/>
      <c r="C20" s="102"/>
      <c r="D20" s="103" t="s">
        <v>96</v>
      </c>
      <c r="E20" s="96"/>
      <c r="F20" s="97"/>
      <c r="G20" s="98"/>
      <c r="H20" s="98"/>
    </row>
    <row r="21" spans="2:8" s="178" customFormat="1" ht="16.5" customHeight="1">
      <c r="B21" s="180"/>
      <c r="C21" s="175">
        <v>4</v>
      </c>
      <c r="D21" s="173" t="s">
        <v>11</v>
      </c>
      <c r="E21" s="181"/>
      <c r="F21" s="182"/>
      <c r="G21" s="177">
        <f>G22+G23+G24+G25+G26+G27+G28</f>
        <v>12801127</v>
      </c>
      <c r="H21" s="177">
        <f>H22+H23+H24+H25+H26+H27+H28</f>
        <v>11189464</v>
      </c>
    </row>
    <row r="22" spans="2:8" s="99" customFormat="1" ht="16.5" customHeight="1">
      <c r="B22" s="92"/>
      <c r="C22" s="101"/>
      <c r="D22" s="95" t="s">
        <v>96</v>
      </c>
      <c r="E22" s="96" t="s">
        <v>12</v>
      </c>
      <c r="F22" s="97"/>
      <c r="G22" s="98">
        <f>'Centro 08'!L22+'Centro 08'!L23</f>
        <v>0</v>
      </c>
      <c r="H22" s="98">
        <f>'Centro 08'!M22+'Centro 08'!M23</f>
        <v>0</v>
      </c>
    </row>
    <row r="23" spans="2:8" s="99" customFormat="1" ht="16.5" customHeight="1">
      <c r="B23" s="100"/>
      <c r="C23" s="102"/>
      <c r="D23" s="103" t="s">
        <v>96</v>
      </c>
      <c r="E23" s="96" t="s">
        <v>102</v>
      </c>
      <c r="F23" s="97"/>
      <c r="G23" s="98">
        <f>'Centro 08'!L24</f>
        <v>0</v>
      </c>
      <c r="H23" s="98">
        <f>'Centro 08'!M24</f>
        <v>0</v>
      </c>
    </row>
    <row r="24" spans="2:8" s="99" customFormat="1" ht="16.5" customHeight="1">
      <c r="B24" s="100"/>
      <c r="C24" s="102"/>
      <c r="D24" s="103" t="s">
        <v>96</v>
      </c>
      <c r="E24" s="96" t="s">
        <v>332</v>
      </c>
      <c r="F24" s="97"/>
      <c r="G24" s="98"/>
      <c r="H24" s="98"/>
    </row>
    <row r="25" spans="2:8" s="99" customFormat="1" ht="16.5" customHeight="1">
      <c r="B25" s="100"/>
      <c r="C25" s="102"/>
      <c r="D25" s="103" t="s">
        <v>96</v>
      </c>
      <c r="E25" s="96" t="s">
        <v>199</v>
      </c>
      <c r="F25" s="97"/>
      <c r="G25" s="98">
        <f>'Centro 08'!L25</f>
        <v>0</v>
      </c>
      <c r="H25" s="98">
        <f>'Centro 08'!M25</f>
        <v>0</v>
      </c>
    </row>
    <row r="26" spans="2:8" s="99" customFormat="1" ht="16.5" customHeight="1">
      <c r="B26" s="100"/>
      <c r="C26" s="102"/>
      <c r="D26" s="103" t="s">
        <v>96</v>
      </c>
      <c r="E26" s="96" t="s">
        <v>13</v>
      </c>
      <c r="F26" s="97"/>
      <c r="G26" s="98">
        <v>12801127</v>
      </c>
      <c r="H26" s="98">
        <v>11189464</v>
      </c>
    </row>
    <row r="27" spans="2:8" s="99" customFormat="1" ht="16.5" customHeight="1">
      <c r="B27" s="100"/>
      <c r="C27" s="102"/>
      <c r="D27" s="103" t="s">
        <v>96</v>
      </c>
      <c r="E27" s="96" t="s">
        <v>14</v>
      </c>
      <c r="F27" s="97"/>
      <c r="G27" s="98">
        <f>'Centro 08'!L30</f>
        <v>0</v>
      </c>
      <c r="H27" s="98">
        <f>'Centro 08'!M30</f>
        <v>0</v>
      </c>
    </row>
    <row r="28" spans="2:8" s="99" customFormat="1" ht="16.5" customHeight="1">
      <c r="B28" s="100"/>
      <c r="C28" s="102"/>
      <c r="D28" s="103" t="s">
        <v>96</v>
      </c>
      <c r="E28" s="96"/>
      <c r="F28" s="97"/>
      <c r="G28" s="98"/>
      <c r="H28" s="98"/>
    </row>
    <row r="29" spans="2:8" s="178" customFormat="1" ht="16.5" customHeight="1">
      <c r="B29" s="180"/>
      <c r="C29" s="175">
        <v>5</v>
      </c>
      <c r="D29" s="173" t="s">
        <v>197</v>
      </c>
      <c r="E29" s="181"/>
      <c r="F29" s="182"/>
      <c r="G29" s="177"/>
      <c r="H29" s="177"/>
    </row>
    <row r="30" spans="2:8" s="178" customFormat="1" ht="16.5" customHeight="1">
      <c r="B30" s="180"/>
      <c r="C30" s="175">
        <v>6</v>
      </c>
      <c r="D30" s="173" t="s">
        <v>198</v>
      </c>
      <c r="E30" s="181"/>
      <c r="F30" s="182"/>
      <c r="G30" s="177"/>
      <c r="H30" s="177"/>
    </row>
    <row r="31" spans="2:8" s="178" customFormat="1" ht="16.5" customHeight="1">
      <c r="B31" s="180"/>
      <c r="C31" s="175">
        <v>7</v>
      </c>
      <c r="D31" s="173" t="s">
        <v>15</v>
      </c>
      <c r="E31" s="181"/>
      <c r="F31" s="182"/>
      <c r="G31" s="177">
        <f>G32+G33</f>
        <v>0</v>
      </c>
      <c r="H31" s="177"/>
    </row>
    <row r="32" spans="2:8" s="91" customFormat="1" ht="16.5" customHeight="1">
      <c r="B32" s="92"/>
      <c r="C32" s="89"/>
      <c r="D32" s="95" t="s">
        <v>96</v>
      </c>
      <c r="E32" s="93" t="s">
        <v>200</v>
      </c>
      <c r="F32" s="94"/>
      <c r="G32" s="90">
        <f>'Centro 08'!L43</f>
        <v>0</v>
      </c>
      <c r="H32" s="90">
        <f>'Centro 08'!M43</f>
        <v>0</v>
      </c>
    </row>
    <row r="33" spans="2:8" s="91" customFormat="1" ht="16.5" customHeight="1">
      <c r="B33" s="92"/>
      <c r="C33" s="89"/>
      <c r="D33" s="95" t="s">
        <v>96</v>
      </c>
      <c r="E33" s="93"/>
      <c r="F33" s="94"/>
      <c r="G33" s="90"/>
      <c r="H33" s="90"/>
    </row>
    <row r="34" spans="2:8" s="178" customFormat="1" ht="24.75" customHeight="1">
      <c r="B34" s="180" t="s">
        <v>4</v>
      </c>
      <c r="C34" s="245" t="s">
        <v>16</v>
      </c>
      <c r="D34" s="228"/>
      <c r="E34" s="229"/>
      <c r="F34" s="182"/>
      <c r="G34" s="177">
        <f>G35+G36+G41+G42+G43+G44</f>
        <v>39050920</v>
      </c>
      <c r="H34" s="177">
        <f>H35+H36+H41+H42+H43+H44</f>
        <v>38696740</v>
      </c>
    </row>
    <row r="35" spans="2:8" s="178" customFormat="1" ht="16.5" customHeight="1">
      <c r="B35" s="180"/>
      <c r="C35" s="175">
        <v>1</v>
      </c>
      <c r="D35" s="173" t="s">
        <v>17</v>
      </c>
      <c r="E35" s="181"/>
      <c r="F35" s="182"/>
      <c r="G35" s="177"/>
      <c r="H35" s="177"/>
    </row>
    <row r="36" spans="2:8" s="178" customFormat="1" ht="16.5" customHeight="1">
      <c r="B36" s="180"/>
      <c r="C36" s="175">
        <v>2</v>
      </c>
      <c r="D36" s="173" t="s">
        <v>18</v>
      </c>
      <c r="E36" s="181"/>
      <c r="F36" s="182"/>
      <c r="G36" s="177">
        <f>G37+G38+G39+G40</f>
        <v>39050920</v>
      </c>
      <c r="H36" s="177">
        <f>H37+H38+H39+H40</f>
        <v>38696740</v>
      </c>
    </row>
    <row r="37" spans="2:8" s="99" customFormat="1" ht="16.5" customHeight="1">
      <c r="B37" s="92"/>
      <c r="C37" s="101"/>
      <c r="D37" s="95" t="s">
        <v>96</v>
      </c>
      <c r="E37" s="96" t="s">
        <v>23</v>
      </c>
      <c r="F37" s="97"/>
      <c r="G37" s="98">
        <f>'Centro 08'!L13</f>
        <v>0</v>
      </c>
      <c r="H37" s="98">
        <f>'Centro 08'!M13</f>
        <v>0</v>
      </c>
    </row>
    <row r="38" spans="2:8" s="99" customFormat="1" ht="16.5" customHeight="1">
      <c r="B38" s="100"/>
      <c r="C38" s="102"/>
      <c r="D38" s="103" t="s">
        <v>96</v>
      </c>
      <c r="E38" s="96" t="s">
        <v>5</v>
      </c>
      <c r="F38" s="97"/>
      <c r="G38" s="98">
        <v>0</v>
      </c>
      <c r="H38" s="98">
        <v>0</v>
      </c>
    </row>
    <row r="39" spans="2:8" s="99" customFormat="1" ht="16.5" customHeight="1">
      <c r="B39" s="100"/>
      <c r="C39" s="102"/>
      <c r="D39" s="103" t="s">
        <v>96</v>
      </c>
      <c r="E39" s="96" t="s">
        <v>101</v>
      </c>
      <c r="F39" s="97"/>
      <c r="G39" s="98">
        <v>2647047</v>
      </c>
      <c r="H39" s="98">
        <v>2292867</v>
      </c>
    </row>
    <row r="40" spans="2:8" s="99" customFormat="1" ht="16.5" customHeight="1">
      <c r="B40" s="100"/>
      <c r="C40" s="102"/>
      <c r="D40" s="103" t="s">
        <v>96</v>
      </c>
      <c r="E40" s="96" t="s">
        <v>379</v>
      </c>
      <c r="F40" s="97"/>
      <c r="G40" s="98">
        <v>36403873</v>
      </c>
      <c r="H40" s="98">
        <v>36403873</v>
      </c>
    </row>
    <row r="41" spans="2:8" s="178" customFormat="1" ht="16.5" customHeight="1">
      <c r="B41" s="180"/>
      <c r="C41" s="175">
        <v>3</v>
      </c>
      <c r="D41" s="173" t="s">
        <v>19</v>
      </c>
      <c r="E41" s="181"/>
      <c r="F41" s="182"/>
      <c r="G41" s="177"/>
      <c r="H41" s="177"/>
    </row>
    <row r="42" spans="2:8" s="178" customFormat="1" ht="16.5" customHeight="1">
      <c r="B42" s="180"/>
      <c r="C42" s="175">
        <v>4</v>
      </c>
      <c r="D42" s="173" t="s">
        <v>20</v>
      </c>
      <c r="E42" s="181"/>
      <c r="F42" s="182"/>
      <c r="G42" s="177">
        <f>'Centro 08'!L9+'Centro 08'!L10+'Centro 08'!L11+'Centro 08'!L12</f>
        <v>0</v>
      </c>
      <c r="H42" s="177">
        <f>'Centro 08'!M9+'Centro 08'!M10+'Centro 08'!M11+'Centro 08'!M12</f>
        <v>0</v>
      </c>
    </row>
    <row r="43" spans="2:8" s="178" customFormat="1" ht="16.5" customHeight="1">
      <c r="B43" s="180"/>
      <c r="C43" s="175">
        <v>5</v>
      </c>
      <c r="D43" s="173" t="s">
        <v>21</v>
      </c>
      <c r="E43" s="181"/>
      <c r="F43" s="182"/>
      <c r="G43" s="177"/>
      <c r="H43" s="177"/>
    </row>
    <row r="44" spans="2:8" s="178" customFormat="1" ht="16.5" customHeight="1">
      <c r="B44" s="180"/>
      <c r="C44" s="175">
        <v>6</v>
      </c>
      <c r="D44" s="173" t="s">
        <v>22</v>
      </c>
      <c r="E44" s="181"/>
      <c r="F44" s="182"/>
      <c r="G44" s="177"/>
      <c r="H44" s="177"/>
    </row>
    <row r="45" spans="2:8" s="178" customFormat="1" ht="30" customHeight="1">
      <c r="B45" s="182"/>
      <c r="C45" s="245" t="s">
        <v>53</v>
      </c>
      <c r="D45" s="228"/>
      <c r="E45" s="229"/>
      <c r="F45" s="182"/>
      <c r="G45" s="177">
        <f>G8+G34</f>
        <v>79826479.76</v>
      </c>
      <c r="H45" s="177">
        <f>H8+H34</f>
        <v>77651672</v>
      </c>
    </row>
    <row r="46" spans="2:8" s="91" customFormat="1" ht="9.75" customHeight="1">
      <c r="B46" s="105"/>
      <c r="C46" s="105"/>
      <c r="D46" s="105"/>
      <c r="E46" s="105"/>
      <c r="F46" s="106"/>
      <c r="G46" s="107"/>
      <c r="H46" s="107"/>
    </row>
    <row r="47" spans="2:8" s="91" customFormat="1" ht="15.75" customHeight="1">
      <c r="B47" s="105"/>
      <c r="C47" s="105"/>
      <c r="D47" s="105"/>
      <c r="E47" s="105"/>
      <c r="F47" s="106"/>
      <c r="G47" s="107">
        <f>G45-Pasivet!G46</f>
        <v>-0.23999999463558197</v>
      </c>
      <c r="H47" s="107">
        <f>H45-Pasivet!H46</f>
        <v>0</v>
      </c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7"/>
  <sheetViews>
    <sheetView tabSelected="1" workbookViewId="0" topLeftCell="A10">
      <selection activeCell="G15" sqref="G15"/>
    </sheetView>
  </sheetViews>
  <sheetFormatPr defaultColWidth="9.140625" defaultRowHeight="12.75"/>
  <cols>
    <col min="1" max="1" width="13.28125" style="108" customWidth="1"/>
    <col min="2" max="2" width="3.7109375" style="109" customWidth="1"/>
    <col min="3" max="3" width="2.7109375" style="109" customWidth="1"/>
    <col min="4" max="4" width="4.00390625" style="109" customWidth="1"/>
    <col min="5" max="5" width="40.57421875" style="108" customWidth="1"/>
    <col min="6" max="6" width="8.28125" style="108" customWidth="1"/>
    <col min="7" max="8" width="15.7109375" style="110" customWidth="1"/>
    <col min="9" max="9" width="1.421875" style="108" customWidth="1"/>
    <col min="10" max="16384" width="9.140625" style="108" customWidth="1"/>
  </cols>
  <sheetData>
    <row r="2" spans="2:8" s="78" customFormat="1" ht="18">
      <c r="B2" s="75" t="s">
        <v>339</v>
      </c>
      <c r="C2" s="76"/>
      <c r="D2" s="76"/>
      <c r="E2" s="77"/>
      <c r="H2" s="79" t="s">
        <v>220</v>
      </c>
    </row>
    <row r="3" spans="2:8" s="78" customFormat="1" ht="6" customHeight="1">
      <c r="B3" s="75"/>
      <c r="C3" s="76"/>
      <c r="D3" s="76"/>
      <c r="E3" s="77"/>
      <c r="G3" s="79"/>
      <c r="H3" s="79"/>
    </row>
    <row r="4" spans="2:8" s="80" customFormat="1" ht="18" customHeight="1">
      <c r="B4" s="244" t="s">
        <v>384</v>
      </c>
      <c r="C4" s="244"/>
      <c r="D4" s="244"/>
      <c r="E4" s="244"/>
      <c r="F4" s="244"/>
      <c r="G4" s="244"/>
      <c r="H4" s="244"/>
    </row>
    <row r="5" spans="2:8" s="58" customFormat="1" ht="6.75" customHeight="1">
      <c r="B5" s="81"/>
      <c r="C5" s="81"/>
      <c r="D5" s="81"/>
      <c r="G5" s="82"/>
      <c r="H5" s="82"/>
    </row>
    <row r="6" spans="2:8" s="80" customFormat="1" ht="15.75" customHeight="1">
      <c r="B6" s="230" t="s">
        <v>2</v>
      </c>
      <c r="C6" s="232" t="s">
        <v>48</v>
      </c>
      <c r="D6" s="233"/>
      <c r="E6" s="246"/>
      <c r="F6" s="230" t="s">
        <v>9</v>
      </c>
      <c r="G6" s="86" t="s">
        <v>132</v>
      </c>
      <c r="H6" s="86" t="s">
        <v>132</v>
      </c>
    </row>
    <row r="7" spans="2:8" s="80" customFormat="1" ht="15.75" customHeight="1">
      <c r="B7" s="231"/>
      <c r="C7" s="247"/>
      <c r="D7" s="248"/>
      <c r="E7" s="249"/>
      <c r="F7" s="231"/>
      <c r="G7" s="87" t="s">
        <v>133</v>
      </c>
      <c r="H7" s="88" t="s">
        <v>193</v>
      </c>
    </row>
    <row r="8" spans="2:8" s="178" customFormat="1" ht="24.75" customHeight="1">
      <c r="B8" s="180" t="s">
        <v>3</v>
      </c>
      <c r="C8" s="245" t="s">
        <v>49</v>
      </c>
      <c r="D8" s="228"/>
      <c r="E8" s="229"/>
      <c r="F8" s="182"/>
      <c r="G8" s="177">
        <f>G9+G10+G13+G25+G26</f>
        <v>28388048</v>
      </c>
      <c r="H8" s="177">
        <f>H9+H10+H13+H25+H26</f>
        <v>32771895</v>
      </c>
    </row>
    <row r="9" spans="2:8" s="178" customFormat="1" ht="15.75" customHeight="1">
      <c r="B9" s="180"/>
      <c r="C9" s="175">
        <v>1</v>
      </c>
      <c r="D9" s="173" t="s">
        <v>24</v>
      </c>
      <c r="E9" s="181"/>
      <c r="F9" s="182"/>
      <c r="G9" s="177"/>
      <c r="H9" s="177"/>
    </row>
    <row r="10" spans="2:8" s="178" customFormat="1" ht="15.75" customHeight="1">
      <c r="B10" s="180"/>
      <c r="C10" s="175">
        <v>2</v>
      </c>
      <c r="D10" s="173" t="s">
        <v>25</v>
      </c>
      <c r="E10" s="181"/>
      <c r="F10" s="182"/>
      <c r="G10" s="179">
        <f>G11+G12</f>
        <v>80029</v>
      </c>
      <c r="H10" s="179">
        <f>H11+H12</f>
        <v>0</v>
      </c>
    </row>
    <row r="11" spans="2:8" s="99" customFormat="1" ht="15.75" customHeight="1">
      <c r="B11" s="92"/>
      <c r="C11" s="101"/>
      <c r="D11" s="95" t="s">
        <v>96</v>
      </c>
      <c r="E11" s="96" t="s">
        <v>104</v>
      </c>
      <c r="F11" s="97"/>
      <c r="G11" s="179">
        <v>80029</v>
      </c>
      <c r="H11" s="179">
        <f>'Centro 08'!N46</f>
        <v>0</v>
      </c>
    </row>
    <row r="12" spans="2:8" s="99" customFormat="1" ht="15.75" customHeight="1">
      <c r="B12" s="100"/>
      <c r="C12" s="102"/>
      <c r="D12" s="103" t="s">
        <v>96</v>
      </c>
      <c r="E12" s="96" t="s">
        <v>201</v>
      </c>
      <c r="F12" s="97"/>
      <c r="G12" s="179">
        <f>'Centro 08'!M40</f>
        <v>0</v>
      </c>
      <c r="H12" s="179">
        <f>'Centro 08'!N40</f>
        <v>0</v>
      </c>
    </row>
    <row r="13" spans="2:8" s="178" customFormat="1" ht="15.75" customHeight="1">
      <c r="B13" s="180"/>
      <c r="C13" s="175">
        <v>3</v>
      </c>
      <c r="D13" s="173" t="s">
        <v>26</v>
      </c>
      <c r="E13" s="181"/>
      <c r="F13" s="182"/>
      <c r="G13" s="179">
        <f>G14+G15+G16+G17+G18+G19+G20+G21+G22+G23+G24</f>
        <v>28308019</v>
      </c>
      <c r="H13" s="179">
        <f>H14+H15+H16+H17+H18+H19+H20+H21+H22+H23+H24</f>
        <v>32771895</v>
      </c>
    </row>
    <row r="14" spans="2:8" s="99" customFormat="1" ht="15.75" customHeight="1">
      <c r="B14" s="92"/>
      <c r="C14" s="101"/>
      <c r="D14" s="95" t="s">
        <v>96</v>
      </c>
      <c r="E14" s="96" t="s">
        <v>32</v>
      </c>
      <c r="F14" s="97"/>
      <c r="G14" s="98">
        <v>27919382</v>
      </c>
      <c r="H14" s="98">
        <v>32411266</v>
      </c>
    </row>
    <row r="15" spans="2:8" s="99" customFormat="1" ht="15.75" customHeight="1">
      <c r="B15" s="100"/>
      <c r="C15" s="102"/>
      <c r="D15" s="103" t="s">
        <v>96</v>
      </c>
      <c r="E15" s="96" t="s">
        <v>63</v>
      </c>
      <c r="F15" s="97"/>
      <c r="G15" s="98">
        <v>355436</v>
      </c>
      <c r="H15" s="98">
        <v>328624</v>
      </c>
    </row>
    <row r="16" spans="2:8" s="99" customFormat="1" ht="15.75" customHeight="1">
      <c r="B16" s="100"/>
      <c r="C16" s="102"/>
      <c r="D16" s="103" t="s">
        <v>96</v>
      </c>
      <c r="E16" s="96" t="s">
        <v>105</v>
      </c>
      <c r="F16" s="97"/>
      <c r="G16" s="98">
        <v>33201</v>
      </c>
      <c r="H16" s="98">
        <v>26505</v>
      </c>
    </row>
    <row r="17" spans="2:8" s="99" customFormat="1" ht="15.75" customHeight="1">
      <c r="B17" s="100"/>
      <c r="C17" s="102"/>
      <c r="D17" s="103" t="s">
        <v>96</v>
      </c>
      <c r="E17" s="96" t="s">
        <v>106</v>
      </c>
      <c r="F17" s="97"/>
      <c r="G17" s="98">
        <v>0</v>
      </c>
      <c r="H17" s="98">
        <v>5500</v>
      </c>
    </row>
    <row r="18" spans="2:8" s="99" customFormat="1" ht="15.75" customHeight="1">
      <c r="B18" s="100"/>
      <c r="C18" s="102"/>
      <c r="D18" s="103" t="s">
        <v>96</v>
      </c>
      <c r="E18" s="96" t="s">
        <v>107</v>
      </c>
      <c r="F18" s="97"/>
      <c r="G18" s="98">
        <v>0</v>
      </c>
      <c r="H18" s="98">
        <v>0</v>
      </c>
    </row>
    <row r="19" spans="2:8" s="99" customFormat="1" ht="15.75" customHeight="1">
      <c r="B19" s="100"/>
      <c r="C19" s="102"/>
      <c r="D19" s="103" t="s">
        <v>96</v>
      </c>
      <c r="E19" s="96" t="s">
        <v>108</v>
      </c>
      <c r="F19" s="97"/>
      <c r="G19" s="98">
        <v>0</v>
      </c>
      <c r="H19" s="98">
        <v>0</v>
      </c>
    </row>
    <row r="20" spans="2:8" s="99" customFormat="1" ht="15.75" customHeight="1">
      <c r="B20" s="100"/>
      <c r="C20" s="102"/>
      <c r="D20" s="103" t="s">
        <v>96</v>
      </c>
      <c r="E20" s="96" t="s">
        <v>109</v>
      </c>
      <c r="F20" s="97"/>
      <c r="G20" s="98">
        <f>'Centro 08'!M36</f>
        <v>0</v>
      </c>
      <c r="H20" s="98">
        <f>'Centro 08'!N36</f>
        <v>0</v>
      </c>
    </row>
    <row r="21" spans="2:8" s="99" customFormat="1" ht="15.75" customHeight="1">
      <c r="B21" s="100"/>
      <c r="C21" s="102"/>
      <c r="D21" s="103" t="s">
        <v>96</v>
      </c>
      <c r="E21" s="96" t="s">
        <v>103</v>
      </c>
      <c r="F21" s="97"/>
      <c r="G21" s="98">
        <f>'Centro 08'!M37</f>
        <v>0</v>
      </c>
      <c r="H21" s="98">
        <f>'Centro 08'!N37</f>
        <v>0</v>
      </c>
    </row>
    <row r="22" spans="2:8" s="99" customFormat="1" ht="15.75" customHeight="1">
      <c r="B22" s="100"/>
      <c r="C22" s="102"/>
      <c r="D22" s="103" t="s">
        <v>96</v>
      </c>
      <c r="E22" s="96" t="s">
        <v>111</v>
      </c>
      <c r="F22" s="97"/>
      <c r="G22" s="98">
        <f>'Centro 08'!M38</f>
        <v>0</v>
      </c>
      <c r="H22" s="98">
        <f>'Centro 08'!N38</f>
        <v>0</v>
      </c>
    </row>
    <row r="23" spans="2:8" s="99" customFormat="1" ht="15.75" customHeight="1">
      <c r="B23" s="100"/>
      <c r="C23" s="102"/>
      <c r="D23" s="103" t="s">
        <v>96</v>
      </c>
      <c r="E23" s="96" t="s">
        <v>110</v>
      </c>
      <c r="F23" s="97"/>
      <c r="G23" s="98">
        <v>0</v>
      </c>
      <c r="H23" s="98">
        <v>0</v>
      </c>
    </row>
    <row r="24" spans="2:8" s="99" customFormat="1" ht="15.75" customHeight="1">
      <c r="B24" s="100"/>
      <c r="C24" s="102"/>
      <c r="D24" s="103" t="s">
        <v>96</v>
      </c>
      <c r="E24" s="96" t="s">
        <v>330</v>
      </c>
      <c r="F24" s="97"/>
      <c r="G24" s="98">
        <v>0</v>
      </c>
      <c r="H24" s="98">
        <v>0</v>
      </c>
    </row>
    <row r="25" spans="2:8" s="178" customFormat="1" ht="15.75" customHeight="1">
      <c r="B25" s="180"/>
      <c r="C25" s="175">
        <v>4</v>
      </c>
      <c r="D25" s="173" t="s">
        <v>27</v>
      </c>
      <c r="E25" s="181"/>
      <c r="F25" s="182"/>
      <c r="G25" s="177"/>
      <c r="H25" s="177"/>
    </row>
    <row r="26" spans="2:8" s="178" customFormat="1" ht="15.75" customHeight="1">
      <c r="B26" s="180"/>
      <c r="C26" s="175">
        <v>5</v>
      </c>
      <c r="D26" s="173" t="s">
        <v>202</v>
      </c>
      <c r="E26" s="181"/>
      <c r="F26" s="182"/>
      <c r="G26" s="177"/>
      <c r="H26" s="177"/>
    </row>
    <row r="27" spans="2:8" s="178" customFormat="1" ht="24.75" customHeight="1">
      <c r="B27" s="180" t="s">
        <v>4</v>
      </c>
      <c r="C27" s="245" t="s">
        <v>50</v>
      </c>
      <c r="D27" s="228"/>
      <c r="E27" s="229"/>
      <c r="F27" s="182"/>
      <c r="G27" s="177">
        <f>G28+G31+G32+G33</f>
        <v>34108259</v>
      </c>
      <c r="H27" s="177">
        <f>H28+H31+H32+H33</f>
        <v>34108259</v>
      </c>
    </row>
    <row r="28" spans="2:8" s="178" customFormat="1" ht="15.75" customHeight="1">
      <c r="B28" s="180"/>
      <c r="C28" s="175">
        <v>1</v>
      </c>
      <c r="D28" s="173" t="s">
        <v>33</v>
      </c>
      <c r="E28" s="181"/>
      <c r="F28" s="182"/>
      <c r="G28" s="179">
        <f>G29+G30</f>
        <v>0</v>
      </c>
      <c r="H28" s="179">
        <f>H29+H30</f>
        <v>0</v>
      </c>
    </row>
    <row r="29" spans="2:8" s="99" customFormat="1" ht="15.75" customHeight="1">
      <c r="B29" s="92"/>
      <c r="C29" s="101"/>
      <c r="D29" s="95" t="s">
        <v>96</v>
      </c>
      <c r="E29" s="96" t="s">
        <v>34</v>
      </c>
      <c r="F29" s="97"/>
      <c r="G29" s="98">
        <f>'Centro 08'!M39+'Centro 08'!M42</f>
        <v>0</v>
      </c>
      <c r="H29" s="98">
        <f>'Centro 08'!N39+'Centro 08'!N42</f>
        <v>0</v>
      </c>
    </row>
    <row r="30" spans="2:8" s="99" customFormat="1" ht="15.75" customHeight="1">
      <c r="B30" s="100"/>
      <c r="C30" s="102"/>
      <c r="D30" s="103" t="s">
        <v>96</v>
      </c>
      <c r="E30" s="96" t="s">
        <v>30</v>
      </c>
      <c r="F30" s="97"/>
      <c r="G30" s="98"/>
      <c r="H30" s="98"/>
    </row>
    <row r="31" spans="2:8" s="91" customFormat="1" ht="15.75" customHeight="1">
      <c r="B31" s="100"/>
      <c r="C31" s="89">
        <v>2</v>
      </c>
      <c r="D31" s="85" t="s">
        <v>35</v>
      </c>
      <c r="E31" s="93"/>
      <c r="F31" s="94"/>
      <c r="G31" s="90">
        <v>34108259</v>
      </c>
      <c r="H31" s="90">
        <v>34108259</v>
      </c>
    </row>
    <row r="32" spans="2:8" s="91" customFormat="1" ht="15.75" customHeight="1">
      <c r="B32" s="92"/>
      <c r="C32" s="89">
        <v>3</v>
      </c>
      <c r="D32" s="85" t="s">
        <v>27</v>
      </c>
      <c r="E32" s="93"/>
      <c r="F32" s="94"/>
      <c r="G32" s="90"/>
      <c r="H32" s="90"/>
    </row>
    <row r="33" spans="2:8" s="91" customFormat="1" ht="15.75" customHeight="1">
      <c r="B33" s="92"/>
      <c r="C33" s="89">
        <v>4</v>
      </c>
      <c r="D33" s="85" t="s">
        <v>36</v>
      </c>
      <c r="E33" s="93"/>
      <c r="F33" s="94"/>
      <c r="G33" s="90"/>
      <c r="H33" s="90"/>
    </row>
    <row r="34" spans="2:8" s="178" customFormat="1" ht="24.75" customHeight="1">
      <c r="B34" s="180"/>
      <c r="C34" s="245" t="s">
        <v>52</v>
      </c>
      <c r="D34" s="228"/>
      <c r="E34" s="229"/>
      <c r="F34" s="182"/>
      <c r="G34" s="177">
        <f>G8+G27</f>
        <v>62496307</v>
      </c>
      <c r="H34" s="177">
        <f>H8+H27</f>
        <v>66880154</v>
      </c>
    </row>
    <row r="35" spans="2:8" s="178" customFormat="1" ht="24.75" customHeight="1">
      <c r="B35" s="180" t="s">
        <v>37</v>
      </c>
      <c r="C35" s="245" t="s">
        <v>38</v>
      </c>
      <c r="D35" s="228"/>
      <c r="E35" s="229"/>
      <c r="F35" s="182"/>
      <c r="G35" s="177">
        <f>G36+G37+G38+G39+G40+G41+G42+G43+G44+G45</f>
        <v>17330173</v>
      </c>
      <c r="H35" s="177">
        <f>H36+H37+H38+H39+H40+H41+H42+H43+H44+H45</f>
        <v>10771518</v>
      </c>
    </row>
    <row r="36" spans="2:8" s="91" customFormat="1" ht="15.75" customHeight="1">
      <c r="B36" s="92"/>
      <c r="C36" s="89">
        <v>1</v>
      </c>
      <c r="D36" s="85" t="s">
        <v>39</v>
      </c>
      <c r="E36" s="93"/>
      <c r="F36" s="94"/>
      <c r="G36" s="90"/>
      <c r="H36" s="90"/>
    </row>
    <row r="37" spans="2:8" s="91" customFormat="1" ht="15.75" customHeight="1">
      <c r="B37" s="92"/>
      <c r="C37" s="111">
        <v>2</v>
      </c>
      <c r="D37" s="85" t="s">
        <v>40</v>
      </c>
      <c r="E37" s="93"/>
      <c r="F37" s="94"/>
      <c r="G37" s="90"/>
      <c r="H37" s="90"/>
    </row>
    <row r="38" spans="2:8" s="91" customFormat="1" ht="15.75" customHeight="1">
      <c r="B38" s="92"/>
      <c r="C38" s="89">
        <v>3</v>
      </c>
      <c r="D38" s="85" t="s">
        <v>41</v>
      </c>
      <c r="E38" s="93"/>
      <c r="F38" s="94"/>
      <c r="G38" s="90">
        <v>100000</v>
      </c>
      <c r="H38" s="90">
        <v>100000</v>
      </c>
    </row>
    <row r="39" spans="2:8" s="91" customFormat="1" ht="15.75" customHeight="1">
      <c r="B39" s="92"/>
      <c r="C39" s="111">
        <v>4</v>
      </c>
      <c r="D39" s="85" t="s">
        <v>42</v>
      </c>
      <c r="E39" s="93"/>
      <c r="F39" s="94"/>
      <c r="G39" s="90"/>
      <c r="H39" s="90"/>
    </row>
    <row r="40" spans="2:8" s="91" customFormat="1" ht="15.75" customHeight="1">
      <c r="B40" s="92"/>
      <c r="C40" s="89">
        <v>5</v>
      </c>
      <c r="D40" s="85" t="s">
        <v>112</v>
      </c>
      <c r="E40" s="93"/>
      <c r="F40" s="94"/>
      <c r="G40" s="90"/>
      <c r="H40" s="90"/>
    </row>
    <row r="41" spans="2:8" s="91" customFormat="1" ht="15.75" customHeight="1">
      <c r="B41" s="92"/>
      <c r="C41" s="111">
        <v>6</v>
      </c>
      <c r="D41" s="85" t="s">
        <v>43</v>
      </c>
      <c r="E41" s="93"/>
      <c r="F41" s="94"/>
      <c r="G41" s="90">
        <f>'Centro 08'!M5</f>
        <v>0</v>
      </c>
      <c r="H41" s="90">
        <f>'Centro 08'!N5</f>
        <v>0</v>
      </c>
    </row>
    <row r="42" spans="2:8" s="91" customFormat="1" ht="15.75" customHeight="1">
      <c r="B42" s="92"/>
      <c r="C42" s="89">
        <v>7</v>
      </c>
      <c r="D42" s="85" t="s">
        <v>44</v>
      </c>
      <c r="E42" s="93"/>
      <c r="F42" s="94"/>
      <c r="G42" s="90">
        <v>0</v>
      </c>
      <c r="H42" s="90">
        <v>0</v>
      </c>
    </row>
    <row r="43" spans="2:8" s="91" customFormat="1" ht="15.75" customHeight="1">
      <c r="B43" s="92"/>
      <c r="C43" s="111">
        <v>8</v>
      </c>
      <c r="D43" s="85" t="s">
        <v>45</v>
      </c>
      <c r="E43" s="93"/>
      <c r="F43" s="94"/>
      <c r="G43" s="90">
        <v>0</v>
      </c>
      <c r="H43" s="90">
        <f>'Centro 08'!N6</f>
        <v>0</v>
      </c>
    </row>
    <row r="44" spans="2:8" s="91" customFormat="1" ht="15.75" customHeight="1">
      <c r="B44" s="92"/>
      <c r="C44" s="89">
        <v>9</v>
      </c>
      <c r="D44" s="85" t="s">
        <v>46</v>
      </c>
      <c r="E44" s="93"/>
      <c r="F44" s="94"/>
      <c r="G44" s="90">
        <v>10671518</v>
      </c>
      <c r="H44" s="90">
        <v>6217642</v>
      </c>
    </row>
    <row r="45" spans="2:8" s="91" customFormat="1" ht="15.75" customHeight="1">
      <c r="B45" s="92"/>
      <c r="C45" s="111">
        <v>10</v>
      </c>
      <c r="D45" s="85" t="s">
        <v>47</v>
      </c>
      <c r="E45" s="93"/>
      <c r="F45" s="94"/>
      <c r="G45" s="90">
        <v>6558655</v>
      </c>
      <c r="H45" s="90">
        <v>4453876</v>
      </c>
    </row>
    <row r="46" spans="2:8" s="178" customFormat="1" ht="24.75" customHeight="1">
      <c r="B46" s="180"/>
      <c r="C46" s="245" t="s">
        <v>51</v>
      </c>
      <c r="D46" s="228"/>
      <c r="E46" s="229"/>
      <c r="F46" s="182"/>
      <c r="G46" s="177">
        <f>G34+G35</f>
        <v>79826480</v>
      </c>
      <c r="H46" s="177">
        <f>H34+H35</f>
        <v>77651672</v>
      </c>
    </row>
    <row r="47" spans="2:8" s="91" customFormat="1" ht="15.75" customHeight="1">
      <c r="B47" s="105"/>
      <c r="C47" s="105"/>
      <c r="D47" s="112"/>
      <c r="E47" s="106"/>
      <c r="F47" s="106"/>
      <c r="G47" s="107"/>
      <c r="H47" s="107"/>
    </row>
    <row r="48" spans="2:8" s="91" customFormat="1" ht="15.75" customHeight="1">
      <c r="B48" s="105"/>
      <c r="C48" s="105"/>
      <c r="D48" s="112"/>
      <c r="E48" s="106"/>
      <c r="F48" s="106"/>
      <c r="G48" s="107"/>
      <c r="H48" s="107"/>
    </row>
    <row r="49" spans="2:8" s="91" customFormat="1" ht="15.75" customHeight="1">
      <c r="B49" s="105"/>
      <c r="C49" s="105"/>
      <c r="D49" s="112"/>
      <c r="E49" s="106"/>
      <c r="F49" s="106"/>
      <c r="G49" s="107"/>
      <c r="H49" s="107"/>
    </row>
    <row r="50" spans="2:8" s="91" customFormat="1" ht="15.75" customHeight="1">
      <c r="B50" s="105"/>
      <c r="C50" s="105"/>
      <c r="D50" s="112"/>
      <c r="E50" s="106"/>
      <c r="F50" s="106"/>
      <c r="G50" s="107"/>
      <c r="H50" s="107"/>
    </row>
    <row r="51" spans="2:8" s="91" customFormat="1" ht="15.75" customHeight="1">
      <c r="B51" s="105"/>
      <c r="C51" s="105"/>
      <c r="D51" s="112"/>
      <c r="E51" s="106"/>
      <c r="F51" s="106"/>
      <c r="G51" s="107"/>
      <c r="H51" s="107"/>
    </row>
    <row r="52" spans="2:8" s="91" customFormat="1" ht="15.75" customHeight="1">
      <c r="B52" s="105"/>
      <c r="C52" s="105"/>
      <c r="D52" s="112"/>
      <c r="E52" s="106"/>
      <c r="F52" s="106"/>
      <c r="G52" s="107"/>
      <c r="H52" s="107"/>
    </row>
    <row r="53" spans="2:8" s="91" customFormat="1" ht="15.75" customHeight="1">
      <c r="B53" s="105"/>
      <c r="C53" s="105"/>
      <c r="D53" s="112"/>
      <c r="E53" s="106"/>
      <c r="F53" s="106"/>
      <c r="G53" s="107"/>
      <c r="H53" s="107"/>
    </row>
    <row r="54" spans="2:8" s="91" customFormat="1" ht="15.75" customHeight="1">
      <c r="B54" s="105"/>
      <c r="C54" s="105"/>
      <c r="D54" s="112"/>
      <c r="E54" s="106"/>
      <c r="F54" s="106"/>
      <c r="G54" s="107"/>
      <c r="H54" s="107"/>
    </row>
    <row r="55" spans="2:8" s="91" customFormat="1" ht="15.75" customHeight="1">
      <c r="B55" s="105"/>
      <c r="C55" s="105"/>
      <c r="D55" s="112"/>
      <c r="E55" s="106"/>
      <c r="F55" s="106"/>
      <c r="G55" s="107"/>
      <c r="H55" s="107"/>
    </row>
    <row r="56" spans="2:8" s="91" customFormat="1" ht="15.75" customHeight="1">
      <c r="B56" s="105"/>
      <c r="C56" s="105"/>
      <c r="D56" s="105"/>
      <c r="E56" s="105"/>
      <c r="F56" s="106"/>
      <c r="G56" s="107"/>
      <c r="H56" s="107"/>
    </row>
    <row r="57" spans="2:8" ht="12.75">
      <c r="B57" s="113"/>
      <c r="C57" s="113"/>
      <c r="D57" s="114"/>
      <c r="E57" s="115"/>
      <c r="F57" s="115"/>
      <c r="G57" s="116"/>
      <c r="H57" s="116"/>
    </row>
  </sheetData>
  <mergeCells count="9">
    <mergeCell ref="C35:E35"/>
    <mergeCell ref="C46:E46"/>
    <mergeCell ref="B6:B7"/>
    <mergeCell ref="C6:E7"/>
    <mergeCell ref="C27:E27"/>
    <mergeCell ref="B4:H4"/>
    <mergeCell ref="C34:E34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4"/>
  <sheetViews>
    <sheetView workbookViewId="0" topLeftCell="B7">
      <selection activeCell="J43" sqref="J43"/>
    </sheetView>
  </sheetViews>
  <sheetFormatPr defaultColWidth="9.140625" defaultRowHeight="12.75"/>
  <cols>
    <col min="1" max="1" width="13.28125" style="58" customWidth="1"/>
    <col min="2" max="2" width="3.7109375" style="81" customWidth="1"/>
    <col min="3" max="3" width="5.28125" style="81" customWidth="1"/>
    <col min="4" max="4" width="2.7109375" style="81" customWidth="1"/>
    <col min="5" max="5" width="51.7109375" style="58" customWidth="1"/>
    <col min="6" max="6" width="14.8515625" style="82" customWidth="1"/>
    <col min="7" max="7" width="14.00390625" style="82" customWidth="1"/>
    <col min="8" max="8" width="1.421875" style="58" customWidth="1"/>
    <col min="9" max="9" width="9.140625" style="58" customWidth="1"/>
    <col min="10" max="10" width="18.00390625" style="120" customWidth="1"/>
    <col min="11" max="11" width="13.57421875" style="58" customWidth="1"/>
    <col min="12" max="16384" width="9.140625" style="58" customWidth="1"/>
  </cols>
  <sheetData>
    <row r="2" spans="2:10" s="80" customFormat="1" ht="18">
      <c r="B2" s="75" t="s">
        <v>221</v>
      </c>
      <c r="C2" s="75"/>
      <c r="D2" s="76"/>
      <c r="E2" s="77" t="s">
        <v>340</v>
      </c>
      <c r="F2" s="78"/>
      <c r="G2" s="79" t="s">
        <v>220</v>
      </c>
      <c r="H2" s="78"/>
      <c r="I2" s="78"/>
      <c r="J2" s="118"/>
    </row>
    <row r="3" spans="2:10" s="80" customFormat="1" ht="7.5" customHeight="1">
      <c r="B3" s="75"/>
      <c r="C3" s="75"/>
      <c r="D3" s="76"/>
      <c r="E3" s="77"/>
      <c r="F3" s="79"/>
      <c r="G3" s="117"/>
      <c r="H3" s="78"/>
      <c r="I3" s="78"/>
      <c r="J3" s="118"/>
    </row>
    <row r="4" spans="2:10" s="80" customFormat="1" ht="29.25" customHeight="1">
      <c r="B4" s="259" t="s">
        <v>385</v>
      </c>
      <c r="C4" s="259"/>
      <c r="D4" s="259"/>
      <c r="E4" s="259"/>
      <c r="F4" s="259"/>
      <c r="G4" s="259"/>
      <c r="H4" s="78"/>
      <c r="I4" s="78"/>
      <c r="J4" s="118"/>
    </row>
    <row r="5" spans="2:10" s="80" customFormat="1" ht="18.75" customHeight="1">
      <c r="B5" s="250" t="s">
        <v>130</v>
      </c>
      <c r="C5" s="250"/>
      <c r="D5" s="250"/>
      <c r="E5" s="250"/>
      <c r="F5" s="250"/>
      <c r="G5" s="250"/>
      <c r="H5" s="119"/>
      <c r="I5" s="119"/>
      <c r="J5" s="118"/>
    </row>
    <row r="6" ht="7.5" customHeight="1"/>
    <row r="7" spans="2:10" s="80" customFormat="1" ht="15.75" customHeight="1">
      <c r="B7" s="266" t="s">
        <v>2</v>
      </c>
      <c r="C7" s="260" t="s">
        <v>131</v>
      </c>
      <c r="D7" s="261"/>
      <c r="E7" s="262"/>
      <c r="F7" s="121" t="s">
        <v>132</v>
      </c>
      <c r="G7" s="121" t="s">
        <v>132</v>
      </c>
      <c r="H7" s="91"/>
      <c r="I7" s="91"/>
      <c r="J7" s="118"/>
    </row>
    <row r="8" spans="2:10" s="80" customFormat="1" ht="15.75" customHeight="1">
      <c r="B8" s="267"/>
      <c r="C8" s="263"/>
      <c r="D8" s="264"/>
      <c r="E8" s="265"/>
      <c r="F8" s="122" t="s">
        <v>133</v>
      </c>
      <c r="G8" s="123" t="s">
        <v>254</v>
      </c>
      <c r="H8" s="91"/>
      <c r="I8" s="91"/>
      <c r="J8" s="118" t="s">
        <v>85</v>
      </c>
    </row>
    <row r="9" spans="2:10" s="80" customFormat="1" ht="24.75" customHeight="1">
      <c r="B9" s="124">
        <v>1</v>
      </c>
      <c r="C9" s="256" t="s">
        <v>54</v>
      </c>
      <c r="D9" s="257"/>
      <c r="E9" s="258"/>
      <c r="F9" s="126">
        <v>128421682</v>
      </c>
      <c r="G9" s="126">
        <v>151734446</v>
      </c>
      <c r="J9" s="118">
        <v>701.705</v>
      </c>
    </row>
    <row r="10" spans="2:10" s="80" customFormat="1" ht="24.75" customHeight="1">
      <c r="B10" s="124">
        <v>2</v>
      </c>
      <c r="C10" s="256" t="s">
        <v>55</v>
      </c>
      <c r="D10" s="257"/>
      <c r="E10" s="258"/>
      <c r="F10" s="126">
        <v>5576256</v>
      </c>
      <c r="G10" s="126">
        <f>'Centro 08'!K79</f>
        <v>0</v>
      </c>
      <c r="J10" s="118" t="s">
        <v>113</v>
      </c>
    </row>
    <row r="11" spans="2:10" s="80" customFormat="1" ht="24.75" customHeight="1">
      <c r="B11" s="83">
        <v>3</v>
      </c>
      <c r="C11" s="256" t="s">
        <v>203</v>
      </c>
      <c r="D11" s="257"/>
      <c r="E11" s="258"/>
      <c r="F11" s="127">
        <v>0</v>
      </c>
      <c r="G11" s="127">
        <f>'Centro 08'!K80</f>
        <v>0</v>
      </c>
      <c r="J11" s="118">
        <v>71</v>
      </c>
    </row>
    <row r="12" spans="2:10" s="80" customFormat="1" ht="24.75" customHeight="1">
      <c r="B12" s="83">
        <v>4</v>
      </c>
      <c r="C12" s="256" t="s">
        <v>114</v>
      </c>
      <c r="D12" s="257"/>
      <c r="E12" s="258"/>
      <c r="F12" s="127">
        <v>122091141</v>
      </c>
      <c r="G12" s="127">
        <v>141926696</v>
      </c>
      <c r="J12" s="118" t="s">
        <v>121</v>
      </c>
    </row>
    <row r="13" spans="2:10" s="80" customFormat="1" ht="24.75" customHeight="1">
      <c r="B13" s="83">
        <v>5</v>
      </c>
      <c r="C13" s="256" t="s">
        <v>115</v>
      </c>
      <c r="D13" s="257"/>
      <c r="E13" s="258"/>
      <c r="F13" s="127">
        <f>F14+F15</f>
        <v>1466919</v>
      </c>
      <c r="G13" s="127">
        <f>G14+G15</f>
        <v>1474914</v>
      </c>
      <c r="J13" s="118">
        <v>641.648</v>
      </c>
    </row>
    <row r="14" spans="2:10" s="80" customFormat="1" ht="24.75" customHeight="1">
      <c r="B14" s="83"/>
      <c r="C14" s="125"/>
      <c r="D14" s="251" t="s">
        <v>116</v>
      </c>
      <c r="E14" s="252"/>
      <c r="F14" s="128">
        <v>1257000</v>
      </c>
      <c r="G14" s="128">
        <v>1263850</v>
      </c>
      <c r="H14" s="99"/>
      <c r="I14" s="99"/>
      <c r="J14" s="118">
        <v>641</v>
      </c>
    </row>
    <row r="15" spans="2:10" s="80" customFormat="1" ht="24.75" customHeight="1">
      <c r="B15" s="83"/>
      <c r="C15" s="125"/>
      <c r="D15" s="251" t="s">
        <v>117</v>
      </c>
      <c r="E15" s="252"/>
      <c r="F15" s="128">
        <v>209919</v>
      </c>
      <c r="G15" s="128">
        <v>211064</v>
      </c>
      <c r="H15" s="99"/>
      <c r="I15" s="99"/>
      <c r="J15" s="118">
        <v>644</v>
      </c>
    </row>
    <row r="16" spans="2:10" s="80" customFormat="1" ht="24.75" customHeight="1">
      <c r="B16" s="124">
        <v>6</v>
      </c>
      <c r="C16" s="256" t="s">
        <v>118</v>
      </c>
      <c r="D16" s="257"/>
      <c r="E16" s="258"/>
      <c r="F16" s="126">
        <v>407184</v>
      </c>
      <c r="G16" s="126">
        <v>423144</v>
      </c>
      <c r="J16" s="118" t="s">
        <v>122</v>
      </c>
    </row>
    <row r="17" spans="2:10" s="80" customFormat="1" ht="24.75" customHeight="1">
      <c r="B17" s="124">
        <v>7</v>
      </c>
      <c r="C17" s="256" t="s">
        <v>119</v>
      </c>
      <c r="D17" s="257"/>
      <c r="E17" s="258"/>
      <c r="F17" s="126">
        <v>2327011</v>
      </c>
      <c r="G17" s="126">
        <v>2602842</v>
      </c>
      <c r="J17" s="118">
        <v>61.63</v>
      </c>
    </row>
    <row r="18" spans="2:10" s="178" customFormat="1" ht="39.75" customHeight="1">
      <c r="B18" s="180">
        <v>8</v>
      </c>
      <c r="C18" s="245" t="s">
        <v>120</v>
      </c>
      <c r="D18" s="228"/>
      <c r="E18" s="229"/>
      <c r="F18" s="183">
        <f>F12+F13+F16+F17</f>
        <v>126292255</v>
      </c>
      <c r="G18" s="183">
        <f>G12+G13+G16+G17</f>
        <v>146427596</v>
      </c>
      <c r="J18" s="184"/>
    </row>
    <row r="19" spans="2:10" s="178" customFormat="1" ht="39.75" customHeight="1">
      <c r="B19" s="180">
        <v>9</v>
      </c>
      <c r="C19" s="253" t="s">
        <v>123</v>
      </c>
      <c r="D19" s="254"/>
      <c r="E19" s="255"/>
      <c r="F19" s="183">
        <f>(F9+F10+F11)-F18</f>
        <v>7705683</v>
      </c>
      <c r="G19" s="183">
        <f>(G9+G10+G11)-G18</f>
        <v>5306850</v>
      </c>
      <c r="J19" s="184"/>
    </row>
    <row r="20" spans="2:10" s="80" customFormat="1" ht="24.75" customHeight="1">
      <c r="B20" s="124">
        <v>10</v>
      </c>
      <c r="C20" s="256" t="s">
        <v>56</v>
      </c>
      <c r="D20" s="257"/>
      <c r="E20" s="258"/>
      <c r="F20" s="126"/>
      <c r="G20" s="126"/>
      <c r="J20" s="118">
        <v>761.661</v>
      </c>
    </row>
    <row r="21" spans="2:10" s="80" customFormat="1" ht="24.75" customHeight="1">
      <c r="B21" s="124">
        <v>11</v>
      </c>
      <c r="C21" s="256" t="s">
        <v>124</v>
      </c>
      <c r="D21" s="257"/>
      <c r="E21" s="258"/>
      <c r="F21" s="126"/>
      <c r="G21" s="126"/>
      <c r="J21" s="118">
        <v>762.662</v>
      </c>
    </row>
    <row r="22" spans="2:10" s="80" customFormat="1" ht="24.75" customHeight="1">
      <c r="B22" s="124">
        <v>12</v>
      </c>
      <c r="C22" s="256" t="s">
        <v>57</v>
      </c>
      <c r="D22" s="257"/>
      <c r="E22" s="258"/>
      <c r="F22" s="126">
        <f>F23+F24+F25+F26</f>
        <v>-415511</v>
      </c>
      <c r="G22" s="126">
        <f>G23+G24+G25+G26</f>
        <v>-358099</v>
      </c>
      <c r="J22" s="118"/>
    </row>
    <row r="23" spans="2:10" s="80" customFormat="1" ht="24.75" customHeight="1">
      <c r="B23" s="124"/>
      <c r="C23" s="129">
        <v>121</v>
      </c>
      <c r="D23" s="251" t="s">
        <v>58</v>
      </c>
      <c r="E23" s="252"/>
      <c r="F23" s="130"/>
      <c r="G23" s="130"/>
      <c r="H23" s="99"/>
      <c r="I23" s="99"/>
      <c r="J23" s="118" t="s">
        <v>126</v>
      </c>
    </row>
    <row r="24" spans="2:10" s="80" customFormat="1" ht="24.75" customHeight="1">
      <c r="B24" s="124"/>
      <c r="C24" s="125">
        <v>122</v>
      </c>
      <c r="D24" s="251" t="s">
        <v>125</v>
      </c>
      <c r="E24" s="252"/>
      <c r="F24" s="130">
        <v>-415511</v>
      </c>
      <c r="G24" s="130">
        <v>-333499</v>
      </c>
      <c r="H24" s="99"/>
      <c r="I24" s="99"/>
      <c r="J24" s="118">
        <v>767.667</v>
      </c>
    </row>
    <row r="25" spans="2:10" s="80" customFormat="1" ht="24.75" customHeight="1">
      <c r="B25" s="124"/>
      <c r="C25" s="125">
        <v>123</v>
      </c>
      <c r="D25" s="251" t="s">
        <v>59</v>
      </c>
      <c r="E25" s="252"/>
      <c r="F25" s="130"/>
      <c r="G25" s="130"/>
      <c r="H25" s="99"/>
      <c r="I25" s="99"/>
      <c r="J25" s="118">
        <v>769.669</v>
      </c>
    </row>
    <row r="26" spans="2:11" s="80" customFormat="1" ht="24.75" customHeight="1">
      <c r="B26" s="124"/>
      <c r="C26" s="125">
        <v>124</v>
      </c>
      <c r="D26" s="251" t="s">
        <v>60</v>
      </c>
      <c r="E26" s="252"/>
      <c r="F26" s="130">
        <v>0</v>
      </c>
      <c r="G26" s="130">
        <v>-24600</v>
      </c>
      <c r="H26" s="99"/>
      <c r="I26" s="99"/>
      <c r="J26" s="118">
        <v>768.668</v>
      </c>
      <c r="K26" s="131" t="s">
        <v>189</v>
      </c>
    </row>
    <row r="27" spans="2:10" s="178" customFormat="1" ht="39.75" customHeight="1">
      <c r="B27" s="180">
        <v>13</v>
      </c>
      <c r="C27" s="253" t="s">
        <v>61</v>
      </c>
      <c r="D27" s="254"/>
      <c r="E27" s="255"/>
      <c r="F27" s="183">
        <f>F20+F21+F22</f>
        <v>-415511</v>
      </c>
      <c r="G27" s="183">
        <f>G20+G21+G22</f>
        <v>-358099</v>
      </c>
      <c r="J27" s="184"/>
    </row>
    <row r="28" spans="2:10" s="178" customFormat="1" ht="39.75" customHeight="1">
      <c r="B28" s="180">
        <v>14</v>
      </c>
      <c r="C28" s="253" t="s">
        <v>128</v>
      </c>
      <c r="D28" s="254"/>
      <c r="E28" s="255"/>
      <c r="F28" s="183">
        <f>F19+F27</f>
        <v>7290172</v>
      </c>
      <c r="G28" s="183">
        <f>G19+G27</f>
        <v>4948751</v>
      </c>
      <c r="J28" s="184"/>
    </row>
    <row r="29" spans="2:10" s="80" customFormat="1" ht="24.75" customHeight="1">
      <c r="B29" s="124">
        <v>15</v>
      </c>
      <c r="C29" s="256" t="s">
        <v>62</v>
      </c>
      <c r="D29" s="257"/>
      <c r="E29" s="258"/>
      <c r="F29" s="126">
        <f>F40</f>
        <v>731517.2000000001</v>
      </c>
      <c r="G29" s="126">
        <v>494875</v>
      </c>
      <c r="J29" s="118">
        <v>69</v>
      </c>
    </row>
    <row r="30" spans="2:10" s="178" customFormat="1" ht="39.75" customHeight="1">
      <c r="B30" s="180">
        <v>16</v>
      </c>
      <c r="C30" s="253" t="s">
        <v>129</v>
      </c>
      <c r="D30" s="254"/>
      <c r="E30" s="255"/>
      <c r="F30" s="183">
        <f>F28-F29</f>
        <v>6558654.8</v>
      </c>
      <c r="G30" s="183">
        <f>G28-G29</f>
        <v>4453876</v>
      </c>
      <c r="J30" s="184"/>
    </row>
    <row r="31" spans="2:10" s="80" customFormat="1" ht="24.75" customHeight="1">
      <c r="B31" s="124">
        <v>17</v>
      </c>
      <c r="C31" s="256" t="s">
        <v>127</v>
      </c>
      <c r="D31" s="257"/>
      <c r="E31" s="258"/>
      <c r="F31" s="126"/>
      <c r="G31" s="126"/>
      <c r="J31" s="118"/>
    </row>
    <row r="32" spans="2:10" s="80" customFormat="1" ht="15.75" customHeight="1">
      <c r="B32" s="132"/>
      <c r="C32" s="132"/>
      <c r="D32" s="132"/>
      <c r="E32" s="133"/>
      <c r="F32" s="134"/>
      <c r="G32" s="134"/>
      <c r="J32" s="170"/>
    </row>
    <row r="33" spans="2:10" s="80" customFormat="1" ht="15.75" customHeight="1">
      <c r="B33" s="132"/>
      <c r="C33" s="132"/>
      <c r="D33" s="132"/>
      <c r="E33" s="133"/>
      <c r="F33" s="134">
        <f>'Centro 08'!M8</f>
        <v>0</v>
      </c>
      <c r="G33" s="134"/>
      <c r="J33" s="170"/>
    </row>
    <row r="34" spans="2:10" s="80" customFormat="1" ht="15.75" customHeight="1">
      <c r="B34" s="132"/>
      <c r="C34" s="132"/>
      <c r="D34" s="132"/>
      <c r="E34" s="133"/>
      <c r="F34" s="134"/>
      <c r="G34" s="134"/>
      <c r="J34" s="118"/>
    </row>
    <row r="35" spans="2:10" s="80" customFormat="1" ht="15.75" customHeight="1">
      <c r="B35" s="132"/>
      <c r="E35" s="133" t="s">
        <v>128</v>
      </c>
      <c r="F35" s="134">
        <f>F28</f>
        <v>7290172</v>
      </c>
      <c r="G35" s="133"/>
      <c r="J35" s="118"/>
    </row>
    <row r="36" spans="2:10" s="80" customFormat="1" ht="15.75" customHeight="1">
      <c r="B36" s="132"/>
      <c r="C36" s="132"/>
      <c r="E36" s="135" t="s">
        <v>190</v>
      </c>
      <c r="F36" s="134">
        <v>25000</v>
      </c>
      <c r="G36" s="134"/>
      <c r="J36" s="118"/>
    </row>
    <row r="37" spans="2:10" s="80" customFormat="1" ht="15.75" customHeight="1">
      <c r="B37" s="132"/>
      <c r="C37" s="132"/>
      <c r="D37" s="132"/>
      <c r="E37" s="133" t="s">
        <v>191</v>
      </c>
      <c r="F37" s="134">
        <f>SUM(F35:F36)</f>
        <v>7315172</v>
      </c>
      <c r="G37" s="134"/>
      <c r="J37" s="118"/>
    </row>
    <row r="38" spans="2:10" s="80" customFormat="1" ht="15.75" customHeight="1">
      <c r="B38" s="132"/>
      <c r="C38" s="132"/>
      <c r="D38" s="132"/>
      <c r="E38" s="133" t="s">
        <v>344</v>
      </c>
      <c r="F38" s="134">
        <v>0</v>
      </c>
      <c r="G38" s="134"/>
      <c r="J38" s="118"/>
    </row>
    <row r="39" spans="2:10" s="80" customFormat="1" ht="15.75" customHeight="1">
      <c r="B39" s="132"/>
      <c r="C39" s="132"/>
      <c r="D39" s="132"/>
      <c r="E39" s="133" t="s">
        <v>191</v>
      </c>
      <c r="F39" s="134">
        <f>SUM(F37:F38)</f>
        <v>7315172</v>
      </c>
      <c r="G39" s="134"/>
      <c r="J39" s="118"/>
    </row>
    <row r="40" spans="2:10" s="80" customFormat="1" ht="15.75" customHeight="1">
      <c r="B40" s="132"/>
      <c r="C40" s="132"/>
      <c r="D40" s="132"/>
      <c r="E40" s="133" t="s">
        <v>333</v>
      </c>
      <c r="F40" s="134">
        <f>F39*0.1</f>
        <v>731517.2000000001</v>
      </c>
      <c r="G40" s="134"/>
      <c r="J40" s="118"/>
    </row>
    <row r="41" spans="2:10" s="80" customFormat="1" ht="15.75" customHeight="1">
      <c r="B41" s="132"/>
      <c r="C41" s="132"/>
      <c r="D41" s="132"/>
      <c r="E41" s="133" t="s">
        <v>129</v>
      </c>
      <c r="F41" s="134">
        <f>F35-F40</f>
        <v>6558654.8</v>
      </c>
      <c r="G41" s="134"/>
      <c r="J41" s="118"/>
    </row>
    <row r="42" spans="2:10" s="80" customFormat="1" ht="15.75" customHeight="1">
      <c r="B42" s="132"/>
      <c r="C42" s="132"/>
      <c r="D42" s="132"/>
      <c r="E42" s="133"/>
      <c r="F42" s="134"/>
      <c r="G42" s="134"/>
      <c r="J42" s="118"/>
    </row>
    <row r="43" spans="2:10" s="80" customFormat="1" ht="15.75" customHeight="1">
      <c r="B43" s="132"/>
      <c r="C43" s="132"/>
      <c r="D43" s="132"/>
      <c r="E43" s="132"/>
      <c r="F43" s="134"/>
      <c r="G43" s="134"/>
      <c r="J43" s="118"/>
    </row>
    <row r="44" spans="2:7" ht="12.75">
      <c r="B44" s="136"/>
      <c r="C44" s="136"/>
      <c r="D44" s="136"/>
      <c r="E44" s="56"/>
      <c r="F44" s="137"/>
      <c r="G44" s="137"/>
    </row>
  </sheetData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13" sqref="G13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9.7109375" style="0" customWidth="1"/>
    <col min="4" max="4" width="10.140625" style="0" customWidth="1"/>
    <col min="5" max="5" width="9.8515625" style="0" customWidth="1"/>
    <col min="6" max="6" width="10.140625" style="0" customWidth="1"/>
    <col min="7" max="7" width="11.140625" style="0" customWidth="1"/>
    <col min="8" max="9" width="10.57421875" style="0" customWidth="1"/>
    <col min="10" max="10" width="12.00390625" style="0" customWidth="1"/>
  </cols>
  <sheetData>
    <row r="1" spans="1:10" ht="12.75">
      <c r="A1" s="204" t="s">
        <v>341</v>
      </c>
      <c r="B1" s="205"/>
      <c r="C1" s="205"/>
      <c r="D1" s="206"/>
      <c r="E1" s="206"/>
      <c r="F1" s="205"/>
      <c r="G1" s="205"/>
      <c r="H1" s="205"/>
      <c r="I1" s="205"/>
      <c r="J1" s="205"/>
    </row>
    <row r="3" spans="1:10" ht="12.75">
      <c r="A3" s="205"/>
      <c r="B3" s="205" t="s">
        <v>308</v>
      </c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205"/>
      <c r="B4" s="205" t="s">
        <v>386</v>
      </c>
      <c r="C4" s="205"/>
      <c r="D4" s="205"/>
      <c r="E4" s="205"/>
      <c r="F4" s="205"/>
      <c r="G4" s="205"/>
      <c r="H4" s="205"/>
      <c r="I4" s="205"/>
      <c r="J4" s="205"/>
    </row>
    <row r="5" spans="1:1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3.5" thickTop="1">
      <c r="A6" s="207"/>
      <c r="B6" s="208" t="s">
        <v>309</v>
      </c>
      <c r="C6" s="209"/>
      <c r="D6" s="209"/>
      <c r="E6" s="209"/>
      <c r="F6" s="209"/>
      <c r="G6" s="209"/>
      <c r="H6" s="209"/>
      <c r="I6" s="209"/>
      <c r="J6" s="210"/>
    </row>
    <row r="7" spans="1:10" ht="63.75">
      <c r="A7" s="211"/>
      <c r="B7" s="212" t="s">
        <v>41</v>
      </c>
      <c r="C7" s="212" t="s">
        <v>310</v>
      </c>
      <c r="D7" s="212" t="s">
        <v>311</v>
      </c>
      <c r="E7" s="212" t="s">
        <v>312</v>
      </c>
      <c r="F7" s="212" t="s">
        <v>313</v>
      </c>
      <c r="G7" s="212" t="s">
        <v>314</v>
      </c>
      <c r="H7" s="212" t="s">
        <v>147</v>
      </c>
      <c r="I7" s="212" t="s">
        <v>315</v>
      </c>
      <c r="J7" s="213" t="s">
        <v>316</v>
      </c>
    </row>
    <row r="8" spans="1:10" ht="12.75">
      <c r="A8" s="214" t="s">
        <v>387</v>
      </c>
      <c r="B8" s="215">
        <v>100000</v>
      </c>
      <c r="C8" s="215">
        <v>0</v>
      </c>
      <c r="D8" s="215">
        <v>0</v>
      </c>
      <c r="E8" s="215">
        <v>0</v>
      </c>
      <c r="F8" s="215">
        <v>0</v>
      </c>
      <c r="G8" s="215">
        <v>10671518</v>
      </c>
      <c r="H8" s="215">
        <v>0</v>
      </c>
      <c r="I8" s="215">
        <v>0</v>
      </c>
      <c r="J8" s="216">
        <f aca="true" t="shared" si="0" ref="J8:J21">B8+C8+G8+H8+I8</f>
        <v>10771518</v>
      </c>
    </row>
    <row r="9" spans="1:10" ht="17.25" customHeight="1">
      <c r="A9" s="217" t="s">
        <v>317</v>
      </c>
      <c r="B9" s="218"/>
      <c r="C9" s="218"/>
      <c r="D9" s="218"/>
      <c r="E9" s="218"/>
      <c r="F9" s="218"/>
      <c r="G9" s="218"/>
      <c r="H9" s="218"/>
      <c r="I9" s="218"/>
      <c r="J9" s="216">
        <f t="shared" si="0"/>
        <v>0</v>
      </c>
    </row>
    <row r="10" spans="1:10" ht="12.75">
      <c r="A10" s="219" t="s">
        <v>64</v>
      </c>
      <c r="B10" s="220"/>
      <c r="C10" s="220"/>
      <c r="D10" s="220"/>
      <c r="E10" s="220"/>
      <c r="F10" s="220"/>
      <c r="G10" s="220"/>
      <c r="H10" s="220"/>
      <c r="I10" s="220"/>
      <c r="J10" s="216">
        <f t="shared" si="0"/>
        <v>0</v>
      </c>
    </row>
    <row r="11" spans="1:10" ht="12.75">
      <c r="A11" s="217"/>
      <c r="B11" s="218"/>
      <c r="C11" s="218"/>
      <c r="D11" s="218"/>
      <c r="E11" s="218"/>
      <c r="F11" s="218"/>
      <c r="G11" s="218"/>
      <c r="H11" s="218"/>
      <c r="I11" s="218"/>
      <c r="J11" s="216">
        <f t="shared" si="0"/>
        <v>0</v>
      </c>
    </row>
    <row r="12" spans="1:10" ht="12.75">
      <c r="A12" s="219" t="s">
        <v>318</v>
      </c>
      <c r="B12" s="220"/>
      <c r="C12" s="220"/>
      <c r="D12" s="220"/>
      <c r="E12" s="220"/>
      <c r="F12" s="220"/>
      <c r="G12" s="220">
        <v>6558655</v>
      </c>
      <c r="H12" s="220"/>
      <c r="I12" s="220"/>
      <c r="J12" s="216">
        <f t="shared" si="0"/>
        <v>6558655</v>
      </c>
    </row>
    <row r="13" spans="1:10" ht="12.75">
      <c r="A13" s="219" t="s">
        <v>319</v>
      </c>
      <c r="B13" s="220"/>
      <c r="C13" s="220"/>
      <c r="D13" s="220"/>
      <c r="E13" s="220"/>
      <c r="F13" s="220"/>
      <c r="G13" s="220"/>
      <c r="H13" s="220"/>
      <c r="I13" s="220"/>
      <c r="J13" s="216">
        <f t="shared" si="0"/>
        <v>0</v>
      </c>
    </row>
    <row r="14" spans="1:10" ht="29.25" customHeight="1">
      <c r="A14" s="221" t="s">
        <v>320</v>
      </c>
      <c r="B14" s="218"/>
      <c r="C14" s="218"/>
      <c r="D14" s="218"/>
      <c r="E14" s="218"/>
      <c r="F14" s="218"/>
      <c r="G14" s="218"/>
      <c r="H14" s="218"/>
      <c r="I14" s="218"/>
      <c r="J14" s="216">
        <f t="shared" si="0"/>
        <v>0</v>
      </c>
    </row>
    <row r="15" spans="1:10" ht="27.75" customHeight="1">
      <c r="A15" s="217" t="s">
        <v>321</v>
      </c>
      <c r="B15" s="220"/>
      <c r="C15" s="220"/>
      <c r="D15" s="220"/>
      <c r="E15" s="220"/>
      <c r="F15" s="220"/>
      <c r="G15" s="220"/>
      <c r="H15" s="220"/>
      <c r="I15" s="220"/>
      <c r="J15" s="216">
        <f t="shared" si="0"/>
        <v>0</v>
      </c>
    </row>
    <row r="16" spans="1:10" ht="12.75">
      <c r="A16" s="219" t="s">
        <v>322</v>
      </c>
      <c r="B16" s="218"/>
      <c r="C16" s="218"/>
      <c r="D16" s="218"/>
      <c r="E16" s="218"/>
      <c r="F16" s="218"/>
      <c r="G16" s="218"/>
      <c r="H16" s="218"/>
      <c r="I16" s="218"/>
      <c r="J16" s="216">
        <f t="shared" si="0"/>
        <v>0</v>
      </c>
    </row>
    <row r="17" spans="1:10" ht="12.75">
      <c r="A17" s="219" t="s">
        <v>323</v>
      </c>
      <c r="B17" s="220"/>
      <c r="C17" s="220"/>
      <c r="D17" s="220"/>
      <c r="E17" s="220"/>
      <c r="F17" s="220"/>
      <c r="G17" s="220"/>
      <c r="H17" s="220"/>
      <c r="I17" s="220"/>
      <c r="J17" s="216">
        <f t="shared" si="0"/>
        <v>0</v>
      </c>
    </row>
    <row r="18" spans="1:10" ht="12.75">
      <c r="A18" s="219" t="s">
        <v>324</v>
      </c>
      <c r="B18" s="220"/>
      <c r="C18" s="220"/>
      <c r="D18" s="220"/>
      <c r="E18" s="220"/>
      <c r="F18" s="220"/>
      <c r="G18" s="220"/>
      <c r="H18" s="220"/>
      <c r="I18" s="220"/>
      <c r="J18" s="216">
        <f t="shared" si="0"/>
        <v>0</v>
      </c>
    </row>
    <row r="19" spans="1:10" ht="12.75">
      <c r="A19" s="219" t="s">
        <v>325</v>
      </c>
      <c r="B19" s="220"/>
      <c r="C19" s="220"/>
      <c r="D19" s="220"/>
      <c r="E19" s="220"/>
      <c r="F19" s="220"/>
      <c r="G19" s="220"/>
      <c r="H19" s="220"/>
      <c r="I19" s="220"/>
      <c r="J19" s="216">
        <f t="shared" si="0"/>
        <v>0</v>
      </c>
    </row>
    <row r="20" spans="1:10" ht="15.75" customHeight="1">
      <c r="A20" s="217" t="s">
        <v>326</v>
      </c>
      <c r="B20" s="218"/>
      <c r="C20" s="218"/>
      <c r="D20" s="218"/>
      <c r="E20" s="218"/>
      <c r="F20" s="218"/>
      <c r="G20" s="218"/>
      <c r="H20" s="218"/>
      <c r="I20" s="218"/>
      <c r="J20" s="216">
        <f t="shared" si="0"/>
        <v>0</v>
      </c>
    </row>
    <row r="21" spans="1:10" ht="15.75" customHeight="1">
      <c r="A21" s="217" t="s">
        <v>327</v>
      </c>
      <c r="B21" s="218"/>
      <c r="C21" s="218"/>
      <c r="D21" s="218"/>
      <c r="E21" s="218"/>
      <c r="F21" s="218"/>
      <c r="G21" s="218"/>
      <c r="H21" s="218"/>
      <c r="I21" s="218"/>
      <c r="J21" s="216">
        <f t="shared" si="0"/>
        <v>0</v>
      </c>
    </row>
    <row r="22" spans="1:10" ht="24.75" customHeight="1" thickBot="1">
      <c r="A22" s="222" t="s">
        <v>388</v>
      </c>
      <c r="B22" s="223">
        <f aca="true" t="shared" si="1" ref="B22:J22">SUM(B8:B21)</f>
        <v>100000</v>
      </c>
      <c r="C22" s="223">
        <f t="shared" si="1"/>
        <v>0</v>
      </c>
      <c r="D22" s="223">
        <f t="shared" si="1"/>
        <v>0</v>
      </c>
      <c r="E22" s="223">
        <f t="shared" si="1"/>
        <v>0</v>
      </c>
      <c r="F22" s="223">
        <f t="shared" si="1"/>
        <v>0</v>
      </c>
      <c r="G22" s="223">
        <f t="shared" si="1"/>
        <v>17230173</v>
      </c>
      <c r="H22" s="223">
        <f t="shared" si="1"/>
        <v>0</v>
      </c>
      <c r="I22" s="223">
        <f t="shared" si="1"/>
        <v>0</v>
      </c>
      <c r="J22" s="224">
        <f t="shared" si="1"/>
        <v>17330173</v>
      </c>
    </row>
    <row r="23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4">
      <selection activeCell="D28" sqref="D28"/>
    </sheetView>
  </sheetViews>
  <sheetFormatPr defaultColWidth="9.140625" defaultRowHeight="12.75"/>
  <cols>
    <col min="1" max="1" width="13.28125" style="39" customWidth="1"/>
    <col min="2" max="3" width="3.7109375" style="73" customWidth="1"/>
    <col min="4" max="4" width="3.57421875" style="73" customWidth="1"/>
    <col min="5" max="5" width="44.421875" style="39" customWidth="1"/>
    <col min="6" max="7" width="15.421875" style="74" customWidth="1"/>
    <col min="8" max="8" width="1.421875" style="39" customWidth="1"/>
    <col min="9" max="16384" width="9.140625" style="39" customWidth="1"/>
  </cols>
  <sheetData>
    <row r="2" spans="2:7" s="142" customFormat="1" ht="18">
      <c r="B2" s="75" t="s">
        <v>342</v>
      </c>
      <c r="C2" s="75"/>
      <c r="D2" s="76"/>
      <c r="E2" s="77"/>
      <c r="F2" s="78"/>
      <c r="G2" s="79" t="s">
        <v>220</v>
      </c>
    </row>
    <row r="3" spans="2:7" s="142" customFormat="1" ht="7.5" customHeight="1">
      <c r="B3" s="75"/>
      <c r="C3" s="75"/>
      <c r="D3" s="76"/>
      <c r="E3" s="77"/>
      <c r="F3" s="144"/>
      <c r="G3" s="145"/>
    </row>
    <row r="4" spans="2:7" s="142" customFormat="1" ht="8.25" customHeight="1">
      <c r="B4" s="75"/>
      <c r="C4" s="75"/>
      <c r="D4" s="76"/>
      <c r="E4" s="77"/>
      <c r="F4" s="146"/>
      <c r="G4" s="143"/>
    </row>
    <row r="5" spans="2:7" s="142" customFormat="1" ht="18" customHeight="1">
      <c r="B5" s="259" t="s">
        <v>382</v>
      </c>
      <c r="C5" s="259"/>
      <c r="D5" s="259"/>
      <c r="E5" s="259"/>
      <c r="F5" s="259"/>
      <c r="G5" s="259"/>
    </row>
    <row r="6" ht="6.75" customHeight="1"/>
    <row r="7" spans="2:7" s="142" customFormat="1" ht="15.75" customHeight="1">
      <c r="B7" s="268" t="s">
        <v>2</v>
      </c>
      <c r="C7" s="260" t="s">
        <v>204</v>
      </c>
      <c r="D7" s="261"/>
      <c r="E7" s="262"/>
      <c r="F7" s="147" t="s">
        <v>132</v>
      </c>
      <c r="G7" s="147" t="s">
        <v>132</v>
      </c>
    </row>
    <row r="8" spans="2:7" s="142" customFormat="1" ht="15.75" customHeight="1">
      <c r="B8" s="269"/>
      <c r="C8" s="263"/>
      <c r="D8" s="264"/>
      <c r="E8" s="265"/>
      <c r="F8" s="149" t="s">
        <v>133</v>
      </c>
      <c r="G8" s="150" t="s">
        <v>193</v>
      </c>
    </row>
    <row r="9" spans="2:7" s="142" customFormat="1" ht="24.75" customHeight="1">
      <c r="B9" s="151"/>
      <c r="C9" s="138" t="s">
        <v>205</v>
      </c>
      <c r="D9" s="139"/>
      <c r="E9" s="104"/>
      <c r="F9" s="152">
        <f>F10+F11+F16+F18+F19+F21+F22+F23</f>
        <v>-6606104.760000002</v>
      </c>
      <c r="G9" s="152">
        <v>7218975</v>
      </c>
    </row>
    <row r="10" spans="2:7" s="142" customFormat="1" ht="19.5" customHeight="1">
      <c r="B10" s="151"/>
      <c r="C10" s="138"/>
      <c r="D10" s="153" t="s">
        <v>192</v>
      </c>
      <c r="E10" s="153"/>
      <c r="F10" s="152">
        <f>Rezultati!F19</f>
        <v>7705683</v>
      </c>
      <c r="G10" s="152">
        <v>5306850</v>
      </c>
    </row>
    <row r="11" spans="2:7" s="142" customFormat="1" ht="19.5" customHeight="1">
      <c r="B11" s="151"/>
      <c r="C11" s="140"/>
      <c r="D11" s="154" t="s">
        <v>206</v>
      </c>
      <c r="F11" s="152">
        <f>F12+F13+F14+F15</f>
        <v>-324333</v>
      </c>
      <c r="G11" s="152">
        <v>-71731</v>
      </c>
    </row>
    <row r="12" spans="2:7" s="142" customFormat="1" ht="19.5" customHeight="1">
      <c r="B12" s="151"/>
      <c r="C12" s="138"/>
      <c r="D12" s="139"/>
      <c r="E12" s="155" t="s">
        <v>207</v>
      </c>
      <c r="F12" s="152">
        <f>Rezultati!F16</f>
        <v>407184</v>
      </c>
      <c r="G12" s="152">
        <v>423144</v>
      </c>
    </row>
    <row r="13" spans="2:7" s="142" customFormat="1" ht="19.5" customHeight="1">
      <c r="B13" s="151"/>
      <c r="C13" s="138"/>
      <c r="D13" s="139"/>
      <c r="E13" s="155" t="s">
        <v>208</v>
      </c>
      <c r="F13" s="152">
        <f>Rezultati!F25</f>
        <v>0</v>
      </c>
      <c r="G13" s="152">
        <f>Rezultati!G25</f>
        <v>0</v>
      </c>
    </row>
    <row r="14" spans="2:7" s="142" customFormat="1" ht="19.5" customHeight="1">
      <c r="B14" s="151"/>
      <c r="C14" s="138"/>
      <c r="D14" s="139"/>
      <c r="E14" s="155" t="s">
        <v>331</v>
      </c>
      <c r="F14" s="152">
        <v>-731517</v>
      </c>
      <c r="G14" s="152">
        <v>-494875</v>
      </c>
    </row>
    <row r="15" spans="2:7" s="142" customFormat="1" ht="19.5" customHeight="1">
      <c r="B15" s="151"/>
      <c r="C15" s="138"/>
      <c r="D15" s="139"/>
      <c r="E15" s="155" t="s">
        <v>328</v>
      </c>
      <c r="F15" s="152">
        <v>0</v>
      </c>
      <c r="G15" s="152"/>
    </row>
    <row r="16" spans="2:7" s="157" customFormat="1" ht="19.5" customHeight="1">
      <c r="B16" s="274"/>
      <c r="C16" s="260"/>
      <c r="D16" s="156" t="s">
        <v>209</v>
      </c>
      <c r="F16" s="270">
        <f>Aktivet!H13-Aktivet!G13</f>
        <v>-7576433.760000002</v>
      </c>
      <c r="G16" s="272">
        <v>-4438457</v>
      </c>
    </row>
    <row r="17" spans="2:7" s="157" customFormat="1" ht="19.5" customHeight="1">
      <c r="B17" s="275"/>
      <c r="C17" s="263"/>
      <c r="D17" s="158" t="s">
        <v>210</v>
      </c>
      <c r="F17" s="271"/>
      <c r="G17" s="273"/>
    </row>
    <row r="18" spans="2:7" s="142" customFormat="1" ht="19.5" customHeight="1">
      <c r="B18" s="148"/>
      <c r="C18" s="138"/>
      <c r="D18" s="153" t="s">
        <v>211</v>
      </c>
      <c r="E18" s="153"/>
      <c r="F18" s="159">
        <f>Aktivet!H21-Aktivet!G21</f>
        <v>-1611663</v>
      </c>
      <c r="G18" s="159">
        <v>1309100</v>
      </c>
    </row>
    <row r="19" spans="2:7" s="142" customFormat="1" ht="19.5" customHeight="1">
      <c r="B19" s="268"/>
      <c r="C19" s="260"/>
      <c r="D19" s="156" t="s">
        <v>212</v>
      </c>
      <c r="E19" s="156"/>
      <c r="F19" s="270">
        <f>Pasivet!G34-Pasivet!H34</f>
        <v>-4383847</v>
      </c>
      <c r="G19" s="272">
        <v>5446712</v>
      </c>
    </row>
    <row r="20" spans="2:7" s="142" customFormat="1" ht="19.5" customHeight="1">
      <c r="B20" s="269"/>
      <c r="C20" s="263"/>
      <c r="D20" s="154" t="s">
        <v>213</v>
      </c>
      <c r="E20" s="154"/>
      <c r="F20" s="271"/>
      <c r="G20" s="273"/>
    </row>
    <row r="21" spans="2:7" s="142" customFormat="1" ht="19.5" customHeight="1">
      <c r="B21" s="151"/>
      <c r="C21" s="138"/>
      <c r="D21" s="153" t="s">
        <v>329</v>
      </c>
      <c r="E21" s="153"/>
      <c r="F21" s="160">
        <f>Aktivet!H32-Aktivet!G32</f>
        <v>0</v>
      </c>
      <c r="G21" s="160"/>
    </row>
    <row r="22" spans="2:7" s="142" customFormat="1" ht="19.5" customHeight="1">
      <c r="B22" s="151"/>
      <c r="C22" s="138"/>
      <c r="D22" s="153" t="s">
        <v>69</v>
      </c>
      <c r="E22" s="153"/>
      <c r="F22" s="152">
        <f>Rezultati!F24</f>
        <v>-415511</v>
      </c>
      <c r="G22" s="152">
        <v>-333499</v>
      </c>
    </row>
    <row r="23" spans="2:7" s="142" customFormat="1" ht="19.5" customHeight="1">
      <c r="B23" s="151"/>
      <c r="C23" s="138"/>
      <c r="D23" s="153" t="s">
        <v>70</v>
      </c>
      <c r="E23" s="153"/>
      <c r="F23" s="152">
        <f>'Centro 08'!D34+'Centro 08'!E34</f>
        <v>0</v>
      </c>
      <c r="G23" s="152"/>
    </row>
    <row r="24" spans="2:7" s="142" customFormat="1" ht="19.5" customHeight="1">
      <c r="B24" s="151"/>
      <c r="C24" s="138"/>
      <c r="D24" s="96" t="s">
        <v>214</v>
      </c>
      <c r="E24" s="153"/>
      <c r="F24" s="152"/>
      <c r="G24" s="152"/>
    </row>
    <row r="25" spans="2:7" s="142" customFormat="1" ht="24.75" customHeight="1">
      <c r="B25" s="151"/>
      <c r="C25" s="141" t="s">
        <v>71</v>
      </c>
      <c r="D25" s="139"/>
      <c r="E25" s="153"/>
      <c r="F25" s="152">
        <f>F26+F27+F28+F29+F30</f>
        <v>-761364</v>
      </c>
      <c r="G25" s="152">
        <f>G26+G27+G28+G29+G30</f>
        <v>-1787230</v>
      </c>
    </row>
    <row r="26" spans="2:7" s="142" customFormat="1" ht="19.5" customHeight="1">
      <c r="B26" s="151"/>
      <c r="C26" s="138"/>
      <c r="D26" s="153" t="s">
        <v>215</v>
      </c>
      <c r="E26" s="153"/>
      <c r="F26" s="152"/>
      <c r="G26" s="152"/>
    </row>
    <row r="27" spans="2:7" s="142" customFormat="1" ht="19.5" customHeight="1">
      <c r="B27" s="151"/>
      <c r="C27" s="138"/>
      <c r="D27" s="153" t="s">
        <v>72</v>
      </c>
      <c r="E27" s="153"/>
      <c r="F27" s="152">
        <v>-890000</v>
      </c>
      <c r="G27" s="152">
        <v>-1762630</v>
      </c>
    </row>
    <row r="28" spans="2:7" s="142" customFormat="1" ht="19.5" customHeight="1">
      <c r="B28" s="151"/>
      <c r="C28" s="84"/>
      <c r="D28" s="153" t="s">
        <v>73</v>
      </c>
      <c r="E28" s="153"/>
      <c r="F28" s="152">
        <v>128636</v>
      </c>
      <c r="G28" s="152"/>
    </row>
    <row r="29" spans="2:7" s="142" customFormat="1" ht="19.5" customHeight="1">
      <c r="B29" s="151"/>
      <c r="C29" s="161"/>
      <c r="D29" s="153" t="s">
        <v>74</v>
      </c>
      <c r="E29" s="153"/>
      <c r="F29" s="152">
        <v>0</v>
      </c>
      <c r="G29" s="152">
        <v>-24600</v>
      </c>
    </row>
    <row r="30" spans="2:7" s="142" customFormat="1" ht="19.5" customHeight="1">
      <c r="B30" s="151"/>
      <c r="C30" s="161"/>
      <c r="D30" s="153" t="s">
        <v>75</v>
      </c>
      <c r="E30" s="153"/>
      <c r="F30" s="152"/>
      <c r="G30" s="152"/>
    </row>
    <row r="31" spans="2:7" s="142" customFormat="1" ht="19.5" customHeight="1">
      <c r="B31" s="151"/>
      <c r="C31" s="161"/>
      <c r="D31" s="96" t="s">
        <v>76</v>
      </c>
      <c r="E31" s="153"/>
      <c r="F31" s="152"/>
      <c r="G31" s="152"/>
    </row>
    <row r="32" spans="2:7" s="142" customFormat="1" ht="24.75" customHeight="1">
      <c r="B32" s="151"/>
      <c r="C32" s="138" t="s">
        <v>77</v>
      </c>
      <c r="D32" s="162"/>
      <c r="E32" s="153"/>
      <c r="F32" s="152">
        <f>F33+F34+F35+F36</f>
        <v>0</v>
      </c>
      <c r="G32" s="152">
        <f>G33+G34+G35+G36+G37</f>
        <v>0</v>
      </c>
    </row>
    <row r="33" spans="2:7" s="142" customFormat="1" ht="19.5" customHeight="1">
      <c r="B33" s="151"/>
      <c r="C33" s="161"/>
      <c r="D33" s="153" t="s">
        <v>84</v>
      </c>
      <c r="E33" s="153"/>
      <c r="F33" s="152">
        <v>0</v>
      </c>
      <c r="G33" s="152">
        <v>0</v>
      </c>
    </row>
    <row r="34" spans="2:7" s="142" customFormat="1" ht="19.5" customHeight="1">
      <c r="B34" s="151"/>
      <c r="C34" s="161"/>
      <c r="D34" s="153" t="s">
        <v>78</v>
      </c>
      <c r="E34" s="153"/>
      <c r="F34" s="152"/>
      <c r="G34" s="152"/>
    </row>
    <row r="35" spans="2:7" s="142" customFormat="1" ht="19.5" customHeight="1">
      <c r="B35" s="151"/>
      <c r="C35" s="161"/>
      <c r="D35" s="153" t="s">
        <v>79</v>
      </c>
      <c r="E35" s="153"/>
      <c r="F35" s="152"/>
      <c r="G35" s="152"/>
    </row>
    <row r="36" spans="2:7" s="142" customFormat="1" ht="19.5" customHeight="1">
      <c r="B36" s="151"/>
      <c r="C36" s="161"/>
      <c r="D36" s="153" t="s">
        <v>80</v>
      </c>
      <c r="E36" s="153"/>
      <c r="F36" s="152">
        <f>'KAP.'!G13</f>
        <v>0</v>
      </c>
      <c r="G36" s="152"/>
    </row>
    <row r="37" spans="2:7" s="142" customFormat="1" ht="19.5" customHeight="1">
      <c r="B37" s="151"/>
      <c r="C37" s="161"/>
      <c r="D37" s="96" t="s">
        <v>216</v>
      </c>
      <c r="E37" s="153"/>
      <c r="F37" s="152"/>
      <c r="G37" s="152"/>
    </row>
    <row r="38" spans="2:7" ht="25.5" customHeight="1">
      <c r="B38" s="163"/>
      <c r="C38" s="141" t="s">
        <v>81</v>
      </c>
      <c r="D38" s="163"/>
      <c r="E38" s="164"/>
      <c r="F38" s="165">
        <f>F32+F25+F9</f>
        <v>-7367468.760000002</v>
      </c>
      <c r="G38" s="165">
        <f>G9+G25+G32</f>
        <v>5431745</v>
      </c>
    </row>
    <row r="39" spans="2:10" ht="25.5" customHeight="1">
      <c r="B39" s="163"/>
      <c r="C39" s="141" t="s">
        <v>82</v>
      </c>
      <c r="D39" s="163"/>
      <c r="E39" s="164"/>
      <c r="F39" s="165">
        <f>Aktivet!H9</f>
        <v>7377445</v>
      </c>
      <c r="G39" s="171">
        <v>1945700</v>
      </c>
      <c r="J39" s="74"/>
    </row>
    <row r="40" spans="2:7" ht="25.5" customHeight="1">
      <c r="B40" s="163"/>
      <c r="C40" s="141" t="s">
        <v>83</v>
      </c>
      <c r="D40" s="163"/>
      <c r="E40" s="164"/>
      <c r="F40" s="165">
        <f>Aktivet!G9</f>
        <v>9976</v>
      </c>
      <c r="G40" s="165">
        <f>SUM(G38:G39)</f>
        <v>7377445</v>
      </c>
    </row>
    <row r="42" ht="12.75">
      <c r="G42" s="172"/>
    </row>
    <row r="44" ht="12.75">
      <c r="G44" s="74">
        <f>G40-G42</f>
        <v>7377445</v>
      </c>
    </row>
  </sheetData>
  <mergeCells count="11"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  <mergeCell ref="C16:C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O25" sqref="O25"/>
    </sheetView>
  </sheetViews>
  <sheetFormatPr defaultColWidth="9.140625" defaultRowHeight="12.75"/>
  <cols>
    <col min="1" max="1" width="4.28125" style="0" customWidth="1"/>
    <col min="3" max="3" width="9.28125" style="0" customWidth="1"/>
    <col min="4" max="4" width="0.13671875" style="0" customWidth="1"/>
    <col min="8" max="8" width="23.57421875" style="0" customWidth="1"/>
  </cols>
  <sheetData>
    <row r="1" spans="1:10" ht="18">
      <c r="A1" s="276"/>
      <c r="B1" s="277"/>
      <c r="C1" s="277"/>
      <c r="D1" s="278"/>
      <c r="E1" s="279" t="s">
        <v>65</v>
      </c>
      <c r="F1" s="280"/>
      <c r="G1" s="280"/>
      <c r="H1" s="281"/>
      <c r="I1" s="2"/>
      <c r="J1" s="3"/>
    </row>
    <row r="2" spans="1:10" ht="12.75">
      <c r="A2" s="185"/>
      <c r="B2" s="186" t="s">
        <v>255</v>
      </c>
      <c r="C2" s="187"/>
      <c r="D2" s="188"/>
      <c r="E2" s="5"/>
      <c r="F2" s="5"/>
      <c r="G2" s="5"/>
      <c r="H2" s="5"/>
      <c r="I2" s="5"/>
      <c r="J2" s="6"/>
    </row>
    <row r="3" spans="1:10" ht="12.75">
      <c r="A3" s="185"/>
      <c r="B3" s="189"/>
      <c r="C3" s="190" t="s">
        <v>256</v>
      </c>
      <c r="D3" s="188"/>
      <c r="E3" s="5"/>
      <c r="F3" s="5"/>
      <c r="G3" s="5"/>
      <c r="H3" s="5"/>
      <c r="I3" s="5"/>
      <c r="J3" s="6"/>
    </row>
    <row r="4" spans="1:10" ht="12.75">
      <c r="A4" s="185"/>
      <c r="B4" s="189"/>
      <c r="C4" s="190" t="s">
        <v>257</v>
      </c>
      <c r="D4" s="188"/>
      <c r="E4" s="5"/>
      <c r="F4" s="5"/>
      <c r="G4" s="5"/>
      <c r="H4" s="5"/>
      <c r="I4" s="5"/>
      <c r="J4" s="6"/>
    </row>
    <row r="5" spans="1:10" ht="12.75">
      <c r="A5" s="185"/>
      <c r="B5" s="189" t="s">
        <v>258</v>
      </c>
      <c r="C5" s="191"/>
      <c r="D5" s="188"/>
      <c r="E5" s="5"/>
      <c r="F5" s="5"/>
      <c r="G5" s="5"/>
      <c r="H5" s="5"/>
      <c r="I5" s="5"/>
      <c r="J5" s="6"/>
    </row>
    <row r="6" spans="1:10" ht="12.75">
      <c r="A6" s="185"/>
      <c r="B6" s="189"/>
      <c r="C6" s="190" t="s">
        <v>259</v>
      </c>
      <c r="D6" s="188"/>
      <c r="E6" s="5"/>
      <c r="F6" s="5"/>
      <c r="G6" s="5"/>
      <c r="H6" s="5"/>
      <c r="I6" s="5"/>
      <c r="J6" s="6"/>
    </row>
    <row r="7" spans="1:10" ht="12.75">
      <c r="A7" s="185"/>
      <c r="B7" s="192"/>
      <c r="C7" s="190" t="s">
        <v>260</v>
      </c>
      <c r="D7" s="188"/>
      <c r="E7" s="5"/>
      <c r="F7" s="5"/>
      <c r="G7" s="5"/>
      <c r="H7" s="5"/>
      <c r="I7" s="5"/>
      <c r="J7" s="6"/>
    </row>
    <row r="8" spans="1:10" ht="12.75">
      <c r="A8" s="185"/>
      <c r="B8" s="193"/>
      <c r="C8" s="194" t="s">
        <v>261</v>
      </c>
      <c r="D8" s="188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6"/>
      <c r="E9" s="5"/>
      <c r="F9" s="5"/>
      <c r="G9" s="5"/>
      <c r="H9" s="5"/>
      <c r="I9" s="5"/>
      <c r="J9" s="6"/>
    </row>
    <row r="10" spans="1:10" ht="15">
      <c r="A10" s="4"/>
      <c r="B10" s="202" t="s">
        <v>262</v>
      </c>
      <c r="C10" s="203" t="s">
        <v>263</v>
      </c>
      <c r="D10" s="15"/>
      <c r="E10" s="14"/>
      <c r="F10" s="14"/>
      <c r="G10" s="14"/>
      <c r="H10" s="5"/>
      <c r="I10" s="5"/>
      <c r="J10" s="6"/>
    </row>
    <row r="11" spans="1:10" ht="12.75">
      <c r="A11" s="4"/>
      <c r="B11" s="195"/>
      <c r="C11" s="5"/>
      <c r="D11" s="6"/>
      <c r="E11" s="5"/>
      <c r="F11" s="5"/>
      <c r="G11" s="5"/>
      <c r="H11" s="5"/>
      <c r="I11" s="5"/>
      <c r="J11" s="6"/>
    </row>
    <row r="12" spans="1:10" ht="12.75">
      <c r="A12" s="4"/>
      <c r="B12" s="196">
        <v>1</v>
      </c>
      <c r="C12" s="197" t="s">
        <v>264</v>
      </c>
      <c r="D12" s="6"/>
      <c r="E12" s="5"/>
      <c r="F12" s="5"/>
      <c r="G12" s="5"/>
      <c r="H12" s="5"/>
      <c r="I12" s="5"/>
      <c r="J12" s="6"/>
    </row>
    <row r="13" spans="1:10" ht="12.75">
      <c r="A13" s="4"/>
      <c r="B13" s="196">
        <v>2</v>
      </c>
      <c r="C13" s="198" t="s">
        <v>265</v>
      </c>
      <c r="D13" s="6"/>
      <c r="E13" s="5"/>
      <c r="F13" s="5"/>
      <c r="G13" s="5"/>
      <c r="H13" s="5"/>
      <c r="I13" s="5"/>
      <c r="J13" s="6"/>
    </row>
    <row r="14" spans="1:10" ht="12.75">
      <c r="A14" s="4"/>
      <c r="B14" s="198">
        <v>3</v>
      </c>
      <c r="C14" s="198" t="s">
        <v>266</v>
      </c>
      <c r="D14" s="6"/>
      <c r="E14" s="5"/>
      <c r="F14" s="5"/>
      <c r="G14" s="5"/>
      <c r="H14" s="5"/>
      <c r="I14" s="5"/>
      <c r="J14" s="6"/>
    </row>
    <row r="15" spans="1:10" ht="12.75">
      <c r="A15" s="199"/>
      <c r="B15" s="198">
        <v>4</v>
      </c>
      <c r="C15" s="198" t="s">
        <v>267</v>
      </c>
      <c r="D15" s="200"/>
      <c r="E15" s="5"/>
      <c r="F15" s="5"/>
      <c r="G15" s="5"/>
      <c r="H15" s="5"/>
      <c r="I15" s="5"/>
      <c r="J15" s="6"/>
    </row>
    <row r="16" spans="1:10" ht="12.75">
      <c r="A16" s="199"/>
      <c r="B16" s="198"/>
      <c r="C16" s="197" t="s">
        <v>268</v>
      </c>
      <c r="D16" s="200"/>
      <c r="E16" s="5"/>
      <c r="F16" s="5"/>
      <c r="G16" s="5"/>
      <c r="H16" s="5"/>
      <c r="I16" s="5"/>
      <c r="J16" s="6"/>
    </row>
    <row r="17" spans="1:10" ht="12.75">
      <c r="A17" s="199"/>
      <c r="B17" s="198" t="s">
        <v>269</v>
      </c>
      <c r="C17" s="198"/>
      <c r="D17" s="200"/>
      <c r="E17" s="5"/>
      <c r="F17" s="5"/>
      <c r="G17" s="5"/>
      <c r="H17" s="5"/>
      <c r="I17" s="5"/>
      <c r="J17" s="6"/>
    </row>
    <row r="18" spans="1:10" ht="12.75">
      <c r="A18" s="199"/>
      <c r="B18" s="198"/>
      <c r="C18" s="197" t="s">
        <v>270</v>
      </c>
      <c r="D18" s="200"/>
      <c r="E18" s="5"/>
      <c r="F18" s="5"/>
      <c r="G18" s="5"/>
      <c r="H18" s="5"/>
      <c r="I18" s="5"/>
      <c r="J18" s="6"/>
    </row>
    <row r="19" spans="1:10" ht="12.75">
      <c r="A19" s="199"/>
      <c r="B19" s="198" t="s">
        <v>271</v>
      </c>
      <c r="C19" s="198"/>
      <c r="D19" s="200"/>
      <c r="E19" s="5"/>
      <c r="F19" s="5"/>
      <c r="G19" s="5"/>
      <c r="H19" s="5"/>
      <c r="I19" s="5"/>
      <c r="J19" s="6"/>
    </row>
    <row r="20" spans="1:10" ht="12.75">
      <c r="A20" s="199"/>
      <c r="B20" s="198"/>
      <c r="C20" s="197" t="s">
        <v>272</v>
      </c>
      <c r="D20" s="200"/>
      <c r="E20" s="5"/>
      <c r="F20" s="5"/>
      <c r="G20" s="5"/>
      <c r="H20" s="5"/>
      <c r="I20" s="5"/>
      <c r="J20" s="6"/>
    </row>
    <row r="21" spans="1:10" ht="12.75">
      <c r="A21" s="199"/>
      <c r="B21" s="198" t="s">
        <v>273</v>
      </c>
      <c r="C21" s="198"/>
      <c r="D21" s="200"/>
      <c r="E21" s="5"/>
      <c r="F21" s="5"/>
      <c r="G21" s="5"/>
      <c r="H21" s="5"/>
      <c r="I21" s="5"/>
      <c r="J21" s="6"/>
    </row>
    <row r="22" spans="1:10" ht="12.75">
      <c r="A22" s="199"/>
      <c r="B22" s="198"/>
      <c r="C22" s="198" t="s">
        <v>274</v>
      </c>
      <c r="D22" s="200"/>
      <c r="E22" s="5"/>
      <c r="F22" s="5"/>
      <c r="G22" s="5"/>
      <c r="H22" s="5"/>
      <c r="I22" s="5"/>
      <c r="J22" s="6"/>
    </row>
    <row r="23" spans="1:10" ht="12.75">
      <c r="A23" s="199"/>
      <c r="B23" s="198" t="s">
        <v>275</v>
      </c>
      <c r="C23" s="198"/>
      <c r="D23" s="200"/>
      <c r="E23" s="5"/>
      <c r="F23" s="5"/>
      <c r="G23" s="5"/>
      <c r="H23" s="5"/>
      <c r="I23" s="5"/>
      <c r="J23" s="6"/>
    </row>
    <row r="24" spans="1:10" ht="12.75">
      <c r="A24" s="199"/>
      <c r="B24" s="197" t="s">
        <v>276</v>
      </c>
      <c r="C24" s="198"/>
      <c r="D24" s="200"/>
      <c r="E24" s="5"/>
      <c r="F24" s="5"/>
      <c r="G24" s="5"/>
      <c r="H24" s="5"/>
      <c r="I24" s="5"/>
      <c r="J24" s="6"/>
    </row>
    <row r="25" spans="1:10" ht="12.75">
      <c r="A25" s="199"/>
      <c r="B25" s="198"/>
      <c r="C25" s="198" t="s">
        <v>277</v>
      </c>
      <c r="D25" s="200"/>
      <c r="E25" s="5"/>
      <c r="F25" s="5"/>
      <c r="G25" s="5"/>
      <c r="H25" s="5"/>
      <c r="I25" s="5"/>
      <c r="J25" s="6"/>
    </row>
    <row r="26" spans="1:10" ht="12.75">
      <c r="A26" s="199"/>
      <c r="B26" s="197" t="s">
        <v>278</v>
      </c>
      <c r="C26" s="198"/>
      <c r="D26" s="200"/>
      <c r="E26" s="5"/>
      <c r="F26" s="5"/>
      <c r="G26" s="5"/>
      <c r="H26" s="5"/>
      <c r="I26" s="5"/>
      <c r="J26" s="6"/>
    </row>
    <row r="27" spans="1:10" ht="12.75">
      <c r="A27" s="199"/>
      <c r="B27" s="198"/>
      <c r="C27" s="198" t="s">
        <v>279</v>
      </c>
      <c r="D27" s="200"/>
      <c r="E27" s="5"/>
      <c r="F27" s="5"/>
      <c r="G27" s="5"/>
      <c r="H27" s="5"/>
      <c r="I27" s="5"/>
      <c r="J27" s="6"/>
    </row>
    <row r="28" spans="1:10" ht="12.75">
      <c r="A28" s="199"/>
      <c r="B28" s="197" t="s">
        <v>280</v>
      </c>
      <c r="C28" s="198"/>
      <c r="D28" s="200"/>
      <c r="E28" s="5"/>
      <c r="F28" s="5"/>
      <c r="G28" s="5"/>
      <c r="H28" s="5"/>
      <c r="I28" s="5"/>
      <c r="J28" s="6"/>
    </row>
    <row r="29" spans="1:10" ht="12.75">
      <c r="A29" s="199"/>
      <c r="B29" s="198" t="s">
        <v>281</v>
      </c>
      <c r="C29" s="198" t="s">
        <v>282</v>
      </c>
      <c r="D29" s="200"/>
      <c r="E29" s="5"/>
      <c r="F29" s="5"/>
      <c r="G29" s="5"/>
      <c r="H29" s="5"/>
      <c r="I29" s="5"/>
      <c r="J29" s="6"/>
    </row>
    <row r="30" spans="1:10" ht="12.75">
      <c r="A30" s="199"/>
      <c r="B30" s="198"/>
      <c r="C30" s="197" t="s">
        <v>283</v>
      </c>
      <c r="D30" s="200"/>
      <c r="E30" s="5"/>
      <c r="F30" s="5"/>
      <c r="G30" s="5"/>
      <c r="H30" s="5"/>
      <c r="I30" s="5"/>
      <c r="J30" s="6"/>
    </row>
    <row r="31" spans="1:10" ht="12.75">
      <c r="A31" s="199"/>
      <c r="B31" s="198"/>
      <c r="C31" s="197" t="s">
        <v>284</v>
      </c>
      <c r="D31" s="200"/>
      <c r="E31" s="5"/>
      <c r="F31" s="5"/>
      <c r="G31" s="5"/>
      <c r="H31" s="5"/>
      <c r="I31" s="5"/>
      <c r="J31" s="6"/>
    </row>
    <row r="32" spans="1:10" ht="12.75">
      <c r="A32" s="199"/>
      <c r="B32" s="198"/>
      <c r="C32" s="197" t="s">
        <v>285</v>
      </c>
      <c r="D32" s="200"/>
      <c r="E32" s="5"/>
      <c r="F32" s="5"/>
      <c r="G32" s="5"/>
      <c r="H32" s="5"/>
      <c r="I32" s="5"/>
      <c r="J32" s="6"/>
    </row>
    <row r="33" spans="1:10" ht="12.75">
      <c r="A33" s="199"/>
      <c r="B33" s="198"/>
      <c r="C33" s="197" t="s">
        <v>286</v>
      </c>
      <c r="D33" s="200"/>
      <c r="E33" s="5"/>
      <c r="F33" s="5"/>
      <c r="G33" s="5"/>
      <c r="H33" s="5"/>
      <c r="I33" s="5"/>
      <c r="J33" s="6"/>
    </row>
    <row r="34" spans="1:10" ht="12.75">
      <c r="A34" s="199"/>
      <c r="B34" s="198"/>
      <c r="C34" s="197" t="s">
        <v>287</v>
      </c>
      <c r="D34" s="200"/>
      <c r="E34" s="5"/>
      <c r="F34" s="5"/>
      <c r="G34" s="5"/>
      <c r="H34" s="5"/>
      <c r="I34" s="5"/>
      <c r="J34" s="6"/>
    </row>
    <row r="35" spans="1:10" ht="12.75">
      <c r="A35" s="199"/>
      <c r="B35" s="198"/>
      <c r="C35" s="197" t="s">
        <v>288</v>
      </c>
      <c r="D35" s="200"/>
      <c r="E35" s="5"/>
      <c r="F35" s="5"/>
      <c r="G35" s="5"/>
      <c r="H35" s="5"/>
      <c r="I35" s="5"/>
      <c r="J35" s="6"/>
    </row>
    <row r="36" spans="1:10" ht="12.75">
      <c r="A36" s="199"/>
      <c r="B36" s="198"/>
      <c r="C36" s="198"/>
      <c r="D36" s="200"/>
      <c r="E36" s="5"/>
      <c r="F36" s="5"/>
      <c r="G36" s="5"/>
      <c r="H36" s="5"/>
      <c r="I36" s="5"/>
      <c r="J36" s="6"/>
    </row>
    <row r="37" spans="1:10" ht="15">
      <c r="A37" s="199"/>
      <c r="B37" s="202" t="s">
        <v>289</v>
      </c>
      <c r="C37" s="203" t="s">
        <v>290</v>
      </c>
      <c r="D37" s="15"/>
      <c r="E37" s="14"/>
      <c r="F37" s="5"/>
      <c r="G37" s="5"/>
      <c r="H37" s="5"/>
      <c r="I37" s="5"/>
      <c r="J37" s="6"/>
    </row>
    <row r="38" spans="1:10" ht="12.75">
      <c r="A38" s="199"/>
      <c r="B38" s="198"/>
      <c r="C38" s="198"/>
      <c r="D38" s="200"/>
      <c r="E38" s="5"/>
      <c r="F38" s="5"/>
      <c r="G38" s="5"/>
      <c r="H38" s="5"/>
      <c r="I38" s="5"/>
      <c r="J38" s="6"/>
    </row>
    <row r="39" spans="1:10" ht="12.75">
      <c r="A39" s="199"/>
      <c r="B39" s="198"/>
      <c r="C39" s="197" t="s">
        <v>291</v>
      </c>
      <c r="D39" s="200"/>
      <c r="E39" s="5"/>
      <c r="F39" s="5"/>
      <c r="G39" s="5"/>
      <c r="H39" s="5"/>
      <c r="I39" s="5"/>
      <c r="J39" s="6"/>
    </row>
    <row r="40" spans="1:10" ht="12.75">
      <c r="A40" s="199"/>
      <c r="B40" s="198" t="s">
        <v>292</v>
      </c>
      <c r="C40" s="198"/>
      <c r="D40" s="200"/>
      <c r="E40" s="5"/>
      <c r="F40" s="5"/>
      <c r="G40" s="5"/>
      <c r="H40" s="5"/>
      <c r="I40" s="5"/>
      <c r="J40" s="6"/>
    </row>
    <row r="41" spans="1:10" ht="12.75">
      <c r="A41" s="199"/>
      <c r="B41" s="198"/>
      <c r="C41" s="198" t="s">
        <v>293</v>
      </c>
      <c r="D41" s="200"/>
      <c r="E41" s="5"/>
      <c r="F41" s="5"/>
      <c r="G41" s="5"/>
      <c r="H41" s="5"/>
      <c r="I41" s="5"/>
      <c r="J41" s="6"/>
    </row>
    <row r="42" spans="1:10" ht="12.75">
      <c r="A42" s="199"/>
      <c r="B42" s="198" t="s">
        <v>294</v>
      </c>
      <c r="C42" s="198"/>
      <c r="D42" s="200"/>
      <c r="E42" s="5"/>
      <c r="F42" s="5"/>
      <c r="G42" s="5"/>
      <c r="H42" s="5"/>
      <c r="I42" s="5"/>
      <c r="J42" s="6"/>
    </row>
    <row r="43" spans="1:10" ht="12.75">
      <c r="A43" s="199"/>
      <c r="B43" s="198"/>
      <c r="C43" s="198" t="s">
        <v>295</v>
      </c>
      <c r="D43" s="200"/>
      <c r="E43" s="5"/>
      <c r="F43" s="5"/>
      <c r="G43" s="5"/>
      <c r="H43" s="5"/>
      <c r="I43" s="5"/>
      <c r="J43" s="6"/>
    </row>
    <row r="44" spans="1:10" ht="12.75">
      <c r="A44" s="199"/>
      <c r="B44" s="198" t="s">
        <v>296</v>
      </c>
      <c r="C44" s="198"/>
      <c r="D44" s="200"/>
      <c r="E44" s="5"/>
      <c r="F44" s="5"/>
      <c r="G44" s="5"/>
      <c r="H44" s="5"/>
      <c r="I44" s="5"/>
      <c r="J44" s="6"/>
    </row>
    <row r="45" spans="1:10" ht="12.75">
      <c r="A45" s="199"/>
      <c r="B45" s="198"/>
      <c r="C45" s="198" t="s">
        <v>297</v>
      </c>
      <c r="D45" s="200"/>
      <c r="E45" s="5"/>
      <c r="F45" s="5"/>
      <c r="G45" s="5"/>
      <c r="H45" s="5"/>
      <c r="I45" s="5"/>
      <c r="J45" s="6"/>
    </row>
    <row r="46" spans="1:10" ht="12.75">
      <c r="A46" s="199"/>
      <c r="B46" s="198" t="s">
        <v>298</v>
      </c>
      <c r="C46" s="198"/>
      <c r="D46" s="200"/>
      <c r="E46" s="5"/>
      <c r="F46" s="5"/>
      <c r="G46" s="5"/>
      <c r="H46" s="5"/>
      <c r="I46" s="5"/>
      <c r="J46" s="6"/>
    </row>
    <row r="47" spans="1:10" ht="12.75">
      <c r="A47" s="199"/>
      <c r="B47" s="198"/>
      <c r="C47" s="198" t="s">
        <v>299</v>
      </c>
      <c r="D47" s="200"/>
      <c r="E47" s="5"/>
      <c r="F47" s="5"/>
      <c r="G47" s="5"/>
      <c r="H47" s="5"/>
      <c r="I47" s="5"/>
      <c r="J47" s="6"/>
    </row>
    <row r="48" spans="1:10" ht="12.75">
      <c r="A48" s="199"/>
      <c r="B48" s="198" t="s">
        <v>300</v>
      </c>
      <c r="C48" s="198"/>
      <c r="D48" s="200"/>
      <c r="E48" s="5"/>
      <c r="F48" s="5"/>
      <c r="G48" s="5"/>
      <c r="H48" s="5"/>
      <c r="I48" s="5"/>
      <c r="J48" s="6"/>
    </row>
    <row r="49" spans="1:10" ht="12.75">
      <c r="A49" s="199"/>
      <c r="B49" s="198" t="s">
        <v>301</v>
      </c>
      <c r="C49" s="198"/>
      <c r="D49" s="200"/>
      <c r="E49" s="5"/>
      <c r="F49" s="5"/>
      <c r="G49" s="5"/>
      <c r="H49" s="5"/>
      <c r="I49" s="5"/>
      <c r="J49" s="6"/>
    </row>
    <row r="50" spans="1:10" ht="12.75">
      <c r="A50" s="199"/>
      <c r="B50" s="198" t="s">
        <v>302</v>
      </c>
      <c r="C50" s="198"/>
      <c r="D50" s="200"/>
      <c r="E50" s="5"/>
      <c r="F50" s="5"/>
      <c r="G50" s="5"/>
      <c r="H50" s="5"/>
      <c r="I50" s="5"/>
      <c r="J50" s="6"/>
    </row>
    <row r="51" spans="1:10" ht="12.75">
      <c r="A51" s="199"/>
      <c r="B51" s="198"/>
      <c r="C51" s="198" t="s">
        <v>303</v>
      </c>
      <c r="D51" s="200"/>
      <c r="E51" s="5"/>
      <c r="F51" s="5"/>
      <c r="G51" s="5"/>
      <c r="H51" s="5"/>
      <c r="I51" s="5"/>
      <c r="J51" s="6"/>
    </row>
    <row r="52" spans="1:10" ht="12.75">
      <c r="A52" s="199"/>
      <c r="B52" s="198"/>
      <c r="C52" s="198" t="s">
        <v>304</v>
      </c>
      <c r="D52" s="200"/>
      <c r="E52" s="5"/>
      <c r="F52" s="5"/>
      <c r="G52" s="5"/>
      <c r="H52" s="5"/>
      <c r="I52" s="5"/>
      <c r="J52" s="6"/>
    </row>
    <row r="53" spans="1:10" ht="12.75">
      <c r="A53" s="13"/>
      <c r="B53" s="14"/>
      <c r="C53" s="14" t="s">
        <v>305</v>
      </c>
      <c r="D53" s="15"/>
      <c r="E53" s="5"/>
      <c r="F53" s="5"/>
      <c r="G53" s="5"/>
      <c r="H53" s="5"/>
      <c r="I53" s="5"/>
      <c r="J53" s="6"/>
    </row>
    <row r="54" spans="1:10" ht="12.75">
      <c r="A54" s="4"/>
      <c r="B54" s="198"/>
      <c r="C54" s="198" t="s">
        <v>306</v>
      </c>
      <c r="D54" s="6"/>
      <c r="E54" s="5"/>
      <c r="F54" s="5"/>
      <c r="G54" s="5"/>
      <c r="H54" s="5"/>
      <c r="I54" s="5"/>
      <c r="J54" s="6"/>
    </row>
    <row r="55" spans="1:10" ht="12.75">
      <c r="A55" s="7"/>
      <c r="B55" s="201" t="s">
        <v>307</v>
      </c>
      <c r="C55" s="201"/>
      <c r="D55" s="9"/>
      <c r="E55" s="8"/>
      <c r="F55" s="8"/>
      <c r="G55" s="8"/>
      <c r="H55" s="8"/>
      <c r="I55" s="8"/>
      <c r="J55" s="9"/>
    </row>
  </sheetData>
  <mergeCells count="2">
    <mergeCell ref="A1:D1"/>
    <mergeCell ref="E1:H1"/>
  </mergeCells>
  <printOptions/>
  <pageMargins left="0.5" right="0.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C48" sqref="C48"/>
    </sheetView>
  </sheetViews>
  <sheetFormatPr defaultColWidth="9.140625" defaultRowHeight="12.75"/>
  <cols>
    <col min="1" max="1" width="14.421875" style="0" customWidth="1"/>
    <col min="2" max="9" width="8.7109375" style="0" customWidth="1"/>
    <col min="10" max="10" width="9.851562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284" t="s">
        <v>65</v>
      </c>
      <c r="C4" s="285"/>
      <c r="D4" s="285"/>
      <c r="E4" s="285"/>
      <c r="F4" s="285"/>
      <c r="G4" s="285"/>
      <c r="H4" s="285"/>
      <c r="I4" s="285"/>
      <c r="J4" s="285"/>
      <c r="K4" s="286"/>
    </row>
    <row r="5" spans="2:11" ht="15">
      <c r="B5" s="226">
        <v>1</v>
      </c>
      <c r="C5" s="5" t="s">
        <v>345</v>
      </c>
      <c r="D5" s="12"/>
      <c r="E5" s="5"/>
      <c r="F5" s="5"/>
      <c r="G5" s="5"/>
      <c r="H5" s="5"/>
      <c r="I5" s="5"/>
      <c r="J5" s="5">
        <v>40775560</v>
      </c>
      <c r="K5" s="6" t="s">
        <v>346</v>
      </c>
    </row>
    <row r="6" spans="2:11" ht="12.75">
      <c r="B6" s="226"/>
      <c r="C6" s="5" t="s">
        <v>347</v>
      </c>
      <c r="D6" s="5" t="s">
        <v>348</v>
      </c>
      <c r="E6" s="5"/>
      <c r="F6" s="5"/>
      <c r="G6" s="5"/>
      <c r="H6" s="5"/>
      <c r="I6" s="5"/>
      <c r="J6" s="5"/>
      <c r="K6" s="6"/>
    </row>
    <row r="7" spans="2:11" ht="12.75">
      <c r="B7" s="226"/>
      <c r="C7" s="5"/>
      <c r="D7" s="5"/>
      <c r="E7" s="5" t="s">
        <v>349</v>
      </c>
      <c r="F7" s="5"/>
      <c r="G7" s="5"/>
      <c r="H7" s="5"/>
      <c r="I7" s="5"/>
      <c r="J7" s="5">
        <v>9976</v>
      </c>
      <c r="K7" s="6" t="s">
        <v>346</v>
      </c>
    </row>
    <row r="8" spans="2:11" ht="12.75">
      <c r="B8" s="226"/>
      <c r="C8" s="5"/>
      <c r="D8" s="5" t="s">
        <v>350</v>
      </c>
      <c r="E8" s="5"/>
      <c r="F8" s="5"/>
      <c r="G8" s="5"/>
      <c r="H8" s="5"/>
      <c r="I8" s="5"/>
      <c r="J8" s="5"/>
      <c r="K8" s="6"/>
    </row>
    <row r="9" spans="2:11" ht="12.75">
      <c r="B9" s="226"/>
      <c r="C9" s="5"/>
      <c r="D9" s="5"/>
      <c r="E9" s="5" t="s">
        <v>369</v>
      </c>
      <c r="F9" s="5"/>
      <c r="G9" s="5"/>
      <c r="H9" s="5"/>
      <c r="I9" s="5"/>
      <c r="J9" s="5">
        <v>26184945</v>
      </c>
      <c r="K9" s="6" t="s">
        <v>346</v>
      </c>
    </row>
    <row r="10" spans="2:11" ht="12.75">
      <c r="B10" s="226"/>
      <c r="C10" s="5"/>
      <c r="D10" s="5"/>
      <c r="E10" s="5" t="s">
        <v>351</v>
      </c>
      <c r="F10" s="5"/>
      <c r="G10" s="5"/>
      <c r="H10" s="5"/>
      <c r="I10" s="5"/>
      <c r="J10" s="227">
        <v>1624894</v>
      </c>
      <c r="K10" s="6" t="s">
        <v>346</v>
      </c>
    </row>
    <row r="11" spans="2:11" ht="12.75">
      <c r="B11" s="226"/>
      <c r="C11" s="5"/>
      <c r="D11" s="5"/>
      <c r="E11" s="227" t="s">
        <v>380</v>
      </c>
      <c r="F11" s="5"/>
      <c r="G11" s="5"/>
      <c r="H11" s="5"/>
      <c r="I11" s="5"/>
      <c r="J11" s="227">
        <v>154618</v>
      </c>
      <c r="K11" s="6" t="s">
        <v>346</v>
      </c>
    </row>
    <row r="12" spans="2:11" ht="12.75">
      <c r="B12" s="226"/>
      <c r="C12" s="5"/>
      <c r="D12" s="5" t="s">
        <v>352</v>
      </c>
      <c r="E12" s="5"/>
      <c r="F12" s="5"/>
      <c r="G12" s="5"/>
      <c r="H12" s="5"/>
      <c r="I12" s="5"/>
      <c r="J12" s="5"/>
      <c r="K12" s="6"/>
    </row>
    <row r="13" spans="2:11" ht="12.75">
      <c r="B13" s="226"/>
      <c r="C13" s="5"/>
      <c r="D13" s="5"/>
      <c r="E13" s="227" t="s">
        <v>370</v>
      </c>
      <c r="F13" s="5"/>
      <c r="G13" s="5"/>
      <c r="H13" s="5"/>
      <c r="I13" s="5"/>
      <c r="J13" s="5">
        <v>12801127</v>
      </c>
      <c r="K13" s="6" t="s">
        <v>346</v>
      </c>
    </row>
    <row r="14" spans="2:11" ht="12.75">
      <c r="B14" s="226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226">
        <v>2</v>
      </c>
      <c r="C15" s="5" t="s">
        <v>353</v>
      </c>
      <c r="D15" s="5"/>
      <c r="E15" s="5"/>
      <c r="F15" s="5"/>
      <c r="G15" s="5"/>
      <c r="H15" s="5"/>
      <c r="I15" s="5"/>
      <c r="J15" s="5">
        <v>39050920</v>
      </c>
      <c r="K15" s="6" t="s">
        <v>346</v>
      </c>
    </row>
    <row r="16" spans="2:11" ht="12.75">
      <c r="B16" s="226"/>
      <c r="C16" s="227" t="s">
        <v>371</v>
      </c>
      <c r="D16" s="5"/>
      <c r="E16" s="5"/>
      <c r="F16" s="5"/>
      <c r="G16" s="5"/>
      <c r="H16" s="5"/>
      <c r="I16" s="5"/>
      <c r="J16" s="5"/>
      <c r="K16" s="6"/>
    </row>
    <row r="17" spans="2:11" ht="12.75">
      <c r="B17" s="226"/>
      <c r="C17" s="227" t="s">
        <v>372</v>
      </c>
      <c r="D17" s="5"/>
      <c r="E17" s="5"/>
      <c r="F17" s="5"/>
      <c r="G17" s="5"/>
      <c r="H17" s="5"/>
      <c r="I17" s="5"/>
      <c r="J17" s="5"/>
      <c r="K17" s="6"/>
    </row>
    <row r="18" spans="2:11" ht="12.75">
      <c r="B18" s="226"/>
      <c r="C18" s="227" t="s">
        <v>373</v>
      </c>
      <c r="D18" s="5"/>
      <c r="E18" s="5"/>
      <c r="F18" s="5"/>
      <c r="G18" s="5"/>
      <c r="H18" s="5"/>
      <c r="I18" s="5"/>
      <c r="J18" s="5"/>
      <c r="K18" s="6"/>
    </row>
    <row r="19" spans="2:11" ht="12.75">
      <c r="B19" s="226"/>
      <c r="C19" s="227" t="s">
        <v>389</v>
      </c>
      <c r="D19" s="5"/>
      <c r="E19" s="5"/>
      <c r="F19" s="5"/>
      <c r="G19" s="5"/>
      <c r="H19" s="5"/>
      <c r="I19" s="5"/>
      <c r="J19" s="5">
        <v>36403873</v>
      </c>
      <c r="K19" s="6" t="s">
        <v>346</v>
      </c>
    </row>
    <row r="20" spans="2:11" ht="12.75">
      <c r="B20" s="226">
        <v>3</v>
      </c>
      <c r="C20" s="227" t="s">
        <v>354</v>
      </c>
      <c r="D20" s="5"/>
      <c r="E20" s="5"/>
      <c r="F20" s="5"/>
      <c r="G20" s="5"/>
      <c r="H20" s="5"/>
      <c r="I20" s="5"/>
      <c r="J20" s="5">
        <v>28388048</v>
      </c>
      <c r="K20" s="6" t="s">
        <v>346</v>
      </c>
    </row>
    <row r="21" spans="2:11" ht="12.75">
      <c r="B21" s="226"/>
      <c r="C21" s="227" t="s">
        <v>355</v>
      </c>
      <c r="D21" s="5"/>
      <c r="E21" s="5"/>
      <c r="F21" s="5"/>
      <c r="G21" s="5"/>
      <c r="H21" s="5"/>
      <c r="I21" s="5"/>
      <c r="J21" s="5">
        <v>27919382</v>
      </c>
      <c r="K21" s="6" t="s">
        <v>346</v>
      </c>
    </row>
    <row r="22" spans="2:11" ht="12.75">
      <c r="B22" s="226"/>
      <c r="C22" s="5"/>
      <c r="D22" s="5"/>
      <c r="E22" s="5" t="s">
        <v>356</v>
      </c>
      <c r="F22" s="5"/>
      <c r="G22" s="5"/>
      <c r="H22" s="5"/>
      <c r="I22" s="5"/>
      <c r="J22" s="5">
        <v>355436</v>
      </c>
      <c r="K22" s="6" t="s">
        <v>346</v>
      </c>
    </row>
    <row r="23" spans="2:11" ht="12.75">
      <c r="B23" s="226"/>
      <c r="C23" s="5"/>
      <c r="D23" s="5"/>
      <c r="E23" s="5" t="s">
        <v>357</v>
      </c>
      <c r="F23" s="5"/>
      <c r="G23" s="5"/>
      <c r="H23" s="5"/>
      <c r="I23" s="5"/>
      <c r="J23" s="5">
        <v>33201</v>
      </c>
      <c r="K23" s="6" t="s">
        <v>346</v>
      </c>
    </row>
    <row r="24" spans="2:11" ht="12.75">
      <c r="B24" s="226"/>
      <c r="C24" s="5"/>
      <c r="D24" s="5"/>
      <c r="E24" s="5" t="s">
        <v>390</v>
      </c>
      <c r="F24" s="5"/>
      <c r="G24" s="5"/>
      <c r="H24" s="5"/>
      <c r="I24" s="5"/>
      <c r="J24" s="227">
        <v>80029</v>
      </c>
      <c r="K24" s="6" t="s">
        <v>346</v>
      </c>
    </row>
    <row r="25" spans="2:11" ht="12.75">
      <c r="B25" s="226">
        <v>4</v>
      </c>
      <c r="C25" s="227" t="s">
        <v>374</v>
      </c>
      <c r="D25" s="5"/>
      <c r="E25" s="5"/>
      <c r="F25" s="5"/>
      <c r="G25" s="5"/>
      <c r="H25" s="5"/>
      <c r="I25" s="5"/>
      <c r="J25" s="227">
        <v>34108259</v>
      </c>
      <c r="K25" s="6" t="s">
        <v>364</v>
      </c>
    </row>
    <row r="26" spans="2:11" ht="12.75">
      <c r="B26" s="226">
        <v>5</v>
      </c>
      <c r="C26" s="5" t="s">
        <v>358</v>
      </c>
      <c r="D26" s="5"/>
      <c r="E26" s="5"/>
      <c r="F26" s="5"/>
      <c r="G26" s="5"/>
      <c r="H26" s="5"/>
      <c r="I26" s="5"/>
      <c r="J26" s="227">
        <v>17330173</v>
      </c>
      <c r="K26" s="6" t="s">
        <v>346</v>
      </c>
    </row>
    <row r="27" spans="2:11" ht="12.75">
      <c r="B27" s="226"/>
      <c r="C27" s="5" t="s">
        <v>359</v>
      </c>
      <c r="D27" s="5"/>
      <c r="E27" s="5"/>
      <c r="F27" s="5"/>
      <c r="G27" s="5"/>
      <c r="H27" s="5"/>
      <c r="I27" s="5"/>
      <c r="J27" s="5"/>
      <c r="K27" s="6"/>
    </row>
    <row r="28" spans="2:11" ht="12.75">
      <c r="B28" s="226"/>
      <c r="C28" s="5"/>
      <c r="D28" s="5" t="s">
        <v>360</v>
      </c>
      <c r="E28" s="5"/>
      <c r="F28" s="5"/>
      <c r="G28" s="5"/>
      <c r="H28" s="5"/>
      <c r="I28" s="5"/>
      <c r="J28" s="5">
        <v>100000</v>
      </c>
      <c r="K28" s="6" t="s">
        <v>346</v>
      </c>
    </row>
    <row r="29" spans="2:11" ht="12.75">
      <c r="B29" s="226"/>
      <c r="C29" s="5"/>
      <c r="D29" s="5" t="s">
        <v>361</v>
      </c>
      <c r="E29" s="5"/>
      <c r="F29" s="5"/>
      <c r="G29" s="5"/>
      <c r="H29" s="5"/>
      <c r="I29" s="5"/>
      <c r="J29" s="5">
        <v>0</v>
      </c>
      <c r="K29" s="6" t="s">
        <v>346</v>
      </c>
    </row>
    <row r="30" spans="2:11" ht="12.75">
      <c r="B30" s="226"/>
      <c r="C30" s="5"/>
      <c r="D30" s="5" t="s">
        <v>381</v>
      </c>
      <c r="E30" s="5"/>
      <c r="F30" s="5"/>
      <c r="G30" s="5"/>
      <c r="H30" s="5"/>
      <c r="I30" s="5"/>
      <c r="J30" s="227">
        <v>10671518</v>
      </c>
      <c r="K30" s="6" t="s">
        <v>346</v>
      </c>
    </row>
    <row r="31" spans="2:11" ht="12.75">
      <c r="B31" s="226"/>
      <c r="C31" s="5"/>
      <c r="D31" s="227" t="s">
        <v>362</v>
      </c>
      <c r="E31" s="5"/>
      <c r="F31" s="5"/>
      <c r="G31" s="5"/>
      <c r="H31" s="5"/>
      <c r="I31" s="5"/>
      <c r="J31" s="227">
        <v>6558655</v>
      </c>
      <c r="K31" s="6" t="s">
        <v>346</v>
      </c>
    </row>
    <row r="32" spans="2:11" ht="12.75">
      <c r="B32" s="226">
        <v>6</v>
      </c>
      <c r="C32" s="5" t="s">
        <v>363</v>
      </c>
      <c r="D32" s="5"/>
      <c r="E32" s="5"/>
      <c r="F32" s="5"/>
      <c r="G32" s="5"/>
      <c r="H32" s="5"/>
      <c r="I32" s="5"/>
      <c r="J32" s="5"/>
      <c r="K32" s="6"/>
    </row>
    <row r="33" spans="2:11" ht="12.75">
      <c r="B33" s="226"/>
      <c r="C33" s="5" t="s">
        <v>375</v>
      </c>
      <c r="D33" s="5"/>
      <c r="E33" s="5"/>
      <c r="F33" s="5"/>
      <c r="G33" s="5"/>
      <c r="H33" s="5"/>
      <c r="I33" s="5"/>
      <c r="J33" s="227">
        <v>133997938</v>
      </c>
      <c r="K33" s="6" t="s">
        <v>346</v>
      </c>
    </row>
    <row r="34" spans="2:11" ht="12.75">
      <c r="B34" s="226"/>
      <c r="C34" s="5"/>
      <c r="D34" s="227" t="s">
        <v>391</v>
      </c>
      <c r="E34" s="5"/>
      <c r="F34" s="5"/>
      <c r="G34" s="5"/>
      <c r="H34" s="5"/>
      <c r="I34" s="5"/>
      <c r="J34" s="227">
        <v>128421682</v>
      </c>
      <c r="K34" s="6" t="s">
        <v>364</v>
      </c>
    </row>
    <row r="35" spans="2:11" ht="12.75">
      <c r="B35" s="226"/>
      <c r="C35" s="5"/>
      <c r="D35" s="227" t="s">
        <v>392</v>
      </c>
      <c r="E35" s="5"/>
      <c r="F35" s="5"/>
      <c r="G35" s="5"/>
      <c r="H35" s="5"/>
      <c r="I35" s="5"/>
      <c r="J35" s="227">
        <v>4652105</v>
      </c>
      <c r="K35" s="6" t="s">
        <v>364</v>
      </c>
    </row>
    <row r="36" spans="2:11" ht="12.75">
      <c r="B36" s="226"/>
      <c r="C36" s="5"/>
      <c r="D36" s="227" t="s">
        <v>393</v>
      </c>
      <c r="E36" s="5"/>
      <c r="F36" s="5"/>
      <c r="G36" s="5"/>
      <c r="H36" s="5"/>
      <c r="I36" s="5"/>
      <c r="J36" s="227">
        <v>924151</v>
      </c>
      <c r="K36" s="6" t="s">
        <v>346</v>
      </c>
    </row>
    <row r="37" spans="2:11" ht="12.75">
      <c r="B37" s="226">
        <v>7</v>
      </c>
      <c r="C37" s="5" t="s">
        <v>376</v>
      </c>
      <c r="D37" s="5"/>
      <c r="E37" s="5"/>
      <c r="F37" s="5"/>
      <c r="G37" s="5"/>
      <c r="H37" s="5"/>
      <c r="I37" s="5"/>
      <c r="J37" s="227">
        <v>122091141</v>
      </c>
      <c r="K37" s="6" t="s">
        <v>346</v>
      </c>
    </row>
    <row r="38" spans="2:11" ht="12.75">
      <c r="B38" s="226"/>
      <c r="C38" s="5" t="s">
        <v>365</v>
      </c>
      <c r="D38" s="5"/>
      <c r="E38" s="5"/>
      <c r="F38" s="5"/>
      <c r="G38" s="5"/>
      <c r="H38" s="5"/>
      <c r="I38" s="5"/>
      <c r="J38" s="5"/>
      <c r="K38" s="6"/>
    </row>
    <row r="39" spans="2:11" ht="12.75">
      <c r="B39" s="226"/>
      <c r="C39" s="227"/>
      <c r="D39" s="227" t="s">
        <v>377</v>
      </c>
      <c r="E39" s="5"/>
      <c r="F39" s="5"/>
      <c r="G39" s="5"/>
      <c r="H39" s="5"/>
      <c r="I39" s="5"/>
      <c r="J39" s="227">
        <v>1257000</v>
      </c>
      <c r="K39" s="6" t="s">
        <v>364</v>
      </c>
    </row>
    <row r="40" spans="2:11" ht="12.75">
      <c r="B40" s="226"/>
      <c r="C40" s="5"/>
      <c r="D40" s="5" t="s">
        <v>394</v>
      </c>
      <c r="E40" s="5"/>
      <c r="F40" s="5"/>
      <c r="G40" s="5"/>
      <c r="H40" s="5"/>
      <c r="I40" s="5"/>
      <c r="J40" s="227">
        <v>209919</v>
      </c>
      <c r="K40" s="6" t="s">
        <v>364</v>
      </c>
    </row>
    <row r="41" spans="2:11" ht="12.75">
      <c r="B41" s="226"/>
      <c r="C41" s="227"/>
      <c r="D41" s="227" t="s">
        <v>395</v>
      </c>
      <c r="E41" s="5"/>
      <c r="F41" s="5"/>
      <c r="G41" s="5"/>
      <c r="H41" s="5"/>
      <c r="I41" s="5"/>
      <c r="J41" s="227">
        <v>2327011</v>
      </c>
      <c r="K41" s="6" t="s">
        <v>364</v>
      </c>
    </row>
    <row r="42" spans="2:11" ht="12.75">
      <c r="B42" s="226"/>
      <c r="C42" s="227"/>
      <c r="D42" s="227" t="s">
        <v>378</v>
      </c>
      <c r="E42" s="5"/>
      <c r="F42" s="5"/>
      <c r="G42" s="5"/>
      <c r="H42" s="5"/>
      <c r="I42" s="5"/>
      <c r="J42" s="227">
        <v>407184</v>
      </c>
      <c r="K42" s="6" t="s">
        <v>364</v>
      </c>
    </row>
    <row r="43" spans="2:11" ht="12.75">
      <c r="B43" s="226"/>
      <c r="C43" s="227"/>
      <c r="D43" s="227" t="s">
        <v>396</v>
      </c>
      <c r="E43" s="5"/>
      <c r="F43" s="5"/>
      <c r="G43" s="5"/>
      <c r="H43" s="5"/>
      <c r="I43" s="5"/>
      <c r="J43" s="227">
        <v>415511</v>
      </c>
      <c r="K43" s="6" t="s">
        <v>364</v>
      </c>
    </row>
    <row r="44" spans="2:11" ht="12.75">
      <c r="B44" s="226"/>
      <c r="C44" s="227" t="s">
        <v>397</v>
      </c>
      <c r="D44" s="5"/>
      <c r="E44" s="5"/>
      <c r="F44" s="5"/>
      <c r="G44" s="5"/>
      <c r="H44" s="5"/>
      <c r="I44" s="5"/>
      <c r="J44" s="227">
        <v>126707766</v>
      </c>
      <c r="K44" s="6" t="s">
        <v>364</v>
      </c>
    </row>
    <row r="45" spans="2:11" ht="12.75">
      <c r="B45" s="226"/>
      <c r="C45" s="227"/>
      <c r="D45" s="5"/>
      <c r="E45" s="5"/>
      <c r="F45" s="5"/>
      <c r="G45" s="5"/>
      <c r="H45" s="5"/>
      <c r="I45" s="5"/>
      <c r="J45" s="227"/>
      <c r="K45" s="6"/>
    </row>
    <row r="46" spans="2:11" ht="12.75">
      <c r="B46" s="226"/>
      <c r="C46" s="227"/>
      <c r="D46" s="5"/>
      <c r="E46" s="5"/>
      <c r="F46" s="5"/>
      <c r="G46" s="5"/>
      <c r="H46" s="5"/>
      <c r="I46" s="5"/>
      <c r="J46" s="227"/>
      <c r="K46" s="6"/>
    </row>
    <row r="47" spans="1:12" s="16" customFormat="1" ht="12.75">
      <c r="A47"/>
      <c r="B47" s="226"/>
      <c r="C47" s="227"/>
      <c r="D47" s="5"/>
      <c r="E47" s="5"/>
      <c r="F47" s="5"/>
      <c r="G47" s="5"/>
      <c r="H47" s="5"/>
      <c r="I47" s="5"/>
      <c r="J47" s="5"/>
      <c r="K47" s="6"/>
      <c r="L47"/>
    </row>
    <row r="48" spans="2:11" s="16" customFormat="1" ht="15">
      <c r="B48" s="226"/>
      <c r="C48" s="227"/>
      <c r="D48" s="12"/>
      <c r="E48" s="14"/>
      <c r="F48" s="14"/>
      <c r="G48" s="14"/>
      <c r="H48" s="14"/>
      <c r="I48" s="14"/>
      <c r="J48" s="227"/>
      <c r="K48" s="15"/>
    </row>
    <row r="49" spans="2:11" s="16" customFormat="1" ht="15">
      <c r="B49" s="226"/>
      <c r="C49" s="10"/>
      <c r="E49" s="10"/>
      <c r="F49" s="10"/>
      <c r="G49" s="10"/>
      <c r="H49" s="10"/>
      <c r="I49" s="10"/>
      <c r="J49" s="14"/>
      <c r="K49" s="15"/>
    </row>
    <row r="50" spans="1:12" ht="15">
      <c r="A50" s="16"/>
      <c r="B50" s="226"/>
      <c r="C50" s="282" t="s">
        <v>366</v>
      </c>
      <c r="D50" s="282"/>
      <c r="E50" s="282"/>
      <c r="F50" s="282"/>
      <c r="G50" s="10"/>
      <c r="H50" s="10"/>
      <c r="I50" s="12" t="s">
        <v>66</v>
      </c>
      <c r="J50" s="14"/>
      <c r="K50" s="15"/>
      <c r="L50" s="16"/>
    </row>
    <row r="51" spans="1:12" ht="15">
      <c r="A51" s="16"/>
      <c r="B51" s="226"/>
      <c r="C51" s="283" t="s">
        <v>367</v>
      </c>
      <c r="D51" s="283"/>
      <c r="E51" s="283"/>
      <c r="F51" s="283"/>
      <c r="G51" s="10"/>
      <c r="H51" s="283" t="s">
        <v>368</v>
      </c>
      <c r="I51" s="283"/>
      <c r="J51" s="283"/>
      <c r="K51" s="15"/>
      <c r="L51" s="16"/>
    </row>
    <row r="52" spans="2:11" ht="15.75">
      <c r="B52" s="226"/>
      <c r="C52" s="17"/>
      <c r="D52" s="17"/>
      <c r="E52" s="17"/>
      <c r="F52" s="17"/>
      <c r="G52" s="17"/>
      <c r="H52" s="17"/>
      <c r="I52" s="17"/>
      <c r="J52" s="5"/>
      <c r="K52" s="6"/>
    </row>
    <row r="53" spans="2:11" ht="12.75">
      <c r="B53" s="226"/>
      <c r="C53" s="5"/>
      <c r="D53" s="5"/>
      <c r="E53" s="5"/>
      <c r="F53" s="5"/>
      <c r="G53" s="5"/>
      <c r="H53" s="5"/>
      <c r="I53" s="5"/>
      <c r="J53" s="5"/>
      <c r="K53" s="6"/>
    </row>
    <row r="54" spans="2:11" ht="12.75">
      <c r="B54" s="4"/>
      <c r="C54" s="5"/>
      <c r="D54" s="5"/>
      <c r="E54" s="5"/>
      <c r="F54" s="5"/>
      <c r="G54" s="5"/>
      <c r="H54" s="5"/>
      <c r="I54" s="5"/>
      <c r="J54" s="5"/>
      <c r="K54" s="6"/>
    </row>
    <row r="55" spans="2:11" ht="12.75">
      <c r="B55" s="4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mergeCells count="4">
    <mergeCell ref="C50:F50"/>
    <mergeCell ref="C51:F51"/>
    <mergeCell ref="H51:J51"/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 </cp:lastModifiedBy>
  <cp:lastPrinted>2014-03-15T15:19:57Z</cp:lastPrinted>
  <dcterms:created xsi:type="dcterms:W3CDTF">2002-02-16T18:16:52Z</dcterms:created>
  <dcterms:modified xsi:type="dcterms:W3CDTF">2014-05-13T11:05:06Z</dcterms:modified>
  <cp:category/>
  <cp:version/>
  <cp:contentType/>
  <cp:contentStatus/>
</cp:coreProperties>
</file>