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10" tabRatio="873" activeTab="0"/>
  </bookViews>
  <sheets>
    <sheet name="Sheet1" sheetId="1" r:id="rId1"/>
    <sheet name="BILANCI I SHOQERIS TREGTARE" sheetId="2" r:id="rId2"/>
    <sheet name="SIPAS NATYRES" sheetId="3" r:id="rId3"/>
    <sheet name="fluksi i parave m.indirekte" sheetId="4" r:id="rId4"/>
    <sheet name="p.levizj te kapitaleve" sheetId="5" r:id="rId5"/>
    <sheet name="AAGJATA" sheetId="6" r:id="rId6"/>
    <sheet name="LISTA E MJETEVE TE TRANSPORTIT " sheetId="7" r:id="rId7"/>
  </sheets>
  <definedNames>
    <definedName name="_xlnm.Print_Area" localSheetId="1">'BILANCI I SHOQERIS TREGTARE'!$A$53:$E$92</definedName>
    <definedName name="_xlnm.Print_Area" localSheetId="3">'fluksi i parave m.indirekte'!$B$1:$D$38</definedName>
    <definedName name="_xlnm.Print_Area" localSheetId="4">'p.levizj te kapitaleve'!$A$1:$J$7</definedName>
    <definedName name="_xlnm.Print_Area" localSheetId="2">'SIPAS NATYRES'!$A$2:$D$37</definedName>
  </definedNames>
  <calcPr fullCalcOnLoad="1"/>
</workbook>
</file>

<file path=xl/sharedStrings.xml><?xml version="1.0" encoding="utf-8"?>
<sst xmlns="http://schemas.openxmlformats.org/spreadsheetml/2006/main" count="347" uniqueCount="253">
  <si>
    <t>Referimi</t>
  </si>
  <si>
    <t>SKK-te</t>
  </si>
  <si>
    <t>AKTIVET</t>
  </si>
  <si>
    <t>I</t>
  </si>
  <si>
    <t>AKTIVET AFATSHKURTERA</t>
  </si>
  <si>
    <t>1.</t>
  </si>
  <si>
    <t>Aktive monetare</t>
  </si>
  <si>
    <t>2.</t>
  </si>
  <si>
    <t>Derivative dhe aktive financiare te mbajtura per tregtime</t>
  </si>
  <si>
    <t>Aktivet e mbajtura per tregtim</t>
  </si>
  <si>
    <t>3.</t>
  </si>
  <si>
    <t>Aktive te tjera  financiare afatshkurtra.</t>
  </si>
  <si>
    <t>Llogari/Kerkesa te tjera te arket.</t>
  </si>
  <si>
    <t>4.</t>
  </si>
  <si>
    <t>Inventari</t>
  </si>
  <si>
    <t>5.</t>
  </si>
  <si>
    <t>Aktivet biologjike afatshkurtra</t>
  </si>
  <si>
    <t>6.</t>
  </si>
  <si>
    <t>Aktivet afatshkurtra te mbajtura per shitje</t>
  </si>
  <si>
    <t>7.</t>
  </si>
  <si>
    <t>Parapagimet dhe shpenzimet  e shtyra</t>
  </si>
  <si>
    <t xml:space="preserve">II </t>
  </si>
  <si>
    <t>AKTIVET AFATGJATA</t>
  </si>
  <si>
    <t>Investimet financiare afatgjata</t>
  </si>
  <si>
    <t>Aktivet afatgjata materiale</t>
  </si>
  <si>
    <t>Aktivet Biologjike afatgjata</t>
  </si>
  <si>
    <t>Aktivet afatgjata jomateriale</t>
  </si>
  <si>
    <t>Kapital aksionar i papaguar</t>
  </si>
  <si>
    <t>Aktive te tjera afatgjata</t>
  </si>
  <si>
    <t>TOTALI I AKTIVEVE AFATGJATA ( II )</t>
  </si>
  <si>
    <t>TOTALI I AKTIVEVE ( I+II )</t>
  </si>
  <si>
    <t xml:space="preserve">Derivativet </t>
  </si>
  <si>
    <t>Huamarrjet</t>
  </si>
  <si>
    <t xml:space="preserve">Huate dhe parapagimet </t>
  </si>
  <si>
    <t>Grantet dhe te ardhurat e shtyra</t>
  </si>
  <si>
    <t>Provizionet afatshkurtra</t>
  </si>
  <si>
    <t>TOTALI I DETYR.AFATSHKURTRA ( I )</t>
  </si>
  <si>
    <t>II</t>
  </si>
  <si>
    <t>Huat afatgjata</t>
  </si>
  <si>
    <t>Huamarrje te tjera afatgjata</t>
  </si>
  <si>
    <t>Provizionet afatgjata</t>
  </si>
  <si>
    <t>TOTALI I PASIVEVE AFATGJATA ( II )</t>
  </si>
  <si>
    <t>III</t>
  </si>
  <si>
    <t>KAPITALI</t>
  </si>
  <si>
    <t>Aksionet e pakices ( perdoret vetem ne pasqyrat financiare te konsoliduara )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</si>
  <si>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</si>
  <si>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</si>
  <si>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</si>
  <si>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</si>
  <si>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</si>
  <si>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</si>
  <si>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</si>
  <si>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(humbja ) e vitit financiar</t>
  </si>
  <si>
    <t>TOTALI I KAPITALIT ( III )</t>
  </si>
  <si>
    <t>TOTALI I PASIVEVE DHE KAPITALIT ( I,II,III )</t>
  </si>
  <si>
    <t xml:space="preserve"> Instrumenete te tjera borxhi</t>
  </si>
  <si>
    <t xml:space="preserve"> Investime te tjera financiare</t>
  </si>
  <si>
    <t>Kapitali qe i perket aksionareve te shoqerise meme                       (perdoret vetem ne PF te konsoliduara)</t>
  </si>
  <si>
    <t>2/1 Pasqyra e te ardhurave e Shpenzimeve- klasifikimi i shpenzimeve sipas natyres</t>
  </si>
  <si>
    <t>Shitje neto</t>
  </si>
  <si>
    <t>Te ardhura te tjera ( nga veprimtarite e shfrytezimit )</t>
  </si>
  <si>
    <t>Fluksi i parave nga veprimtarite e shfrytezimit</t>
  </si>
  <si>
    <t>Interesi i arketuar</t>
  </si>
  <si>
    <t>Fluksi i parave nga aktivitete financiare</t>
  </si>
  <si>
    <t>Te ardhura nga emetimi i kapitalit aksionar</t>
  </si>
  <si>
    <t>Te ardhura nga huamarrja afatgjata</t>
  </si>
  <si>
    <t>Pagesat e detyrimeve te qirase financiare</t>
  </si>
  <si>
    <t>Dividende te paguar</t>
  </si>
  <si>
    <t>Paraja neto e perdorur ne veprimtarite financiare</t>
  </si>
  <si>
    <t>Mjetet monetare ne fillim te periudhes kontabel</t>
  </si>
  <si>
    <t>Mjetet monetare ne fund te periudhes kontabel</t>
  </si>
  <si>
    <t>( b ) Sipas metodes indirekte</t>
  </si>
  <si>
    <t>Fitimi paraja tatimit</t>
  </si>
  <si>
    <t>Rregullime per :</t>
  </si>
  <si>
    <t xml:space="preserve">                      Amortizimin</t>
  </si>
  <si>
    <t xml:space="preserve">                      Fitime / Humbje nga kembime valutore</t>
  </si>
  <si>
    <t xml:space="preserve">                      Te ardhura nga investimet</t>
  </si>
  <si>
    <t xml:space="preserve">                      Shpezime per interesa</t>
  </si>
  <si>
    <t>Rritje/renie ne tepricen e kerkesave te arketueshme nga</t>
  </si>
  <si>
    <t>Aktiviteti ,si dhe kerkesave te arketueshme te tjera.</t>
  </si>
  <si>
    <t>Rritje / renie ne tepricen inventarit</t>
  </si>
  <si>
    <t>Rrenie / renie ne tepr.e detyrimeve,per t’u paguar nga aktiviteti</t>
  </si>
  <si>
    <t>Parate e perfatuara nga aktivitett</t>
  </si>
  <si>
    <t>Interesi i papaguar</t>
  </si>
  <si>
    <t>Tatimfitimi i paguar</t>
  </si>
  <si>
    <t>Paraja neto nga aktivitetet e shfrytezimit</t>
  </si>
  <si>
    <t>Fluksi i parave nga veprimtarte investuese</t>
  </si>
  <si>
    <t>Blerja e shoqerise se kontrolluar X minus parate e arketuara</t>
  </si>
  <si>
    <t>Blerja e aktiveve afatgjata materiale</t>
  </si>
  <si>
    <t>Te ardhura nga shitja e paisjeve</t>
  </si>
  <si>
    <t>Paraja neto,e perdorur ne aktivitetet investuese</t>
  </si>
  <si>
    <t>Rritja / renia neto e mjeteve monetare</t>
  </si>
  <si>
    <t>4. Pasqyra e levizjeve te kapitaleve</t>
  </si>
  <si>
    <t>Kapitali aksionar qe i perket aksionareve te shoqerise meme</t>
  </si>
  <si>
    <t>Kapital aksinar</t>
  </si>
  <si>
    <t>Aksionet</t>
  </si>
  <si>
    <t>e</t>
  </si>
  <si>
    <t>thesarit</t>
  </si>
  <si>
    <t>Rezerva statusore dhe ligjore</t>
  </si>
  <si>
    <t>Rezerva te konvertimit te monedhave te huaja</t>
  </si>
  <si>
    <t>Fitimi i Pashperndare</t>
  </si>
  <si>
    <t>Totali</t>
  </si>
  <si>
    <t>Zoterimet e aksionareve te pakices</t>
  </si>
  <si>
    <t xml:space="preserve">Totali </t>
  </si>
  <si>
    <t>Dividendet e paguar</t>
  </si>
  <si>
    <t>Efekte te ndryshime te kurseve te kembimit gjate konsolidimit</t>
  </si>
  <si>
    <t>Totali I te ardhurave apo I shpenzimeve,qe nuk jane njohur ne pasqyren e te ardhurave dhe shpenzimeve</t>
  </si>
  <si>
    <t>Emertim i kapitalit aksionar</t>
  </si>
  <si>
    <t>Aksione tethesarit te riblera</t>
  </si>
  <si>
    <t>Pozicioni me 31 dhjetor 2009</t>
  </si>
  <si>
    <t>Fillimi neto per periudhen kontabel</t>
  </si>
  <si>
    <t xml:space="preserve">  Derivativet</t>
  </si>
  <si>
    <t>(i)</t>
  </si>
  <si>
    <t>( ii )</t>
  </si>
  <si>
    <t>(iii)</t>
  </si>
  <si>
    <t>(iv)</t>
  </si>
  <si>
    <t xml:space="preserve"> Lendet e para</t>
  </si>
  <si>
    <t xml:space="preserve">  Prodhim ne proces</t>
  </si>
  <si>
    <t xml:space="preserve">  Produkte te gatshme</t>
  </si>
  <si>
    <t xml:space="preserve"> Mallra per rishitje</t>
  </si>
  <si>
    <t xml:space="preserve"> Parapagesat per furnizime.</t>
  </si>
  <si>
    <t>(v)</t>
  </si>
  <si>
    <t>Totali 3</t>
  </si>
  <si>
    <t>Totali 4</t>
  </si>
  <si>
    <t xml:space="preserve"> Aksione dhe investime te tjera ne pjesemarrje</t>
  </si>
  <si>
    <t xml:space="preserve"> Llogari/ Kerkesa te arketueshme afatgjata</t>
  </si>
  <si>
    <t xml:space="preserve"> Aksione dhe letra te tjera me vlere.</t>
  </si>
  <si>
    <t>Pjesmarje te tjera ne njesi te kontrolluara</t>
  </si>
  <si>
    <t>Totali 1</t>
  </si>
  <si>
    <t>Toka</t>
  </si>
  <si>
    <t xml:space="preserve"> Makineri dhe paisje</t>
  </si>
  <si>
    <t xml:space="preserve"> Ndertesa</t>
  </si>
  <si>
    <t xml:space="preserve"> Aktive te tjera afatgjata materiale (me vl. Kontab)</t>
  </si>
  <si>
    <t>Totali 2</t>
  </si>
  <si>
    <t xml:space="preserve">  Emri i mire</t>
  </si>
  <si>
    <t xml:space="preserve">  Shpenzimet e zhvillimit</t>
  </si>
  <si>
    <t xml:space="preserve"> Aktive te tjera afatgjata jomateriale</t>
  </si>
  <si>
    <t>TOTAL I AKTIVEVE AFATSHKURTRA  ( I )</t>
  </si>
  <si>
    <t>DETYRIMET DHE KAPITALI</t>
  </si>
  <si>
    <t>DETYRIMET AFATSHKURTERA</t>
  </si>
  <si>
    <t xml:space="preserve"> Kthimet/ripagesat e huave afatgjata</t>
  </si>
  <si>
    <t xml:space="preserve"> Bono te konvertueshme</t>
  </si>
  <si>
    <t>Te pagueshme ndaj punonjesve</t>
  </si>
  <si>
    <t xml:space="preserve"> Detyrime tatimore</t>
  </si>
  <si>
    <t xml:space="preserve"> Hua te tjera</t>
  </si>
  <si>
    <t>Parapagimet e arketuara</t>
  </si>
  <si>
    <t>DETYRIMET AFATGJATA</t>
  </si>
  <si>
    <t xml:space="preserve"> Hua,bono dhe detyrime nga qiraja financiare</t>
  </si>
  <si>
    <t>Bonot e konvertueshme</t>
  </si>
  <si>
    <r>
      <t>Ndryshimet ne inventarin e produkteve te gatshme dhe te punes ne proces</t>
    </r>
    <r>
      <rPr>
        <sz val="11"/>
        <rFont val="Times New Roman"/>
        <family val="1"/>
      </rPr>
      <t>( pakesimet njihen si shpenzime dhe rritjet si pakesim I shpenzimeve ( shpenzime negative)</t>
    </r>
  </si>
  <si>
    <t>Puna e kryer nga njesia ekonomike e raportuese per qellimet e veta dhe e kapitalizuar.</t>
  </si>
  <si>
    <t>Mallrat,lendet e para dhe sherbimet</t>
  </si>
  <si>
    <t>Shpenzime te tjera nga veprimtarite e shfrytezimit.</t>
  </si>
  <si>
    <t>Shpenzime te personelit</t>
  </si>
  <si>
    <t>Pagat</t>
  </si>
  <si>
    <t>Shpenzime shpenzimet e sigurimeve shoqerore</t>
  </si>
  <si>
    <t>Shpenzimet dhe pensionet</t>
  </si>
  <si>
    <t>Renia ne vlere (zhveleresimi) dhe amortizimi.</t>
  </si>
  <si>
    <t>Fitimi ( humbja) nga veprimtarite e shhfrytezimit</t>
  </si>
  <si>
    <t>Te ardhurat dhe shpenzime nga njesit e kontrolluara</t>
  </si>
  <si>
    <t>Te ardhruat dhe shpenzimet  nga pjesemarrjet.</t>
  </si>
  <si>
    <t xml:space="preserve"> Te ardhurat dhe shpenzimet  te tjera financiare.</t>
  </si>
  <si>
    <t>Te ardhurat dhe shpenzimet financiare nga investime te tjera financiare afatgjata</t>
  </si>
  <si>
    <t>Te ardhurat dhe shpenzimet nga ineresi.</t>
  </si>
  <si>
    <t>Fitimet (humbjet) nga kursi i kembimit</t>
  </si>
  <si>
    <t>Te ardhura dhe shpenzime te tjera financiare.</t>
  </si>
  <si>
    <t>Fitimi ( humbja) para tatimit.</t>
  </si>
  <si>
    <t>Shpenzimi i tatimit mbi fitimin.</t>
  </si>
  <si>
    <t>Fitimi ( humbja) neto e vitit financiar</t>
  </si>
  <si>
    <t>pjesa e fitimit neto per aksioneret e shoqerise meme</t>
  </si>
  <si>
    <t>pjesa e fitimit neto per aksioneret e pakices</t>
  </si>
  <si>
    <t>Dividentet e arketuara</t>
  </si>
  <si>
    <t xml:space="preserve">INFOTECH </t>
  </si>
  <si>
    <t>K36419218I</t>
  </si>
  <si>
    <t xml:space="preserve">BLERJE VENDI </t>
  </si>
  <si>
    <t>BLERJE TE PERJASHTUARA</t>
  </si>
  <si>
    <t>PLUS IVENTARI FILLIM</t>
  </si>
  <si>
    <t>SHENIM</t>
  </si>
  <si>
    <t>MINUS IVENTARI FUND</t>
  </si>
  <si>
    <t>.INFOTECH.....K36419218I..</t>
  </si>
  <si>
    <t xml:space="preserve">IMPORTE </t>
  </si>
  <si>
    <t>Te pagueshme ndaj furnitorev</t>
  </si>
  <si>
    <t xml:space="preserve"> Huat dhe obligacionet afatshkurtra( OVERDRAFT+LINJE)</t>
  </si>
  <si>
    <t>Pozicioni me 31 dhjetor 2010</t>
  </si>
  <si>
    <t xml:space="preserve">ADMINISTRATOR </t>
  </si>
  <si>
    <t xml:space="preserve">NERITAN HOXHA 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</si>
  <si>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</si>
  <si>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</si>
  <si>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</si>
  <si>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</si>
  <si>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</si>
  <si>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</si>
  <si>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</si>
  <si>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</si>
  <si>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</si>
  <si>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</si>
  <si>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</si>
  <si>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</si>
  <si>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</si>
  <si>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</si>
  <si>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Shoqeria INFOTECH SHPK</t>
  </si>
  <si>
    <t>NIPTI K36419214I</t>
  </si>
  <si>
    <t>Llogari/Kerkesa te Arketueshme.</t>
  </si>
  <si>
    <t>VITI 2011</t>
  </si>
  <si>
    <t>Pozicioni me 31 dhjetor 2011</t>
  </si>
  <si>
    <t>1. Bilanci i shoqerise tregtare"   .INFOTECH.....K36419218I...,i dates 31.12.2012</t>
  </si>
  <si>
    <t>VITI 2012</t>
  </si>
  <si>
    <t>Aktivet Afatgjata Materiale  me vlere fillestare   2012</t>
  </si>
  <si>
    <t>Amortizimi A.A.Materiale   2012</t>
  </si>
  <si>
    <t>Vlera Kontabel Neto e A.A.Materiale  2012</t>
  </si>
  <si>
    <t>viti 2012</t>
  </si>
  <si>
    <t>Pozicioni me 31 dhjetor 2012</t>
  </si>
  <si>
    <t>Mjetet e transportit</t>
  </si>
  <si>
    <t>Pershkrimi</t>
  </si>
  <si>
    <t>Vlera ne Leke</t>
  </si>
  <si>
    <t>Nr i targes</t>
  </si>
  <si>
    <t>Kamion Fiat Ducato</t>
  </si>
  <si>
    <t>TR 5168 T</t>
  </si>
  <si>
    <t>Autoveture Hyundai</t>
  </si>
  <si>
    <t>TR 0847 U</t>
  </si>
  <si>
    <t>Autoveture Volswagen</t>
  </si>
  <si>
    <t>TR 9131 M</t>
  </si>
  <si>
    <t>Furgon Fiat Ducato</t>
  </si>
  <si>
    <t>VL 9458 B</t>
  </si>
  <si>
    <t>Furgoncine Volcwagen Cady</t>
  </si>
  <si>
    <t>TR 3840 P</t>
  </si>
  <si>
    <t>Total Vlera</t>
  </si>
  <si>
    <t>NERITAN  HOXHA</t>
  </si>
  <si>
    <t xml:space="preserve">VITI 2012  Infotech Shpk </t>
  </si>
  <si>
    <t>Emertimi dhe Forma ligjore</t>
  </si>
  <si>
    <t>NIPT -i</t>
  </si>
  <si>
    <t>Adresa e Selise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</si>
  <si>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</si>
  <si>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</si>
  <si>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</si>
  <si>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</si>
  <si>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</si>
  <si>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</si>
  <si>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</si>
  <si>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</si>
  <si>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</si>
  <si>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</si>
  <si>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</si>
  <si>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</si>
  <si>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</si>
  <si>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</si>
  <si>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>INFOTECH SHPK</t>
  </si>
  <si>
    <t xml:space="preserve"> L.HAJRO CAKERRI </t>
  </si>
  <si>
    <t xml:space="preserve">  VLORE</t>
  </si>
  <si>
    <t xml:space="preserve">Tregti me shumice dhe pakice </t>
  </si>
  <si>
    <t>Viti   2012</t>
  </si>
  <si>
    <t>01.01.2012</t>
  </si>
  <si>
    <t>31.12.2012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</si>
</sst>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6"/>
      <name val="Arial Narrow"/>
      <family val="2"/>
    </font>
    <font>
      <sz val="26"/>
      <name val="Arial Narrow"/>
      <family val="2"/>
    </font>
    <font>
      <sz val="2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44" applyNumberFormat="1" applyBorder="1" applyAlignment="1">
      <alignment/>
    </xf>
    <xf numFmtId="0" fontId="0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3" fontId="15" fillId="0" borderId="15" xfId="44" applyNumberFormat="1" applyFont="1" applyBorder="1" applyAlignment="1">
      <alignment vertical="center"/>
    </xf>
    <xf numFmtId="3" fontId="15" fillId="0" borderId="16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6" fillId="0" borderId="10" xfId="0" applyFont="1" applyFill="1" applyBorder="1" applyAlignment="1">
      <alignment vertical="top" wrapText="1"/>
    </xf>
    <xf numFmtId="3" fontId="17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vertical="top" wrapText="1"/>
    </xf>
    <xf numFmtId="3" fontId="19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37" fontId="0" fillId="33" borderId="20" xfId="0" applyNumberFormat="1" applyFill="1" applyBorder="1" applyAlignment="1">
      <alignment horizontal="center" vertical="center" wrapText="1"/>
    </xf>
    <xf numFmtId="37" fontId="0" fillId="33" borderId="21" xfId="0" applyNumberFormat="1" applyFill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37" fontId="0" fillId="33" borderId="23" xfId="0" applyNumberFormat="1" applyFill="1" applyBorder="1" applyAlignment="1">
      <alignment horizontal="center" vertical="center" wrapText="1"/>
    </xf>
    <xf numFmtId="37" fontId="0" fillId="33" borderId="24" xfId="0" applyNumberFormat="1" applyFill="1" applyBorder="1" applyAlignment="1">
      <alignment horizontal="center" vertical="center" wrapText="1"/>
    </xf>
    <xf numFmtId="37" fontId="0" fillId="33" borderId="25" xfId="0" applyNumberForma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37" fontId="0" fillId="33" borderId="14" xfId="0" applyNumberFormat="1" applyFill="1" applyBorder="1" applyAlignment="1">
      <alignment horizontal="center" vertical="center" wrapText="1"/>
    </xf>
    <xf numFmtId="37" fontId="0" fillId="33" borderId="15" xfId="0" applyNumberFormat="1" applyFont="1" applyFill="1" applyBorder="1" applyAlignment="1">
      <alignment horizontal="center" vertical="center" wrapText="1"/>
    </xf>
    <xf numFmtId="37" fontId="0" fillId="33" borderId="27" xfId="0" applyNumberFormat="1" applyFont="1" applyFill="1" applyBorder="1" applyAlignment="1">
      <alignment horizontal="center" vertical="center" wrapText="1"/>
    </xf>
    <xf numFmtId="37" fontId="0" fillId="33" borderId="10" xfId="0" applyNumberForma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1" xfId="0" applyFont="1" applyBorder="1" applyAlignment="1">
      <alignment horizontal="right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25" xfId="0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14" fontId="19" fillId="0" borderId="21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7" xfId="0" applyFont="1" applyBorder="1" applyAlignment="1">
      <alignment/>
    </xf>
    <xf numFmtId="14" fontId="1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21" xfId="0" applyFont="1" applyBorder="1" applyAlignment="1">
      <alignment/>
    </xf>
    <xf numFmtId="0" fontId="25" fillId="0" borderId="0" xfId="0" applyFont="1" applyAlignment="1">
      <alignment/>
    </xf>
    <xf numFmtId="0" fontId="19" fillId="0" borderId="2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A1">
      <selection activeCell="N51" sqref="N51"/>
    </sheetView>
  </sheetViews>
  <sheetFormatPr defaultColWidth="9.140625" defaultRowHeight="12.75"/>
  <sheetData>
    <row r="1" ht="13.5" thickBot="1"/>
    <row r="2" spans="2:11" ht="12.75">
      <c r="B2" s="89"/>
      <c r="C2" s="90"/>
      <c r="D2" s="90"/>
      <c r="E2" s="90"/>
      <c r="F2" s="90"/>
      <c r="G2" s="90"/>
      <c r="H2" s="90"/>
      <c r="I2" s="90"/>
      <c r="J2" s="90"/>
      <c r="K2" s="91"/>
    </row>
    <row r="3" spans="2:11" ht="20.25">
      <c r="B3" s="92"/>
      <c r="C3" s="93" t="s">
        <v>229</v>
      </c>
      <c r="D3" s="93"/>
      <c r="E3" s="93"/>
      <c r="F3" s="94" t="s">
        <v>246</v>
      </c>
      <c r="G3" s="95"/>
      <c r="H3" s="96"/>
      <c r="I3" s="97"/>
      <c r="J3" s="93"/>
      <c r="K3" s="98"/>
    </row>
    <row r="4" spans="2:11" ht="12.75">
      <c r="B4" s="92"/>
      <c r="C4" s="93" t="s">
        <v>230</v>
      </c>
      <c r="D4" s="93"/>
      <c r="E4" s="93"/>
      <c r="F4" s="97" t="s">
        <v>173</v>
      </c>
      <c r="G4" s="99"/>
      <c r="H4" s="100"/>
      <c r="I4" s="101"/>
      <c r="J4" s="101"/>
      <c r="K4" s="98"/>
    </row>
    <row r="5" spans="2:11" ht="15.75">
      <c r="B5" s="92"/>
      <c r="C5" s="93" t="s">
        <v>231</v>
      </c>
      <c r="D5" s="93"/>
      <c r="E5" s="93"/>
      <c r="F5" s="121" t="s">
        <v>247</v>
      </c>
      <c r="G5" s="97"/>
      <c r="H5" s="97"/>
      <c r="I5" s="97"/>
      <c r="J5" s="97"/>
      <c r="K5" s="98"/>
    </row>
    <row r="6" spans="2:11" ht="12.75">
      <c r="B6" s="92"/>
      <c r="C6" s="93"/>
      <c r="D6" s="93"/>
      <c r="E6" s="93"/>
      <c r="F6" s="93"/>
      <c r="G6" s="93"/>
      <c r="H6" s="103"/>
      <c r="I6" s="103" t="s">
        <v>248</v>
      </c>
      <c r="J6" s="101"/>
      <c r="K6" s="98"/>
    </row>
    <row r="7" spans="2:11" ht="12.75">
      <c r="B7" s="92"/>
      <c r="C7" s="93"/>
      <c r="D7" s="93"/>
      <c r="E7" s="93"/>
      <c r="F7" s="118"/>
      <c r="G7" s="105"/>
      <c r="H7" s="93"/>
      <c r="I7" s="93"/>
      <c r="J7" s="93"/>
      <c r="K7" s="98"/>
    </row>
    <row r="8" spans="2:11" ht="12.75">
      <c r="B8" s="92"/>
      <c r="C8" s="93"/>
      <c r="D8" s="93"/>
      <c r="E8" s="93"/>
      <c r="F8" s="93"/>
      <c r="G8" s="106"/>
      <c r="H8" s="93"/>
      <c r="I8" s="93"/>
      <c r="J8" s="93"/>
      <c r="K8" s="98"/>
    </row>
    <row r="9" spans="2:11" ht="12.75">
      <c r="B9" s="92"/>
      <c r="C9" s="93"/>
      <c r="D9" s="93"/>
      <c r="E9" s="93"/>
      <c r="F9" s="93"/>
      <c r="G9" s="93"/>
      <c r="H9" s="93"/>
      <c r="I9" s="93"/>
      <c r="J9" s="93"/>
      <c r="K9" s="98"/>
    </row>
    <row r="10" spans="2:11" ht="20.25">
      <c r="B10" s="92"/>
      <c r="C10" s="93" t="s">
        <v>232</v>
      </c>
      <c r="D10" s="93"/>
      <c r="E10" s="93"/>
      <c r="F10" s="119" t="s">
        <v>249</v>
      </c>
      <c r="G10" s="120"/>
      <c r="H10" s="120"/>
      <c r="I10" s="97"/>
      <c r="J10" s="97"/>
      <c r="K10" s="98"/>
    </row>
    <row r="11" spans="2:11" ht="12.75">
      <c r="B11" s="92"/>
      <c r="C11" s="93"/>
      <c r="D11" s="93"/>
      <c r="E11" s="93"/>
      <c r="F11" s="102"/>
      <c r="G11" s="102"/>
      <c r="H11" s="102"/>
      <c r="I11" s="102"/>
      <c r="J11" s="102"/>
      <c r="K11" s="98"/>
    </row>
    <row r="12" spans="2:11" ht="12.75">
      <c r="B12" s="92"/>
      <c r="C12" s="93"/>
      <c r="D12" s="93"/>
      <c r="E12" s="93"/>
      <c r="F12" s="102"/>
      <c r="G12" s="102"/>
      <c r="H12" s="102"/>
      <c r="I12" s="102"/>
      <c r="J12" s="102"/>
      <c r="K12" s="98"/>
    </row>
    <row r="13" spans="2:11" ht="12.75">
      <c r="B13" s="107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2:11" ht="12.75">
      <c r="B14" s="107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2:11" ht="12.75">
      <c r="B15" s="107"/>
      <c r="C15" s="108"/>
      <c r="D15" s="108"/>
      <c r="E15" s="108"/>
      <c r="F15" s="108"/>
      <c r="G15" s="108"/>
      <c r="H15" s="108"/>
      <c r="I15" s="108"/>
      <c r="J15" s="108"/>
      <c r="K15" s="109"/>
    </row>
    <row r="16" spans="2:11" ht="12.75">
      <c r="B16" s="107"/>
      <c r="C16" s="108"/>
      <c r="D16" s="108"/>
      <c r="E16" s="108"/>
      <c r="F16" s="108"/>
      <c r="G16" s="108"/>
      <c r="H16" s="108"/>
      <c r="I16" s="108"/>
      <c r="J16" s="108"/>
      <c r="K16" s="109"/>
    </row>
    <row r="17" spans="2:11" ht="12.75">
      <c r="B17" s="107"/>
      <c r="C17" s="108"/>
      <c r="D17" s="108"/>
      <c r="E17" s="108"/>
      <c r="F17" s="108"/>
      <c r="G17" s="108"/>
      <c r="H17" s="108"/>
      <c r="I17" s="108"/>
      <c r="J17" s="108"/>
      <c r="K17" s="109"/>
    </row>
    <row r="18" spans="2:11" ht="12.75">
      <c r="B18" s="107"/>
      <c r="C18" s="108"/>
      <c r="D18" s="108"/>
      <c r="E18" s="108"/>
      <c r="F18" s="108"/>
      <c r="G18" s="108"/>
      <c r="H18" s="108"/>
      <c r="I18" s="108"/>
      <c r="J18" s="108"/>
      <c r="K18" s="109"/>
    </row>
    <row r="19" spans="2:11" ht="12.75">
      <c r="B19" s="107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2:11" ht="12.75">
      <c r="B20" s="107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2:11" ht="12.75">
      <c r="B21" s="107"/>
      <c r="C21" s="108"/>
      <c r="D21" s="108"/>
      <c r="E21" s="108"/>
      <c r="F21" s="108"/>
      <c r="G21" s="108"/>
      <c r="H21" s="108"/>
      <c r="I21" s="108"/>
      <c r="J21" s="108"/>
      <c r="K21" s="109"/>
    </row>
    <row r="22" spans="2:11" ht="12.75">
      <c r="B22" s="107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2:11" ht="12.75">
      <c r="B23" s="107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2:11" ht="12.75">
      <c r="B24" s="107"/>
      <c r="C24" s="108"/>
      <c r="D24" s="108"/>
      <c r="E24" s="108"/>
      <c r="F24" s="108"/>
      <c r="G24" s="108"/>
      <c r="H24" s="108"/>
      <c r="I24" s="108"/>
      <c r="J24" s="108"/>
      <c r="K24" s="109"/>
    </row>
    <row r="25" spans="2:11" ht="33.75">
      <c r="B25" s="125" t="s">
        <v>233</v>
      </c>
      <c r="C25" s="126"/>
      <c r="D25" s="126"/>
      <c r="E25" s="126"/>
      <c r="F25" s="126"/>
      <c r="G25" s="126"/>
      <c r="H25" s="126"/>
      <c r="I25" s="126"/>
      <c r="J25" s="126"/>
      <c r="K25" s="127"/>
    </row>
    <row r="26" spans="2:11" ht="12.75">
      <c r="B26" s="107"/>
      <c r="C26" s="128" t="s">
        <v>234</v>
      </c>
      <c r="D26" s="128"/>
      <c r="E26" s="128"/>
      <c r="F26" s="128"/>
      <c r="G26" s="128"/>
      <c r="H26" s="128"/>
      <c r="I26" s="128"/>
      <c r="J26" s="128"/>
      <c r="K26" s="109"/>
    </row>
    <row r="27" spans="2:11" ht="12.75">
      <c r="B27" s="107"/>
      <c r="C27" s="128" t="s">
        <v>235</v>
      </c>
      <c r="D27" s="128"/>
      <c r="E27" s="128"/>
      <c r="F27" s="128"/>
      <c r="G27" s="128"/>
      <c r="H27" s="128"/>
      <c r="I27" s="128"/>
      <c r="J27" s="128"/>
      <c r="K27" s="109"/>
    </row>
    <row r="28" spans="2:11" ht="12.75">
      <c r="B28" s="107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2:11" ht="12.75">
      <c r="B29" s="107"/>
      <c r="C29" s="108"/>
      <c r="D29" s="108"/>
      <c r="E29" s="108"/>
      <c r="F29" s="108"/>
      <c r="G29" s="108"/>
      <c r="H29" s="108"/>
      <c r="I29" s="108"/>
      <c r="J29" s="108"/>
      <c r="K29" s="109"/>
    </row>
    <row r="30" spans="2:11" ht="33">
      <c r="B30" s="107"/>
      <c r="C30" s="108"/>
      <c r="D30" s="108"/>
      <c r="E30" s="110"/>
      <c r="F30" s="111" t="s">
        <v>250</v>
      </c>
      <c r="G30" s="110"/>
      <c r="H30" s="110"/>
      <c r="I30" s="108"/>
      <c r="J30" s="108"/>
      <c r="K30" s="109"/>
    </row>
    <row r="31" spans="2:11" ht="12.75">
      <c r="B31" s="107"/>
      <c r="C31" s="108"/>
      <c r="D31" s="108"/>
      <c r="E31" s="108"/>
      <c r="F31" s="108"/>
      <c r="G31" s="108"/>
      <c r="H31" s="108"/>
      <c r="I31" s="108"/>
      <c r="J31" s="108"/>
      <c r="K31" s="109"/>
    </row>
    <row r="32" spans="2:11" ht="12.75">
      <c r="B32" s="107"/>
      <c r="C32" s="108"/>
      <c r="D32" s="108"/>
      <c r="E32" s="108"/>
      <c r="F32" s="108"/>
      <c r="G32" s="108"/>
      <c r="H32" s="108"/>
      <c r="I32" s="108"/>
      <c r="J32" s="108"/>
      <c r="K32" s="109"/>
    </row>
    <row r="33" spans="2:11" ht="12.75">
      <c r="B33" s="107"/>
      <c r="C33" s="108"/>
      <c r="D33" s="108"/>
      <c r="E33" s="108"/>
      <c r="F33" s="108"/>
      <c r="G33" s="108"/>
      <c r="H33" s="108"/>
      <c r="I33" s="108"/>
      <c r="J33" s="108"/>
      <c r="K33" s="109"/>
    </row>
    <row r="34" spans="2:11" ht="12.75">
      <c r="B34" s="107"/>
      <c r="C34" s="108"/>
      <c r="D34" s="108"/>
      <c r="E34" s="108"/>
      <c r="F34" s="108"/>
      <c r="G34" s="108"/>
      <c r="H34" s="108"/>
      <c r="I34" s="108"/>
      <c r="J34" s="108"/>
      <c r="K34" s="109"/>
    </row>
    <row r="35" spans="2:11" ht="12.75">
      <c r="B35" s="107"/>
      <c r="C35" s="108"/>
      <c r="D35" s="108"/>
      <c r="E35" s="108"/>
      <c r="F35" s="108"/>
      <c r="G35" s="108"/>
      <c r="H35" s="108"/>
      <c r="I35" s="108"/>
      <c r="J35" s="108"/>
      <c r="K35" s="109"/>
    </row>
    <row r="36" spans="2:11" ht="12.75">
      <c r="B36" s="107"/>
      <c r="C36" s="108"/>
      <c r="D36" s="108"/>
      <c r="E36" s="108"/>
      <c r="F36" s="108"/>
      <c r="G36" s="108"/>
      <c r="H36" s="108"/>
      <c r="I36" s="108"/>
      <c r="J36" s="108"/>
      <c r="K36" s="109"/>
    </row>
    <row r="37" spans="2:11" ht="12.75">
      <c r="B37" s="107"/>
      <c r="C37" s="108"/>
      <c r="D37" s="108"/>
      <c r="E37" s="108"/>
      <c r="F37" s="108"/>
      <c r="G37" s="108"/>
      <c r="H37" s="108"/>
      <c r="I37" s="108"/>
      <c r="J37" s="108"/>
      <c r="K37" s="109"/>
    </row>
    <row r="38" spans="2:11" ht="12.75">
      <c r="B38" s="107"/>
      <c r="C38" s="108"/>
      <c r="D38" s="108"/>
      <c r="E38" s="108"/>
      <c r="F38" s="108"/>
      <c r="G38" s="108"/>
      <c r="H38" s="108"/>
      <c r="I38" s="108"/>
      <c r="J38" s="108"/>
      <c r="K38" s="109"/>
    </row>
    <row r="39" spans="2:11" ht="12.75">
      <c r="B39" s="107"/>
      <c r="C39" s="108"/>
      <c r="D39" s="108"/>
      <c r="E39" s="108"/>
      <c r="F39" s="108"/>
      <c r="G39" s="108"/>
      <c r="H39" s="108"/>
      <c r="I39" s="108"/>
      <c r="J39" s="108"/>
      <c r="K39" s="109"/>
    </row>
    <row r="40" spans="2:11" ht="12.75">
      <c r="B40" s="107"/>
      <c r="C40" s="108"/>
      <c r="D40" s="108"/>
      <c r="E40" s="108"/>
      <c r="F40" s="108"/>
      <c r="G40" s="108"/>
      <c r="H40" s="108"/>
      <c r="I40" s="108"/>
      <c r="J40" s="108"/>
      <c r="K40" s="109"/>
    </row>
    <row r="41" spans="2:11" ht="12.75">
      <c r="B41" s="107"/>
      <c r="C41" s="108"/>
      <c r="D41" s="108"/>
      <c r="E41" s="108"/>
      <c r="F41" s="108"/>
      <c r="G41" s="108"/>
      <c r="H41" s="108"/>
      <c r="I41" s="108"/>
      <c r="J41" s="108"/>
      <c r="K41" s="109"/>
    </row>
    <row r="42" spans="2:11" ht="12.75">
      <c r="B42" s="107"/>
      <c r="C42" s="108"/>
      <c r="D42" s="108"/>
      <c r="E42" s="108"/>
      <c r="F42" s="108"/>
      <c r="G42" s="108"/>
      <c r="H42" s="108"/>
      <c r="I42" s="108"/>
      <c r="J42" s="108"/>
      <c r="K42" s="109"/>
    </row>
    <row r="43" spans="2:11" ht="12.75">
      <c r="B43" s="107"/>
      <c r="C43" s="108"/>
      <c r="D43" s="108"/>
      <c r="E43" s="108"/>
      <c r="F43" s="108"/>
      <c r="G43" s="108"/>
      <c r="H43" s="108"/>
      <c r="I43" s="108"/>
      <c r="J43" s="108"/>
      <c r="K43" s="109"/>
    </row>
    <row r="44" spans="2:11" ht="12.75">
      <c r="B44" s="107"/>
      <c r="C44" s="108"/>
      <c r="D44" s="108"/>
      <c r="E44" s="108"/>
      <c r="F44" s="108"/>
      <c r="G44" s="108"/>
      <c r="H44" s="108"/>
      <c r="I44" s="108"/>
      <c r="J44" s="108"/>
      <c r="K44" s="109"/>
    </row>
    <row r="45" spans="2:11" ht="12.75">
      <c r="B45" s="107"/>
      <c r="C45" s="108"/>
      <c r="D45" s="108"/>
      <c r="E45" s="108"/>
      <c r="F45" s="108"/>
      <c r="G45" s="108"/>
      <c r="H45" s="108"/>
      <c r="I45" s="108"/>
      <c r="J45" s="108"/>
      <c r="K45" s="109"/>
    </row>
    <row r="46" spans="2:11" ht="12.75">
      <c r="B46" s="107"/>
      <c r="C46" s="108"/>
      <c r="D46" s="108"/>
      <c r="E46" s="108"/>
      <c r="F46" s="108"/>
      <c r="G46" s="108"/>
      <c r="H46" s="108"/>
      <c r="I46" s="108"/>
      <c r="J46" s="108"/>
      <c r="K46" s="109"/>
    </row>
    <row r="47" spans="2:11" ht="12.75">
      <c r="B47" s="107"/>
      <c r="C47" s="108"/>
      <c r="D47" s="108"/>
      <c r="E47" s="108"/>
      <c r="F47" s="108"/>
      <c r="G47" s="108"/>
      <c r="H47" s="108"/>
      <c r="I47" s="108"/>
      <c r="J47" s="108"/>
      <c r="K47" s="109"/>
    </row>
    <row r="48" spans="2:11" ht="12.75">
      <c r="B48" s="92"/>
      <c r="C48" s="93" t="s">
        <v>236</v>
      </c>
      <c r="D48" s="93"/>
      <c r="E48" s="93"/>
      <c r="F48" s="93"/>
      <c r="G48" s="93"/>
      <c r="H48" s="129" t="s">
        <v>237</v>
      </c>
      <c r="I48" s="129"/>
      <c r="J48" s="93"/>
      <c r="K48" s="98"/>
    </row>
    <row r="49" spans="2:11" ht="12.75">
      <c r="B49" s="92"/>
      <c r="C49" s="93" t="s">
        <v>238</v>
      </c>
      <c r="D49" s="93"/>
      <c r="E49" s="93"/>
      <c r="F49" s="93"/>
      <c r="G49" s="93"/>
      <c r="H49" s="122" t="s">
        <v>239</v>
      </c>
      <c r="I49" s="122"/>
      <c r="J49" s="93"/>
      <c r="K49" s="98"/>
    </row>
    <row r="50" spans="2:11" ht="12.75">
      <c r="B50" s="92"/>
      <c r="C50" s="93" t="s">
        <v>240</v>
      </c>
      <c r="D50" s="93"/>
      <c r="E50" s="93"/>
      <c r="F50" s="93"/>
      <c r="G50" s="93"/>
      <c r="H50" s="122" t="s">
        <v>241</v>
      </c>
      <c r="I50" s="122"/>
      <c r="J50" s="93"/>
      <c r="K50" s="98"/>
    </row>
    <row r="51" spans="2:11" ht="12.75">
      <c r="B51" s="92"/>
      <c r="C51" s="93" t="s">
        <v>242</v>
      </c>
      <c r="D51" s="93"/>
      <c r="E51" s="93"/>
      <c r="F51" s="93"/>
      <c r="G51" s="93"/>
      <c r="H51" s="122" t="s">
        <v>241</v>
      </c>
      <c r="I51" s="122"/>
      <c r="J51" s="93"/>
      <c r="K51" s="98"/>
    </row>
    <row r="52" spans="2:11" ht="12.75">
      <c r="B52" s="107"/>
      <c r="C52" s="108"/>
      <c r="D52" s="108"/>
      <c r="E52" s="108"/>
      <c r="F52" s="108"/>
      <c r="G52" s="108"/>
      <c r="H52" s="108"/>
      <c r="I52" s="108"/>
      <c r="J52" s="108"/>
      <c r="K52" s="109"/>
    </row>
    <row r="53" spans="2:11" ht="15">
      <c r="B53" s="112"/>
      <c r="C53" s="93" t="s">
        <v>243</v>
      </c>
      <c r="D53" s="93"/>
      <c r="E53" s="93"/>
      <c r="F53" s="93"/>
      <c r="G53" s="106" t="s">
        <v>244</v>
      </c>
      <c r="H53" s="123" t="s">
        <v>251</v>
      </c>
      <c r="I53" s="123"/>
      <c r="J53" s="113"/>
      <c r="K53" s="114"/>
    </row>
    <row r="54" spans="2:11" ht="15">
      <c r="B54" s="112"/>
      <c r="C54" s="93"/>
      <c r="D54" s="93"/>
      <c r="E54" s="93"/>
      <c r="F54" s="93"/>
      <c r="G54" s="106" t="s">
        <v>245</v>
      </c>
      <c r="H54" s="124" t="s">
        <v>252</v>
      </c>
      <c r="I54" s="124"/>
      <c r="J54" s="113"/>
      <c r="K54" s="114"/>
    </row>
    <row r="55" spans="2:11" ht="15">
      <c r="B55" s="112"/>
      <c r="C55" s="93"/>
      <c r="D55" s="93"/>
      <c r="E55" s="93"/>
      <c r="F55" s="93"/>
      <c r="G55" s="106"/>
      <c r="H55" s="106"/>
      <c r="I55" s="106"/>
      <c r="J55" s="113"/>
      <c r="K55" s="114"/>
    </row>
    <row r="56" spans="2:11" ht="15">
      <c r="B56" s="112"/>
      <c r="C56" s="93"/>
      <c r="D56" s="93"/>
      <c r="E56" s="93"/>
      <c r="F56" s="106"/>
      <c r="G56" s="93"/>
      <c r="H56" s="104"/>
      <c r="I56" s="97"/>
      <c r="J56" s="113"/>
      <c r="K56" s="114"/>
    </row>
    <row r="57" spans="2:11" ht="13.5" thickBot="1">
      <c r="B57" s="115"/>
      <c r="C57" s="116"/>
      <c r="D57" s="116"/>
      <c r="E57" s="116"/>
      <c r="F57" s="116"/>
      <c r="G57" s="116"/>
      <c r="H57" s="116"/>
      <c r="I57" s="116"/>
      <c r="J57" s="116"/>
      <c r="K57" s="117"/>
    </row>
  </sheetData>
  <sheetProtection/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73">
      <selection activeCell="D93" sqref="D93:E94"/>
    </sheetView>
  </sheetViews>
  <sheetFormatPr defaultColWidth="9.140625" defaultRowHeight="12.75"/>
  <cols>
    <col min="1" max="1" width="4.8515625" style="0" customWidth="1"/>
    <col min="2" max="2" width="55.8515625" style="0" customWidth="1"/>
    <col min="3" max="3" width="5.00390625" style="0" customWidth="1"/>
    <col min="4" max="4" width="11.140625" style="0" customWidth="1"/>
    <col min="5" max="5" width="12.00390625" style="0" customWidth="1"/>
  </cols>
  <sheetData>
    <row r="2" spans="1:2" ht="12.75">
      <c r="A2" s="1"/>
      <c r="B2" s="1"/>
    </row>
    <row r="3" spans="1:5" ht="15" customHeight="1">
      <c r="A3" s="12" t="s">
        <v>205</v>
      </c>
      <c r="B3" s="13"/>
      <c r="C3" s="14"/>
      <c r="D3" s="14"/>
      <c r="E3" s="14"/>
    </row>
    <row r="4" spans="1:5" ht="15" customHeight="1">
      <c r="A4" s="130"/>
      <c r="B4" s="130"/>
      <c r="C4" s="15" t="s">
        <v>0</v>
      </c>
      <c r="D4" s="16">
        <v>2012</v>
      </c>
      <c r="E4" s="16">
        <v>2011</v>
      </c>
    </row>
    <row r="5" spans="1:5" ht="15" customHeight="1">
      <c r="A5" s="130"/>
      <c r="B5" s="130"/>
      <c r="C5" s="15" t="s">
        <v>1</v>
      </c>
      <c r="D5" s="16"/>
      <c r="E5" s="16"/>
    </row>
    <row r="6" spans="1:5" ht="15" customHeight="1">
      <c r="A6" s="5"/>
      <c r="B6" s="6" t="s">
        <v>2</v>
      </c>
      <c r="C6" s="5"/>
      <c r="D6" s="5"/>
      <c r="E6" s="5"/>
    </row>
    <row r="7" spans="1:5" ht="15" customHeight="1">
      <c r="A7" s="7" t="s">
        <v>3</v>
      </c>
      <c r="B7" s="7" t="s">
        <v>4</v>
      </c>
      <c r="C7" s="5"/>
      <c r="D7" s="30"/>
      <c r="E7" s="30"/>
    </row>
    <row r="8" spans="1:5" ht="15" customHeight="1">
      <c r="A8" s="7" t="s">
        <v>5</v>
      </c>
      <c r="B8" s="7" t="s">
        <v>6</v>
      </c>
      <c r="C8" s="5"/>
      <c r="D8" s="32">
        <v>3277842</v>
      </c>
      <c r="E8" s="32">
        <v>832908</v>
      </c>
    </row>
    <row r="9" spans="1:5" ht="15" customHeight="1">
      <c r="A9" s="7" t="s">
        <v>7</v>
      </c>
      <c r="B9" s="7" t="s">
        <v>8</v>
      </c>
      <c r="C9" s="5"/>
      <c r="D9" s="32"/>
      <c r="E9" s="32"/>
    </row>
    <row r="10" spans="1:5" ht="15" customHeight="1">
      <c r="A10" s="5" t="s">
        <v>112</v>
      </c>
      <c r="B10" s="8" t="s">
        <v>111</v>
      </c>
      <c r="C10" s="5"/>
      <c r="D10" s="32"/>
      <c r="E10" s="32"/>
    </row>
    <row r="11" spans="1:5" ht="15" customHeight="1">
      <c r="A11" s="5" t="s">
        <v>113</v>
      </c>
      <c r="B11" s="9" t="s">
        <v>9</v>
      </c>
      <c r="C11" s="5"/>
      <c r="D11" s="32"/>
      <c r="E11" s="32"/>
    </row>
    <row r="12" spans="1:5" ht="15" customHeight="1">
      <c r="A12" s="5"/>
      <c r="B12" s="10" t="s">
        <v>101</v>
      </c>
      <c r="C12" s="5"/>
      <c r="D12" s="32"/>
      <c r="E12" s="32"/>
    </row>
    <row r="13" spans="1:5" ht="15" customHeight="1">
      <c r="A13" s="7" t="s">
        <v>10</v>
      </c>
      <c r="B13" s="7" t="s">
        <v>11</v>
      </c>
      <c r="C13" s="5"/>
      <c r="D13" s="32"/>
      <c r="E13" s="32"/>
    </row>
    <row r="14" spans="1:5" ht="15" customHeight="1">
      <c r="A14" s="5" t="s">
        <v>112</v>
      </c>
      <c r="B14" s="8" t="s">
        <v>202</v>
      </c>
      <c r="C14" s="5"/>
      <c r="D14" s="32">
        <v>7750267</v>
      </c>
      <c r="E14" s="32">
        <v>10657919</v>
      </c>
    </row>
    <row r="15" spans="1:5" ht="15" customHeight="1">
      <c r="A15" s="5" t="s">
        <v>113</v>
      </c>
      <c r="B15" s="8" t="s">
        <v>12</v>
      </c>
      <c r="C15" s="5"/>
      <c r="D15" s="32">
        <v>386945</v>
      </c>
      <c r="E15" s="32">
        <v>6087561</v>
      </c>
    </row>
    <row r="16" spans="1:5" ht="15" customHeight="1">
      <c r="A16" s="5" t="s">
        <v>114</v>
      </c>
      <c r="B16" s="8" t="s">
        <v>55</v>
      </c>
      <c r="C16" s="5"/>
      <c r="D16" s="32"/>
      <c r="E16" s="32"/>
    </row>
    <row r="17" spans="1:5" ht="15" customHeight="1">
      <c r="A17" s="5" t="s">
        <v>115</v>
      </c>
      <c r="B17" s="8" t="s">
        <v>56</v>
      </c>
      <c r="C17" s="5"/>
      <c r="D17" s="32"/>
      <c r="E17" s="32"/>
    </row>
    <row r="18" spans="1:5" ht="15" customHeight="1">
      <c r="A18" s="5"/>
      <c r="B18" s="10" t="s">
        <v>122</v>
      </c>
      <c r="C18" s="5"/>
      <c r="D18" s="32">
        <f>SUM(D14:D17)</f>
        <v>8137212</v>
      </c>
      <c r="E18" s="32">
        <f>SUM(E14:E17)</f>
        <v>16745480</v>
      </c>
    </row>
    <row r="19" spans="1:5" ht="15" customHeight="1">
      <c r="A19" s="7" t="s">
        <v>13</v>
      </c>
      <c r="B19" s="7" t="s">
        <v>14</v>
      </c>
      <c r="C19" s="5"/>
      <c r="D19" s="32"/>
      <c r="E19" s="32"/>
    </row>
    <row r="20" spans="1:5" ht="15" customHeight="1">
      <c r="A20" s="5" t="s">
        <v>112</v>
      </c>
      <c r="B20" s="11" t="s">
        <v>116</v>
      </c>
      <c r="C20" s="5"/>
      <c r="D20" s="32"/>
      <c r="E20" s="32"/>
    </row>
    <row r="21" spans="1:5" ht="15" customHeight="1">
      <c r="A21" s="5" t="s">
        <v>113</v>
      </c>
      <c r="B21" s="11" t="s">
        <v>117</v>
      </c>
      <c r="C21" s="5"/>
      <c r="D21" s="32"/>
      <c r="E21" s="32"/>
    </row>
    <row r="22" spans="1:5" ht="15" customHeight="1">
      <c r="A22" s="5" t="s">
        <v>114</v>
      </c>
      <c r="B22" s="11" t="s">
        <v>118</v>
      </c>
      <c r="C22" s="5"/>
      <c r="D22" s="32"/>
      <c r="E22" s="32"/>
    </row>
    <row r="23" spans="1:5" ht="15" customHeight="1">
      <c r="A23" s="5" t="s">
        <v>115</v>
      </c>
      <c r="B23" s="11" t="s">
        <v>119</v>
      </c>
      <c r="C23" s="5"/>
      <c r="D23" s="32">
        <v>35782646</v>
      </c>
      <c r="E23" s="32">
        <v>65019644</v>
      </c>
    </row>
    <row r="24" spans="1:5" ht="15" customHeight="1">
      <c r="A24" s="5" t="s">
        <v>121</v>
      </c>
      <c r="B24" s="11" t="s">
        <v>120</v>
      </c>
      <c r="C24" s="5"/>
      <c r="D24" s="32"/>
      <c r="E24" s="32"/>
    </row>
    <row r="25" spans="1:5" ht="15" customHeight="1">
      <c r="A25" s="5"/>
      <c r="B25" s="10" t="s">
        <v>123</v>
      </c>
      <c r="C25" s="5"/>
      <c r="D25" s="32">
        <f>SUM(D20:D24)</f>
        <v>35782646</v>
      </c>
      <c r="E25" s="32">
        <f>SUM(E20:E24)</f>
        <v>65019644</v>
      </c>
    </row>
    <row r="26" spans="1:5" ht="15" customHeight="1">
      <c r="A26" s="7" t="s">
        <v>15</v>
      </c>
      <c r="B26" s="7" t="s">
        <v>16</v>
      </c>
      <c r="C26" s="5"/>
      <c r="D26" s="32">
        <v>0</v>
      </c>
      <c r="E26" s="32">
        <v>0</v>
      </c>
    </row>
    <row r="27" spans="1:5" ht="15" customHeight="1">
      <c r="A27" s="7" t="s">
        <v>17</v>
      </c>
      <c r="B27" s="7" t="s">
        <v>18</v>
      </c>
      <c r="C27" s="5"/>
      <c r="D27" s="32"/>
      <c r="E27" s="32"/>
    </row>
    <row r="28" spans="1:5" ht="15" customHeight="1">
      <c r="A28" s="7" t="s">
        <v>19</v>
      </c>
      <c r="B28" s="7" t="s">
        <v>20</v>
      </c>
      <c r="C28" s="5"/>
      <c r="D28" s="32">
        <v>0</v>
      </c>
      <c r="E28" s="32">
        <v>0</v>
      </c>
    </row>
    <row r="29" spans="1:5" ht="15" customHeight="1">
      <c r="A29" s="7"/>
      <c r="B29" s="7" t="s">
        <v>137</v>
      </c>
      <c r="C29" s="5"/>
      <c r="D29" s="30">
        <f>D25+D18+D8+D28</f>
        <v>47197700</v>
      </c>
      <c r="E29" s="30">
        <f>E25+E18+E8+E28</f>
        <v>82598032</v>
      </c>
    </row>
    <row r="30" spans="1:5" ht="15" customHeight="1">
      <c r="A30" s="7" t="s">
        <v>21</v>
      </c>
      <c r="B30" s="7" t="s">
        <v>22</v>
      </c>
      <c r="C30" s="5"/>
      <c r="D30" s="32"/>
      <c r="E30" s="32"/>
    </row>
    <row r="31" spans="1:5" ht="15" customHeight="1">
      <c r="A31" s="7" t="s">
        <v>5</v>
      </c>
      <c r="B31" s="7" t="s">
        <v>23</v>
      </c>
      <c r="C31" s="5"/>
      <c r="D31" s="32"/>
      <c r="E31" s="32"/>
    </row>
    <row r="32" spans="1:5" ht="15" customHeight="1">
      <c r="A32" s="5" t="s">
        <v>112</v>
      </c>
      <c r="B32" s="8" t="s">
        <v>127</v>
      </c>
      <c r="C32" s="5"/>
      <c r="D32" s="32"/>
      <c r="E32" s="32"/>
    </row>
    <row r="33" spans="1:5" ht="15" customHeight="1">
      <c r="A33" s="5" t="s">
        <v>113</v>
      </c>
      <c r="B33" s="8" t="s">
        <v>124</v>
      </c>
      <c r="C33" s="5"/>
      <c r="D33" s="32"/>
      <c r="E33" s="32"/>
    </row>
    <row r="34" spans="1:5" ht="15" customHeight="1">
      <c r="A34" s="5" t="s">
        <v>114</v>
      </c>
      <c r="B34" s="9" t="s">
        <v>126</v>
      </c>
      <c r="C34" s="5"/>
      <c r="D34" s="32"/>
      <c r="E34" s="32"/>
    </row>
    <row r="35" spans="1:5" ht="15" customHeight="1">
      <c r="A35" s="5" t="s">
        <v>115</v>
      </c>
      <c r="B35" s="9" t="s">
        <v>125</v>
      </c>
      <c r="C35" s="5"/>
      <c r="D35" s="32"/>
      <c r="E35" s="32"/>
    </row>
    <row r="36" spans="1:5" ht="15" customHeight="1">
      <c r="A36" s="5"/>
      <c r="B36" s="7" t="s">
        <v>128</v>
      </c>
      <c r="C36" s="5"/>
      <c r="D36" s="32"/>
      <c r="E36" s="32"/>
    </row>
    <row r="37" spans="1:5" ht="15" customHeight="1">
      <c r="A37" s="7" t="s">
        <v>7</v>
      </c>
      <c r="B37" s="7" t="s">
        <v>24</v>
      </c>
      <c r="C37" s="5"/>
      <c r="D37" s="32"/>
      <c r="E37" s="32"/>
    </row>
    <row r="38" spans="1:5" ht="15" customHeight="1">
      <c r="A38" s="5" t="s">
        <v>112</v>
      </c>
      <c r="B38" s="8" t="s">
        <v>129</v>
      </c>
      <c r="C38" s="5"/>
      <c r="D38" s="32"/>
      <c r="E38" s="32"/>
    </row>
    <row r="39" spans="1:5" ht="15" customHeight="1">
      <c r="A39" s="5" t="s">
        <v>113</v>
      </c>
      <c r="B39" s="8" t="s">
        <v>131</v>
      </c>
      <c r="C39" s="5"/>
      <c r="D39" s="32"/>
      <c r="E39" s="32"/>
    </row>
    <row r="40" spans="1:5" ht="15" customHeight="1">
      <c r="A40" s="5" t="s">
        <v>114</v>
      </c>
      <c r="B40" s="8" t="s">
        <v>130</v>
      </c>
      <c r="C40" s="5"/>
      <c r="D40" s="32"/>
      <c r="E40" s="32"/>
    </row>
    <row r="41" spans="1:5" ht="15" customHeight="1">
      <c r="A41" s="5" t="s">
        <v>115</v>
      </c>
      <c r="B41" s="8" t="s">
        <v>132</v>
      </c>
      <c r="C41" s="5"/>
      <c r="D41" s="32">
        <v>5877974</v>
      </c>
      <c r="E41" s="32">
        <v>6531300</v>
      </c>
    </row>
    <row r="42" spans="1:5" ht="15" customHeight="1">
      <c r="A42" s="5"/>
      <c r="B42" s="10" t="s">
        <v>133</v>
      </c>
      <c r="C42" s="5"/>
      <c r="D42" s="32">
        <f>SUM(D38:D41)</f>
        <v>5877974</v>
      </c>
      <c r="E42" s="32">
        <f>SUM(E38:E41)</f>
        <v>6531300</v>
      </c>
    </row>
    <row r="43" spans="1:5" ht="15" customHeight="1">
      <c r="A43" s="10">
        <v>3</v>
      </c>
      <c r="B43" s="7" t="s">
        <v>25</v>
      </c>
      <c r="C43" s="5"/>
      <c r="D43" s="32"/>
      <c r="E43" s="32"/>
    </row>
    <row r="44" spans="1:5" ht="15" customHeight="1">
      <c r="A44" s="7" t="s">
        <v>13</v>
      </c>
      <c r="B44" s="7" t="s">
        <v>26</v>
      </c>
      <c r="C44" s="5"/>
      <c r="D44" s="32"/>
      <c r="E44" s="32"/>
    </row>
    <row r="45" spans="1:5" ht="15" customHeight="1">
      <c r="A45" s="5" t="s">
        <v>112</v>
      </c>
      <c r="B45" s="9" t="s">
        <v>134</v>
      </c>
      <c r="C45" s="5"/>
      <c r="D45" s="32"/>
      <c r="E45" s="32"/>
    </row>
    <row r="46" spans="1:5" ht="15" customHeight="1">
      <c r="A46" s="5" t="s">
        <v>113</v>
      </c>
      <c r="B46" s="9" t="s">
        <v>135</v>
      </c>
      <c r="C46" s="5"/>
      <c r="D46" s="32"/>
      <c r="E46" s="32"/>
    </row>
    <row r="47" spans="1:5" ht="15" customHeight="1">
      <c r="A47" s="5" t="s">
        <v>114</v>
      </c>
      <c r="B47" s="9" t="s">
        <v>136</v>
      </c>
      <c r="C47" s="5"/>
      <c r="D47" s="32"/>
      <c r="E47" s="32"/>
    </row>
    <row r="48" spans="1:5" ht="15" customHeight="1">
      <c r="A48" s="5"/>
      <c r="B48" s="7" t="s">
        <v>123</v>
      </c>
      <c r="C48" s="5"/>
      <c r="D48" s="32"/>
      <c r="E48" s="32"/>
    </row>
    <row r="49" spans="1:5" ht="15" customHeight="1">
      <c r="A49" s="7" t="s">
        <v>15</v>
      </c>
      <c r="B49" s="7" t="s">
        <v>27</v>
      </c>
      <c r="C49" s="5"/>
      <c r="D49" s="32"/>
      <c r="E49" s="32"/>
    </row>
    <row r="50" spans="1:5" ht="15" customHeight="1">
      <c r="A50" s="7" t="s">
        <v>17</v>
      </c>
      <c r="B50" s="7" t="s">
        <v>28</v>
      </c>
      <c r="C50" s="5"/>
      <c r="D50" s="32"/>
      <c r="E50" s="32"/>
    </row>
    <row r="51" spans="1:5" ht="15" customHeight="1">
      <c r="A51" s="5"/>
      <c r="B51" s="7" t="s">
        <v>29</v>
      </c>
      <c r="C51" s="5"/>
      <c r="D51" s="30">
        <f>D42</f>
        <v>5877974</v>
      </c>
      <c r="E51" s="30">
        <f>E42</f>
        <v>6531300</v>
      </c>
    </row>
    <row r="52" spans="1:5" ht="15" customHeight="1">
      <c r="A52" s="5"/>
      <c r="B52" s="7" t="s">
        <v>30</v>
      </c>
      <c r="C52" s="5"/>
      <c r="D52" s="33">
        <f>D51+D29</f>
        <v>53075674</v>
      </c>
      <c r="E52" s="33">
        <f>E51+E29</f>
        <v>89129332</v>
      </c>
    </row>
    <row r="53" spans="1:5" ht="15" customHeight="1">
      <c r="A53" s="5"/>
      <c r="B53" s="6" t="s">
        <v>138</v>
      </c>
      <c r="C53" s="5"/>
      <c r="D53" s="30"/>
      <c r="E53" s="30"/>
    </row>
    <row r="54" spans="1:5" ht="15" customHeight="1">
      <c r="A54" s="7" t="s">
        <v>3</v>
      </c>
      <c r="B54" s="7" t="s">
        <v>139</v>
      </c>
      <c r="C54" s="5"/>
      <c r="D54" s="30"/>
      <c r="E54" s="30"/>
    </row>
    <row r="55" spans="1:5" ht="15" customHeight="1">
      <c r="A55" s="7">
        <v>1</v>
      </c>
      <c r="B55" s="7" t="s">
        <v>31</v>
      </c>
      <c r="C55" s="5"/>
      <c r="D55" s="30"/>
      <c r="E55" s="30"/>
    </row>
    <row r="56" spans="1:5" ht="15" customHeight="1">
      <c r="A56" s="7">
        <v>2</v>
      </c>
      <c r="B56" s="7" t="s">
        <v>32</v>
      </c>
      <c r="C56" s="5"/>
      <c r="D56" s="30"/>
      <c r="E56" s="30"/>
    </row>
    <row r="57" spans="1:5" ht="15" customHeight="1">
      <c r="A57" s="5" t="s">
        <v>112</v>
      </c>
      <c r="B57" s="9" t="s">
        <v>182</v>
      </c>
      <c r="C57" s="5"/>
      <c r="D57" s="30">
        <v>13959000</v>
      </c>
      <c r="E57" s="30">
        <v>19561969</v>
      </c>
    </row>
    <row r="58" spans="1:5" ht="15" customHeight="1">
      <c r="A58" s="5" t="s">
        <v>113</v>
      </c>
      <c r="B58" s="9" t="s">
        <v>140</v>
      </c>
      <c r="C58" s="5"/>
      <c r="D58" s="30"/>
      <c r="E58" s="30"/>
    </row>
    <row r="59" spans="1:5" ht="15" customHeight="1">
      <c r="A59" s="5" t="s">
        <v>114</v>
      </c>
      <c r="B59" s="9" t="s">
        <v>141</v>
      </c>
      <c r="C59" s="5"/>
      <c r="D59" s="30"/>
      <c r="E59" s="30"/>
    </row>
    <row r="60" spans="1:5" ht="15" customHeight="1">
      <c r="A60" s="5"/>
      <c r="B60" s="7" t="s">
        <v>133</v>
      </c>
      <c r="C60" s="5"/>
      <c r="D60" s="30">
        <f>SUM(D56:D59)</f>
        <v>13959000</v>
      </c>
      <c r="E60" s="30">
        <f>SUM(E56:E59)</f>
        <v>19561969</v>
      </c>
    </row>
    <row r="61" spans="1:5" ht="15" customHeight="1">
      <c r="A61" s="7">
        <v>3</v>
      </c>
      <c r="B61" s="7" t="s">
        <v>33</v>
      </c>
      <c r="C61" s="5"/>
      <c r="D61" s="30"/>
      <c r="E61" s="30"/>
    </row>
    <row r="62" spans="1:5" ht="15" customHeight="1">
      <c r="A62" s="5" t="s">
        <v>112</v>
      </c>
      <c r="B62" s="9" t="s">
        <v>181</v>
      </c>
      <c r="C62" s="5"/>
      <c r="D62" s="30">
        <v>571271</v>
      </c>
      <c r="E62" s="30">
        <v>777528</v>
      </c>
    </row>
    <row r="63" spans="1:5" ht="15" customHeight="1">
      <c r="A63" s="5" t="s">
        <v>113</v>
      </c>
      <c r="B63" s="9" t="s">
        <v>142</v>
      </c>
      <c r="C63" s="5"/>
      <c r="D63" s="30">
        <v>794501</v>
      </c>
      <c r="E63" s="30">
        <v>197017</v>
      </c>
    </row>
    <row r="64" spans="1:5" ht="15" customHeight="1">
      <c r="A64" s="5" t="s">
        <v>114</v>
      </c>
      <c r="B64" s="9" t="s">
        <v>143</v>
      </c>
      <c r="C64" s="5"/>
      <c r="D64" s="30">
        <v>63584</v>
      </c>
      <c r="E64" s="30">
        <v>81429</v>
      </c>
    </row>
    <row r="65" spans="1:5" ht="15" customHeight="1">
      <c r="A65" s="5" t="s">
        <v>115</v>
      </c>
      <c r="B65" s="9" t="s">
        <v>144</v>
      </c>
      <c r="C65" s="5"/>
      <c r="D65" s="30"/>
      <c r="E65" s="30"/>
    </row>
    <row r="66" spans="1:5" ht="15" customHeight="1">
      <c r="A66" s="5" t="s">
        <v>121</v>
      </c>
      <c r="B66" s="9" t="s">
        <v>145</v>
      </c>
      <c r="C66" s="5"/>
      <c r="D66" s="30"/>
      <c r="E66" s="30"/>
    </row>
    <row r="67" spans="1:5" ht="15" customHeight="1">
      <c r="A67" s="5"/>
      <c r="B67" s="7" t="s">
        <v>122</v>
      </c>
      <c r="C67" s="5"/>
      <c r="D67" s="30">
        <f>SUM(D62:D66)</f>
        <v>1429356</v>
      </c>
      <c r="E67" s="30">
        <f>SUM(E62:E66)</f>
        <v>1055974</v>
      </c>
    </row>
    <row r="68" spans="1:5" ht="15" customHeight="1">
      <c r="A68" s="7">
        <v>4</v>
      </c>
      <c r="B68" s="7" t="s">
        <v>34</v>
      </c>
      <c r="C68" s="5"/>
      <c r="D68" s="30"/>
      <c r="E68" s="30"/>
    </row>
    <row r="69" spans="1:5" ht="15" customHeight="1">
      <c r="A69" s="7">
        <v>5</v>
      </c>
      <c r="B69" s="7" t="s">
        <v>35</v>
      </c>
      <c r="C69" s="5"/>
      <c r="D69" s="30"/>
      <c r="E69" s="30"/>
    </row>
    <row r="70" spans="1:5" ht="15" customHeight="1">
      <c r="A70" s="7"/>
      <c r="B70" s="7" t="s">
        <v>36</v>
      </c>
      <c r="C70" s="5"/>
      <c r="D70" s="30">
        <f>D67+D60</f>
        <v>15388356</v>
      </c>
      <c r="E70" s="30">
        <f>E67+E60</f>
        <v>20617943</v>
      </c>
    </row>
    <row r="71" spans="1:5" ht="15" customHeight="1">
      <c r="A71" s="7" t="s">
        <v>37</v>
      </c>
      <c r="B71" s="7" t="s">
        <v>146</v>
      </c>
      <c r="C71" s="5"/>
      <c r="D71" s="30"/>
      <c r="E71" s="30"/>
    </row>
    <row r="72" spans="1:5" ht="15" customHeight="1">
      <c r="A72" s="7">
        <v>1</v>
      </c>
      <c r="B72" s="7" t="s">
        <v>38</v>
      </c>
      <c r="C72" s="5"/>
      <c r="D72" s="30"/>
      <c r="E72" s="30"/>
    </row>
    <row r="73" spans="1:5" ht="15" customHeight="1">
      <c r="A73" s="5" t="s">
        <v>112</v>
      </c>
      <c r="B73" s="9" t="s">
        <v>147</v>
      </c>
      <c r="C73" s="5"/>
      <c r="D73" s="30">
        <v>9873050</v>
      </c>
      <c r="E73" s="30">
        <v>7215676</v>
      </c>
    </row>
    <row r="74" spans="1:5" ht="15" customHeight="1">
      <c r="A74" s="5" t="s">
        <v>113</v>
      </c>
      <c r="B74" s="9" t="s">
        <v>148</v>
      </c>
      <c r="C74" s="5"/>
      <c r="D74" s="30"/>
      <c r="E74" s="30"/>
    </row>
    <row r="75" spans="1:5" ht="15" customHeight="1">
      <c r="A75" s="5"/>
      <c r="B75" s="7" t="s">
        <v>128</v>
      </c>
      <c r="C75" s="5"/>
      <c r="D75" s="30">
        <f>SUM(D73:D74)</f>
        <v>9873050</v>
      </c>
      <c r="E75" s="30">
        <f>SUM(E73:E74)</f>
        <v>7215676</v>
      </c>
    </row>
    <row r="76" spans="1:5" ht="15" customHeight="1">
      <c r="A76" s="7">
        <v>2</v>
      </c>
      <c r="B76" s="7" t="s">
        <v>39</v>
      </c>
      <c r="C76" s="5"/>
      <c r="D76" s="30">
        <v>9843005</v>
      </c>
      <c r="E76" s="30">
        <v>45097297</v>
      </c>
    </row>
    <row r="77" spans="1:5" ht="15" customHeight="1">
      <c r="A77" s="7">
        <v>3</v>
      </c>
      <c r="B77" s="7" t="s">
        <v>40</v>
      </c>
      <c r="C77" s="5"/>
      <c r="D77" s="30"/>
      <c r="E77" s="30"/>
    </row>
    <row r="78" spans="1:5" ht="15" customHeight="1">
      <c r="A78" s="7">
        <v>4</v>
      </c>
      <c r="B78" s="7" t="s">
        <v>34</v>
      </c>
      <c r="C78" s="5"/>
      <c r="D78" s="30"/>
      <c r="E78" s="30"/>
    </row>
    <row r="79" spans="1:5" ht="15" customHeight="1">
      <c r="A79" s="7"/>
      <c r="B79" s="7" t="s">
        <v>41</v>
      </c>
      <c r="C79" s="5"/>
      <c r="D79" s="30">
        <f>D75+D76+D77+D78</f>
        <v>19716055</v>
      </c>
      <c r="E79" s="30">
        <f>E75+E76+E77+E78</f>
        <v>52312973</v>
      </c>
    </row>
    <row r="80" spans="1:5" ht="15" customHeight="1">
      <c r="A80" s="7" t="s">
        <v>42</v>
      </c>
      <c r="B80" s="7" t="s">
        <v>43</v>
      </c>
      <c r="C80" s="5"/>
      <c r="D80" s="30"/>
      <c r="E80" s="30"/>
    </row>
    <row r="81" spans="1:5" ht="15" customHeight="1">
      <c r="A81" s="7">
        <v>1</v>
      </c>
      <c r="B81" s="5" t="s">
        <v>44</v>
      </c>
      <c r="C81" s="5"/>
      <c r="D81" s="30"/>
      <c r="E81" s="30"/>
    </row>
    <row r="82" spans="1:5" ht="15" customHeight="1">
      <c r="A82" s="7">
        <v>2</v>
      </c>
      <c r="B82" s="5" t="s">
        <v>57</v>
      </c>
      <c r="C82" s="5"/>
      <c r="D82" s="30"/>
      <c r="E82" s="30"/>
    </row>
    <row r="83" spans="1:5" ht="15" customHeight="1">
      <c r="A83" s="7">
        <v>3</v>
      </c>
      <c r="B83" s="5" t="s">
        <v>45</v>
      </c>
      <c r="C83" s="5"/>
      <c r="D83" s="30">
        <v>100000</v>
      </c>
      <c r="E83" s="30">
        <v>100000</v>
      </c>
    </row>
    <row r="84" spans="1:5" ht="15" customHeight="1">
      <c r="A84" s="7">
        <v>4</v>
      </c>
      <c r="B84" s="5" t="s">
        <v>46</v>
      </c>
      <c r="C84" s="5"/>
      <c r="D84" s="30"/>
      <c r="E84" s="30"/>
    </row>
    <row r="85" spans="1:5" ht="15" customHeight="1">
      <c r="A85" s="7">
        <v>5</v>
      </c>
      <c r="B85" s="5" t="s">
        <v>47</v>
      </c>
      <c r="C85" s="5"/>
      <c r="D85" s="30"/>
      <c r="E85" s="30"/>
    </row>
    <row r="86" spans="1:5" ht="15" customHeight="1">
      <c r="A86" s="7">
        <v>6</v>
      </c>
      <c r="B86" s="5" t="s">
        <v>48</v>
      </c>
      <c r="C86" s="5"/>
      <c r="D86" s="30"/>
      <c r="E86" s="30"/>
    </row>
    <row r="87" spans="1:5" ht="15" customHeight="1">
      <c r="A87" s="7">
        <v>7</v>
      </c>
      <c r="B87" s="5" t="s">
        <v>49</v>
      </c>
      <c r="C87" s="5"/>
      <c r="D87" s="30">
        <v>462609</v>
      </c>
      <c r="E87" s="30">
        <v>462609</v>
      </c>
    </row>
    <row r="88" spans="1:5" ht="15" customHeight="1">
      <c r="A88" s="7">
        <v>8</v>
      </c>
      <c r="B88" s="5" t="s">
        <v>50</v>
      </c>
      <c r="C88" s="5"/>
      <c r="D88" s="30"/>
      <c r="E88" s="30"/>
    </row>
    <row r="89" spans="1:5" ht="15" customHeight="1">
      <c r="A89" s="7">
        <v>9</v>
      </c>
      <c r="B89" s="5" t="s">
        <v>51</v>
      </c>
      <c r="C89" s="5"/>
      <c r="D89" s="30">
        <v>15635807</v>
      </c>
      <c r="E89" s="30">
        <v>13974046</v>
      </c>
    </row>
    <row r="90" spans="1:5" ht="15" customHeight="1">
      <c r="A90" s="7">
        <v>10</v>
      </c>
      <c r="B90" s="5" t="s">
        <v>52</v>
      </c>
      <c r="C90" s="5"/>
      <c r="D90" s="30">
        <v>1772847</v>
      </c>
      <c r="E90" s="30">
        <v>1661761</v>
      </c>
    </row>
    <row r="91" spans="1:5" ht="15" customHeight="1">
      <c r="A91" s="5"/>
      <c r="B91" s="7" t="s">
        <v>53</v>
      </c>
      <c r="C91" s="5"/>
      <c r="D91" s="30">
        <f>SUM(D81:D90)</f>
        <v>17971263</v>
      </c>
      <c r="E91" s="30">
        <f>SUM(E81:E90)</f>
        <v>16198416</v>
      </c>
    </row>
    <row r="92" spans="1:5" ht="15" customHeight="1">
      <c r="A92" s="5"/>
      <c r="B92" s="7" t="s">
        <v>54</v>
      </c>
      <c r="C92" s="5"/>
      <c r="D92" s="33">
        <f>D91+D79+D70</f>
        <v>53075674</v>
      </c>
      <c r="E92" s="33">
        <f>E91+E79+E70</f>
        <v>89129332</v>
      </c>
    </row>
    <row r="93" spans="2:3" ht="12.75">
      <c r="B93" s="34" t="s">
        <v>184</v>
      </c>
      <c r="C93" s="34"/>
    </row>
    <row r="94" spans="2:3" ht="12.75">
      <c r="B94" s="34" t="s">
        <v>185</v>
      </c>
      <c r="C94" s="34"/>
    </row>
    <row r="96" spans="4:5" ht="12.75">
      <c r="D96" s="31">
        <f>D92-D52</f>
        <v>0</v>
      </c>
      <c r="E96" s="31">
        <f>E92-E52</f>
        <v>0</v>
      </c>
    </row>
  </sheetData>
  <sheetProtection/>
  <mergeCells count="2">
    <mergeCell ref="A4:A5"/>
    <mergeCell ref="B4:B5"/>
  </mergeCells>
  <printOptions/>
  <pageMargins left="0.45" right="0.2" top="0.17" bottom="0.17" header="0.17" footer="0.17"/>
  <pageSetup horizontalDpi="300" verticalDpi="300" orientation="portrait" paperSize="9" r:id="rId1"/>
  <ignoredErrors>
    <ignoredError sqref="A26:A27 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22">
      <selection activeCell="C39" sqref="C39:C40"/>
    </sheetView>
  </sheetViews>
  <sheetFormatPr defaultColWidth="9.140625" defaultRowHeight="12.75"/>
  <cols>
    <col min="1" max="1" width="5.00390625" style="0" customWidth="1"/>
    <col min="2" max="2" width="58.57421875" style="0" customWidth="1"/>
    <col min="3" max="3" width="13.28125" style="0" customWidth="1"/>
    <col min="4" max="4" width="12.140625" style="0" customWidth="1"/>
  </cols>
  <sheetData>
    <row r="2" spans="1:4" ht="14.25">
      <c r="A2" s="4" t="s">
        <v>58</v>
      </c>
      <c r="B2" s="14"/>
      <c r="C2" s="14"/>
      <c r="D2" s="14"/>
    </row>
    <row r="3" spans="1:4" ht="15">
      <c r="A3" s="17"/>
      <c r="B3" s="14" t="s">
        <v>179</v>
      </c>
      <c r="C3" s="14">
        <v>2012</v>
      </c>
      <c r="D3" s="14">
        <v>2011</v>
      </c>
    </row>
    <row r="4" spans="1:4" ht="17.25" customHeight="1">
      <c r="A4" s="5">
        <v>1</v>
      </c>
      <c r="B4" s="7" t="s">
        <v>59</v>
      </c>
      <c r="C4" s="33">
        <v>44150652</v>
      </c>
      <c r="D4" s="33">
        <v>37936329</v>
      </c>
    </row>
    <row r="5" spans="1:4" ht="20.25" customHeight="1">
      <c r="A5" s="5">
        <v>2</v>
      </c>
      <c r="B5" s="5" t="s">
        <v>60</v>
      </c>
      <c r="C5" s="30"/>
      <c r="D5" s="30"/>
    </row>
    <row r="6" spans="1:4" ht="48.75" customHeight="1">
      <c r="A6" s="5">
        <v>3</v>
      </c>
      <c r="B6" s="7" t="s">
        <v>149</v>
      </c>
      <c r="C6" s="30"/>
      <c r="D6" s="30"/>
    </row>
    <row r="7" spans="1:4" ht="29.25" customHeight="1">
      <c r="A7" s="5">
        <v>4</v>
      </c>
      <c r="B7" s="7" t="s">
        <v>150</v>
      </c>
      <c r="C7" s="30"/>
      <c r="D7" s="30"/>
    </row>
    <row r="8" spans="1:4" ht="21.75" customHeight="1">
      <c r="A8" s="22">
        <v>5</v>
      </c>
      <c r="B8" s="7" t="s">
        <v>151</v>
      </c>
      <c r="C8" s="30">
        <v>-37792000</v>
      </c>
      <c r="D8" s="30">
        <v>-31581485</v>
      </c>
    </row>
    <row r="9" spans="1:4" ht="21.75" customHeight="1">
      <c r="A9" s="23">
        <v>6</v>
      </c>
      <c r="B9" s="7" t="s">
        <v>152</v>
      </c>
      <c r="C9" s="30">
        <v>-703401</v>
      </c>
      <c r="D9" s="30">
        <v>-700000</v>
      </c>
    </row>
    <row r="10" spans="1:4" ht="18.75" customHeight="1">
      <c r="A10" s="24">
        <v>7</v>
      </c>
      <c r="B10" s="7" t="s">
        <v>153</v>
      </c>
      <c r="C10" s="30">
        <v>0</v>
      </c>
      <c r="D10" s="30"/>
    </row>
    <row r="11" spans="1:4" ht="22.5" customHeight="1">
      <c r="A11" s="5"/>
      <c r="B11" s="5" t="s">
        <v>154</v>
      </c>
      <c r="C11" s="30">
        <v>-1998850</v>
      </c>
      <c r="D11" s="30">
        <v>-3018465</v>
      </c>
    </row>
    <row r="12" spans="1:4" ht="21" customHeight="1">
      <c r="A12" s="5"/>
      <c r="B12" s="5" t="s">
        <v>155</v>
      </c>
      <c r="C12" s="30">
        <v>-333808</v>
      </c>
      <c r="D12" s="30">
        <v>-504084</v>
      </c>
    </row>
    <row r="13" spans="1:4" ht="23.25" customHeight="1">
      <c r="A13" s="5"/>
      <c r="B13" s="5" t="s">
        <v>156</v>
      </c>
      <c r="C13" s="30"/>
      <c r="D13" s="30"/>
    </row>
    <row r="14" spans="1:4" ht="15">
      <c r="A14" s="5">
        <v>8</v>
      </c>
      <c r="B14" s="5" t="s">
        <v>157</v>
      </c>
      <c r="C14" s="30">
        <v>-1306260</v>
      </c>
      <c r="D14" s="30">
        <v>-170157</v>
      </c>
    </row>
    <row r="15" spans="1:4" ht="23.25" customHeight="1">
      <c r="A15" s="5">
        <v>9</v>
      </c>
      <c r="B15" s="5" t="s">
        <v>158</v>
      </c>
      <c r="C15" s="33">
        <f>SUM(C4:C14)</f>
        <v>2016333</v>
      </c>
      <c r="D15" s="33">
        <f>SUM(D4:D14)</f>
        <v>1962138</v>
      </c>
    </row>
    <row r="16" spans="1:4" ht="21.75" customHeight="1">
      <c r="A16" s="5"/>
      <c r="B16" s="5"/>
      <c r="C16" s="30"/>
      <c r="D16" s="30"/>
    </row>
    <row r="17" spans="1:4" ht="21" customHeight="1">
      <c r="A17" s="5">
        <v>10</v>
      </c>
      <c r="B17" s="5" t="s">
        <v>159</v>
      </c>
      <c r="C17" s="30"/>
      <c r="D17" s="30"/>
    </row>
    <row r="18" spans="1:4" ht="21.75" customHeight="1">
      <c r="A18" s="26">
        <v>11</v>
      </c>
      <c r="B18" s="5" t="s">
        <v>160</v>
      </c>
      <c r="C18" s="30"/>
      <c r="D18" s="30"/>
    </row>
    <row r="19" spans="1:4" ht="22.5" customHeight="1">
      <c r="A19" s="5">
        <v>12</v>
      </c>
      <c r="B19" s="5" t="s">
        <v>161</v>
      </c>
      <c r="C19" s="30"/>
      <c r="D19" s="30"/>
    </row>
    <row r="20" spans="1:4" ht="21.75" customHeight="1">
      <c r="A20" s="25"/>
      <c r="B20" s="5" t="s">
        <v>162</v>
      </c>
      <c r="C20" s="58"/>
      <c r="D20" s="58"/>
    </row>
    <row r="21" spans="1:4" ht="22.5" customHeight="1">
      <c r="A21" s="5"/>
      <c r="B21" s="5" t="s">
        <v>163</v>
      </c>
      <c r="C21" s="30">
        <v>-46503</v>
      </c>
      <c r="D21" s="30">
        <v>-115737</v>
      </c>
    </row>
    <row r="22" spans="1:4" ht="15">
      <c r="A22" s="5"/>
      <c r="B22" s="5" t="s">
        <v>164</v>
      </c>
      <c r="C22" s="30"/>
      <c r="D22" s="30"/>
    </row>
    <row r="23" spans="1:4" ht="21.75" customHeight="1">
      <c r="A23" s="5"/>
      <c r="B23" s="5" t="s">
        <v>165</v>
      </c>
      <c r="C23" s="30"/>
      <c r="D23" s="30"/>
    </row>
    <row r="24" spans="1:4" ht="22.5" customHeight="1">
      <c r="A24" s="5">
        <v>13</v>
      </c>
      <c r="B24" s="7" t="s">
        <v>166</v>
      </c>
      <c r="C24" s="30">
        <f>SUM(C15:C23)</f>
        <v>1969830</v>
      </c>
      <c r="D24" s="30">
        <f>SUM(D15:D23)</f>
        <v>1846401</v>
      </c>
    </row>
    <row r="25" spans="1:4" ht="22.5" customHeight="1">
      <c r="A25" s="5"/>
      <c r="B25" s="7"/>
      <c r="C25" s="30"/>
      <c r="D25" s="30"/>
    </row>
    <row r="26" spans="1:4" ht="21" customHeight="1">
      <c r="A26" s="5">
        <v>14</v>
      </c>
      <c r="B26" s="5" t="s">
        <v>167</v>
      </c>
      <c r="C26" s="30">
        <f>C24*10%</f>
        <v>196983</v>
      </c>
      <c r="D26" s="30">
        <f>D24*10%</f>
        <v>184640.1</v>
      </c>
    </row>
    <row r="27" spans="1:4" ht="15.75">
      <c r="A27" s="27">
        <v>15</v>
      </c>
      <c r="B27" s="28" t="s">
        <v>168</v>
      </c>
      <c r="C27" s="66">
        <f>C24-C26</f>
        <v>1772847</v>
      </c>
      <c r="D27" s="66">
        <f>D24-D26</f>
        <v>1661760.9</v>
      </c>
    </row>
    <row r="28" spans="1:4" ht="15">
      <c r="A28" s="29"/>
      <c r="B28" s="28" t="s">
        <v>169</v>
      </c>
      <c r="C28" s="68"/>
      <c r="D28" s="68"/>
    </row>
    <row r="29" spans="1:4" ht="15">
      <c r="A29" s="29"/>
      <c r="B29" s="28" t="s">
        <v>170</v>
      </c>
      <c r="C29" s="68"/>
      <c r="D29" s="68"/>
    </row>
    <row r="30" spans="3:4" ht="14.25">
      <c r="C30" s="69"/>
      <c r="D30" s="69"/>
    </row>
    <row r="31" spans="1:4" ht="12.75">
      <c r="A31" s="29"/>
      <c r="B31" s="61" t="s">
        <v>177</v>
      </c>
      <c r="C31" s="67" t="s">
        <v>206</v>
      </c>
      <c r="D31" s="67" t="s">
        <v>203</v>
      </c>
    </row>
    <row r="32" spans="1:4" ht="12.75">
      <c r="A32" s="29"/>
      <c r="B32" s="63" t="s">
        <v>180</v>
      </c>
      <c r="C32" s="64">
        <v>5986052</v>
      </c>
      <c r="D32" s="64">
        <v>21205678</v>
      </c>
    </row>
    <row r="33" spans="1:4" ht="12.75">
      <c r="A33" s="29"/>
      <c r="B33" s="63" t="s">
        <v>174</v>
      </c>
      <c r="C33" s="64">
        <v>2568950</v>
      </c>
      <c r="D33" s="64">
        <v>2326284</v>
      </c>
    </row>
    <row r="34" spans="1:4" ht="12.75">
      <c r="A34" s="29"/>
      <c r="B34" s="63" t="s">
        <v>175</v>
      </c>
      <c r="C34" s="64">
        <v>0</v>
      </c>
      <c r="D34" s="64">
        <v>0</v>
      </c>
    </row>
    <row r="35" spans="1:4" ht="12.75">
      <c r="A35" s="29"/>
      <c r="B35" s="63" t="s">
        <v>176</v>
      </c>
      <c r="C35" s="64">
        <v>65019644</v>
      </c>
      <c r="D35" s="64">
        <v>73069167</v>
      </c>
    </row>
    <row r="36" spans="1:4" ht="12.75">
      <c r="A36" s="29"/>
      <c r="B36" s="63" t="s">
        <v>178</v>
      </c>
      <c r="C36" s="64">
        <v>-35782646</v>
      </c>
      <c r="D36" s="64">
        <v>-65019644</v>
      </c>
    </row>
    <row r="37" spans="1:4" ht="12.75">
      <c r="A37" s="29"/>
      <c r="B37" s="65" t="s">
        <v>151</v>
      </c>
      <c r="C37" s="62">
        <f>SUM(C32:C36)</f>
        <v>37792000</v>
      </c>
      <c r="D37" s="62">
        <f>SUM(D32:D36)</f>
        <v>31581485</v>
      </c>
    </row>
    <row r="38" spans="3:4" ht="14.25">
      <c r="C38" s="69"/>
      <c r="D38" s="69"/>
    </row>
    <row r="39" spans="2:4" ht="12.75">
      <c r="B39" s="59" t="s">
        <v>184</v>
      </c>
      <c r="C39" s="35"/>
      <c r="D39" s="35"/>
    </row>
    <row r="40" spans="2:4" ht="12.75">
      <c r="B40" s="59" t="s">
        <v>185</v>
      </c>
      <c r="C40" s="35"/>
      <c r="D40" s="35"/>
    </row>
  </sheetData>
  <sheetProtection/>
  <printOptions/>
  <pageMargins left="0.17" right="0.22" top="0.17" bottom="0.61" header="0.24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6">
      <selection activeCell="C39" sqref="C39:C40"/>
    </sheetView>
  </sheetViews>
  <sheetFormatPr defaultColWidth="9.140625" defaultRowHeight="12.75"/>
  <cols>
    <col min="2" max="2" width="56.57421875" style="0" customWidth="1"/>
    <col min="3" max="3" width="12.140625" style="0" customWidth="1"/>
    <col min="4" max="4" width="12.7109375" style="0" customWidth="1"/>
  </cols>
  <sheetData>
    <row r="1" spans="1:4" ht="15">
      <c r="A1" s="20"/>
      <c r="B1" s="21" t="s">
        <v>71</v>
      </c>
      <c r="C1" s="18"/>
      <c r="D1" s="18"/>
    </row>
    <row r="2" spans="1:2" ht="14.25">
      <c r="A2" s="19"/>
      <c r="B2" t="s">
        <v>179</v>
      </c>
    </row>
    <row r="3" spans="1:4" ht="14.25">
      <c r="A3" s="19"/>
      <c r="B3" s="18"/>
      <c r="C3" s="18" t="s">
        <v>210</v>
      </c>
      <c r="D3" s="18">
        <v>2011</v>
      </c>
    </row>
    <row r="4" spans="1:4" ht="34.5" customHeight="1">
      <c r="A4" s="7"/>
      <c r="B4" s="7" t="s">
        <v>61</v>
      </c>
      <c r="C4" s="7"/>
      <c r="D4" s="7"/>
    </row>
    <row r="5" spans="1:4" ht="15">
      <c r="A5" s="7"/>
      <c r="B5" s="5" t="s">
        <v>72</v>
      </c>
      <c r="C5" s="30">
        <v>1969830</v>
      </c>
      <c r="D5" s="30">
        <v>1846401</v>
      </c>
    </row>
    <row r="6" spans="1:4" ht="15">
      <c r="A6" s="7"/>
      <c r="B6" s="5" t="s">
        <v>73</v>
      </c>
      <c r="C6" s="30"/>
      <c r="D6" s="30"/>
    </row>
    <row r="7" spans="1:4" ht="15">
      <c r="A7" s="7"/>
      <c r="B7" s="5" t="s">
        <v>74</v>
      </c>
      <c r="C7" s="30">
        <v>1306260</v>
      </c>
      <c r="D7" s="30">
        <v>170157</v>
      </c>
    </row>
    <row r="8" spans="1:4" ht="15">
      <c r="A8" s="7"/>
      <c r="B8" s="5" t="s">
        <v>75</v>
      </c>
      <c r="C8" s="30"/>
      <c r="D8" s="30"/>
    </row>
    <row r="9" spans="1:4" ht="15">
      <c r="A9" s="7"/>
      <c r="B9" s="5" t="s">
        <v>76</v>
      </c>
      <c r="C9" s="30"/>
      <c r="D9" s="30"/>
    </row>
    <row r="10" spans="1:4" ht="15">
      <c r="A10" s="7"/>
      <c r="B10" s="5" t="s">
        <v>77</v>
      </c>
      <c r="C10" s="30"/>
      <c r="D10" s="30"/>
    </row>
    <row r="11" spans="1:4" ht="15">
      <c r="A11" s="131"/>
      <c r="B11" s="5" t="s">
        <v>78</v>
      </c>
      <c r="C11" s="132">
        <v>8608268</v>
      </c>
      <c r="D11" s="132">
        <v>-4839625</v>
      </c>
    </row>
    <row r="12" spans="1:4" ht="15">
      <c r="A12" s="131"/>
      <c r="B12" s="5" t="s">
        <v>79</v>
      </c>
      <c r="C12" s="132"/>
      <c r="D12" s="132"/>
    </row>
    <row r="13" spans="1:4" ht="15">
      <c r="A13" s="7"/>
      <c r="B13" s="5" t="s">
        <v>80</v>
      </c>
      <c r="C13" s="30">
        <v>29236998</v>
      </c>
      <c r="D13" s="30">
        <v>8049523</v>
      </c>
    </row>
    <row r="14" spans="1:4" ht="15">
      <c r="A14" s="7"/>
      <c r="B14" s="5" t="s">
        <v>81</v>
      </c>
      <c r="C14" s="30">
        <v>373382</v>
      </c>
      <c r="D14" s="30">
        <v>605381</v>
      </c>
    </row>
    <row r="15" spans="1:4" ht="15">
      <c r="A15" s="7"/>
      <c r="B15" s="5" t="s">
        <v>82</v>
      </c>
      <c r="C15" s="30"/>
      <c r="D15" s="30"/>
    </row>
    <row r="16" spans="1:4" ht="15">
      <c r="A16" s="7"/>
      <c r="B16" s="5" t="s">
        <v>83</v>
      </c>
      <c r="C16" s="30"/>
      <c r="D16" s="30"/>
    </row>
    <row r="17" spans="1:4" ht="15">
      <c r="A17" s="7"/>
      <c r="B17" s="5" t="s">
        <v>84</v>
      </c>
      <c r="C17" s="30">
        <v>-196983</v>
      </c>
      <c r="D17" s="30">
        <v>-184640</v>
      </c>
    </row>
    <row r="18" spans="1:4" ht="14.25">
      <c r="A18" s="7"/>
      <c r="B18" s="7" t="s">
        <v>85</v>
      </c>
      <c r="C18" s="33">
        <f>SUM(C4:C17)</f>
        <v>41297755</v>
      </c>
      <c r="D18" s="33">
        <f>SUM(D4:D17)</f>
        <v>5647197</v>
      </c>
    </row>
    <row r="19" spans="1:4" ht="14.25">
      <c r="A19" s="7"/>
      <c r="B19" s="7"/>
      <c r="C19" s="33"/>
      <c r="D19" s="33"/>
    </row>
    <row r="20" spans="1:4" ht="14.25">
      <c r="A20" s="7"/>
      <c r="B20" s="6" t="s">
        <v>86</v>
      </c>
      <c r="C20" s="33"/>
      <c r="D20" s="33"/>
    </row>
    <row r="21" spans="1:4" ht="15">
      <c r="A21" s="7"/>
      <c r="B21" s="5" t="s">
        <v>87</v>
      </c>
      <c r="C21" s="33"/>
      <c r="D21" s="33"/>
    </row>
    <row r="22" spans="1:4" ht="15">
      <c r="A22" s="7"/>
      <c r="B22" s="5" t="s">
        <v>88</v>
      </c>
      <c r="C22" s="30">
        <v>-652934</v>
      </c>
      <c r="D22" s="30">
        <v>0</v>
      </c>
    </row>
    <row r="23" spans="1:4" ht="15">
      <c r="A23" s="7"/>
      <c r="B23" s="5" t="s">
        <v>89</v>
      </c>
      <c r="C23" s="33"/>
      <c r="D23" s="33"/>
    </row>
    <row r="24" spans="1:4" ht="15">
      <c r="A24" s="7"/>
      <c r="B24" s="5" t="s">
        <v>62</v>
      </c>
      <c r="C24" s="33"/>
      <c r="D24" s="33"/>
    </row>
    <row r="25" spans="1:4" ht="15">
      <c r="A25" s="7"/>
      <c r="B25" s="5" t="s">
        <v>171</v>
      </c>
      <c r="C25" s="33"/>
      <c r="D25" s="33"/>
    </row>
    <row r="26" spans="1:4" ht="14.25">
      <c r="A26" s="7"/>
      <c r="B26" s="7" t="s">
        <v>90</v>
      </c>
      <c r="C26" s="33">
        <f>SUM(C22:C25)</f>
        <v>-652934</v>
      </c>
      <c r="D26" s="33">
        <f>SUM(D22:D25)</f>
        <v>0</v>
      </c>
    </row>
    <row r="27" spans="1:4" ht="15">
      <c r="A27" s="5"/>
      <c r="B27" s="6" t="s">
        <v>63</v>
      </c>
      <c r="C27" s="30"/>
      <c r="D27" s="30"/>
    </row>
    <row r="28" spans="1:4" ht="15">
      <c r="A28" s="5"/>
      <c r="B28" s="5" t="s">
        <v>64</v>
      </c>
      <c r="C28" s="30"/>
      <c r="D28" s="30"/>
    </row>
    <row r="29" spans="1:4" ht="15">
      <c r="A29" s="5"/>
      <c r="B29" s="5" t="s">
        <v>65</v>
      </c>
      <c r="C29" s="30">
        <v>-32596918</v>
      </c>
      <c r="D29" s="30">
        <v>-1494796</v>
      </c>
    </row>
    <row r="30" spans="1:4" ht="15">
      <c r="A30" s="5"/>
      <c r="B30" s="5" t="s">
        <v>66</v>
      </c>
      <c r="C30" s="30">
        <v>-5602969</v>
      </c>
      <c r="D30" s="30">
        <v>-3964264</v>
      </c>
    </row>
    <row r="31" spans="1:4" ht="15">
      <c r="A31" s="5"/>
      <c r="B31" s="5" t="s">
        <v>67</v>
      </c>
      <c r="C31" s="30"/>
      <c r="D31" s="30"/>
    </row>
    <row r="32" spans="1:4" ht="15">
      <c r="A32" s="5"/>
      <c r="B32" s="7" t="s">
        <v>68</v>
      </c>
      <c r="C32" s="33">
        <f>SUM(C27:C31)</f>
        <v>-38199887</v>
      </c>
      <c r="D32" s="33">
        <f>SUM(D27:D31)</f>
        <v>-5459060</v>
      </c>
    </row>
    <row r="33" spans="1:4" ht="14.25">
      <c r="A33" s="7"/>
      <c r="B33" s="7"/>
      <c r="C33" s="33"/>
      <c r="D33" s="33"/>
    </row>
    <row r="34" spans="1:4" ht="14.25">
      <c r="A34" s="7"/>
      <c r="B34" s="7"/>
      <c r="C34" s="33"/>
      <c r="D34" s="33"/>
    </row>
    <row r="35" spans="1:4" ht="14.25">
      <c r="A35" s="7"/>
      <c r="B35" s="7" t="s">
        <v>91</v>
      </c>
      <c r="C35" s="33">
        <f>C32+C26+C18</f>
        <v>2444934</v>
      </c>
      <c r="D35" s="33">
        <f>D32+D26+D18</f>
        <v>188137</v>
      </c>
    </row>
    <row r="36" spans="1:4" ht="14.25">
      <c r="A36" s="7"/>
      <c r="B36" s="7" t="s">
        <v>69</v>
      </c>
      <c r="C36" s="33">
        <v>832908</v>
      </c>
      <c r="D36" s="33">
        <v>644771</v>
      </c>
    </row>
    <row r="37" spans="1:4" ht="14.25">
      <c r="A37" s="7"/>
      <c r="B37" s="7" t="s">
        <v>70</v>
      </c>
      <c r="C37" s="33">
        <f>SUM(C35:C36)</f>
        <v>3277842</v>
      </c>
      <c r="D37" s="33">
        <f>SUM(D35:D36)</f>
        <v>832908</v>
      </c>
    </row>
    <row r="38" spans="1:4" ht="14.25">
      <c r="A38" s="7"/>
      <c r="B38" s="7"/>
      <c r="C38" s="7"/>
      <c r="D38" s="33">
        <f>C36-D37</f>
        <v>0</v>
      </c>
    </row>
    <row r="39" ht="12.75">
      <c r="B39" s="34" t="s">
        <v>184</v>
      </c>
    </row>
    <row r="40" ht="12.75">
      <c r="B40" s="34" t="s">
        <v>185</v>
      </c>
    </row>
  </sheetData>
  <sheetProtection/>
  <mergeCells count="3">
    <mergeCell ref="A11:A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  <ignoredErrors>
    <ignoredError sqref="C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2">
      <selection activeCell="F41" sqref="F41"/>
    </sheetView>
  </sheetViews>
  <sheetFormatPr defaultColWidth="9.140625" defaultRowHeight="12.75"/>
  <cols>
    <col min="1" max="1" width="29.28125" style="0" customWidth="1"/>
    <col min="4" max="4" width="9.28125" style="0" customWidth="1"/>
    <col min="5" max="5" width="11.57421875" style="0" customWidth="1"/>
    <col min="6" max="6" width="9.421875" style="0" customWidth="1"/>
    <col min="7" max="7" width="13.28125" style="0" customWidth="1"/>
    <col min="8" max="8" width="13.00390625" style="0" customWidth="1"/>
    <col min="9" max="9" width="12.140625" style="0" customWidth="1"/>
    <col min="10" max="10" width="12.421875" style="0" customWidth="1"/>
  </cols>
  <sheetData>
    <row r="1" spans="1:6" ht="15.75" customHeight="1">
      <c r="A1" s="3" t="s">
        <v>92</v>
      </c>
      <c r="D1" t="s">
        <v>172</v>
      </c>
      <c r="F1" t="s">
        <v>173</v>
      </c>
    </row>
    <row r="2" ht="15.75" customHeight="1">
      <c r="A2" s="2"/>
    </row>
    <row r="3" spans="1:10" ht="15.75" customHeight="1">
      <c r="A3" s="7"/>
      <c r="B3" s="133" t="s">
        <v>93</v>
      </c>
      <c r="C3" s="133"/>
      <c r="D3" s="133"/>
      <c r="E3" s="133"/>
      <c r="F3" s="133"/>
      <c r="G3" s="133"/>
      <c r="H3" s="133"/>
      <c r="I3" s="7"/>
      <c r="J3" s="7"/>
    </row>
    <row r="4" spans="1:10" ht="15.75" customHeight="1">
      <c r="A4" s="131"/>
      <c r="B4" s="131" t="s">
        <v>94</v>
      </c>
      <c r="C4" s="131" t="s">
        <v>46</v>
      </c>
      <c r="D4" s="15" t="s">
        <v>95</v>
      </c>
      <c r="E4" s="131" t="s">
        <v>98</v>
      </c>
      <c r="F4" s="133" t="s">
        <v>99</v>
      </c>
      <c r="G4" s="131" t="s">
        <v>100</v>
      </c>
      <c r="H4" s="131" t="s">
        <v>101</v>
      </c>
      <c r="I4" s="133" t="s">
        <v>102</v>
      </c>
      <c r="J4" s="131" t="s">
        <v>103</v>
      </c>
    </row>
    <row r="5" spans="1:10" ht="15.75" customHeight="1">
      <c r="A5" s="131"/>
      <c r="B5" s="131"/>
      <c r="C5" s="131"/>
      <c r="D5" s="15" t="s">
        <v>96</v>
      </c>
      <c r="E5" s="131"/>
      <c r="F5" s="133"/>
      <c r="G5" s="131"/>
      <c r="H5" s="131"/>
      <c r="I5" s="133"/>
      <c r="J5" s="131"/>
    </row>
    <row r="6" spans="1:10" ht="15.75" customHeight="1">
      <c r="A6" s="131"/>
      <c r="B6" s="131"/>
      <c r="C6" s="131"/>
      <c r="D6" s="15" t="s">
        <v>97</v>
      </c>
      <c r="E6" s="131"/>
      <c r="F6" s="133"/>
      <c r="G6" s="131"/>
      <c r="H6" s="131"/>
      <c r="I6" s="133"/>
      <c r="J6" s="131"/>
    </row>
    <row r="7" spans="1:10" ht="15.75" customHeight="1">
      <c r="A7" s="5" t="s">
        <v>109</v>
      </c>
      <c r="B7" s="33">
        <v>100000</v>
      </c>
      <c r="C7" s="33"/>
      <c r="D7" s="33"/>
      <c r="E7" s="33">
        <v>462609</v>
      </c>
      <c r="F7" s="33"/>
      <c r="G7" s="33">
        <v>12533572</v>
      </c>
      <c r="H7" s="33">
        <f>B7+E7+G7</f>
        <v>13096181</v>
      </c>
      <c r="I7" s="33"/>
      <c r="J7" s="33">
        <f>SUM(H7:I7)</f>
        <v>13096181</v>
      </c>
    </row>
    <row r="8" spans="1:10" ht="15.75" customHeight="1">
      <c r="A8" s="5" t="s">
        <v>105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.75" customHeight="1">
      <c r="A9" s="5" t="s">
        <v>106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.75" customHeight="1">
      <c r="A10" s="5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 customHeight="1">
      <c r="A11" s="5" t="s">
        <v>110</v>
      </c>
      <c r="B11" s="29"/>
      <c r="C11" s="29"/>
      <c r="D11" s="29"/>
      <c r="E11" s="29"/>
      <c r="F11" s="32"/>
      <c r="G11" s="32">
        <v>1440474</v>
      </c>
      <c r="H11" s="32">
        <f>SUM(G11)</f>
        <v>1440474</v>
      </c>
      <c r="I11" s="32"/>
      <c r="J11" s="32">
        <f>SUM(H11:I11)</f>
        <v>1440474</v>
      </c>
    </row>
    <row r="12" spans="1:10" ht="15.75" customHeight="1">
      <c r="A12" s="5" t="s">
        <v>104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 customHeight="1">
      <c r="A13" s="5" t="s">
        <v>107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 customHeight="1">
      <c r="A14" s="5" t="s">
        <v>108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 customHeight="1">
      <c r="A15" s="7" t="s">
        <v>183</v>
      </c>
      <c r="B15" s="57">
        <f>SUM(B7:B14)</f>
        <v>100000</v>
      </c>
      <c r="C15" s="43"/>
      <c r="D15" s="43"/>
      <c r="E15" s="57">
        <f>SUM(E7:E14)</f>
        <v>462609</v>
      </c>
      <c r="F15" s="43"/>
      <c r="G15" s="57">
        <f>SUM(G7:G14)</f>
        <v>13974046</v>
      </c>
      <c r="H15" s="57">
        <f>SUM(B15:G15)</f>
        <v>14536655</v>
      </c>
      <c r="I15" s="43"/>
      <c r="J15" s="57">
        <f>SUM(H15:I15)</f>
        <v>14536655</v>
      </c>
    </row>
    <row r="16" spans="1:10" ht="15.75" customHeight="1">
      <c r="A16" s="5" t="s">
        <v>105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 customHeight="1">
      <c r="A17" s="5" t="s">
        <v>106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 customHeight="1">
      <c r="A18" s="5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.75" customHeight="1">
      <c r="A19" s="5" t="s">
        <v>110</v>
      </c>
      <c r="B19" s="29"/>
      <c r="C19" s="29"/>
      <c r="D19" s="29"/>
      <c r="E19" s="29"/>
      <c r="F19" s="32"/>
      <c r="G19" s="32">
        <v>1661761</v>
      </c>
      <c r="H19" s="32">
        <f>SUM(G19)</f>
        <v>1661761</v>
      </c>
      <c r="I19" s="32"/>
      <c r="J19" s="32">
        <f>SUM(H19:I19)</f>
        <v>1661761</v>
      </c>
    </row>
    <row r="20" spans="1:10" ht="15.75" customHeight="1">
      <c r="A20" s="5" t="s">
        <v>104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.75" customHeight="1">
      <c r="A21" s="5" t="s">
        <v>107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.75" customHeight="1">
      <c r="A22" s="5" t="s">
        <v>108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5.75" customHeight="1">
      <c r="A23" s="7" t="s">
        <v>204</v>
      </c>
      <c r="B23" s="57">
        <f>SUM(B15:B22)</f>
        <v>100000</v>
      </c>
      <c r="C23" s="43"/>
      <c r="D23" s="43"/>
      <c r="E23" s="57">
        <f>SUM(E15:E22)</f>
        <v>462609</v>
      </c>
      <c r="F23" s="43"/>
      <c r="G23" s="57">
        <f>SUM(G15:G22)</f>
        <v>15635807</v>
      </c>
      <c r="H23" s="57">
        <f>SUM(B23:G23)</f>
        <v>16198416</v>
      </c>
      <c r="I23" s="43"/>
      <c r="J23" s="57">
        <f>SUM(H23:I23)</f>
        <v>16198416</v>
      </c>
    </row>
    <row r="24" spans="1:10" ht="15.75" customHeight="1">
      <c r="A24" s="5" t="s">
        <v>105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.75" customHeight="1">
      <c r="A25" s="5" t="s">
        <v>106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.75" customHeight="1">
      <c r="A26" s="5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5.75" customHeight="1">
      <c r="A27" s="5" t="s">
        <v>110</v>
      </c>
      <c r="B27" s="29"/>
      <c r="C27" s="29"/>
      <c r="D27" s="29"/>
      <c r="E27" s="29"/>
      <c r="F27" s="32"/>
      <c r="G27" s="32">
        <v>1772847</v>
      </c>
      <c r="H27" s="32">
        <f>SUM(G27)</f>
        <v>1772847</v>
      </c>
      <c r="I27" s="32"/>
      <c r="J27" s="32">
        <f>SUM(H27:I27)</f>
        <v>1772847</v>
      </c>
    </row>
    <row r="28" spans="1:10" ht="15.75" customHeight="1">
      <c r="A28" s="5" t="s">
        <v>104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5.75" customHeight="1">
      <c r="A29" s="5" t="s">
        <v>107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.75" customHeight="1">
      <c r="A30" s="5" t="s">
        <v>108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5.75" customHeight="1">
      <c r="A31" s="7" t="s">
        <v>211</v>
      </c>
      <c r="B31" s="57">
        <f>SUM(B23:B30)</f>
        <v>100000</v>
      </c>
      <c r="C31" s="43"/>
      <c r="D31" s="43"/>
      <c r="E31" s="57">
        <f>SUM(E23:E30)</f>
        <v>462609</v>
      </c>
      <c r="F31" s="43"/>
      <c r="G31" s="57">
        <f>SUM(G23:G30)</f>
        <v>17408654</v>
      </c>
      <c r="H31" s="57">
        <f>SUM(B31:G31)</f>
        <v>17971263</v>
      </c>
      <c r="I31" s="43"/>
      <c r="J31" s="57">
        <f>SUM(H31:I31)</f>
        <v>17971263</v>
      </c>
    </row>
    <row r="32" ht="15.75" customHeight="1"/>
    <row r="33" ht="15.75" customHeight="1"/>
    <row r="34" spans="1:2" ht="15.75" customHeight="1">
      <c r="A34" s="34" t="s">
        <v>184</v>
      </c>
      <c r="B34" s="34"/>
    </row>
    <row r="35" spans="1:2" ht="15.75" customHeight="1">
      <c r="A35" s="34" t="s">
        <v>185</v>
      </c>
      <c r="B35" s="34"/>
    </row>
    <row r="36" ht="15.75" customHeight="1"/>
  </sheetData>
  <sheetProtection/>
  <mergeCells count="10">
    <mergeCell ref="I4:I6"/>
    <mergeCell ref="J4:J6"/>
    <mergeCell ref="B3:H3"/>
    <mergeCell ref="A4:A6"/>
    <mergeCell ref="B4:B6"/>
    <mergeCell ref="C4:C6"/>
    <mergeCell ref="E4:E6"/>
    <mergeCell ref="F4:F6"/>
    <mergeCell ref="G4:G6"/>
    <mergeCell ref="H4:H6"/>
  </mergeCells>
  <printOptions/>
  <pageMargins left="0.32" right="0.17" top="0.31" bottom="0.34" header="0.19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5">
      <selection activeCell="A1" sqref="A1:G52"/>
    </sheetView>
  </sheetViews>
  <sheetFormatPr defaultColWidth="9.140625" defaultRowHeight="12.75"/>
  <cols>
    <col min="1" max="1" width="6.7109375" style="0" customWidth="1"/>
    <col min="4" max="4" width="15.8515625" style="0" customWidth="1"/>
    <col min="6" max="6" width="12.421875" style="0" customWidth="1"/>
    <col min="7" max="7" width="14.8515625" style="0" customWidth="1"/>
  </cols>
  <sheetData>
    <row r="1" spans="2:5" ht="14.25">
      <c r="B1" s="60" t="s">
        <v>200</v>
      </c>
      <c r="C1" s="58"/>
      <c r="D1" s="58"/>
      <c r="E1" s="58"/>
    </row>
    <row r="2" spans="2:5" ht="14.25">
      <c r="B2" s="58" t="s">
        <v>201</v>
      </c>
      <c r="C2" s="58"/>
      <c r="D2" s="58"/>
      <c r="E2" s="58"/>
    </row>
    <row r="3" ht="12.75">
      <c r="B3" s="36"/>
    </row>
    <row r="4" spans="2:7" ht="15.75">
      <c r="B4" s="137" t="s">
        <v>207</v>
      </c>
      <c r="C4" s="137"/>
      <c r="D4" s="137"/>
      <c r="E4" s="137"/>
      <c r="F4" s="137"/>
      <c r="G4" s="137"/>
    </row>
    <row r="6" spans="1:7" ht="12.75">
      <c r="A6" s="138" t="s">
        <v>186</v>
      </c>
      <c r="B6" s="140" t="s">
        <v>187</v>
      </c>
      <c r="C6" s="138" t="s">
        <v>188</v>
      </c>
      <c r="D6" s="37" t="s">
        <v>189</v>
      </c>
      <c r="E6" s="138" t="s">
        <v>190</v>
      </c>
      <c r="F6" s="138" t="s">
        <v>191</v>
      </c>
      <c r="G6" s="37" t="s">
        <v>189</v>
      </c>
    </row>
    <row r="7" spans="1:7" ht="12.75">
      <c r="A7" s="139"/>
      <c r="B7" s="141"/>
      <c r="C7" s="139"/>
      <c r="D7" s="38">
        <v>40909</v>
      </c>
      <c r="E7" s="139"/>
      <c r="F7" s="139"/>
      <c r="G7" s="38">
        <v>41274</v>
      </c>
    </row>
    <row r="8" spans="1:7" ht="12.75">
      <c r="A8" s="39">
        <v>1</v>
      </c>
      <c r="B8" s="40" t="s">
        <v>129</v>
      </c>
      <c r="C8" s="39"/>
      <c r="D8" s="41"/>
      <c r="E8" s="41"/>
      <c r="F8" s="41"/>
      <c r="G8" s="41">
        <f aca="true" t="shared" si="0" ref="G8:G16">D8+E8-F8</f>
        <v>0</v>
      </c>
    </row>
    <row r="9" spans="1:7" ht="12.75">
      <c r="A9" s="39">
        <v>2</v>
      </c>
      <c r="B9" s="40" t="s">
        <v>192</v>
      </c>
      <c r="C9" s="39"/>
      <c r="D9" s="41"/>
      <c r="E9" s="41"/>
      <c r="F9" s="41"/>
      <c r="G9" s="41">
        <f t="shared" si="0"/>
        <v>0</v>
      </c>
    </row>
    <row r="10" spans="1:7" ht="12.75">
      <c r="A10" s="39">
        <v>3</v>
      </c>
      <c r="B10" s="42" t="s">
        <v>193</v>
      </c>
      <c r="C10" s="39"/>
      <c r="D10" s="41">
        <v>255185</v>
      </c>
      <c r="E10" s="41">
        <v>391719</v>
      </c>
      <c r="F10" s="41"/>
      <c r="G10" s="41">
        <f t="shared" si="0"/>
        <v>646904</v>
      </c>
    </row>
    <row r="11" spans="1:7" ht="12.75">
      <c r="A11" s="39">
        <v>4</v>
      </c>
      <c r="B11" s="42" t="s">
        <v>194</v>
      </c>
      <c r="C11" s="39"/>
      <c r="D11" s="41">
        <v>6596272</v>
      </c>
      <c r="E11" s="41"/>
      <c r="F11" s="41"/>
      <c r="G11" s="41">
        <f t="shared" si="0"/>
        <v>6596272</v>
      </c>
    </row>
    <row r="12" spans="1:7" ht="12.75">
      <c r="A12" s="39">
        <v>5</v>
      </c>
      <c r="B12" s="42" t="s">
        <v>195</v>
      </c>
      <c r="C12" s="39"/>
      <c r="D12" s="41"/>
      <c r="E12" s="43"/>
      <c r="F12" s="41"/>
      <c r="G12" s="41">
        <f t="shared" si="0"/>
        <v>0</v>
      </c>
    </row>
    <row r="13" spans="1:7" ht="12.75">
      <c r="A13" s="39">
        <v>1</v>
      </c>
      <c r="B13" s="42" t="s">
        <v>196</v>
      </c>
      <c r="C13" s="39"/>
      <c r="D13" s="41"/>
      <c r="E13" s="41">
        <v>261215</v>
      </c>
      <c r="F13" s="41"/>
      <c r="G13" s="41">
        <f t="shared" si="0"/>
        <v>261215</v>
      </c>
    </row>
    <row r="14" spans="1:7" ht="12.75">
      <c r="A14" s="39">
        <v>2</v>
      </c>
      <c r="B14" s="29"/>
      <c r="C14" s="39"/>
      <c r="D14" s="41"/>
      <c r="E14" s="41"/>
      <c r="F14" s="41"/>
      <c r="G14" s="41">
        <f t="shared" si="0"/>
        <v>0</v>
      </c>
    </row>
    <row r="15" spans="1:7" ht="12.75">
      <c r="A15" s="39">
        <v>3</v>
      </c>
      <c r="B15" s="29"/>
      <c r="C15" s="39"/>
      <c r="D15" s="41"/>
      <c r="E15" s="41"/>
      <c r="F15" s="41"/>
      <c r="G15" s="41">
        <f t="shared" si="0"/>
        <v>0</v>
      </c>
    </row>
    <row r="16" spans="1:7" ht="13.5" thickBot="1">
      <c r="A16" s="44">
        <v>4</v>
      </c>
      <c r="B16" s="45"/>
      <c r="C16" s="44"/>
      <c r="D16" s="46"/>
      <c r="E16" s="46"/>
      <c r="F16" s="46"/>
      <c r="G16" s="46">
        <f t="shared" si="0"/>
        <v>0</v>
      </c>
    </row>
    <row r="17" spans="1:7" ht="13.5" thickBot="1">
      <c r="A17" s="47"/>
      <c r="B17" s="48" t="s">
        <v>197</v>
      </c>
      <c r="C17" s="49"/>
      <c r="D17" s="50">
        <f>SUM(D8:D16)</f>
        <v>6851457</v>
      </c>
      <c r="E17" s="50">
        <f>SUM(E8:E16)</f>
        <v>652934</v>
      </c>
      <c r="F17" s="50">
        <f>SUM(F8:F16)</f>
        <v>0</v>
      </c>
      <c r="G17" s="51">
        <f>SUM(G8:G16)</f>
        <v>7504391</v>
      </c>
    </row>
    <row r="20" spans="2:7" ht="15.75">
      <c r="B20" s="137" t="s">
        <v>208</v>
      </c>
      <c r="C20" s="137"/>
      <c r="D20" s="137"/>
      <c r="E20" s="137"/>
      <c r="F20" s="137"/>
      <c r="G20" s="137"/>
    </row>
    <row r="22" spans="1:7" ht="12.75">
      <c r="A22" s="138" t="s">
        <v>186</v>
      </c>
      <c r="B22" s="140" t="s">
        <v>187</v>
      </c>
      <c r="C22" s="138" t="s">
        <v>188</v>
      </c>
      <c r="D22" s="37" t="s">
        <v>189</v>
      </c>
      <c r="E22" s="138" t="s">
        <v>190</v>
      </c>
      <c r="F22" s="138" t="s">
        <v>191</v>
      </c>
      <c r="G22" s="37" t="s">
        <v>189</v>
      </c>
    </row>
    <row r="23" spans="1:7" ht="12.75">
      <c r="A23" s="139"/>
      <c r="B23" s="141"/>
      <c r="C23" s="139"/>
      <c r="D23" s="38">
        <v>40544</v>
      </c>
      <c r="E23" s="139"/>
      <c r="F23" s="139"/>
      <c r="G23" s="38">
        <v>40908</v>
      </c>
    </row>
    <row r="24" spans="1:7" ht="12.75">
      <c r="A24" s="39">
        <v>1</v>
      </c>
      <c r="B24" s="40" t="s">
        <v>129</v>
      </c>
      <c r="C24" s="39"/>
      <c r="D24" s="41">
        <v>0</v>
      </c>
      <c r="E24" s="41">
        <v>0</v>
      </c>
      <c r="F24" s="41"/>
      <c r="G24" s="41">
        <f>D24+E24</f>
        <v>0</v>
      </c>
    </row>
    <row r="25" spans="1:7" ht="12.75">
      <c r="A25" s="39">
        <v>2</v>
      </c>
      <c r="B25" s="40" t="s">
        <v>192</v>
      </c>
      <c r="C25" s="39"/>
      <c r="D25" s="41"/>
      <c r="E25" s="41"/>
      <c r="F25" s="41"/>
      <c r="G25" s="41">
        <f>D25+E25</f>
        <v>0</v>
      </c>
    </row>
    <row r="26" spans="1:7" ht="12.75">
      <c r="A26" s="39">
        <v>3</v>
      </c>
      <c r="B26" s="42" t="s">
        <v>198</v>
      </c>
      <c r="C26" s="39"/>
      <c r="D26" s="41"/>
      <c r="E26" s="52">
        <v>51037</v>
      </c>
      <c r="F26" s="41"/>
      <c r="G26" s="41">
        <f>D26+E26</f>
        <v>51037</v>
      </c>
    </row>
    <row r="27" spans="1:7" ht="12.75">
      <c r="A27" s="39">
        <v>4</v>
      </c>
      <c r="B27" s="42" t="s">
        <v>194</v>
      </c>
      <c r="C27" s="39"/>
      <c r="D27" s="41">
        <v>320157</v>
      </c>
      <c r="E27" s="41">
        <v>1255223</v>
      </c>
      <c r="F27" s="41"/>
      <c r="G27" s="41">
        <f>D27+E27</f>
        <v>1575380</v>
      </c>
    </row>
    <row r="28" spans="1:7" ht="12.75">
      <c r="A28" s="39">
        <v>5</v>
      </c>
      <c r="B28" s="42" t="s">
        <v>195</v>
      </c>
      <c r="C28" s="39"/>
      <c r="D28" s="41"/>
      <c r="E28" s="52"/>
      <c r="F28" s="41"/>
      <c r="G28" s="41">
        <f>D28+E28</f>
        <v>0</v>
      </c>
    </row>
    <row r="29" spans="1:7" ht="12.75">
      <c r="A29" s="39">
        <v>1</v>
      </c>
      <c r="B29" s="42" t="s">
        <v>196</v>
      </c>
      <c r="C29" s="39"/>
      <c r="D29" s="41"/>
      <c r="E29" s="41"/>
      <c r="F29" s="41"/>
      <c r="G29" s="41"/>
    </row>
    <row r="30" spans="1:7" ht="12.75">
      <c r="A30" s="39">
        <v>2</v>
      </c>
      <c r="B30" s="29"/>
      <c r="C30" s="39"/>
      <c r="D30" s="41"/>
      <c r="E30" s="41"/>
      <c r="F30" s="41"/>
      <c r="G30" s="41">
        <f>D30+E30-F30</f>
        <v>0</v>
      </c>
    </row>
    <row r="31" spans="1:7" ht="12.75">
      <c r="A31" s="39">
        <v>3</v>
      </c>
      <c r="B31" s="29"/>
      <c r="C31" s="39"/>
      <c r="D31" s="41"/>
      <c r="E31" s="41"/>
      <c r="F31" s="41"/>
      <c r="G31" s="41">
        <f>D31+E31-F31</f>
        <v>0</v>
      </c>
    </row>
    <row r="32" spans="1:7" ht="13.5" thickBot="1">
      <c r="A32" s="44">
        <v>4</v>
      </c>
      <c r="B32" s="45"/>
      <c r="C32" s="44"/>
      <c r="D32" s="46"/>
      <c r="E32" s="46"/>
      <c r="F32" s="46"/>
      <c r="G32" s="46">
        <f>D32+E32-F32</f>
        <v>0</v>
      </c>
    </row>
    <row r="33" spans="1:7" ht="13.5" thickBot="1">
      <c r="A33" s="47"/>
      <c r="B33" s="48" t="s">
        <v>197</v>
      </c>
      <c r="C33" s="49"/>
      <c r="D33" s="50">
        <f>SUM(D24:D32)</f>
        <v>320157</v>
      </c>
      <c r="E33" s="50">
        <f>SUM(E24:E32)</f>
        <v>1306260</v>
      </c>
      <c r="F33" s="50">
        <f>SUM(F24:F32)</f>
        <v>0</v>
      </c>
      <c r="G33" s="51">
        <f>SUM(G24:G32)</f>
        <v>1626417</v>
      </c>
    </row>
    <row r="34" ht="12.75">
      <c r="G34" s="53"/>
    </row>
    <row r="36" spans="2:7" ht="15.75">
      <c r="B36" s="137" t="s">
        <v>209</v>
      </c>
      <c r="C36" s="137"/>
      <c r="D36" s="137"/>
      <c r="E36" s="137"/>
      <c r="F36" s="137"/>
      <c r="G36" s="137"/>
    </row>
    <row r="38" spans="1:7" ht="12.75">
      <c r="A38" s="138" t="s">
        <v>186</v>
      </c>
      <c r="B38" s="140" t="s">
        <v>187</v>
      </c>
      <c r="C38" s="138" t="s">
        <v>188</v>
      </c>
      <c r="D38" s="37" t="s">
        <v>189</v>
      </c>
      <c r="E38" s="138" t="s">
        <v>190</v>
      </c>
      <c r="F38" s="138" t="s">
        <v>191</v>
      </c>
      <c r="G38" s="37" t="s">
        <v>189</v>
      </c>
    </row>
    <row r="39" spans="1:7" ht="12.75">
      <c r="A39" s="139"/>
      <c r="B39" s="141"/>
      <c r="C39" s="139"/>
      <c r="D39" s="38">
        <v>40909</v>
      </c>
      <c r="E39" s="139"/>
      <c r="F39" s="139"/>
      <c r="G39" s="38">
        <v>41274</v>
      </c>
    </row>
    <row r="40" spans="1:7" ht="12.75">
      <c r="A40" s="39">
        <v>1</v>
      </c>
      <c r="B40" s="40" t="s">
        <v>129</v>
      </c>
      <c r="C40" s="39"/>
      <c r="D40" s="41"/>
      <c r="E40" s="41"/>
      <c r="F40" s="41">
        <v>0</v>
      </c>
      <c r="G40" s="41">
        <f aca="true" t="shared" si="1" ref="G40:G48">D40+E40-F40</f>
        <v>0</v>
      </c>
    </row>
    <row r="41" spans="1:7" ht="12.75">
      <c r="A41" s="39">
        <v>2</v>
      </c>
      <c r="B41" s="42" t="s">
        <v>192</v>
      </c>
      <c r="C41" s="39"/>
      <c r="D41" s="41"/>
      <c r="E41" s="41"/>
      <c r="F41" s="41"/>
      <c r="G41" s="41">
        <f t="shared" si="1"/>
        <v>0</v>
      </c>
    </row>
    <row r="42" spans="1:7" ht="12.75">
      <c r="A42" s="39">
        <v>3</v>
      </c>
      <c r="B42" s="42" t="s">
        <v>198</v>
      </c>
      <c r="C42" s="39"/>
      <c r="D42" s="41">
        <f>D10-D26</f>
        <v>255185</v>
      </c>
      <c r="E42" s="41">
        <v>391719</v>
      </c>
      <c r="F42" s="52">
        <v>51037</v>
      </c>
      <c r="G42" s="41">
        <f t="shared" si="1"/>
        <v>595867</v>
      </c>
    </row>
    <row r="43" spans="1:7" ht="12.75">
      <c r="A43" s="39">
        <v>4</v>
      </c>
      <c r="B43" s="42" t="s">
        <v>194</v>
      </c>
      <c r="C43" s="39"/>
      <c r="D43" s="41">
        <f>D11-D27</f>
        <v>6276115</v>
      </c>
      <c r="E43" s="41"/>
      <c r="F43" s="41">
        <v>1255223</v>
      </c>
      <c r="G43" s="41">
        <f t="shared" si="1"/>
        <v>5020892</v>
      </c>
    </row>
    <row r="44" spans="1:7" ht="12.75">
      <c r="A44" s="39">
        <v>5</v>
      </c>
      <c r="B44" s="42" t="s">
        <v>195</v>
      </c>
      <c r="C44" s="39"/>
      <c r="D44" s="41">
        <f>D12-D28</f>
        <v>0</v>
      </c>
      <c r="E44" s="43"/>
      <c r="F44" s="52"/>
      <c r="G44" s="41">
        <f t="shared" si="1"/>
        <v>0</v>
      </c>
    </row>
    <row r="45" spans="1:7" ht="12.75">
      <c r="A45" s="39">
        <v>1</v>
      </c>
      <c r="B45" s="42" t="s">
        <v>196</v>
      </c>
      <c r="C45" s="39"/>
      <c r="D45" s="41"/>
      <c r="E45" s="41">
        <v>261215</v>
      </c>
      <c r="F45" s="41"/>
      <c r="G45" s="41">
        <f t="shared" si="1"/>
        <v>261215</v>
      </c>
    </row>
    <row r="46" spans="1:7" ht="12.75">
      <c r="A46" s="39">
        <v>2</v>
      </c>
      <c r="B46" s="42"/>
      <c r="C46" s="39"/>
      <c r="D46" s="41"/>
      <c r="E46" s="41"/>
      <c r="F46" s="41"/>
      <c r="G46" s="41">
        <f t="shared" si="1"/>
        <v>0</v>
      </c>
    </row>
    <row r="47" spans="1:7" ht="12.75">
      <c r="A47" s="39">
        <v>3</v>
      </c>
      <c r="B47" s="29"/>
      <c r="C47" s="39"/>
      <c r="D47" s="41"/>
      <c r="E47" s="41"/>
      <c r="F47" s="41"/>
      <c r="G47" s="41">
        <f t="shared" si="1"/>
        <v>0</v>
      </c>
    </row>
    <row r="48" spans="1:7" ht="13.5" thickBot="1">
      <c r="A48" s="44">
        <v>4</v>
      </c>
      <c r="B48" s="45"/>
      <c r="C48" s="44"/>
      <c r="D48" s="46"/>
      <c r="E48" s="46"/>
      <c r="F48" s="46"/>
      <c r="G48" s="46">
        <f t="shared" si="1"/>
        <v>0</v>
      </c>
    </row>
    <row r="49" spans="1:7" ht="13.5" thickBot="1">
      <c r="A49" s="47"/>
      <c r="B49" s="48" t="s">
        <v>197</v>
      </c>
      <c r="C49" s="49"/>
      <c r="D49" s="50">
        <f>SUM(D40:D48)</f>
        <v>6531300</v>
      </c>
      <c r="E49" s="50">
        <f>SUM(E40:E48)</f>
        <v>652934</v>
      </c>
      <c r="F49" s="50">
        <f>SUM(F40:F48)</f>
        <v>1306260</v>
      </c>
      <c r="G49" s="51">
        <f>SUM(G40:G48)</f>
        <v>5877974</v>
      </c>
    </row>
    <row r="50" spans="1:7" ht="12.75">
      <c r="A50" s="54"/>
      <c r="B50" s="54"/>
      <c r="C50" s="54"/>
      <c r="D50" s="54"/>
      <c r="E50" s="54"/>
      <c r="F50" s="55"/>
      <c r="G50" s="56">
        <f>G17-G33</f>
        <v>5877974</v>
      </c>
    </row>
    <row r="51" spans="5:7" ht="15.75">
      <c r="E51" s="134" t="s">
        <v>199</v>
      </c>
      <c r="F51" s="134"/>
      <c r="G51" s="134"/>
    </row>
    <row r="52" spans="5:7" ht="12.75">
      <c r="E52" s="135" t="s">
        <v>185</v>
      </c>
      <c r="F52" s="136"/>
      <c r="G52" s="136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1:G51"/>
    <mergeCell ref="E52:G52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6.140625" style="0" customWidth="1"/>
    <col min="3" max="3" width="29.8515625" style="0" customWidth="1"/>
    <col min="4" max="4" width="24.7109375" style="0" customWidth="1"/>
    <col min="5" max="5" width="15.8515625" style="0" customWidth="1"/>
  </cols>
  <sheetData>
    <row r="2" spans="2:5" ht="23.25">
      <c r="B2" s="142" t="s">
        <v>228</v>
      </c>
      <c r="C2" s="142"/>
      <c r="D2" s="142"/>
      <c r="E2" s="142"/>
    </row>
    <row r="3" ht="13.5" thickBot="1"/>
    <row r="4" spans="2:5" ht="21.75" customHeight="1">
      <c r="B4" s="143" t="s">
        <v>186</v>
      </c>
      <c r="C4" s="145" t="s">
        <v>212</v>
      </c>
      <c r="D4" s="146"/>
      <c r="E4" s="147"/>
    </row>
    <row r="5" spans="2:5" ht="13.5" thickBot="1">
      <c r="B5" s="144"/>
      <c r="C5" s="70" t="s">
        <v>213</v>
      </c>
      <c r="D5" s="71" t="s">
        <v>214</v>
      </c>
      <c r="E5" s="72" t="s">
        <v>215</v>
      </c>
    </row>
    <row r="6" spans="2:5" ht="25.5" customHeight="1">
      <c r="B6" s="73">
        <v>1</v>
      </c>
      <c r="C6" s="74" t="s">
        <v>216</v>
      </c>
      <c r="D6" s="75">
        <v>3500000</v>
      </c>
      <c r="E6" s="84" t="s">
        <v>217</v>
      </c>
    </row>
    <row r="7" spans="2:5" ht="25.5" customHeight="1">
      <c r="B7" s="76">
        <v>2</v>
      </c>
      <c r="C7" s="77" t="s">
        <v>218</v>
      </c>
      <c r="D7" s="78">
        <v>980000</v>
      </c>
      <c r="E7" s="84" t="s">
        <v>219</v>
      </c>
    </row>
    <row r="8" spans="2:5" ht="25.5" customHeight="1">
      <c r="B8" s="76">
        <v>3</v>
      </c>
      <c r="C8" s="77" t="s">
        <v>220</v>
      </c>
      <c r="D8" s="78">
        <v>4200000</v>
      </c>
      <c r="E8" s="84" t="s">
        <v>221</v>
      </c>
    </row>
    <row r="9" spans="2:5" ht="25.5" customHeight="1">
      <c r="B9" s="76">
        <v>4</v>
      </c>
      <c r="C9" s="77" t="s">
        <v>222</v>
      </c>
      <c r="D9" s="78">
        <v>100000</v>
      </c>
      <c r="E9" s="84" t="s">
        <v>223</v>
      </c>
    </row>
    <row r="10" spans="2:5" ht="25.5" customHeight="1" thickBot="1">
      <c r="B10" s="76">
        <v>5</v>
      </c>
      <c r="C10" s="77" t="s">
        <v>224</v>
      </c>
      <c r="D10" s="79">
        <v>2300000</v>
      </c>
      <c r="E10" s="84" t="s">
        <v>225</v>
      </c>
    </row>
    <row r="11" spans="2:5" ht="25.5" customHeight="1" thickBot="1">
      <c r="B11" s="85"/>
      <c r="C11" s="86"/>
      <c r="D11" s="87"/>
      <c r="E11" s="88"/>
    </row>
    <row r="12" spans="2:5" ht="16.5" thickBot="1">
      <c r="B12" s="80"/>
      <c r="C12" s="81" t="s">
        <v>226</v>
      </c>
      <c r="D12" s="82">
        <f>SUM(D6:D11)</f>
        <v>11080000</v>
      </c>
      <c r="E12" s="83"/>
    </row>
    <row r="14" ht="12.75">
      <c r="D14" t="s">
        <v>184</v>
      </c>
    </row>
    <row r="15" ht="12.75">
      <c r="D15" t="s">
        <v>227</v>
      </c>
    </row>
  </sheetData>
  <sheetProtection/>
  <mergeCells count="3">
    <mergeCell ref="B2:E2"/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shef</cp:lastModifiedBy>
  <cp:lastPrinted>2013-03-25T17:58:08Z</cp:lastPrinted>
  <dcterms:created xsi:type="dcterms:W3CDTF">1996-10-14T23:33:28Z</dcterms:created>
  <dcterms:modified xsi:type="dcterms:W3CDTF">2013-03-28T14:29:09Z</dcterms:modified>
  <cp:category/>
  <cp:version/>
  <cp:contentType/>
  <cp:contentStatus/>
</cp:coreProperties>
</file>