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15135" windowHeight="9300" activeTab="1"/>
  </bookViews>
  <sheets>
    <sheet name="Kopertina" sheetId="1" r:id="rId1"/>
    <sheet name="Aktiv-Pasiv version plote" sheetId="2" r:id="rId2"/>
    <sheet name="Pasqyra Ardhura-Shpenzime " sheetId="3" r:id="rId3"/>
    <sheet name="Pasqyra fluksit monetar" sheetId="4" r:id="rId4"/>
    <sheet name="Pasqyra e kapitalit" sheetId="5" r:id="rId5"/>
  </sheets>
  <definedNames/>
  <calcPr fullCalcOnLoad="1"/>
</workbook>
</file>

<file path=xl/sharedStrings.xml><?xml version="1.0" encoding="utf-8"?>
<sst xmlns="http://schemas.openxmlformats.org/spreadsheetml/2006/main" count="322" uniqueCount="235">
  <si>
    <t>AKTIVET AFATSHKURTËRA</t>
  </si>
  <si>
    <t>Aktive monetare</t>
  </si>
  <si>
    <t>Derivative dhe aktive te mbajtura per tregtim</t>
  </si>
  <si>
    <t>-Derivativet</t>
  </si>
  <si>
    <t>-Aktivet e mbajtura per tregtim</t>
  </si>
  <si>
    <t>Totali 2</t>
  </si>
  <si>
    <t>Aktive te tjera financiare afatshkurtra</t>
  </si>
  <si>
    <t>Llogari/Kerkesa te arketueshme</t>
  </si>
  <si>
    <t>Llogari/Kerkesa te tjera te arketueshme</t>
  </si>
  <si>
    <t>Instrumente te tjera borxhi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</si>
  <si>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</si>
  <si>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</si>
  <si>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</si>
  <si>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</si>
  <si>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</si>
  <si>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</si>
  <si>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rishitje</t>
  </si>
  <si>
    <t>Parapagesat per furnizime</t>
  </si>
  <si>
    <t>Totali 4</t>
  </si>
  <si>
    <t>Aktive biologjike afatshkurtra</t>
  </si>
  <si>
    <t>Aktivet afatshkurtra te mbajtura per shitje</t>
  </si>
  <si>
    <t>Parapagimet dhe shpenzimet e shtyra</t>
  </si>
  <si>
    <t>AKTIVET AFATGJATA</t>
  </si>
  <si>
    <t>Investimet financiare afatgjata</t>
  </si>
  <si>
    <t>Pjesemarrje te tjera ne njesi te kontrolluara ( vetem ne PF )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</si>
  <si>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</si>
  <si>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</si>
  <si>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</si>
  <si>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</si>
  <si>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</si>
  <si>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</si>
  <si>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</si>
  <si>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</si>
  <si>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 me vl. Kontabel )</t>
  </si>
  <si>
    <t>Aktive biologjike afatgjata</t>
  </si>
  <si>
    <t>Aktive afatgjata jomateriale</t>
  </si>
  <si>
    <t>Emri i mire</t>
  </si>
  <si>
    <t>Shpenzimet e zhvillimit</t>
  </si>
  <si>
    <t>Aktive te tjera afatgjata jomateriale</t>
  </si>
  <si>
    <t>Kapitali aksionar i papaguar</t>
  </si>
  <si>
    <t xml:space="preserve">Aktive te tjera afatgjata </t>
  </si>
  <si>
    <t>TOTAL I AKTIVEVE AFATGJATA ( II )</t>
  </si>
  <si>
    <t>TOTAL I AKTIVEVE AFATSHKURTËRA ( I )</t>
  </si>
  <si>
    <t>TOTALI I AKTIVEVE ( I + II )</t>
  </si>
  <si>
    <t>I</t>
  </si>
  <si>
    <t>1.</t>
  </si>
  <si>
    <t>2.</t>
  </si>
  <si>
    <t>( i )</t>
  </si>
  <si>
    <t>( ii )</t>
  </si>
  <si>
    <t>3.</t>
  </si>
  <si>
    <t>( iii )</t>
  </si>
  <si>
    <t>( iv )</t>
  </si>
  <si>
    <t>( v )</t>
  </si>
  <si>
    <t>4.</t>
  </si>
  <si>
    <t>5.</t>
  </si>
  <si>
    <t>6.</t>
  </si>
  <si>
    <t>7.</t>
  </si>
  <si>
    <t>II</t>
  </si>
  <si>
    <t>AKTIVET</t>
  </si>
  <si>
    <t>Shenime</t>
  </si>
  <si>
    <t>DETYRIMET DHE KAPITALI</t>
  </si>
  <si>
    <t>DETYRIMET AFATSHKURTËRA</t>
  </si>
  <si>
    <t>Derivativet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</si>
  <si>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</si>
  <si>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</si>
  <si>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</si>
  <si>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</si>
  <si>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</si>
  <si>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</si>
  <si>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</si>
  <si>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Hua te tjera</t>
  </si>
  <si>
    <t>Pararpagimet e arketuara</t>
  </si>
  <si>
    <t>Grantet dhe te ardhurat e shtyra</t>
  </si>
  <si>
    <t>Provizionet afatshkurtera</t>
  </si>
  <si>
    <t>TOTAL I DETYRIMEVE AFATSHKURTËRA ( I )</t>
  </si>
  <si>
    <t>DETYRIMET AFATGJATA</t>
  </si>
  <si>
    <t>Huate afatgjata</t>
  </si>
  <si>
    <t>Hua, bono, dhe detyrime nga qiraja financiare</t>
  </si>
  <si>
    <t>Bonot e konvertueshme</t>
  </si>
  <si>
    <t>Huamarrje te tjera afatgjata</t>
  </si>
  <si>
    <t>Provizionet afatgjata</t>
  </si>
  <si>
    <t>TOTAL I DETYRIMEVE AFATGJATA ( II )</t>
  </si>
  <si>
    <t>TOTAL I DETYRIMEVE  ( I + II )</t>
  </si>
  <si>
    <t>III</t>
  </si>
  <si>
    <t>KAPITALI</t>
  </si>
  <si>
    <t>Kapitali aksionar</t>
  </si>
  <si>
    <t>Primi i aksionit</t>
  </si>
  <si>
    <t>Njesite ose aksionet e thesarit ( negative )</t>
  </si>
  <si>
    <t>Rezerva statusore</t>
  </si>
  <si>
    <t>Rezerva ligjore</t>
  </si>
  <si>
    <t>Rezerva te tjera</t>
  </si>
  <si>
    <t>Fitimet e pashperndara</t>
  </si>
  <si>
    <t>Fitimi ( Humbja ) e vitit</t>
  </si>
  <si>
    <t>TOTAL I KAPITALIT ( III )</t>
  </si>
  <si>
    <t>TOTAL I DETYRIMEVE KAPITALIT  ( I,II,III )</t>
  </si>
  <si>
    <t>8.</t>
  </si>
  <si>
    <t>9.</t>
  </si>
  <si>
    <t>10.</t>
  </si>
  <si>
    <t>Aksionet e pakices                                                                        ( Perdoret vetem per P.F. te konsoliduara )</t>
  </si>
  <si>
    <t>Kapitali qe i perket aksionareve te shoqerise meme                   ( Perdoret vetem per P.F. te konsoliduara )</t>
  </si>
  <si>
    <t>Detyrime tatimore</t>
  </si>
  <si>
    <t>Nr</t>
  </si>
  <si>
    <t>Pershkrimi i Elementeve</t>
  </si>
  <si>
    <t>Referencat Nr llogarise</t>
  </si>
  <si>
    <t>Shitjet neto</t>
  </si>
  <si>
    <t>Te ardhura te tjera nga veprimtarite e shfrytezimit</t>
  </si>
  <si>
    <t>Ndryshimet ne inventarin e produkteve te gatshme dhe prodhimit ne proces</t>
  </si>
  <si>
    <t>Materialet e konsumuara</t>
  </si>
  <si>
    <t>Amortizimet dhe zhvleresimet</t>
  </si>
  <si>
    <t>Shpenzime te tjera</t>
  </si>
  <si>
    <t>Totali i shpenzimeve ( shuma 4 - 7 )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</si>
  <si>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</si>
  <si>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</si>
  <si>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</si>
  <si>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>Te ardhurat dhe shpenzimet financiare nga investime te tjera financiare afatgjata</t>
  </si>
  <si>
    <t>Te ardhurat dhe shpenzimet nga interesat</t>
  </si>
  <si>
    <t>Te ardhura dhe shpenzime te tjera financiare</t>
  </si>
  <si>
    <t>Fitimi ( Humbja ) para tatimit</t>
  </si>
  <si>
    <t>Shpenzimet e tatimit mbi fitimin</t>
  </si>
  <si>
    <t>Elementet e pasqyrave te konsoliduara</t>
  </si>
  <si>
    <t>11.</t>
  </si>
  <si>
    <t>12.</t>
  </si>
  <si>
    <t>12.1</t>
  </si>
  <si>
    <t>12.2</t>
  </si>
  <si>
    <t>12.3</t>
  </si>
  <si>
    <t>12.4</t>
  </si>
  <si>
    <t>13.</t>
  </si>
  <si>
    <t>14.</t>
  </si>
  <si>
    <t>15.</t>
  </si>
  <si>
    <t>16.</t>
  </si>
  <si>
    <t>17.</t>
  </si>
  <si>
    <t>Fitimi apo humbja nga veprimtaria kryesore               ( 1+2+/-3-8)</t>
  </si>
  <si>
    <t>Fitimet ( Humbjet ) nga kursi i kembimit</t>
  </si>
  <si>
    <t xml:space="preserve">A- PASQYRA E TE ARDHURAVE DHE SHPENZIMEVE </t>
  </si>
  <si>
    <t>( Bazuar ne Klasifikimin e Shpenzimeve sipas Natyres )</t>
  </si>
  <si>
    <t>Totali i te ardhurave dhe shpenzimeve financiare    ( 12.1+/-12.2+/-12.3+/-12.4)</t>
  </si>
  <si>
    <t>Fitimi ( Humbja ) neto e vitit financiar                           ( 14-15 )</t>
  </si>
  <si>
    <t>Fluksi monetar nga veprimtarite e shfrytezimit</t>
  </si>
  <si>
    <t>Interesi i paguar</t>
  </si>
  <si>
    <t>Tatim mbi fitimin i paguar</t>
  </si>
  <si>
    <t>Fluksi monetar nga veprimtarite investuese</t>
  </si>
  <si>
    <t>Blerja e njesise se kontrolluar X minus parate e arketuara</t>
  </si>
  <si>
    <t>Blerja e aktiveve afatgjata materiale</t>
  </si>
  <si>
    <t>Te ardhurat nga shitja e pajisjeve</t>
  </si>
  <si>
    <t>Interesi i arketuar</t>
  </si>
  <si>
    <t>Dividentet e arketuar</t>
  </si>
  <si>
    <t>MM neto te perdorura ne veprimtarite investuese</t>
  </si>
  <si>
    <t>Fluksi monetar nga aktivitetet financiare</t>
  </si>
  <si>
    <t>Te ardhura nga emetimi i kapitalit aksionar</t>
  </si>
  <si>
    <t>Te ardhura nga huamarrje afatgjata</t>
  </si>
  <si>
    <t>Pagesat e detyrimeve te qirase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</si>
  <si>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</si>
  <si>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</si>
  <si>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</si>
  <si>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</si>
  <si>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</si>
  <si>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Aksionet e thesarit</t>
  </si>
  <si>
    <t>Rezerva statusore dhe ligjore</t>
  </si>
  <si>
    <t>Totali</t>
  </si>
  <si>
    <t>Zoterimet e aksionereve te pakices</t>
  </si>
  <si>
    <t>Fitimi i pashperndare</t>
  </si>
  <si>
    <t>Efekti i ndryshimeve ne politikat kontabel</t>
  </si>
  <si>
    <t>Pozicioni i rregulluar</t>
  </si>
  <si>
    <t>Efektet e ndryshimit te kurseve te kembimit gjate konsolidimit</t>
  </si>
  <si>
    <t>Dividentet e paguar</t>
  </si>
  <si>
    <t>Emetim i kapitalit aksionar</t>
  </si>
  <si>
    <t>Fitimi neto per periudhen kontabel</t>
  </si>
  <si>
    <t>Aksione te thesarit te riblera</t>
  </si>
  <si>
    <t xml:space="preserve"> ( b ) Ne nje pasqyre te pakonsoliduar</t>
  </si>
  <si>
    <t>Rritje e rezerves se kapitalit</t>
  </si>
  <si>
    <t>Emetim i aksioneve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</si>
  <si>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</si>
  <si>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</si>
  <si>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</si>
  <si>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</si>
  <si>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</si>
  <si>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</si>
  <si>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</si>
  <si>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>Ligjit Nr. 9228 Date 29.04.2004     Per Kontabilitetin dhe Pasqyrat Financiare  )</t>
  </si>
  <si>
    <t>LEK</t>
  </si>
  <si>
    <t>0 LEK</t>
  </si>
  <si>
    <t xml:space="preserve">  Periudha  Kontabel e Pasqyrave Financiare</t>
  </si>
  <si>
    <t>Nga</t>
  </si>
  <si>
    <t>Deri</t>
  </si>
  <si>
    <t xml:space="preserve">  Data  e  mbylljes se Pasqyrave Financiare</t>
  </si>
  <si>
    <t>601-605</t>
  </si>
  <si>
    <t>606-690</t>
  </si>
  <si>
    <t>444-447</t>
  </si>
  <si>
    <t>411-414</t>
  </si>
  <si>
    <t>31-36</t>
  </si>
  <si>
    <t>401-404</t>
  </si>
  <si>
    <t>431-448</t>
  </si>
  <si>
    <t>213-219,2813-8</t>
  </si>
  <si>
    <t>666-767</t>
  </si>
  <si>
    <t>666-766</t>
  </si>
  <si>
    <t xml:space="preserve">(  Ne zbatim te Standartit Kombetar te Kontabilitetit Nr.2 dhe </t>
  </si>
  <si>
    <t>Pasqyrat Financiare jane individuale</t>
  </si>
  <si>
    <t>Pasqyrat Financiare jane te konsoliduara</t>
  </si>
  <si>
    <t>Pasqyrat Financiare jane te shprehura ne</t>
  </si>
  <si>
    <t>Pasqyrat Financiare jane te rumbullakosura ne</t>
  </si>
  <si>
    <t xml:space="preserve"> Depozita ne banke dhe ne llogari te tjera</t>
  </si>
  <si>
    <t xml:space="preserve"> Para ne dore (arke)</t>
  </si>
  <si>
    <t xml:space="preserve"> -pagat e personelit</t>
  </si>
  <si>
    <t xml:space="preserve"> -shpenzimet per sigurimet shoqerore dhe shendetesore</t>
  </si>
  <si>
    <t>Kosto e punes</t>
  </si>
  <si>
    <t>Furnitura, Nentrajtime dhe Sherbime</t>
  </si>
  <si>
    <t>Tatime, Taksa e Derdhje te Ngjashme</t>
  </si>
  <si>
    <t>Shpenzime te Tjera Rrjedhese</t>
  </si>
  <si>
    <t>Pozicioni me 31 dhjetor 2011</t>
  </si>
  <si>
    <t>DIXHI PRINT - AL SHPK</t>
  </si>
  <si>
    <t>K72210003J</t>
  </si>
  <si>
    <t>Ambientet e ish-Kombinatit te Tekstileve , Tirane</t>
  </si>
  <si>
    <t>Tregti me shumice dhe pakice te mjeteve tipografike.</t>
  </si>
  <si>
    <t>Printime digitale te gjitha llojet per libra, revista dhe reklama.</t>
  </si>
  <si>
    <t>Pasqyra e fluksit monetar - Metoda indirekte</t>
  </si>
  <si>
    <t>Fitimi para tatimit</t>
  </si>
  <si>
    <t>Rregullime per:</t>
  </si>
  <si>
    <t xml:space="preserve">                Amortizimin</t>
  </si>
  <si>
    <t xml:space="preserve">                Humbje nga kembimet valutore</t>
  </si>
  <si>
    <t xml:space="preserve">                Te ardhura nga investimet</t>
  </si>
  <si>
    <t xml:space="preserve">                Shpenzime per interesa</t>
  </si>
  <si>
    <t>Rritje/renie ne tepricen e kerkesave te arketueshme nga aktiviteti,si dhe kerkesave te arketueshme te tjera</t>
  </si>
  <si>
    <t>Rritje/renie ne tepricen e inventarit</t>
  </si>
  <si>
    <t>Rritje/renie ne tepricen e detyrimeve,per t'u paguar nga aktiviteti</t>
  </si>
  <si>
    <t>MM te perfituara nga aktivitetet</t>
  </si>
  <si>
    <t>MM neto nga aktivitetet e shfryezimit</t>
  </si>
  <si>
    <t>Rritje/renie ne Tepricen/parapagime dhe shpenz te shtyra</t>
  </si>
  <si>
    <t>Viti 2012</t>
  </si>
  <si>
    <t>Pozicioni me 31 dhjetor 2012</t>
  </si>
  <si>
    <t>Viti   2013</t>
  </si>
  <si>
    <t xml:space="preserve">  01 Janar 2013</t>
  </si>
  <si>
    <t xml:space="preserve">  31 Dhjetor 2013</t>
  </si>
  <si>
    <t>31 Janar 2014</t>
  </si>
  <si>
    <t>Viti 2013</t>
  </si>
  <si>
    <t>Pozicioni me 31 dhjetor 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</si>
</sst>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26"/>
      <name val="Arial Narrow"/>
      <family val="2"/>
    </font>
    <font>
      <b/>
      <sz val="2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1" fillId="0" borderId="0" xfId="0" applyFont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11" fillId="0" borderId="17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46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21" fontId="11" fillId="0" borderId="0" xfId="0" applyNumberFormat="1" applyFont="1" applyBorder="1" applyAlignment="1">
      <alignment horizontal="left"/>
    </xf>
    <xf numFmtId="43" fontId="8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43" fontId="3" fillId="0" borderId="10" xfId="42" applyFont="1" applyBorder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43" fontId="3" fillId="0" borderId="10" xfId="42" applyFont="1" applyBorder="1" applyAlignment="1">
      <alignment/>
    </xf>
    <xf numFmtId="43" fontId="8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43" fontId="14" fillId="0" borderId="10" xfId="42" applyFont="1" applyBorder="1" applyAlignment="1">
      <alignment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4" fontId="11" fillId="0" borderId="15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3" fontId="0" fillId="0" borderId="10" xfId="42" applyFont="1" applyBorder="1" applyAlignment="1">
      <alignment wrapText="1"/>
    </xf>
    <xf numFmtId="0" fontId="0" fillId="0" borderId="10" xfId="0" applyFont="1" applyFill="1" applyBorder="1" applyAlignment="1">
      <alignment/>
    </xf>
    <xf numFmtId="43" fontId="0" fillId="0" borderId="10" xfId="42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43" fontId="5" fillId="0" borderId="10" xfId="42" applyFont="1" applyBorder="1" applyAlignment="1">
      <alignment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10" xfId="42" applyFont="1" applyFill="1" applyBorder="1" applyAlignment="1">
      <alignment/>
    </xf>
    <xf numFmtId="43" fontId="8" fillId="0" borderId="10" xfId="42" applyFont="1" applyFill="1" applyBorder="1" applyAlignment="1">
      <alignment/>
    </xf>
    <xf numFmtId="43" fontId="3" fillId="0" borderId="10" xfId="42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0" fillId="0" borderId="10" xfId="42" applyNumberFormat="1" applyFont="1" applyFill="1" applyBorder="1" applyAlignment="1">
      <alignment/>
    </xf>
    <xf numFmtId="43" fontId="14" fillId="0" borderId="10" xfId="42" applyFont="1" applyFill="1" applyBorder="1" applyAlignment="1">
      <alignment/>
    </xf>
    <xf numFmtId="43" fontId="8" fillId="0" borderId="10" xfId="42" applyFont="1" applyFill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0" xfId="42" applyFont="1" applyFill="1" applyAlignment="1">
      <alignment/>
    </xf>
    <xf numFmtId="43" fontId="3" fillId="0" borderId="10" xfId="42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43" fontId="0" fillId="0" borderId="0" xfId="42" applyAlignment="1">
      <alignment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7"/>
  <sheetViews>
    <sheetView zoomScalePageLayoutView="0" workbookViewId="0" topLeftCell="A25">
      <selection activeCell="E32" sqref="E32"/>
    </sheetView>
  </sheetViews>
  <sheetFormatPr defaultColWidth="9.140625" defaultRowHeight="12.75"/>
  <cols>
    <col min="1" max="1" width="2.57421875" style="18" customWidth="1"/>
    <col min="2" max="3" width="9.140625" style="18" customWidth="1"/>
    <col min="4" max="4" width="9.28125" style="18" customWidth="1"/>
    <col min="5" max="5" width="11.421875" style="18" customWidth="1"/>
    <col min="6" max="6" width="12.8515625" style="18" customWidth="1"/>
    <col min="7" max="7" width="5.421875" style="18" customWidth="1"/>
    <col min="8" max="9" width="9.140625" style="18" customWidth="1"/>
    <col min="10" max="10" width="3.140625" style="18" customWidth="1"/>
    <col min="11" max="11" width="9.140625" style="18" customWidth="1"/>
    <col min="12" max="12" width="1.8515625" style="18" customWidth="1"/>
    <col min="13" max="16384" width="9.140625" style="18" customWidth="1"/>
  </cols>
  <sheetData>
    <row r="1" ht="6.75" customHeight="1"/>
    <row r="2" spans="2:11" ht="12.75">
      <c r="B2" s="19"/>
      <c r="C2" s="20"/>
      <c r="D2" s="20"/>
      <c r="E2" s="20"/>
      <c r="F2" s="20"/>
      <c r="G2" s="20"/>
      <c r="H2" s="20"/>
      <c r="I2" s="20"/>
      <c r="J2" s="20"/>
      <c r="K2" s="21"/>
    </row>
    <row r="3" spans="2:11" s="22" customFormat="1" ht="13.5" customHeight="1">
      <c r="B3" s="23"/>
      <c r="C3" s="24" t="s">
        <v>171</v>
      </c>
      <c r="D3" s="24"/>
      <c r="E3" s="24"/>
      <c r="F3" s="25" t="s">
        <v>209</v>
      </c>
      <c r="G3" s="26"/>
      <c r="H3" s="27"/>
      <c r="I3" s="25"/>
      <c r="J3" s="24"/>
      <c r="K3" s="28"/>
    </row>
    <row r="4" spans="2:11" s="22" customFormat="1" ht="13.5" customHeight="1">
      <c r="B4" s="23"/>
      <c r="C4" s="24" t="s">
        <v>172</v>
      </c>
      <c r="D4" s="24"/>
      <c r="E4" s="24"/>
      <c r="F4" s="25" t="s">
        <v>210</v>
      </c>
      <c r="G4" s="29"/>
      <c r="H4" s="30"/>
      <c r="I4" s="31"/>
      <c r="J4" s="31"/>
      <c r="K4" s="28"/>
    </row>
    <row r="5" spans="2:11" s="22" customFormat="1" ht="13.5" customHeight="1">
      <c r="B5" s="23"/>
      <c r="C5" s="24" t="s">
        <v>173</v>
      </c>
      <c r="D5" s="24"/>
      <c r="E5" s="24"/>
      <c r="F5" s="32" t="s">
        <v>211</v>
      </c>
      <c r="G5" s="25"/>
      <c r="H5" s="25"/>
      <c r="I5" s="25"/>
      <c r="J5" s="25"/>
      <c r="K5" s="28"/>
    </row>
    <row r="6" spans="2:11" s="22" customFormat="1" ht="13.5" customHeight="1">
      <c r="B6" s="23"/>
      <c r="C6" s="24"/>
      <c r="D6" s="24"/>
      <c r="E6" s="24"/>
      <c r="F6" s="32"/>
      <c r="G6" s="32"/>
      <c r="H6" s="33"/>
      <c r="I6" s="33"/>
      <c r="J6" s="31"/>
      <c r="K6" s="28"/>
    </row>
    <row r="7" spans="2:11" s="22" customFormat="1" ht="13.5" customHeight="1">
      <c r="B7" s="23"/>
      <c r="C7" s="24" t="s">
        <v>174</v>
      </c>
      <c r="D7" s="24"/>
      <c r="E7" s="24"/>
      <c r="F7" s="64">
        <v>39365</v>
      </c>
      <c r="G7" s="34"/>
      <c r="H7" s="24"/>
      <c r="I7" s="24"/>
      <c r="J7" s="24"/>
      <c r="K7" s="28"/>
    </row>
    <row r="8" spans="2:11" s="22" customFormat="1" ht="13.5" customHeight="1">
      <c r="B8" s="23"/>
      <c r="C8" s="24" t="s">
        <v>175</v>
      </c>
      <c r="D8" s="24"/>
      <c r="E8" s="24"/>
      <c r="F8" s="47"/>
      <c r="G8" s="35"/>
      <c r="H8" s="24"/>
      <c r="I8" s="24"/>
      <c r="J8" s="24"/>
      <c r="K8" s="28"/>
    </row>
    <row r="9" spans="2:11" s="22" customFormat="1" ht="13.5" customHeight="1">
      <c r="B9" s="23"/>
      <c r="C9" s="24"/>
      <c r="D9" s="24"/>
      <c r="E9" s="24"/>
      <c r="F9" s="24"/>
      <c r="G9" s="24"/>
      <c r="H9" s="24"/>
      <c r="I9" s="24"/>
      <c r="J9" s="24"/>
      <c r="K9" s="28"/>
    </row>
    <row r="10" spans="2:11" s="22" customFormat="1" ht="13.5" customHeight="1">
      <c r="B10" s="23"/>
      <c r="C10" s="24" t="s">
        <v>176</v>
      </c>
      <c r="D10" s="24"/>
      <c r="E10" s="24"/>
      <c r="F10" s="25" t="s">
        <v>212</v>
      </c>
      <c r="G10" s="25"/>
      <c r="H10" s="25"/>
      <c r="I10" s="25"/>
      <c r="J10" s="25"/>
      <c r="K10" s="28"/>
    </row>
    <row r="11" spans="2:11" s="22" customFormat="1" ht="13.5" customHeight="1">
      <c r="B11" s="23"/>
      <c r="C11" s="24"/>
      <c r="D11" s="24"/>
      <c r="E11" s="24"/>
      <c r="F11" s="32" t="s">
        <v>213</v>
      </c>
      <c r="G11" s="32"/>
      <c r="H11" s="32"/>
      <c r="I11" s="32"/>
      <c r="J11" s="32"/>
      <c r="K11" s="28"/>
    </row>
    <row r="12" spans="2:11" s="22" customFormat="1" ht="13.5" customHeight="1">
      <c r="B12" s="23"/>
      <c r="C12" s="24"/>
      <c r="D12" s="24"/>
      <c r="E12" s="24"/>
      <c r="F12" s="32"/>
      <c r="G12" s="32"/>
      <c r="H12" s="32"/>
      <c r="I12" s="32"/>
      <c r="J12" s="32"/>
      <c r="K12" s="28"/>
    </row>
    <row r="13" spans="2:11" ht="12.75">
      <c r="B13" s="36"/>
      <c r="C13" s="37"/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6"/>
      <c r="C14" s="37"/>
      <c r="D14" s="37"/>
      <c r="E14" s="37"/>
      <c r="F14" s="37"/>
      <c r="G14" s="37"/>
      <c r="H14" s="37"/>
      <c r="I14" s="37"/>
      <c r="J14" s="37"/>
      <c r="K14" s="38"/>
    </row>
    <row r="15" spans="2:11" ht="12.75">
      <c r="B15" s="36"/>
      <c r="C15" s="37"/>
      <c r="D15" s="37"/>
      <c r="E15" s="37"/>
      <c r="F15" s="37"/>
      <c r="G15" s="37"/>
      <c r="H15" s="37"/>
      <c r="I15" s="37"/>
      <c r="J15" s="37"/>
      <c r="K15" s="38"/>
    </row>
    <row r="16" spans="2:11" ht="12.75">
      <c r="B16" s="36"/>
      <c r="D16" s="37"/>
      <c r="E16" s="37"/>
      <c r="F16" s="37"/>
      <c r="G16" s="37"/>
      <c r="H16" s="37"/>
      <c r="I16" s="37"/>
      <c r="J16" s="37"/>
      <c r="K16" s="38"/>
    </row>
    <row r="17" spans="2:11" ht="12.75">
      <c r="B17" s="36"/>
      <c r="C17" s="37"/>
      <c r="D17" s="37"/>
      <c r="E17" s="37"/>
      <c r="F17" s="37"/>
      <c r="G17" s="37"/>
      <c r="H17" s="37"/>
      <c r="I17" s="37"/>
      <c r="J17" s="37"/>
      <c r="K17" s="38"/>
    </row>
    <row r="18" spans="2:11" ht="12.75">
      <c r="B18" s="36"/>
      <c r="C18" s="37"/>
      <c r="D18" s="37"/>
      <c r="E18" s="37"/>
      <c r="F18" s="37"/>
      <c r="G18" s="37"/>
      <c r="H18" s="37"/>
      <c r="I18" s="37"/>
      <c r="J18" s="37"/>
      <c r="K18" s="38"/>
    </row>
    <row r="19" spans="2:11" ht="12.75">
      <c r="B19" s="36"/>
      <c r="C19" s="37"/>
      <c r="D19" s="37"/>
      <c r="E19" s="37"/>
      <c r="F19" s="37"/>
      <c r="G19" s="37"/>
      <c r="H19" s="37"/>
      <c r="I19" s="37"/>
      <c r="J19" s="37"/>
      <c r="K19" s="38"/>
    </row>
    <row r="20" spans="2:11" ht="33.75">
      <c r="B20" s="92" t="s">
        <v>177</v>
      </c>
      <c r="C20" s="93"/>
      <c r="D20" s="93"/>
      <c r="E20" s="93"/>
      <c r="F20" s="93"/>
      <c r="G20" s="93"/>
      <c r="H20" s="93"/>
      <c r="I20" s="93"/>
      <c r="J20" s="93"/>
      <c r="K20" s="94"/>
    </row>
    <row r="21" spans="2:11" ht="12.75">
      <c r="B21" s="36"/>
      <c r="C21" s="95" t="s">
        <v>195</v>
      </c>
      <c r="D21" s="95"/>
      <c r="E21" s="95"/>
      <c r="F21" s="95"/>
      <c r="G21" s="95"/>
      <c r="H21" s="95"/>
      <c r="I21" s="95"/>
      <c r="J21" s="95"/>
      <c r="K21" s="38"/>
    </row>
    <row r="22" spans="2:11" ht="12.75">
      <c r="B22" s="36"/>
      <c r="C22" s="95" t="s">
        <v>178</v>
      </c>
      <c r="D22" s="95"/>
      <c r="E22" s="95"/>
      <c r="F22" s="95"/>
      <c r="G22" s="95"/>
      <c r="H22" s="95"/>
      <c r="I22" s="95"/>
      <c r="J22" s="95"/>
      <c r="K22" s="38"/>
    </row>
    <row r="23" spans="2:11" ht="12.75">
      <c r="B23" s="36"/>
      <c r="C23" s="37"/>
      <c r="D23" s="37"/>
      <c r="E23" s="37"/>
      <c r="F23" s="37"/>
      <c r="G23" s="37"/>
      <c r="H23" s="37"/>
      <c r="I23" s="37"/>
      <c r="J23" s="37"/>
      <c r="K23" s="38"/>
    </row>
    <row r="24" spans="2:11" ht="12.75">
      <c r="B24" s="36"/>
      <c r="C24" s="37"/>
      <c r="D24" s="37"/>
      <c r="E24" s="37"/>
      <c r="F24" s="37"/>
      <c r="G24" s="37"/>
      <c r="H24" s="37"/>
      <c r="I24" s="37"/>
      <c r="J24" s="37"/>
      <c r="K24" s="38"/>
    </row>
    <row r="25" spans="2:11" ht="33.75">
      <c r="B25" s="36"/>
      <c r="C25" s="37"/>
      <c r="D25" s="37"/>
      <c r="E25" s="37"/>
      <c r="F25" s="39" t="s">
        <v>229</v>
      </c>
      <c r="G25" s="37"/>
      <c r="H25" s="37"/>
      <c r="I25" s="37"/>
      <c r="J25" s="37"/>
      <c r="K25" s="38"/>
    </row>
    <row r="26" spans="2:11" ht="12.75">
      <c r="B26" s="36"/>
      <c r="C26" s="37"/>
      <c r="D26" s="37"/>
      <c r="E26" s="37"/>
      <c r="F26" s="37"/>
      <c r="G26" s="37"/>
      <c r="H26" s="37"/>
      <c r="I26" s="37"/>
      <c r="J26" s="37"/>
      <c r="K26" s="38"/>
    </row>
    <row r="27" spans="2:11" ht="12.75">
      <c r="B27" s="36"/>
      <c r="C27" s="37"/>
      <c r="D27" s="37"/>
      <c r="E27" s="37"/>
      <c r="F27" s="37"/>
      <c r="G27" s="37"/>
      <c r="H27" s="37"/>
      <c r="I27" s="37"/>
      <c r="J27" s="37"/>
      <c r="K27" s="38"/>
    </row>
    <row r="28" spans="2:11" ht="12.75">
      <c r="B28" s="36"/>
      <c r="C28" s="37"/>
      <c r="D28" s="37"/>
      <c r="E28" s="37"/>
      <c r="F28" s="37"/>
      <c r="G28" s="37"/>
      <c r="H28" s="37"/>
      <c r="I28" s="37"/>
      <c r="J28" s="37"/>
      <c r="K28" s="38"/>
    </row>
    <row r="29" spans="2:11" ht="12.75">
      <c r="B29" s="36"/>
      <c r="C29" s="37"/>
      <c r="D29" s="37"/>
      <c r="E29" s="37"/>
      <c r="F29" s="37"/>
      <c r="G29" s="37"/>
      <c r="H29" s="37"/>
      <c r="I29" s="37"/>
      <c r="J29" s="37"/>
      <c r="K29" s="38"/>
    </row>
    <row r="30" spans="2:11" ht="12.75">
      <c r="B30" s="36"/>
      <c r="C30" s="37"/>
      <c r="D30" s="37"/>
      <c r="E30" s="37"/>
      <c r="F30" s="37"/>
      <c r="G30" s="37"/>
      <c r="H30" s="37"/>
      <c r="I30" s="37"/>
      <c r="J30" s="37"/>
      <c r="K30" s="38"/>
    </row>
    <row r="31" spans="2:11" ht="12.75">
      <c r="B31" s="36"/>
      <c r="C31" s="37"/>
      <c r="D31" s="37"/>
      <c r="E31" s="37"/>
      <c r="F31" s="37"/>
      <c r="G31" s="37"/>
      <c r="H31" s="37"/>
      <c r="I31" s="37"/>
      <c r="J31" s="37"/>
      <c r="K31" s="38"/>
    </row>
    <row r="32" spans="2:11" ht="12.75">
      <c r="B32" s="36"/>
      <c r="C32" s="37"/>
      <c r="D32" s="37"/>
      <c r="E32" s="37"/>
      <c r="F32" s="37"/>
      <c r="G32" s="37"/>
      <c r="H32" s="37"/>
      <c r="I32" s="37"/>
      <c r="J32" s="37"/>
      <c r="K32" s="38"/>
    </row>
    <row r="33" spans="2:11" ht="12.75">
      <c r="B33" s="36"/>
      <c r="C33" s="37"/>
      <c r="D33" s="37"/>
      <c r="E33" s="37"/>
      <c r="F33" s="37"/>
      <c r="G33" s="37"/>
      <c r="H33" s="37"/>
      <c r="I33" s="37"/>
      <c r="J33" s="37"/>
      <c r="K33" s="38"/>
    </row>
    <row r="34" spans="2:11" ht="12.75">
      <c r="B34" s="36"/>
      <c r="C34" s="37"/>
      <c r="D34" s="37"/>
      <c r="E34" s="37"/>
      <c r="F34" s="37"/>
      <c r="G34" s="37"/>
      <c r="H34" s="37"/>
      <c r="I34" s="37"/>
      <c r="J34" s="37"/>
      <c r="K34" s="38"/>
    </row>
    <row r="35" spans="2:11" ht="9" customHeight="1">
      <c r="B35" s="36"/>
      <c r="C35" s="37"/>
      <c r="D35" s="37"/>
      <c r="E35" s="37"/>
      <c r="F35" s="37"/>
      <c r="G35" s="37"/>
      <c r="H35" s="37"/>
      <c r="I35" s="37"/>
      <c r="J35" s="37"/>
      <c r="K35" s="38"/>
    </row>
    <row r="36" spans="2:11" ht="12.75">
      <c r="B36" s="36"/>
      <c r="C36" s="37"/>
      <c r="D36" s="37"/>
      <c r="E36" s="37"/>
      <c r="F36" s="37"/>
      <c r="G36" s="37"/>
      <c r="H36" s="37"/>
      <c r="I36" s="37"/>
      <c r="J36" s="37"/>
      <c r="K36" s="38"/>
    </row>
    <row r="37" spans="2:11" ht="12.75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38" spans="2:11" s="22" customFormat="1" ht="12.75" customHeight="1">
      <c r="B38" s="23"/>
      <c r="C38" s="24" t="s">
        <v>196</v>
      </c>
      <c r="D38" s="24"/>
      <c r="E38" s="24"/>
      <c r="F38" s="24"/>
      <c r="G38" s="24"/>
      <c r="H38" s="27"/>
      <c r="I38" s="27"/>
      <c r="J38" s="24"/>
      <c r="K38" s="28"/>
    </row>
    <row r="39" spans="2:11" s="22" customFormat="1" ht="12.75" customHeight="1">
      <c r="B39" s="23"/>
      <c r="C39" s="24" t="s">
        <v>197</v>
      </c>
      <c r="D39" s="24"/>
      <c r="E39" s="24"/>
      <c r="F39" s="24"/>
      <c r="G39" s="24"/>
      <c r="H39" s="33"/>
      <c r="I39" s="33"/>
      <c r="J39" s="24"/>
      <c r="K39" s="28"/>
    </row>
    <row r="40" spans="2:11" s="22" customFormat="1" ht="12.75" customHeight="1">
      <c r="B40" s="23"/>
      <c r="C40" s="24" t="s">
        <v>198</v>
      </c>
      <c r="D40" s="24"/>
      <c r="E40" s="24"/>
      <c r="F40" s="24"/>
      <c r="G40" s="24"/>
      <c r="H40" s="33" t="s">
        <v>179</v>
      </c>
      <c r="I40" s="33"/>
      <c r="J40" s="24"/>
      <c r="K40" s="28"/>
    </row>
    <row r="41" spans="2:11" s="22" customFormat="1" ht="12.75" customHeight="1">
      <c r="B41" s="23"/>
      <c r="C41" s="24" t="s">
        <v>199</v>
      </c>
      <c r="D41" s="24"/>
      <c r="E41" s="24"/>
      <c r="F41" s="24"/>
      <c r="G41" s="24"/>
      <c r="H41" s="33" t="s">
        <v>180</v>
      </c>
      <c r="I41" s="33"/>
      <c r="J41" s="24"/>
      <c r="K41" s="28"/>
    </row>
    <row r="42" spans="2:11" ht="12.75">
      <c r="B42" s="36"/>
      <c r="C42" s="37"/>
      <c r="D42" s="37"/>
      <c r="E42" s="37"/>
      <c r="F42" s="37"/>
      <c r="G42" s="37"/>
      <c r="H42" s="37"/>
      <c r="I42" s="37"/>
      <c r="J42" s="37"/>
      <c r="K42" s="38"/>
    </row>
    <row r="43" spans="2:11" s="17" customFormat="1" ht="12.75" customHeight="1">
      <c r="B43" s="40"/>
      <c r="C43" s="24" t="s">
        <v>181</v>
      </c>
      <c r="D43" s="24"/>
      <c r="E43" s="24"/>
      <c r="F43" s="24"/>
      <c r="G43" s="35" t="s">
        <v>182</v>
      </c>
      <c r="H43" s="51" t="s">
        <v>230</v>
      </c>
      <c r="I43" s="50"/>
      <c r="J43" s="41"/>
      <c r="K43" s="42"/>
    </row>
    <row r="44" spans="2:11" s="17" customFormat="1" ht="12.75" customHeight="1">
      <c r="B44" s="40"/>
      <c r="C44" s="24"/>
      <c r="D44" s="24"/>
      <c r="E44" s="24"/>
      <c r="F44" s="24"/>
      <c r="G44" s="35" t="s">
        <v>183</v>
      </c>
      <c r="H44" s="49" t="s">
        <v>231</v>
      </c>
      <c r="I44" s="50"/>
      <c r="J44" s="41"/>
      <c r="K44" s="42"/>
    </row>
    <row r="45" spans="2:11" s="17" customFormat="1" ht="7.5" customHeight="1">
      <c r="B45" s="40"/>
      <c r="C45" s="24"/>
      <c r="D45" s="24"/>
      <c r="E45" s="24"/>
      <c r="F45" s="24"/>
      <c r="G45" s="35"/>
      <c r="H45" s="35"/>
      <c r="I45" s="35"/>
      <c r="J45" s="41"/>
      <c r="K45" s="42"/>
    </row>
    <row r="46" spans="2:11" s="17" customFormat="1" ht="12.75" customHeight="1">
      <c r="B46" s="40"/>
      <c r="C46" s="24" t="s">
        <v>184</v>
      </c>
      <c r="D46" s="24"/>
      <c r="E46" s="24"/>
      <c r="F46" s="35"/>
      <c r="G46" s="24"/>
      <c r="H46" s="43" t="s">
        <v>232</v>
      </c>
      <c r="I46" s="25"/>
      <c r="J46" s="41"/>
      <c r="K46" s="42"/>
    </row>
    <row r="47" spans="2:11" ht="22.5" customHeight="1">
      <c r="B47" s="44"/>
      <c r="C47" s="45"/>
      <c r="D47" s="45"/>
      <c r="E47" s="45"/>
      <c r="F47" s="45"/>
      <c r="G47" s="45"/>
      <c r="H47" s="45"/>
      <c r="I47" s="45"/>
      <c r="J47" s="45"/>
      <c r="K47" s="46"/>
    </row>
    <row r="48" ht="6.75" customHeight="1"/>
  </sheetData>
  <sheetProtection/>
  <mergeCells count="3">
    <mergeCell ref="B20:K20"/>
    <mergeCell ref="C21:J21"/>
    <mergeCell ref="C22:J2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39"/>
  <sheetViews>
    <sheetView tabSelected="1" zoomScalePageLayoutView="0" workbookViewId="0" topLeftCell="A1">
      <selection activeCell="E73" sqref="E73"/>
    </sheetView>
  </sheetViews>
  <sheetFormatPr defaultColWidth="9.140625" defaultRowHeight="12.75"/>
  <cols>
    <col min="1" max="1" width="2.57421875" style="0" customWidth="1"/>
    <col min="2" max="2" width="4.7109375" style="2" customWidth="1"/>
    <col min="3" max="3" width="51.140625" style="0" customWidth="1"/>
    <col min="4" max="4" width="12.7109375" style="0" customWidth="1"/>
    <col min="5" max="6" width="15.00390625" style="90" bestFit="1" customWidth="1"/>
    <col min="8" max="8" width="14.57421875" style="0" bestFit="1" customWidth="1"/>
  </cols>
  <sheetData>
    <row r="2" spans="2:6" ht="23.25" customHeight="1">
      <c r="B2" s="3"/>
      <c r="C2" s="8" t="s">
        <v>58</v>
      </c>
      <c r="D2" s="48" t="s">
        <v>59</v>
      </c>
      <c r="E2" s="82" t="s">
        <v>233</v>
      </c>
      <c r="F2" s="82" t="s">
        <v>227</v>
      </c>
    </row>
    <row r="3" spans="2:6" ht="12.75">
      <c r="B3" s="3" t="s">
        <v>44</v>
      </c>
      <c r="C3" s="4" t="s">
        <v>0</v>
      </c>
      <c r="D3" s="48"/>
      <c r="E3" s="83"/>
      <c r="F3" s="83"/>
    </row>
    <row r="4" spans="2:6" ht="12.75">
      <c r="B4" s="3" t="s">
        <v>45</v>
      </c>
      <c r="C4" s="4" t="s">
        <v>1</v>
      </c>
      <c r="D4" s="61"/>
      <c r="E4" s="84"/>
      <c r="F4" s="84"/>
    </row>
    <row r="5" spans="2:8" ht="12.75">
      <c r="B5" s="3" t="s">
        <v>47</v>
      </c>
      <c r="C5" s="7" t="s">
        <v>200</v>
      </c>
      <c r="D5" s="61">
        <v>512</v>
      </c>
      <c r="E5" s="80">
        <v>7933174.96</v>
      </c>
      <c r="F5" s="80">
        <v>7100225.84</v>
      </c>
      <c r="H5" s="77"/>
    </row>
    <row r="6" spans="2:6" ht="12.75">
      <c r="B6" s="3" t="s">
        <v>48</v>
      </c>
      <c r="C6" s="7" t="s">
        <v>201</v>
      </c>
      <c r="D6" s="61">
        <v>531</v>
      </c>
      <c r="E6" s="80">
        <v>22200</v>
      </c>
      <c r="F6" s="80">
        <v>1406453.69</v>
      </c>
    </row>
    <row r="7" spans="2:6" ht="12.75">
      <c r="B7" s="3"/>
      <c r="C7" s="4" t="s">
        <v>28</v>
      </c>
      <c r="D7" s="61"/>
      <c r="E7" s="84">
        <f>SUM(E5:E6)</f>
        <v>7955374.96</v>
      </c>
      <c r="F7" s="84">
        <f>SUM(F5:F6)</f>
        <v>8506679.53</v>
      </c>
    </row>
    <row r="8" spans="2:6" ht="12.75">
      <c r="B8" s="3" t="s">
        <v>46</v>
      </c>
      <c r="C8" s="4" t="s">
        <v>2</v>
      </c>
      <c r="D8" s="61"/>
      <c r="E8" s="79"/>
      <c r="F8" s="79"/>
    </row>
    <row r="9" spans="2:6" ht="12.75">
      <c r="B9" s="3" t="s">
        <v>47</v>
      </c>
      <c r="C9" s="6" t="s">
        <v>3</v>
      </c>
      <c r="D9" s="61"/>
      <c r="E9" s="79"/>
      <c r="F9" s="79"/>
    </row>
    <row r="10" spans="2:6" ht="12.75">
      <c r="B10" s="3" t="s">
        <v>48</v>
      </c>
      <c r="C10" s="6" t="s">
        <v>4</v>
      </c>
      <c r="D10" s="61"/>
      <c r="E10" s="79"/>
      <c r="F10" s="79"/>
    </row>
    <row r="11" spans="2:6" ht="12.75">
      <c r="B11" s="3"/>
      <c r="C11" s="4" t="s">
        <v>5</v>
      </c>
      <c r="D11" s="61"/>
      <c r="E11" s="79"/>
      <c r="F11" s="79"/>
    </row>
    <row r="12" spans="2:6" ht="12.75">
      <c r="B12" s="3" t="s">
        <v>49</v>
      </c>
      <c r="C12" s="4" t="s">
        <v>6</v>
      </c>
      <c r="D12" s="61"/>
      <c r="E12" s="79"/>
      <c r="F12" s="79"/>
    </row>
    <row r="13" spans="2:6" ht="12.75">
      <c r="B13" s="3" t="s">
        <v>47</v>
      </c>
      <c r="C13" s="7" t="s">
        <v>7</v>
      </c>
      <c r="D13" s="61" t="s">
        <v>188</v>
      </c>
      <c r="E13" s="85">
        <v>149118569.85</v>
      </c>
      <c r="F13" s="85">
        <v>103792282.39</v>
      </c>
    </row>
    <row r="14" spans="2:6" ht="12.75">
      <c r="B14" s="3" t="s">
        <v>48</v>
      </c>
      <c r="C14" s="7" t="s">
        <v>8</v>
      </c>
      <c r="D14" s="61" t="s">
        <v>187</v>
      </c>
      <c r="E14" s="80">
        <v>2693130.16</v>
      </c>
      <c r="F14" s="80">
        <v>24000</v>
      </c>
    </row>
    <row r="15" spans="2:6" ht="12.75">
      <c r="B15" s="3" t="s">
        <v>50</v>
      </c>
      <c r="C15" s="7" t="s">
        <v>9</v>
      </c>
      <c r="D15" s="62">
        <v>467401</v>
      </c>
      <c r="E15" s="79">
        <v>687976.83</v>
      </c>
      <c r="F15" s="79">
        <v>44212850</v>
      </c>
    </row>
    <row r="16" spans="2:6" ht="12.75">
      <c r="B16" s="3" t="s">
        <v>51</v>
      </c>
      <c r="C16" s="7" t="s">
        <v>10</v>
      </c>
      <c r="D16" s="61">
        <v>460</v>
      </c>
      <c r="E16" s="79">
        <v>6196840</v>
      </c>
      <c r="F16" s="79"/>
    </row>
    <row r="17" spans="2:8" ht="12.75">
      <c r="B17" s="3"/>
      <c r="C17" s="4" t="s">
        <v>11</v>
      </c>
      <c r="D17" s="61"/>
      <c r="E17" s="81">
        <f>SUM(E13:E16)</f>
        <v>158696516.84</v>
      </c>
      <c r="F17" s="81">
        <f>SUM(F13:F16)</f>
        <v>148029132.39</v>
      </c>
      <c r="H17" s="78"/>
    </row>
    <row r="18" spans="2:6" ht="12.75">
      <c r="B18" s="3" t="s">
        <v>53</v>
      </c>
      <c r="C18" s="4" t="s">
        <v>12</v>
      </c>
      <c r="D18" s="61"/>
      <c r="E18" s="79"/>
      <c r="F18" s="79"/>
    </row>
    <row r="19" spans="2:8" ht="12.75">
      <c r="B19" s="3" t="s">
        <v>47</v>
      </c>
      <c r="C19" s="7" t="s">
        <v>13</v>
      </c>
      <c r="D19" s="61" t="s">
        <v>189</v>
      </c>
      <c r="E19" s="86">
        <v>28454960.48</v>
      </c>
      <c r="F19" s="86">
        <v>21583377.29</v>
      </c>
      <c r="H19" s="78"/>
    </row>
    <row r="20" spans="2:6" ht="12.75">
      <c r="B20" s="3" t="s">
        <v>48</v>
      </c>
      <c r="C20" s="7" t="s">
        <v>14</v>
      </c>
      <c r="D20" s="61"/>
      <c r="E20" s="79"/>
      <c r="F20" s="79"/>
    </row>
    <row r="21" spans="2:6" ht="12.75">
      <c r="B21" s="3" t="s">
        <v>50</v>
      </c>
      <c r="C21" s="7" t="s">
        <v>15</v>
      </c>
      <c r="D21" s="61"/>
      <c r="E21" s="79"/>
      <c r="F21" s="79"/>
    </row>
    <row r="22" spans="2:6" ht="12.75">
      <c r="B22" s="3" t="s">
        <v>51</v>
      </c>
      <c r="C22" s="7" t="s">
        <v>16</v>
      </c>
      <c r="D22" s="61"/>
      <c r="E22" s="80"/>
      <c r="F22" s="80"/>
    </row>
    <row r="23" spans="2:6" ht="12.75">
      <c r="B23" s="3" t="s">
        <v>52</v>
      </c>
      <c r="C23" s="7" t="s">
        <v>17</v>
      </c>
      <c r="D23" s="61"/>
      <c r="E23" s="79"/>
      <c r="F23" s="79"/>
    </row>
    <row r="24" spans="2:8" ht="12.75">
      <c r="B24" s="3"/>
      <c r="C24" s="4" t="s">
        <v>18</v>
      </c>
      <c r="D24" s="61"/>
      <c r="E24" s="81">
        <f>SUM(E19:E23)</f>
        <v>28454960.48</v>
      </c>
      <c r="F24" s="81">
        <f>SUM(F19:F23)</f>
        <v>21583377.29</v>
      </c>
      <c r="H24" s="78"/>
    </row>
    <row r="25" spans="2:6" ht="12.75">
      <c r="B25" s="3" t="s">
        <v>54</v>
      </c>
      <c r="C25" s="4" t="s">
        <v>19</v>
      </c>
      <c r="D25" s="61"/>
      <c r="E25" s="79"/>
      <c r="F25" s="79"/>
    </row>
    <row r="26" spans="2:6" ht="12.75">
      <c r="B26" s="3" t="s">
        <v>55</v>
      </c>
      <c r="C26" s="4" t="s">
        <v>20</v>
      </c>
      <c r="D26" s="61"/>
      <c r="E26" s="79"/>
      <c r="F26" s="79"/>
    </row>
    <row r="27" spans="2:6" ht="12.75">
      <c r="B27" s="3" t="s">
        <v>56</v>
      </c>
      <c r="C27" s="4" t="s">
        <v>21</v>
      </c>
      <c r="D27" s="61"/>
      <c r="E27" s="79"/>
      <c r="F27" s="79"/>
    </row>
    <row r="28" spans="2:6" ht="19.5" customHeight="1">
      <c r="B28" s="3"/>
      <c r="C28" s="4" t="s">
        <v>42</v>
      </c>
      <c r="D28" s="61"/>
      <c r="E28" s="81">
        <f>E27+E26+E25+E24+E17+E11+E7</f>
        <v>195106852.28</v>
      </c>
      <c r="F28" s="81">
        <f>F27+F26+F25+F24+F17+F11+F7</f>
        <v>178119189.20999998</v>
      </c>
    </row>
    <row r="29" spans="2:6" ht="12.75">
      <c r="B29" s="3"/>
      <c r="C29" s="5"/>
      <c r="D29" s="61"/>
      <c r="E29" s="79"/>
      <c r="F29" s="79"/>
    </row>
    <row r="30" spans="2:6" ht="12.75">
      <c r="B30" s="3" t="s">
        <v>57</v>
      </c>
      <c r="C30" s="4" t="s">
        <v>22</v>
      </c>
      <c r="D30" s="61"/>
      <c r="E30" s="79"/>
      <c r="F30" s="79"/>
    </row>
    <row r="31" spans="2:6" ht="12.75">
      <c r="B31" s="3" t="s">
        <v>45</v>
      </c>
      <c r="C31" s="4" t="s">
        <v>23</v>
      </c>
      <c r="D31" s="61"/>
      <c r="E31" s="79"/>
      <c r="F31" s="79"/>
    </row>
    <row r="32" spans="2:6" ht="12.75">
      <c r="B32" s="3" t="s">
        <v>47</v>
      </c>
      <c r="C32" s="7" t="s">
        <v>24</v>
      </c>
      <c r="D32" s="61"/>
      <c r="E32" s="79"/>
      <c r="F32" s="79"/>
    </row>
    <row r="33" spans="2:6" ht="12.75">
      <c r="B33" s="3" t="s">
        <v>48</v>
      </c>
      <c r="C33" s="7" t="s">
        <v>25</v>
      </c>
      <c r="D33" s="61"/>
      <c r="E33" s="79"/>
      <c r="F33" s="79"/>
    </row>
    <row r="34" spans="2:6" ht="12.75">
      <c r="B34" s="3" t="s">
        <v>50</v>
      </c>
      <c r="C34" s="7" t="s">
        <v>26</v>
      </c>
      <c r="D34" s="61"/>
      <c r="E34" s="79"/>
      <c r="F34" s="79"/>
    </row>
    <row r="35" spans="2:6" ht="12.75">
      <c r="B35" s="3" t="s">
        <v>51</v>
      </c>
      <c r="C35" s="7" t="s">
        <v>27</v>
      </c>
      <c r="D35" s="61"/>
      <c r="E35" s="79"/>
      <c r="F35" s="79"/>
    </row>
    <row r="36" spans="2:6" ht="12.75">
      <c r="B36" s="3"/>
      <c r="C36" s="4" t="s">
        <v>28</v>
      </c>
      <c r="D36" s="61"/>
      <c r="E36" s="79"/>
      <c r="F36" s="79"/>
    </row>
    <row r="37" spans="2:6" ht="12.75">
      <c r="B37" s="3" t="s">
        <v>46</v>
      </c>
      <c r="C37" s="4" t="s">
        <v>29</v>
      </c>
      <c r="D37" s="61"/>
      <c r="E37" s="79"/>
      <c r="F37" s="79"/>
    </row>
    <row r="38" spans="2:6" ht="12.75">
      <c r="B38" s="3" t="s">
        <v>47</v>
      </c>
      <c r="C38" s="7" t="s">
        <v>30</v>
      </c>
      <c r="D38" s="61"/>
      <c r="E38" s="79"/>
      <c r="F38" s="79"/>
    </row>
    <row r="39" spans="2:6" ht="12.75">
      <c r="B39" s="3" t="s">
        <v>48</v>
      </c>
      <c r="C39" s="7" t="s">
        <v>31</v>
      </c>
      <c r="D39" s="61"/>
      <c r="E39" s="79"/>
      <c r="F39" s="79"/>
    </row>
    <row r="40" spans="2:6" ht="12.75">
      <c r="B40" s="3" t="s">
        <v>50</v>
      </c>
      <c r="C40" s="7" t="s">
        <v>32</v>
      </c>
      <c r="D40" s="61" t="s">
        <v>192</v>
      </c>
      <c r="E40" s="79">
        <v>40009370.34</v>
      </c>
      <c r="F40" s="79">
        <v>38849740.29</v>
      </c>
    </row>
    <row r="41" spans="2:6" ht="12.75">
      <c r="B41" s="3" t="s">
        <v>51</v>
      </c>
      <c r="C41" s="7" t="s">
        <v>33</v>
      </c>
      <c r="D41" s="62">
        <v>218</v>
      </c>
      <c r="E41" s="80">
        <v>3333386.71</v>
      </c>
      <c r="F41" s="80">
        <v>1974884.5</v>
      </c>
    </row>
    <row r="42" spans="2:6" ht="12.75">
      <c r="B42" s="3"/>
      <c r="C42" s="4" t="s">
        <v>5</v>
      </c>
      <c r="D42" s="61"/>
      <c r="E42" s="81">
        <f>SUM(E38:E41)</f>
        <v>43342757.050000004</v>
      </c>
      <c r="F42" s="81">
        <f>SUM(F38:F41)</f>
        <v>40824624.79</v>
      </c>
    </row>
    <row r="43" spans="2:6" ht="12.75">
      <c r="B43" s="3" t="s">
        <v>49</v>
      </c>
      <c r="C43" s="4" t="s">
        <v>34</v>
      </c>
      <c r="D43" s="61"/>
      <c r="E43" s="79"/>
      <c r="F43" s="79"/>
    </row>
    <row r="44" spans="2:6" ht="12.75">
      <c r="B44" s="3" t="s">
        <v>53</v>
      </c>
      <c r="C44" s="4" t="s">
        <v>35</v>
      </c>
      <c r="D44" s="61"/>
      <c r="E44" s="79"/>
      <c r="F44" s="79"/>
    </row>
    <row r="45" spans="2:6" ht="12.75">
      <c r="B45" s="3" t="s">
        <v>47</v>
      </c>
      <c r="C45" s="7" t="s">
        <v>36</v>
      </c>
      <c r="D45" s="61"/>
      <c r="E45" s="79"/>
      <c r="F45" s="79"/>
    </row>
    <row r="46" spans="2:6" ht="12.75">
      <c r="B46" s="3" t="s">
        <v>48</v>
      </c>
      <c r="C46" s="7" t="s">
        <v>37</v>
      </c>
      <c r="D46" s="61"/>
      <c r="E46" s="79"/>
      <c r="F46" s="79"/>
    </row>
    <row r="47" spans="2:6" ht="12.75">
      <c r="B47" s="3" t="s">
        <v>50</v>
      </c>
      <c r="C47" s="7" t="s">
        <v>38</v>
      </c>
      <c r="D47" s="61"/>
      <c r="E47" s="80"/>
      <c r="F47" s="80"/>
    </row>
    <row r="48" spans="2:6" ht="12.75">
      <c r="B48" s="3"/>
      <c r="C48" s="4" t="s">
        <v>18</v>
      </c>
      <c r="D48" s="61"/>
      <c r="E48" s="81">
        <f>SUM(E45:E47)</f>
        <v>0</v>
      </c>
      <c r="F48" s="81">
        <f>SUM(F45:F47)</f>
        <v>0</v>
      </c>
    </row>
    <row r="49" spans="2:6" ht="12.75">
      <c r="B49" s="3" t="s">
        <v>54</v>
      </c>
      <c r="C49" s="4" t="s">
        <v>39</v>
      </c>
      <c r="D49" s="61"/>
      <c r="E49" s="79"/>
      <c r="F49" s="79"/>
    </row>
    <row r="50" spans="2:6" ht="12.75">
      <c r="B50" s="3" t="s">
        <v>55</v>
      </c>
      <c r="C50" s="4" t="s">
        <v>40</v>
      </c>
      <c r="D50" s="61"/>
      <c r="E50" s="79"/>
      <c r="F50" s="79"/>
    </row>
    <row r="51" spans="2:6" ht="19.5" customHeight="1">
      <c r="B51" s="3"/>
      <c r="C51" s="4" t="s">
        <v>41</v>
      </c>
      <c r="D51" s="61"/>
      <c r="E51" s="81">
        <f>E50+E49+E48+E43+E42+E36</f>
        <v>43342757.050000004</v>
      </c>
      <c r="F51" s="81">
        <f>F50+F49+F48+F43+F42+F36</f>
        <v>40824624.79</v>
      </c>
    </row>
    <row r="52" spans="2:6" ht="19.5" customHeight="1">
      <c r="B52" s="3"/>
      <c r="C52" s="4" t="s">
        <v>43</v>
      </c>
      <c r="D52" s="61"/>
      <c r="E52" s="81">
        <f>E51+E28</f>
        <v>238449609.33</v>
      </c>
      <c r="F52" s="81">
        <f>F51+F28</f>
        <v>218943813.99999997</v>
      </c>
    </row>
    <row r="53" spans="5:6" ht="12.75">
      <c r="E53" s="87"/>
      <c r="F53" s="87"/>
    </row>
    <row r="54" spans="5:6" ht="12.75">
      <c r="E54" s="87"/>
      <c r="F54" s="87"/>
    </row>
    <row r="55" spans="5:6" ht="12.75">
      <c r="E55" s="87"/>
      <c r="F55" s="87"/>
    </row>
    <row r="56" spans="5:6" ht="12.75">
      <c r="E56" s="87"/>
      <c r="F56" s="87"/>
    </row>
    <row r="57" spans="5:6" ht="12.75">
      <c r="E57" s="87"/>
      <c r="F57" s="87"/>
    </row>
    <row r="58" spans="5:6" ht="12.75">
      <c r="E58" s="87"/>
      <c r="F58" s="87"/>
    </row>
    <row r="59" spans="5:6" ht="12.75">
      <c r="E59" s="87"/>
      <c r="F59" s="87"/>
    </row>
    <row r="60" spans="5:6" ht="12.75">
      <c r="E60" s="87"/>
      <c r="F60" s="87"/>
    </row>
    <row r="61" spans="2:6" ht="24" customHeight="1">
      <c r="B61" s="3"/>
      <c r="C61" s="8" t="s">
        <v>60</v>
      </c>
      <c r="D61" s="48" t="s">
        <v>59</v>
      </c>
      <c r="E61" s="88" t="s">
        <v>233</v>
      </c>
      <c r="F61" s="88" t="s">
        <v>227</v>
      </c>
    </row>
    <row r="62" spans="2:6" ht="12.75">
      <c r="B62" s="3" t="s">
        <v>44</v>
      </c>
      <c r="C62" s="4" t="s">
        <v>61</v>
      </c>
      <c r="D62" s="61"/>
      <c r="E62" s="79"/>
      <c r="F62" s="79"/>
    </row>
    <row r="63" spans="2:6" ht="12.75">
      <c r="B63" s="3" t="s">
        <v>45</v>
      </c>
      <c r="C63" s="4" t="s">
        <v>62</v>
      </c>
      <c r="D63" s="61"/>
      <c r="E63" s="79"/>
      <c r="F63" s="79"/>
    </row>
    <row r="64" spans="2:6" ht="12.75">
      <c r="B64" s="3" t="s">
        <v>46</v>
      </c>
      <c r="C64" s="4" t="s">
        <v>63</v>
      </c>
      <c r="D64" s="61"/>
      <c r="E64" s="79"/>
      <c r="F64" s="79"/>
    </row>
    <row r="65" spans="2:8" ht="12.75">
      <c r="B65" s="3" t="s">
        <v>47</v>
      </c>
      <c r="C65" s="6" t="s">
        <v>64</v>
      </c>
      <c r="D65" s="61"/>
      <c r="E65" s="79"/>
      <c r="F65" s="79"/>
      <c r="H65" s="77"/>
    </row>
    <row r="66" spans="2:6" ht="12.75">
      <c r="B66" s="3" t="s">
        <v>48</v>
      </c>
      <c r="C66" s="6" t="s">
        <v>65</v>
      </c>
      <c r="D66" s="61"/>
      <c r="E66" s="79"/>
      <c r="F66" s="79"/>
    </row>
    <row r="67" spans="2:6" ht="12.75">
      <c r="B67" s="3" t="s">
        <v>50</v>
      </c>
      <c r="C67" s="7" t="s">
        <v>66</v>
      </c>
      <c r="D67" s="61"/>
      <c r="E67" s="79"/>
      <c r="F67" s="79"/>
    </row>
    <row r="68" spans="2:6" ht="12.75">
      <c r="B68" s="3"/>
      <c r="C68" s="4" t="s">
        <v>5</v>
      </c>
      <c r="D68" s="61"/>
      <c r="E68" s="81">
        <f>SUM(E65:E67)</f>
        <v>0</v>
      </c>
      <c r="F68" s="81">
        <f>SUM(F65:F67)</f>
        <v>0</v>
      </c>
    </row>
    <row r="69" spans="2:6" ht="12.75">
      <c r="B69" s="3" t="s">
        <v>49</v>
      </c>
      <c r="C69" s="4" t="s">
        <v>67</v>
      </c>
      <c r="D69" s="61"/>
      <c r="E69" s="79"/>
      <c r="F69" s="79"/>
    </row>
    <row r="70" spans="2:6" ht="12.75">
      <c r="B70" s="3" t="s">
        <v>47</v>
      </c>
      <c r="C70" s="7" t="s">
        <v>68</v>
      </c>
      <c r="D70" s="61" t="s">
        <v>190</v>
      </c>
      <c r="E70" s="89">
        <v>191245351.95</v>
      </c>
      <c r="F70" s="89">
        <v>162634831.6</v>
      </c>
    </row>
    <row r="71" spans="2:6" ht="12.75">
      <c r="B71" s="3" t="s">
        <v>48</v>
      </c>
      <c r="C71" s="7" t="s">
        <v>69</v>
      </c>
      <c r="D71" s="61">
        <v>421</v>
      </c>
      <c r="E71" s="80">
        <v>0</v>
      </c>
      <c r="F71" s="80">
        <v>201655</v>
      </c>
    </row>
    <row r="72" spans="2:6" ht="12.75">
      <c r="B72" s="3" t="s">
        <v>50</v>
      </c>
      <c r="C72" s="7" t="s">
        <v>100</v>
      </c>
      <c r="D72" s="61" t="s">
        <v>191</v>
      </c>
      <c r="E72" s="79">
        <v>171897</v>
      </c>
      <c r="F72" s="79">
        <v>1572730</v>
      </c>
    </row>
    <row r="73" spans="2:6" ht="12.75">
      <c r="B73" s="3" t="s">
        <v>51</v>
      </c>
      <c r="C73" s="7" t="s">
        <v>70</v>
      </c>
      <c r="D73" s="61">
        <v>512</v>
      </c>
      <c r="E73" s="79">
        <v>0</v>
      </c>
      <c r="F73" s="79">
        <v>6201917.84</v>
      </c>
    </row>
    <row r="74" spans="2:6" ht="12.75">
      <c r="B74" s="3" t="s">
        <v>52</v>
      </c>
      <c r="C74" s="7" t="s">
        <v>71</v>
      </c>
      <c r="D74" s="61"/>
      <c r="E74" s="79"/>
      <c r="F74" s="79"/>
    </row>
    <row r="75" spans="2:8" ht="12.75">
      <c r="B75" s="3"/>
      <c r="C75" s="4" t="s">
        <v>11</v>
      </c>
      <c r="D75" s="61"/>
      <c r="E75" s="81">
        <f>SUM(E70:E74)</f>
        <v>191417248.95</v>
      </c>
      <c r="F75" s="81">
        <f>SUM(F70:F74)</f>
        <v>170611134.44</v>
      </c>
      <c r="H75" s="78"/>
    </row>
    <row r="76" spans="2:8" ht="12.75">
      <c r="B76" s="3" t="s">
        <v>53</v>
      </c>
      <c r="C76" s="4" t="s">
        <v>72</v>
      </c>
      <c r="D76" s="61"/>
      <c r="E76" s="79"/>
      <c r="F76" s="79"/>
      <c r="H76" s="78"/>
    </row>
    <row r="77" spans="2:6" ht="12.75">
      <c r="B77" s="3" t="s">
        <v>54</v>
      </c>
      <c r="C77" s="4" t="s">
        <v>73</v>
      </c>
      <c r="D77" s="61"/>
      <c r="E77" s="79"/>
      <c r="F77" s="79"/>
    </row>
    <row r="78" spans="2:6" ht="19.5" customHeight="1">
      <c r="B78" s="3"/>
      <c r="C78" s="4" t="s">
        <v>74</v>
      </c>
      <c r="D78" s="61"/>
      <c r="E78" s="81">
        <f>E77+E76+E75+E68+E63</f>
        <v>191417248.95</v>
      </c>
      <c r="F78" s="81">
        <f>F77+F76+F75+F68+F63</f>
        <v>170611134.44</v>
      </c>
    </row>
    <row r="79" spans="2:6" ht="12.75">
      <c r="B79" s="3"/>
      <c r="C79" s="5"/>
      <c r="D79" s="61"/>
      <c r="E79" s="79"/>
      <c r="F79" s="79"/>
    </row>
    <row r="80" spans="2:6" ht="12.75">
      <c r="B80" s="3" t="s">
        <v>57</v>
      </c>
      <c r="C80" s="4" t="s">
        <v>75</v>
      </c>
      <c r="D80" s="61"/>
      <c r="E80" s="79"/>
      <c r="F80" s="79"/>
    </row>
    <row r="81" spans="2:6" ht="12.75">
      <c r="B81" s="3" t="s">
        <v>45</v>
      </c>
      <c r="C81" s="4" t="s">
        <v>76</v>
      </c>
      <c r="D81" s="61"/>
      <c r="E81" s="79"/>
      <c r="F81" s="79"/>
    </row>
    <row r="82" spans="2:8" ht="12.75">
      <c r="B82" s="3" t="s">
        <v>47</v>
      </c>
      <c r="C82" s="7" t="s">
        <v>77</v>
      </c>
      <c r="D82" s="61">
        <v>46</v>
      </c>
      <c r="E82" s="79">
        <v>0</v>
      </c>
      <c r="F82" s="79">
        <v>9692927.19</v>
      </c>
      <c r="H82" s="78"/>
    </row>
    <row r="83" spans="2:8" ht="12.75">
      <c r="B83" s="3" t="s">
        <v>48</v>
      </c>
      <c r="C83" s="7" t="s">
        <v>78</v>
      </c>
      <c r="D83" s="61"/>
      <c r="E83" s="79"/>
      <c r="F83" s="79"/>
      <c r="H83" s="78"/>
    </row>
    <row r="84" spans="2:6" ht="12.75">
      <c r="B84" s="3"/>
      <c r="C84" s="4" t="s">
        <v>28</v>
      </c>
      <c r="D84" s="61"/>
      <c r="E84" s="81">
        <f>SUM(E82:E83)</f>
        <v>0</v>
      </c>
      <c r="F84" s="81">
        <f>SUM(F82:F83)</f>
        <v>9692927.19</v>
      </c>
    </row>
    <row r="85" spans="2:8" ht="12.75">
      <c r="B85" s="3" t="s">
        <v>46</v>
      </c>
      <c r="C85" s="4" t="s">
        <v>79</v>
      </c>
      <c r="D85" s="61">
        <v>4681</v>
      </c>
      <c r="E85" s="79">
        <v>7999000</v>
      </c>
      <c r="F85" s="79">
        <v>5083338.75</v>
      </c>
      <c r="H85" s="78"/>
    </row>
    <row r="86" spans="2:6" ht="12.75">
      <c r="B86" s="3" t="s">
        <v>49</v>
      </c>
      <c r="C86" s="4" t="s">
        <v>80</v>
      </c>
      <c r="D86" s="61"/>
      <c r="E86" s="79"/>
      <c r="F86" s="79"/>
    </row>
    <row r="87" spans="2:6" ht="12.75">
      <c r="B87" s="3" t="s">
        <v>53</v>
      </c>
      <c r="C87" s="4" t="s">
        <v>72</v>
      </c>
      <c r="D87" s="61"/>
      <c r="E87" s="79"/>
      <c r="F87" s="79"/>
    </row>
    <row r="88" spans="2:8" ht="19.5" customHeight="1">
      <c r="B88" s="3"/>
      <c r="C88" s="4" t="s">
        <v>81</v>
      </c>
      <c r="D88" s="61"/>
      <c r="E88" s="81">
        <f>E87+E86+E85+E84</f>
        <v>7999000</v>
      </c>
      <c r="F88" s="81">
        <f>F87+F86+F85+F84</f>
        <v>14776265.94</v>
      </c>
      <c r="H88" s="78"/>
    </row>
    <row r="89" spans="2:6" ht="19.5" customHeight="1">
      <c r="B89" s="3"/>
      <c r="C89" s="4" t="s">
        <v>82</v>
      </c>
      <c r="D89" s="61"/>
      <c r="E89" s="81">
        <f>E88+E78</f>
        <v>199416248.95</v>
      </c>
      <c r="F89" s="81">
        <f>F88+F78</f>
        <v>185387400.38</v>
      </c>
    </row>
    <row r="90" spans="2:6" ht="12.75">
      <c r="B90" s="3"/>
      <c r="C90" s="7"/>
      <c r="D90" s="61"/>
      <c r="E90" s="79"/>
      <c r="F90" s="79"/>
    </row>
    <row r="91" spans="2:6" ht="12.75">
      <c r="B91" s="3" t="s">
        <v>83</v>
      </c>
      <c r="C91" s="4" t="s">
        <v>84</v>
      </c>
      <c r="D91" s="61"/>
      <c r="E91" s="79"/>
      <c r="F91" s="79"/>
    </row>
    <row r="92" spans="2:6" ht="25.5">
      <c r="B92" s="3" t="s">
        <v>45</v>
      </c>
      <c r="C92" s="9" t="s">
        <v>98</v>
      </c>
      <c r="D92" s="61"/>
      <c r="E92" s="79"/>
      <c r="F92" s="79"/>
    </row>
    <row r="93" spans="2:6" ht="25.5">
      <c r="B93" s="3" t="s">
        <v>46</v>
      </c>
      <c r="C93" s="9" t="s">
        <v>99</v>
      </c>
      <c r="D93" s="61"/>
      <c r="E93" s="79"/>
      <c r="F93" s="79"/>
    </row>
    <row r="94" spans="2:6" ht="12.75">
      <c r="B94" s="3" t="s">
        <v>49</v>
      </c>
      <c r="C94" s="4" t="s">
        <v>85</v>
      </c>
      <c r="D94" s="61">
        <v>101</v>
      </c>
      <c r="E94" s="79">
        <v>100000</v>
      </c>
      <c r="F94" s="79">
        <v>100000</v>
      </c>
    </row>
    <row r="95" spans="2:6" ht="12.75">
      <c r="B95" s="3" t="s">
        <v>53</v>
      </c>
      <c r="C95" s="4" t="s">
        <v>86</v>
      </c>
      <c r="D95" s="61"/>
      <c r="E95" s="79"/>
      <c r="F95" s="79"/>
    </row>
    <row r="96" spans="2:6" ht="12.75">
      <c r="B96" s="3" t="s">
        <v>54</v>
      </c>
      <c r="C96" s="4" t="s">
        <v>87</v>
      </c>
      <c r="D96" s="61"/>
      <c r="E96" s="79"/>
      <c r="F96" s="79"/>
    </row>
    <row r="97" spans="2:6" ht="12.75">
      <c r="B97" s="3" t="s">
        <v>55</v>
      </c>
      <c r="C97" s="4" t="s">
        <v>88</v>
      </c>
      <c r="D97" s="61"/>
      <c r="E97" s="79"/>
      <c r="F97" s="79"/>
    </row>
    <row r="98" spans="2:6" ht="12.75">
      <c r="B98" s="3" t="s">
        <v>56</v>
      </c>
      <c r="C98" s="4" t="s">
        <v>89</v>
      </c>
      <c r="D98" s="61">
        <v>1061</v>
      </c>
      <c r="E98" s="79">
        <v>10000</v>
      </c>
      <c r="F98" s="79">
        <v>10000</v>
      </c>
    </row>
    <row r="99" spans="2:6" ht="12.75">
      <c r="B99" s="3" t="s">
        <v>95</v>
      </c>
      <c r="C99" s="4" t="s">
        <v>90</v>
      </c>
      <c r="D99" s="61">
        <v>1068</v>
      </c>
      <c r="E99" s="79">
        <v>15388448</v>
      </c>
      <c r="F99" s="79">
        <v>15388448</v>
      </c>
    </row>
    <row r="100" spans="2:6" ht="12.75">
      <c r="B100" s="3" t="s">
        <v>96</v>
      </c>
      <c r="C100" s="4" t="s">
        <v>91</v>
      </c>
      <c r="D100" s="61">
        <v>107</v>
      </c>
      <c r="E100" s="80">
        <v>18057965.62</v>
      </c>
      <c r="F100" s="80">
        <v>12832817.4</v>
      </c>
    </row>
    <row r="101" spans="2:6" ht="12.75">
      <c r="B101" s="3" t="s">
        <v>97</v>
      </c>
      <c r="C101" s="4" t="s">
        <v>92</v>
      </c>
      <c r="D101" s="61">
        <v>121</v>
      </c>
      <c r="E101" s="80">
        <v>5476946.76</v>
      </c>
      <c r="F101" s="80">
        <v>5225148.22</v>
      </c>
    </row>
    <row r="102" spans="2:6" ht="19.5" customHeight="1">
      <c r="B102" s="3"/>
      <c r="C102" s="4" t="s">
        <v>93</v>
      </c>
      <c r="D102" s="61"/>
      <c r="E102" s="81">
        <f>SUM(E92:E101)</f>
        <v>39033360.38</v>
      </c>
      <c r="F102" s="81">
        <f>SUM(F92:F101)</f>
        <v>33556413.62</v>
      </c>
    </row>
    <row r="103" spans="2:6" ht="19.5" customHeight="1">
      <c r="B103" s="3"/>
      <c r="C103" s="4" t="s">
        <v>94</v>
      </c>
      <c r="D103" s="61"/>
      <c r="E103" s="81">
        <f>E102+E89</f>
        <v>238449609.32999998</v>
      </c>
      <c r="F103" s="81">
        <f>F102+F89</f>
        <v>218943814</v>
      </c>
    </row>
    <row r="104" spans="4:6" ht="12.75">
      <c r="D104" s="63"/>
      <c r="E104" s="87"/>
      <c r="F104" s="87"/>
    </row>
    <row r="105" spans="4:6" ht="12.75">
      <c r="D105" s="63"/>
      <c r="E105" s="87"/>
      <c r="F105" s="87"/>
    </row>
    <row r="106" spans="4:6" ht="12.75">
      <c r="D106" s="63"/>
      <c r="E106" s="87"/>
      <c r="F106" s="87"/>
    </row>
    <row r="107" spans="4:6" ht="12.75">
      <c r="D107" s="63"/>
      <c r="E107" s="87"/>
      <c r="F107" s="87"/>
    </row>
    <row r="108" spans="4:6" ht="12.75">
      <c r="D108" s="63"/>
      <c r="E108" s="87"/>
      <c r="F108" s="87"/>
    </row>
    <row r="109" spans="4:6" ht="12.75">
      <c r="D109" s="63"/>
      <c r="E109" s="87"/>
      <c r="F109" s="87"/>
    </row>
    <row r="110" spans="4:6" ht="12.75">
      <c r="D110" s="63"/>
      <c r="E110" s="87"/>
      <c r="F110" s="87"/>
    </row>
    <row r="111" spans="4:6" ht="12.75">
      <c r="D111" s="63"/>
      <c r="E111" s="87"/>
      <c r="F111" s="87"/>
    </row>
    <row r="112" spans="4:6" ht="12.75">
      <c r="D112" s="63"/>
      <c r="E112" s="87"/>
      <c r="F112" s="87"/>
    </row>
    <row r="113" spans="4:6" ht="12.75">
      <c r="D113" s="63"/>
      <c r="E113" s="87"/>
      <c r="F113" s="87"/>
    </row>
    <row r="114" spans="4:6" ht="12.75">
      <c r="D114" s="63"/>
      <c r="E114" s="87"/>
      <c r="F114" s="87"/>
    </row>
    <row r="115" spans="5:6" ht="12.75">
      <c r="E115" s="87"/>
      <c r="F115" s="87"/>
    </row>
    <row r="116" spans="5:6" ht="12.75">
      <c r="E116" s="87"/>
      <c r="F116" s="87"/>
    </row>
    <row r="117" spans="5:6" ht="12.75">
      <c r="E117" s="87"/>
      <c r="F117" s="87"/>
    </row>
    <row r="118" spans="5:6" ht="12.75">
      <c r="E118" s="87"/>
      <c r="F118" s="87"/>
    </row>
    <row r="119" spans="5:6" ht="12.75">
      <c r="E119" s="87"/>
      <c r="F119" s="87"/>
    </row>
    <row r="120" spans="5:6" ht="12.75">
      <c r="E120" s="87"/>
      <c r="F120" s="87"/>
    </row>
    <row r="121" spans="5:6" ht="12.75">
      <c r="E121" s="87"/>
      <c r="F121" s="87"/>
    </row>
    <row r="122" spans="5:6" ht="12.75">
      <c r="E122" s="87"/>
      <c r="F122" s="87"/>
    </row>
    <row r="123" spans="5:6" ht="12.75">
      <c r="E123" s="87"/>
      <c r="F123" s="87"/>
    </row>
    <row r="124" spans="5:6" ht="12.75">
      <c r="E124" s="87"/>
      <c r="F124" s="87"/>
    </row>
    <row r="125" spans="5:6" ht="12.75">
      <c r="E125" s="87"/>
      <c r="F125" s="87"/>
    </row>
    <row r="126" spans="5:6" ht="12.75">
      <c r="E126" s="87"/>
      <c r="F126" s="87"/>
    </row>
    <row r="127" spans="5:6" ht="12.75">
      <c r="E127" s="87"/>
      <c r="F127" s="87"/>
    </row>
    <row r="128" spans="5:6" ht="12.75">
      <c r="E128" s="87"/>
      <c r="F128" s="87"/>
    </row>
    <row r="129" spans="5:6" ht="12.75">
      <c r="E129" s="87"/>
      <c r="F129" s="87"/>
    </row>
    <row r="130" spans="5:6" ht="12.75">
      <c r="E130" s="87"/>
      <c r="F130" s="87"/>
    </row>
    <row r="131" spans="5:6" ht="12.75">
      <c r="E131" s="87"/>
      <c r="F131" s="87"/>
    </row>
    <row r="132" spans="5:6" ht="12.75">
      <c r="E132" s="87"/>
      <c r="F132" s="87"/>
    </row>
    <row r="133" spans="5:6" ht="12.75">
      <c r="E133" s="87"/>
      <c r="F133" s="87"/>
    </row>
    <row r="134" spans="5:6" ht="12.75">
      <c r="E134" s="87"/>
      <c r="F134" s="87"/>
    </row>
    <row r="135" spans="5:6" ht="12.75">
      <c r="E135" s="87"/>
      <c r="F135" s="87"/>
    </row>
    <row r="136" spans="5:6" ht="12.75">
      <c r="E136" s="87"/>
      <c r="F136" s="87"/>
    </row>
    <row r="137" spans="5:6" ht="12.75">
      <c r="E137" s="87"/>
      <c r="F137" s="87"/>
    </row>
    <row r="138" spans="5:6" ht="12.75">
      <c r="E138" s="87"/>
      <c r="F138" s="87"/>
    </row>
    <row r="139" spans="5:6" ht="12.75">
      <c r="E139" s="87"/>
      <c r="F139" s="87"/>
    </row>
  </sheetData>
  <sheetProtection/>
  <printOptions/>
  <pageMargins left="0.17" right="0.18" top="0.61" bottom="1" header="0.39" footer="0.5"/>
  <pageSetup horizontalDpi="600" verticalDpi="600" orientation="portrait" paperSize="9" r:id="rId1"/>
  <headerFooter alignWithMargins="0">
    <oddFooter>&amp;LDixhi Print-Al Viti 2013&amp;CPage &amp;P&amp;R&amp;A</oddFooter>
  </headerFooter>
  <ignoredErrors>
    <ignoredError sqref="B8:B51 B63:B87 B92:B101 B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I70"/>
  <sheetViews>
    <sheetView zoomScalePageLayoutView="0" workbookViewId="0" topLeftCell="A22">
      <selection activeCell="E31" sqref="E31"/>
    </sheetView>
  </sheetViews>
  <sheetFormatPr defaultColWidth="9.140625" defaultRowHeight="12.75"/>
  <cols>
    <col min="1" max="1" width="2.28125" style="0" customWidth="1"/>
    <col min="2" max="2" width="4.8515625" style="0" customWidth="1"/>
    <col min="3" max="3" width="43.57421875" style="0" customWidth="1"/>
    <col min="4" max="4" width="11.00390625" style="0" customWidth="1"/>
    <col min="5" max="6" width="18.140625" style="0" customWidth="1"/>
    <col min="8" max="8" width="10.00390625" style="0" bestFit="1" customWidth="1"/>
    <col min="9" max="9" width="15.57421875" style="0" bestFit="1" customWidth="1"/>
  </cols>
  <sheetData>
    <row r="2" spans="2:6" ht="18">
      <c r="B2" s="96" t="s">
        <v>133</v>
      </c>
      <c r="C2" s="96"/>
      <c r="D2" s="96"/>
      <c r="E2" s="96"/>
      <c r="F2" s="96"/>
    </row>
    <row r="3" spans="2:6" ht="18">
      <c r="B3" s="96" t="s">
        <v>134</v>
      </c>
      <c r="C3" s="96"/>
      <c r="D3" s="96"/>
      <c r="E3" s="96"/>
      <c r="F3" s="96"/>
    </row>
    <row r="6" spans="2:6" s="10" customFormat="1" ht="38.25">
      <c r="B6" s="13" t="s">
        <v>101</v>
      </c>
      <c r="C6" s="13" t="s">
        <v>102</v>
      </c>
      <c r="D6" s="13" t="s">
        <v>103</v>
      </c>
      <c r="E6" s="13" t="s">
        <v>233</v>
      </c>
      <c r="F6" s="13" t="s">
        <v>227</v>
      </c>
    </row>
    <row r="7" spans="2:6" ht="24.75" customHeight="1">
      <c r="B7" s="16" t="s">
        <v>45</v>
      </c>
      <c r="C7" s="14" t="s">
        <v>104</v>
      </c>
      <c r="D7" s="61">
        <v>7050</v>
      </c>
      <c r="E7" s="60">
        <v>153105551.09</v>
      </c>
      <c r="F7" s="60">
        <v>314555940.36</v>
      </c>
    </row>
    <row r="8" spans="2:6" ht="24.75" customHeight="1">
      <c r="B8" s="16" t="s">
        <v>46</v>
      </c>
      <c r="C8" s="14" t="s">
        <v>105</v>
      </c>
      <c r="D8" s="61">
        <v>708</v>
      </c>
      <c r="E8" s="60">
        <v>563400</v>
      </c>
      <c r="F8" s="60">
        <v>588000</v>
      </c>
    </row>
    <row r="9" spans="2:6" ht="24.75" customHeight="1">
      <c r="B9" s="16" t="s">
        <v>49</v>
      </c>
      <c r="C9" s="14" t="s">
        <v>106</v>
      </c>
      <c r="D9" s="61"/>
      <c r="E9" s="53"/>
      <c r="F9" s="53"/>
    </row>
    <row r="10" spans="2:9" ht="24.75" customHeight="1">
      <c r="B10" s="16" t="s">
        <v>53</v>
      </c>
      <c r="C10" s="14" t="s">
        <v>107</v>
      </c>
      <c r="D10" s="61" t="s">
        <v>185</v>
      </c>
      <c r="E10" s="60">
        <v>-86812247.91</v>
      </c>
      <c r="F10" s="60">
        <v>-77819640.02</v>
      </c>
      <c r="I10" s="78"/>
    </row>
    <row r="11" spans="2:6" ht="30.75" customHeight="1">
      <c r="B11" s="16" t="s">
        <v>54</v>
      </c>
      <c r="C11" s="14" t="s">
        <v>204</v>
      </c>
      <c r="D11" s="62"/>
      <c r="E11" s="60">
        <f>SUM(E12:E13)</f>
        <v>-7344323</v>
      </c>
      <c r="F11" s="60">
        <f>SUM(F12:F13)</f>
        <v>-6909821</v>
      </c>
    </row>
    <row r="12" spans="2:6" ht="26.25" customHeight="1">
      <c r="B12" s="3" t="s">
        <v>47</v>
      </c>
      <c r="C12" s="14" t="s">
        <v>202</v>
      </c>
      <c r="D12" s="62">
        <v>641</v>
      </c>
      <c r="E12" s="52">
        <v>-6336656</v>
      </c>
      <c r="F12" s="52">
        <v>-5921010</v>
      </c>
    </row>
    <row r="13" spans="2:6" ht="26.25" customHeight="1">
      <c r="B13" s="3" t="s">
        <v>48</v>
      </c>
      <c r="C13" s="14" t="s">
        <v>203</v>
      </c>
      <c r="D13" s="62">
        <v>644</v>
      </c>
      <c r="E13" s="52">
        <v>-1007667</v>
      </c>
      <c r="F13" s="52">
        <v>-988811</v>
      </c>
    </row>
    <row r="14" spans="2:6" ht="24.75" customHeight="1">
      <c r="B14" s="16" t="s">
        <v>55</v>
      </c>
      <c r="C14" s="14" t="s">
        <v>108</v>
      </c>
      <c r="D14" s="61">
        <v>6811</v>
      </c>
      <c r="E14" s="60">
        <v>-9046628.05</v>
      </c>
      <c r="F14" s="60">
        <v>-10189150.18</v>
      </c>
    </row>
    <row r="15" spans="2:8" ht="24.75" customHeight="1">
      <c r="B15" s="16" t="s">
        <v>56</v>
      </c>
      <c r="C15" s="14" t="s">
        <v>109</v>
      </c>
      <c r="D15" s="61" t="s">
        <v>186</v>
      </c>
      <c r="E15" s="54">
        <f>SUM(E16:E18)</f>
        <v>-43778402.760000005</v>
      </c>
      <c r="F15" s="54">
        <f>SUM(F16:F18)</f>
        <v>-211517781.95</v>
      </c>
      <c r="H15" s="65"/>
    </row>
    <row r="16" spans="2:6" ht="24.75" customHeight="1">
      <c r="B16" s="3" t="s">
        <v>47</v>
      </c>
      <c r="C16" s="14" t="s">
        <v>205</v>
      </c>
      <c r="D16" s="61"/>
      <c r="E16" s="53">
        <v>-43201686.31</v>
      </c>
      <c r="F16" s="53">
        <v>-210018622.53</v>
      </c>
    </row>
    <row r="17" spans="2:6" ht="24.75" customHeight="1">
      <c r="B17" s="3" t="s">
        <v>48</v>
      </c>
      <c r="C17" s="14" t="s">
        <v>206</v>
      </c>
      <c r="D17" s="61"/>
      <c r="E17" s="53">
        <v>-23416</v>
      </c>
      <c r="F17" s="53">
        <v>-37620</v>
      </c>
    </row>
    <row r="18" spans="2:6" ht="24.75" customHeight="1">
      <c r="B18" s="3" t="s">
        <v>50</v>
      </c>
      <c r="C18" s="14" t="s">
        <v>207</v>
      </c>
      <c r="D18" s="61"/>
      <c r="E18" s="53">
        <v>-553300.45</v>
      </c>
      <c r="F18" s="53">
        <v>-1461539.42</v>
      </c>
    </row>
    <row r="19" spans="2:6" ht="24.75" customHeight="1">
      <c r="B19" s="16" t="s">
        <v>95</v>
      </c>
      <c r="C19" s="15" t="s">
        <v>110</v>
      </c>
      <c r="D19" s="61"/>
      <c r="E19" s="54">
        <f>E10+E11+E14+E15</f>
        <v>-146981601.72</v>
      </c>
      <c r="F19" s="54">
        <f>F10+F11+F14+F15</f>
        <v>-306436393.15</v>
      </c>
    </row>
    <row r="20" spans="2:9" ht="24.75" customHeight="1">
      <c r="B20" s="16" t="s">
        <v>96</v>
      </c>
      <c r="C20" s="15" t="s">
        <v>131</v>
      </c>
      <c r="D20" s="61"/>
      <c r="E20" s="54">
        <f>E7+E8+E19</f>
        <v>6687349.370000005</v>
      </c>
      <c r="F20" s="54">
        <f>F7+F8+F19</f>
        <v>8707547.210000038</v>
      </c>
      <c r="I20" s="78"/>
    </row>
    <row r="21" spans="2:6" ht="24.75" customHeight="1">
      <c r="B21" s="16" t="s">
        <v>97</v>
      </c>
      <c r="C21" s="14" t="s">
        <v>111</v>
      </c>
      <c r="D21" s="61"/>
      <c r="E21" s="53"/>
      <c r="F21" s="53"/>
    </row>
    <row r="22" spans="2:9" ht="24.75" customHeight="1">
      <c r="B22" s="16" t="s">
        <v>120</v>
      </c>
      <c r="C22" s="14" t="s">
        <v>112</v>
      </c>
      <c r="D22" s="61"/>
      <c r="E22" s="53"/>
      <c r="F22" s="53"/>
      <c r="I22" s="78"/>
    </row>
    <row r="23" spans="2:6" ht="24.75" customHeight="1">
      <c r="B23" s="16" t="s">
        <v>121</v>
      </c>
      <c r="C23" s="14" t="s">
        <v>113</v>
      </c>
      <c r="D23" s="61"/>
      <c r="E23" s="53"/>
      <c r="F23" s="53"/>
    </row>
    <row r="24" spans="2:6" ht="24.75" customHeight="1">
      <c r="B24" s="16" t="s">
        <v>122</v>
      </c>
      <c r="C24" s="14" t="s">
        <v>114</v>
      </c>
      <c r="D24" s="61"/>
      <c r="E24" s="53"/>
      <c r="F24" s="53"/>
    </row>
    <row r="25" spans="2:6" ht="24.75" customHeight="1">
      <c r="B25" s="16" t="s">
        <v>123</v>
      </c>
      <c r="C25" s="14" t="s">
        <v>115</v>
      </c>
      <c r="D25" s="61" t="s">
        <v>193</v>
      </c>
      <c r="E25" s="52">
        <v>-493258.37</v>
      </c>
      <c r="F25" s="52">
        <v>-2487665.74</v>
      </c>
    </row>
    <row r="26" spans="2:6" ht="24.75" customHeight="1">
      <c r="B26" s="16" t="s">
        <v>124</v>
      </c>
      <c r="C26" s="14" t="s">
        <v>132</v>
      </c>
      <c r="D26" s="61" t="s">
        <v>194</v>
      </c>
      <c r="E26" s="53">
        <v>-155714.24</v>
      </c>
      <c r="F26" s="53">
        <v>24765.75</v>
      </c>
    </row>
    <row r="27" spans="2:6" ht="24.75" customHeight="1">
      <c r="B27" s="16" t="s">
        <v>125</v>
      </c>
      <c r="C27" s="14" t="s">
        <v>116</v>
      </c>
      <c r="D27" s="61">
        <v>768</v>
      </c>
      <c r="E27" s="53">
        <v>62667</v>
      </c>
      <c r="F27" s="53"/>
    </row>
    <row r="28" spans="2:6" ht="24.75" customHeight="1">
      <c r="B28" s="16" t="s">
        <v>126</v>
      </c>
      <c r="C28" s="15" t="s">
        <v>135</v>
      </c>
      <c r="D28" s="61"/>
      <c r="E28" s="54">
        <f>SUM(E24:E27)</f>
        <v>-586305.61</v>
      </c>
      <c r="F28" s="54">
        <f>SUM(F24:F27)</f>
        <v>-2462899.99</v>
      </c>
    </row>
    <row r="29" spans="2:6" ht="24.75" customHeight="1">
      <c r="B29" s="16" t="s">
        <v>127</v>
      </c>
      <c r="C29" s="15" t="s">
        <v>117</v>
      </c>
      <c r="D29" s="61"/>
      <c r="E29" s="54">
        <f>E28+E20</f>
        <v>6101043.760000004</v>
      </c>
      <c r="F29" s="54">
        <f>F28+F20</f>
        <v>6244647.220000038</v>
      </c>
    </row>
    <row r="30" spans="2:6" ht="24.75" customHeight="1">
      <c r="B30" s="16" t="s">
        <v>128</v>
      </c>
      <c r="C30" s="14" t="s">
        <v>118</v>
      </c>
      <c r="D30" s="61">
        <v>694</v>
      </c>
      <c r="E30" s="52">
        <v>624097</v>
      </c>
      <c r="F30" s="52">
        <v>1019499</v>
      </c>
    </row>
    <row r="31" spans="2:6" ht="24.75" customHeight="1">
      <c r="B31" s="16" t="s">
        <v>129</v>
      </c>
      <c r="C31" s="15" t="s">
        <v>136</v>
      </c>
      <c r="D31" s="61"/>
      <c r="E31" s="54">
        <f>E29-E30</f>
        <v>5476946.760000004</v>
      </c>
      <c r="F31" s="54">
        <f>F29-F30</f>
        <v>5225148.220000038</v>
      </c>
    </row>
    <row r="32" spans="2:6" ht="24.75" customHeight="1">
      <c r="B32" s="16" t="s">
        <v>130</v>
      </c>
      <c r="C32" s="14" t="s">
        <v>119</v>
      </c>
      <c r="D32" s="61"/>
      <c r="E32" s="53"/>
      <c r="F32" s="53"/>
    </row>
    <row r="33" spans="2:6" ht="12.75">
      <c r="B33" s="1"/>
      <c r="E33" s="55"/>
      <c r="F33" s="55"/>
    </row>
    <row r="34" spans="5:6" ht="12.75">
      <c r="E34" s="55"/>
      <c r="F34" s="55"/>
    </row>
    <row r="35" spans="5:6" ht="12.75">
      <c r="E35" s="55"/>
      <c r="F35" s="55"/>
    </row>
    <row r="36" spans="5:6" ht="12.75">
      <c r="E36" s="55"/>
      <c r="F36" s="55"/>
    </row>
    <row r="37" spans="5:6" ht="12.75">
      <c r="E37" s="55"/>
      <c r="F37" s="55"/>
    </row>
    <row r="38" spans="5:6" ht="12.75">
      <c r="E38" s="55"/>
      <c r="F38" s="55"/>
    </row>
    <row r="39" spans="5:6" ht="12.75">
      <c r="E39" s="55"/>
      <c r="F39" s="55"/>
    </row>
    <row r="40" spans="5:6" ht="12.75">
      <c r="E40" s="55"/>
      <c r="F40" s="55"/>
    </row>
    <row r="41" spans="5:6" ht="12.75">
      <c r="E41" s="55"/>
      <c r="F41" s="55"/>
    </row>
    <row r="42" spans="5:6" ht="12.75">
      <c r="E42" s="55"/>
      <c r="F42" s="55"/>
    </row>
    <row r="43" spans="5:6" ht="12.75">
      <c r="E43" s="55"/>
      <c r="F43" s="55"/>
    </row>
    <row r="44" spans="5:6" ht="12.75">
      <c r="E44" s="55"/>
      <c r="F44" s="55"/>
    </row>
    <row r="45" spans="5:6" ht="12.75">
      <c r="E45" s="55"/>
      <c r="F45" s="55"/>
    </row>
    <row r="46" spans="5:6" ht="12.75">
      <c r="E46" s="55"/>
      <c r="F46" s="55"/>
    </row>
    <row r="47" spans="5:6" ht="12.75">
      <c r="E47" s="55"/>
      <c r="F47" s="55"/>
    </row>
    <row r="48" spans="5:6" ht="12.75">
      <c r="E48" s="55"/>
      <c r="F48" s="55"/>
    </row>
    <row r="49" spans="5:6" ht="12.75">
      <c r="E49" s="55"/>
      <c r="F49" s="55"/>
    </row>
    <row r="50" spans="5:6" ht="12.75">
      <c r="E50" s="55"/>
      <c r="F50" s="55"/>
    </row>
    <row r="51" spans="5:6" ht="12.75">
      <c r="E51" s="55"/>
      <c r="F51" s="55"/>
    </row>
    <row r="52" spans="5:6" ht="12.75">
      <c r="E52" s="55"/>
      <c r="F52" s="55"/>
    </row>
    <row r="53" spans="5:6" ht="12.75">
      <c r="E53" s="55"/>
      <c r="F53" s="55"/>
    </row>
    <row r="54" spans="5:6" ht="12.75">
      <c r="E54" s="55"/>
      <c r="F54" s="55"/>
    </row>
    <row r="55" spans="5:6" ht="12.75">
      <c r="E55" s="55"/>
      <c r="F55" s="55"/>
    </row>
    <row r="56" spans="5:6" ht="12.75">
      <c r="E56" s="55"/>
      <c r="F56" s="55"/>
    </row>
    <row r="57" spans="5:6" ht="12.75">
      <c r="E57" s="55"/>
      <c r="F57" s="55"/>
    </row>
    <row r="58" spans="5:6" ht="12.75">
      <c r="E58" s="55"/>
      <c r="F58" s="55"/>
    </row>
    <row r="59" spans="5:6" ht="12.75">
      <c r="E59" s="55"/>
      <c r="F59" s="55"/>
    </row>
    <row r="60" spans="5:6" ht="12.75">
      <c r="E60" s="55"/>
      <c r="F60" s="55"/>
    </row>
    <row r="61" spans="5:6" ht="12.75">
      <c r="E61" s="55"/>
      <c r="F61" s="55"/>
    </row>
    <row r="62" spans="5:6" ht="12.75">
      <c r="E62" s="55"/>
      <c r="F62" s="55"/>
    </row>
    <row r="63" spans="5:6" ht="12.75">
      <c r="E63" s="55"/>
      <c r="F63" s="55"/>
    </row>
    <row r="64" spans="5:6" ht="12.75">
      <c r="E64" s="55"/>
      <c r="F64" s="55"/>
    </row>
    <row r="65" spans="5:6" ht="12.75">
      <c r="E65" s="55"/>
      <c r="F65" s="55"/>
    </row>
    <row r="66" spans="5:6" ht="12.75">
      <c r="E66" s="55"/>
      <c r="F66" s="55"/>
    </row>
    <row r="67" spans="5:6" ht="12.75">
      <c r="E67" s="55"/>
      <c r="F67" s="55"/>
    </row>
    <row r="68" spans="5:6" ht="12.75">
      <c r="E68" s="55"/>
      <c r="F68" s="55"/>
    </row>
    <row r="69" spans="5:6" ht="12.75">
      <c r="E69" s="55"/>
      <c r="F69" s="55"/>
    </row>
    <row r="70" spans="5:6" ht="12.75">
      <c r="E70" s="55"/>
      <c r="F70" s="55"/>
    </row>
  </sheetData>
  <sheetProtection/>
  <mergeCells count="2">
    <mergeCell ref="B2:F2"/>
    <mergeCell ref="B3:F3"/>
  </mergeCells>
  <printOptions/>
  <pageMargins left="0.17" right="0.28" top="0.44" bottom="0.47" header="0.24" footer="0.5"/>
  <pageSetup horizontalDpi="600" verticalDpi="600" orientation="portrait" paperSize="9" r:id="rId1"/>
  <headerFooter alignWithMargins="0">
    <oddFooter>&amp;LDixhi Print-Al Viti 2013&amp;CPage &amp;P&amp;R&amp;A</oddFooter>
  </headerFooter>
  <ignoredErrors>
    <ignoredError sqref="B19:B32 B7:B11 B14:B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D36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3.8515625" style="0" customWidth="1"/>
    <col min="2" max="2" width="52.57421875" style="0" customWidth="1"/>
    <col min="3" max="4" width="20.28125" style="0" customWidth="1"/>
  </cols>
  <sheetData>
    <row r="2" spans="1:4" ht="36.75" customHeight="1">
      <c r="A2" s="66"/>
      <c r="B2" s="67" t="s">
        <v>214</v>
      </c>
      <c r="C2" s="68" t="s">
        <v>233</v>
      </c>
      <c r="D2" s="68" t="s">
        <v>227</v>
      </c>
    </row>
    <row r="3" spans="1:4" ht="21.75" customHeight="1">
      <c r="A3" s="66"/>
      <c r="B3" s="69" t="s">
        <v>137</v>
      </c>
      <c r="C3" s="57"/>
      <c r="D3" s="57"/>
    </row>
    <row r="4" spans="1:4" ht="21.75" customHeight="1">
      <c r="A4" s="66"/>
      <c r="B4" s="66" t="s">
        <v>215</v>
      </c>
      <c r="C4" s="54">
        <v>6101043.760000004</v>
      </c>
      <c r="D4" s="54">
        <v>6244647.220000038</v>
      </c>
    </row>
    <row r="5" spans="1:4" ht="21.75" customHeight="1">
      <c r="A5" s="66"/>
      <c r="B5" s="66" t="s">
        <v>216</v>
      </c>
      <c r="C5" s="56"/>
      <c r="D5" s="56"/>
    </row>
    <row r="6" spans="1:4" ht="21.75" customHeight="1">
      <c r="A6" s="66"/>
      <c r="B6" s="66" t="s">
        <v>217</v>
      </c>
      <c r="C6" s="58">
        <v>9046628.05</v>
      </c>
      <c r="D6" s="58">
        <v>10189150.18</v>
      </c>
    </row>
    <row r="7" spans="1:4" ht="21.75" customHeight="1">
      <c r="A7" s="66"/>
      <c r="B7" s="66" t="s">
        <v>218</v>
      </c>
      <c r="C7" s="56"/>
      <c r="D7" s="56"/>
    </row>
    <row r="8" spans="1:4" ht="21.75" customHeight="1">
      <c r="A8" s="66"/>
      <c r="B8" s="66" t="s">
        <v>219</v>
      </c>
      <c r="C8" s="56"/>
      <c r="D8" s="56"/>
    </row>
    <row r="9" spans="1:4" ht="21.75" customHeight="1">
      <c r="A9" s="66"/>
      <c r="B9" s="66" t="s">
        <v>220</v>
      </c>
      <c r="C9" s="56"/>
      <c r="D9" s="56"/>
    </row>
    <row r="10" spans="1:4" ht="24.75" customHeight="1">
      <c r="A10" s="66"/>
      <c r="B10" s="70" t="s">
        <v>221</v>
      </c>
      <c r="C10" s="58">
        <v>-10657384.450000018</v>
      </c>
      <c r="D10" s="58">
        <v>-55799832.86</v>
      </c>
    </row>
    <row r="11" spans="1:4" ht="21.75" customHeight="1">
      <c r="A11" s="66"/>
      <c r="B11" s="72" t="s">
        <v>222</v>
      </c>
      <c r="C11" s="71">
        <v>-6871583.190000001</v>
      </c>
      <c r="D11" s="71">
        <v>-19126389.29</v>
      </c>
    </row>
    <row r="12" spans="1:4" ht="21.75" customHeight="1">
      <c r="A12" s="66"/>
      <c r="B12" s="72" t="s">
        <v>226</v>
      </c>
      <c r="C12" s="58"/>
      <c r="D12" s="58"/>
    </row>
    <row r="13" spans="1:4" ht="21.75" customHeight="1">
      <c r="A13" s="66"/>
      <c r="B13" s="72" t="s">
        <v>223</v>
      </c>
      <c r="C13" s="73">
        <v>20796114.50999999</v>
      </c>
      <c r="D13" s="73">
        <v>69249769.41</v>
      </c>
    </row>
    <row r="14" spans="1:4" ht="21.75" customHeight="1">
      <c r="A14" s="66"/>
      <c r="B14" s="72" t="s">
        <v>224</v>
      </c>
      <c r="C14" s="56"/>
      <c r="D14" s="56"/>
    </row>
    <row r="15" spans="1:4" ht="21.75" customHeight="1">
      <c r="A15" s="66"/>
      <c r="B15" s="72" t="s">
        <v>138</v>
      </c>
      <c r="C15" s="73"/>
      <c r="D15" s="73"/>
    </row>
    <row r="16" spans="1:4" ht="21.75" customHeight="1">
      <c r="A16" s="66"/>
      <c r="B16" s="72" t="s">
        <v>139</v>
      </c>
      <c r="C16" s="73">
        <v>-624097</v>
      </c>
      <c r="D16" s="73">
        <v>-1019499</v>
      </c>
    </row>
    <row r="17" spans="1:4" ht="21.75" customHeight="1">
      <c r="A17" s="66"/>
      <c r="B17" s="74" t="s">
        <v>225</v>
      </c>
      <c r="C17" s="57">
        <f>SUM(C4:C16)</f>
        <v>17790721.679999977</v>
      </c>
      <c r="D17" s="57">
        <f>SUM(D4:D16)</f>
        <v>9737845.660000034</v>
      </c>
    </row>
    <row r="18" spans="1:4" ht="21.75" customHeight="1">
      <c r="A18" s="66"/>
      <c r="B18" s="75"/>
      <c r="C18" s="76"/>
      <c r="D18" s="76"/>
    </row>
    <row r="19" spans="1:4" ht="21.75" customHeight="1">
      <c r="A19" s="66"/>
      <c r="B19" s="69" t="s">
        <v>140</v>
      </c>
      <c r="C19" s="57"/>
      <c r="D19" s="57"/>
    </row>
    <row r="20" spans="1:4" ht="21.75" customHeight="1">
      <c r="A20" s="66"/>
      <c r="B20" s="66" t="s">
        <v>141</v>
      </c>
      <c r="C20" s="56"/>
      <c r="D20" s="56"/>
    </row>
    <row r="21" spans="1:4" ht="21.75" customHeight="1">
      <c r="A21" s="66"/>
      <c r="B21" s="66" t="s">
        <v>142</v>
      </c>
      <c r="C21" s="56">
        <v>-11978137.76</v>
      </c>
      <c r="D21" s="56">
        <v>-1578736.87</v>
      </c>
    </row>
    <row r="22" spans="1:4" ht="21.75" customHeight="1">
      <c r="A22" s="66"/>
      <c r="B22" s="66" t="s">
        <v>143</v>
      </c>
      <c r="C22" s="56">
        <v>413377.45</v>
      </c>
      <c r="D22" s="56"/>
    </row>
    <row r="23" spans="1:4" ht="21.75" customHeight="1">
      <c r="A23" s="66"/>
      <c r="B23" s="66" t="s">
        <v>144</v>
      </c>
      <c r="C23" s="56"/>
      <c r="D23" s="56"/>
    </row>
    <row r="24" spans="1:4" ht="21.75" customHeight="1">
      <c r="A24" s="66"/>
      <c r="B24" s="66" t="s">
        <v>145</v>
      </c>
      <c r="C24" s="56"/>
      <c r="D24" s="56"/>
    </row>
    <row r="25" spans="1:4" ht="21.75" customHeight="1">
      <c r="A25" s="66"/>
      <c r="B25" s="75" t="s">
        <v>146</v>
      </c>
      <c r="C25" s="57">
        <f>SUM(C20:C24)</f>
        <v>-11564760.31</v>
      </c>
      <c r="D25" s="57">
        <f>SUM(D20:D24)</f>
        <v>-1578736.87</v>
      </c>
    </row>
    <row r="26" spans="1:4" ht="21.75" customHeight="1">
      <c r="A26" s="66"/>
      <c r="B26" s="66"/>
      <c r="C26" s="56"/>
      <c r="D26" s="56"/>
    </row>
    <row r="27" spans="1:4" ht="21.75" customHeight="1">
      <c r="A27" s="66"/>
      <c r="B27" s="69" t="s">
        <v>147</v>
      </c>
      <c r="C27" s="57"/>
      <c r="D27" s="57"/>
    </row>
    <row r="28" spans="1:4" ht="21.75" customHeight="1">
      <c r="A28" s="66"/>
      <c r="B28" s="66" t="s">
        <v>148</v>
      </c>
      <c r="C28" s="56"/>
      <c r="D28" s="56"/>
    </row>
    <row r="29" spans="1:4" ht="21.75" customHeight="1">
      <c r="A29" s="66"/>
      <c r="B29" s="66" t="s">
        <v>149</v>
      </c>
      <c r="C29" s="56">
        <v>2915661.25</v>
      </c>
      <c r="D29" s="56">
        <v>-4030877.81</v>
      </c>
    </row>
    <row r="30" spans="1:4" ht="21.75" customHeight="1">
      <c r="A30" s="66"/>
      <c r="B30" s="66" t="s">
        <v>150</v>
      </c>
      <c r="C30" s="56">
        <v>-9692927.19</v>
      </c>
      <c r="D30" s="56">
        <v>-3817170.62</v>
      </c>
    </row>
    <row r="31" spans="1:4" ht="21.75" customHeight="1">
      <c r="A31" s="66"/>
      <c r="B31" s="66" t="s">
        <v>151</v>
      </c>
      <c r="C31" s="56"/>
      <c r="D31" s="56"/>
    </row>
    <row r="32" spans="1:4" ht="21.75" customHeight="1">
      <c r="A32" s="66"/>
      <c r="B32" s="75" t="s">
        <v>152</v>
      </c>
      <c r="C32" s="57">
        <f>SUM(C28:C31)</f>
        <v>-6777265.9399999995</v>
      </c>
      <c r="D32" s="57">
        <f>SUM(D28:D31)</f>
        <v>-7848048.43</v>
      </c>
    </row>
    <row r="33" spans="1:4" ht="15" customHeight="1">
      <c r="A33" s="66"/>
      <c r="B33" s="66"/>
      <c r="C33" s="56"/>
      <c r="D33" s="56"/>
    </row>
    <row r="34" spans="1:4" ht="19.5" customHeight="1">
      <c r="A34" s="66"/>
      <c r="B34" s="69" t="s">
        <v>153</v>
      </c>
      <c r="C34" s="57">
        <f>C25+C17+C32</f>
        <v>-551304.5700000226</v>
      </c>
      <c r="D34" s="57">
        <f>D25+D17+D32</f>
        <v>311060.36000003386</v>
      </c>
    </row>
    <row r="35" spans="1:4" ht="19.5" customHeight="1">
      <c r="A35" s="66"/>
      <c r="B35" s="69" t="s">
        <v>154</v>
      </c>
      <c r="C35" s="57">
        <v>8506679.53</v>
      </c>
      <c r="D35" s="57">
        <v>8195619.17</v>
      </c>
    </row>
    <row r="36" spans="1:4" ht="19.5" customHeight="1">
      <c r="A36" s="66"/>
      <c r="B36" s="69" t="s">
        <v>155</v>
      </c>
      <c r="C36" s="57">
        <f>C35+C34</f>
        <v>7955374.959999977</v>
      </c>
      <c r="D36" s="57">
        <f>D35+D34</f>
        <v>8506679.530000035</v>
      </c>
    </row>
  </sheetData>
  <sheetProtection/>
  <printOptions/>
  <pageMargins left="0.33" right="0.18" top="0.45" bottom="0.58" header="0.27" footer="0.3"/>
  <pageSetup horizontalDpi="600" verticalDpi="600" orientation="portrait" paperSize="9" r:id="rId1"/>
  <headerFooter alignWithMargins="0">
    <oddFooter>&amp;LDixhi Print-Al Viti 2013&amp;CPage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4:J20"/>
  <sheetViews>
    <sheetView zoomScalePageLayoutView="0" workbookViewId="0" topLeftCell="A4">
      <selection activeCell="J20" sqref="J20"/>
    </sheetView>
  </sheetViews>
  <sheetFormatPr defaultColWidth="9.140625" defaultRowHeight="12.75"/>
  <cols>
    <col min="1" max="1" width="3.8515625" style="0" customWidth="1"/>
    <col min="2" max="2" width="30.421875" style="0" customWidth="1"/>
    <col min="3" max="3" width="14.00390625" style="0" bestFit="1" customWidth="1"/>
    <col min="4" max="5" width="11.7109375" style="0" customWidth="1"/>
    <col min="6" max="6" width="15.00390625" style="0" customWidth="1"/>
    <col min="7" max="7" width="14.57421875" style="0" bestFit="1" customWidth="1"/>
    <col min="8" max="8" width="12.421875" style="0" customWidth="1"/>
    <col min="9" max="9" width="11.7109375" style="0" customWidth="1"/>
    <col min="10" max="10" width="15.28125" style="0" customWidth="1"/>
    <col min="11" max="11" width="11.7109375" style="0" customWidth="1"/>
  </cols>
  <sheetData>
    <row r="4" ht="15">
      <c r="B4" s="17" t="s">
        <v>168</v>
      </c>
    </row>
    <row r="5" spans="2:10" ht="38.25">
      <c r="B5" s="5"/>
      <c r="C5" s="12" t="s">
        <v>85</v>
      </c>
      <c r="D5" s="12" t="s">
        <v>86</v>
      </c>
      <c r="E5" s="12" t="s">
        <v>156</v>
      </c>
      <c r="F5" s="12" t="s">
        <v>157</v>
      </c>
      <c r="G5" s="12" t="s">
        <v>160</v>
      </c>
      <c r="H5" s="11" t="s">
        <v>158</v>
      </c>
      <c r="I5" s="12" t="s">
        <v>159</v>
      </c>
      <c r="J5" s="11" t="s">
        <v>158</v>
      </c>
    </row>
    <row r="6" spans="2:10" ht="19.5" customHeight="1">
      <c r="B6" s="14" t="s">
        <v>208</v>
      </c>
      <c r="C6" s="56">
        <v>100000</v>
      </c>
      <c r="D6" s="56"/>
      <c r="E6" s="56"/>
      <c r="F6" s="56">
        <v>15398448</v>
      </c>
      <c r="G6" s="56">
        <v>12832817.4</v>
      </c>
      <c r="H6" s="56"/>
      <c r="I6" s="56"/>
      <c r="J6" s="56">
        <f aca="true" t="shared" si="0" ref="J6:J13">SUM(C6:I6)</f>
        <v>28331265.4</v>
      </c>
    </row>
    <row r="7" spans="2:10" ht="25.5">
      <c r="B7" s="14" t="s">
        <v>161</v>
      </c>
      <c r="C7" s="56"/>
      <c r="D7" s="56"/>
      <c r="E7" s="56"/>
      <c r="F7" s="56"/>
      <c r="G7" s="56"/>
      <c r="H7" s="56"/>
      <c r="I7" s="56"/>
      <c r="J7" s="56">
        <f t="shared" si="0"/>
        <v>0</v>
      </c>
    </row>
    <row r="8" spans="2:10" ht="19.5" customHeight="1">
      <c r="B8" s="14" t="s">
        <v>162</v>
      </c>
      <c r="C8" s="56"/>
      <c r="D8" s="56"/>
      <c r="E8" s="56"/>
      <c r="F8" s="56"/>
      <c r="G8" s="56"/>
      <c r="H8" s="56"/>
      <c r="I8" s="56"/>
      <c r="J8" s="56">
        <f t="shared" si="0"/>
        <v>0</v>
      </c>
    </row>
    <row r="9" spans="2:10" ht="25.5">
      <c r="B9" s="14" t="s">
        <v>163</v>
      </c>
      <c r="C9" s="56"/>
      <c r="D9" s="56"/>
      <c r="E9" s="56"/>
      <c r="F9" s="56"/>
      <c r="G9" s="56"/>
      <c r="H9" s="56"/>
      <c r="I9" s="56"/>
      <c r="J9" s="56">
        <f t="shared" si="0"/>
        <v>0</v>
      </c>
    </row>
    <row r="10" spans="2:10" ht="19.5" customHeight="1">
      <c r="B10" s="14" t="s">
        <v>166</v>
      </c>
      <c r="C10" s="56"/>
      <c r="D10" s="56"/>
      <c r="E10" s="56"/>
      <c r="F10" s="56"/>
      <c r="G10" s="52">
        <v>5225148.220000038</v>
      </c>
      <c r="H10" s="56"/>
      <c r="I10" s="56"/>
      <c r="J10" s="56">
        <f t="shared" si="0"/>
        <v>5225148.220000038</v>
      </c>
    </row>
    <row r="11" spans="2:10" ht="19.5" customHeight="1">
      <c r="B11" s="14" t="s">
        <v>164</v>
      </c>
      <c r="C11" s="56"/>
      <c r="D11" s="56"/>
      <c r="E11" s="56"/>
      <c r="F11" s="56"/>
      <c r="G11" s="56"/>
      <c r="H11" s="56"/>
      <c r="I11" s="56"/>
      <c r="J11" s="56">
        <f t="shared" si="0"/>
        <v>0</v>
      </c>
    </row>
    <row r="12" spans="2:10" ht="19.5" customHeight="1">
      <c r="B12" s="14" t="s">
        <v>169</v>
      </c>
      <c r="C12" s="56"/>
      <c r="D12" s="56"/>
      <c r="E12" s="56"/>
      <c r="F12" s="56"/>
      <c r="G12" s="56"/>
      <c r="H12" s="56"/>
      <c r="I12" s="56"/>
      <c r="J12" s="56">
        <f t="shared" si="0"/>
        <v>0</v>
      </c>
    </row>
    <row r="13" spans="2:10" ht="19.5" customHeight="1">
      <c r="B13" s="14" t="s">
        <v>170</v>
      </c>
      <c r="C13" s="56">
        <v>0</v>
      </c>
      <c r="D13" s="56"/>
      <c r="E13" s="56"/>
      <c r="F13" s="56"/>
      <c r="G13" s="56"/>
      <c r="H13" s="56"/>
      <c r="I13" s="56"/>
      <c r="J13" s="56">
        <f t="shared" si="0"/>
        <v>0</v>
      </c>
    </row>
    <row r="14" spans="2:10" ht="19.5" customHeight="1">
      <c r="B14" s="14" t="s">
        <v>228</v>
      </c>
      <c r="C14" s="58">
        <f aca="true" t="shared" si="1" ref="C14:I14">SUM(C6:C13)</f>
        <v>100000</v>
      </c>
      <c r="D14" s="58">
        <f t="shared" si="1"/>
        <v>0</v>
      </c>
      <c r="E14" s="58">
        <f t="shared" si="1"/>
        <v>0</v>
      </c>
      <c r="F14" s="58">
        <f t="shared" si="1"/>
        <v>15398448</v>
      </c>
      <c r="G14" s="58">
        <f t="shared" si="1"/>
        <v>18057965.62000004</v>
      </c>
      <c r="H14" s="58">
        <f t="shared" si="1"/>
        <v>0</v>
      </c>
      <c r="I14" s="58">
        <f t="shared" si="1"/>
        <v>0</v>
      </c>
      <c r="J14" s="59">
        <f>SUM(C14:I14)</f>
        <v>33556413.620000035</v>
      </c>
    </row>
    <row r="15" spans="2:10" ht="15" customHeight="1">
      <c r="B15" s="14"/>
      <c r="C15" s="59"/>
      <c r="D15" s="59"/>
      <c r="E15" s="59"/>
      <c r="F15" s="59"/>
      <c r="G15" s="59"/>
      <c r="H15" s="59"/>
      <c r="I15" s="59"/>
      <c r="J15" s="59">
        <f aca="true" t="shared" si="2" ref="J15:J20">SUM(C15:I15)</f>
        <v>0</v>
      </c>
    </row>
    <row r="16" spans="2:10" ht="19.5" customHeight="1">
      <c r="B16" s="14" t="s">
        <v>166</v>
      </c>
      <c r="C16" s="59"/>
      <c r="D16" s="59"/>
      <c r="E16" s="59"/>
      <c r="F16" s="59"/>
      <c r="G16" s="91">
        <v>5476946.760000004</v>
      </c>
      <c r="H16" s="59"/>
      <c r="I16" s="59"/>
      <c r="J16" s="59">
        <f t="shared" si="2"/>
        <v>5476946.760000004</v>
      </c>
    </row>
    <row r="17" spans="2:10" ht="19.5" customHeight="1">
      <c r="B17" s="14" t="s">
        <v>164</v>
      </c>
      <c r="C17" s="59"/>
      <c r="D17" s="59"/>
      <c r="E17" s="59"/>
      <c r="F17" s="59"/>
      <c r="G17" s="59"/>
      <c r="H17" s="59"/>
      <c r="I17" s="59"/>
      <c r="J17" s="59">
        <f t="shared" si="2"/>
        <v>0</v>
      </c>
    </row>
    <row r="18" spans="2:10" ht="19.5" customHeight="1">
      <c r="B18" s="14" t="s">
        <v>165</v>
      </c>
      <c r="C18" s="59"/>
      <c r="D18" s="59"/>
      <c r="E18" s="59"/>
      <c r="F18" s="59"/>
      <c r="G18" s="59"/>
      <c r="H18" s="59"/>
      <c r="I18" s="59"/>
      <c r="J18" s="59">
        <f t="shared" si="2"/>
        <v>0</v>
      </c>
    </row>
    <row r="19" spans="2:10" ht="19.5" customHeight="1">
      <c r="B19" s="14" t="s">
        <v>167</v>
      </c>
      <c r="C19" s="59"/>
      <c r="D19" s="59"/>
      <c r="E19" s="59"/>
      <c r="F19" s="59"/>
      <c r="G19" s="59"/>
      <c r="H19" s="59"/>
      <c r="I19" s="59"/>
      <c r="J19" s="59">
        <f t="shared" si="2"/>
        <v>0</v>
      </c>
    </row>
    <row r="20" spans="2:10" ht="19.5" customHeight="1">
      <c r="B20" s="14" t="s">
        <v>234</v>
      </c>
      <c r="C20" s="59">
        <f aca="true" t="shared" si="3" ref="C20:I20">SUM(C14:C19)</f>
        <v>100000</v>
      </c>
      <c r="D20" s="59">
        <f t="shared" si="3"/>
        <v>0</v>
      </c>
      <c r="E20" s="59">
        <f t="shared" si="3"/>
        <v>0</v>
      </c>
      <c r="F20" s="59">
        <f t="shared" si="3"/>
        <v>15398448</v>
      </c>
      <c r="G20" s="59">
        <f t="shared" si="3"/>
        <v>23534912.380000044</v>
      </c>
      <c r="H20" s="59">
        <f t="shared" si="3"/>
        <v>0</v>
      </c>
      <c r="I20" s="59">
        <f t="shared" si="3"/>
        <v>0</v>
      </c>
      <c r="J20" s="59">
        <f t="shared" si="2"/>
        <v>39033360.38000004</v>
      </c>
    </row>
  </sheetData>
  <sheetProtection/>
  <printOptions/>
  <pageMargins left="0.17" right="0.2" top="0.21" bottom="0.28" header="0.5" footer="0.25"/>
  <pageSetup horizontalDpi="600" verticalDpi="600" orientation="landscape" paperSize="9" r:id="rId1"/>
  <headerFooter alignWithMargins="0">
    <oddFooter>&amp;LDixhi Print-Al Viti 2013&amp;CPage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rezart</cp:lastModifiedBy>
  <cp:lastPrinted>2014-03-27T20:48:41Z</cp:lastPrinted>
  <dcterms:created xsi:type="dcterms:W3CDTF">1996-10-14T23:33:28Z</dcterms:created>
  <dcterms:modified xsi:type="dcterms:W3CDTF">2014-05-27T08:24:06Z</dcterms:modified>
  <cp:category/>
  <cp:version/>
  <cp:contentType/>
  <cp:contentStatus/>
</cp:coreProperties>
</file>