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<sst xmlns="http://schemas.openxmlformats.org/spreadsheetml/2006/main" count="252" uniqueCount="203">
  <si>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</si>
  <si>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</si>
  <si>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</si>
  <si>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</si>
  <si>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</si>
  <si>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</si>
  <si>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</si>
  <si>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</si>
  <si>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</si>
  <si>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</si>
  <si>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</si>
  <si>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</si>
  <si>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</si>
  <si>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</si>
  <si>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</si>
  <si>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</si>
  <si>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</si>
  <si>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</si>
  <si>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</si>
  <si>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</si>
  <si>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</si>
  <si>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</si>
  <si>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</si>
  <si>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</si>
  <si>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</si>
  <si>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</si>
  <si>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</si>
  <si>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</si>
  <si>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</si>
  <si>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</si>
  <si>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</si>
  <si>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</si>
  <si>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</si>
  <si>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</si>
  <si>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</si>
  <si>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</si>
  <si>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</si>
  <si>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</si>
  <si>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</si>
  <si>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</si>
  <si>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</si>
  <si>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</si>
  <si>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</si>
  <si>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</si>
  <si>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</si>
  <si>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</si>
  <si>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</si>
  <si>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</si>
  <si>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</si>
  <si>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</si>
  <si>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</si>
  <si>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</si>
  <si>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</si>
  <si>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</si>
  <si>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Te drejta e detyrime mbi ortakeve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</si>
  <si>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</si>
  <si>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</si>
  <si>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</si>
  <si>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</si>
  <si>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</si>
  <si>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</si>
  <si>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</si>
  <si>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</si>
  <si>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</si>
  <si>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</si>
  <si>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</si>
  <si>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</si>
  <si>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</si>
  <si>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</si>
  <si>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</si>
  <si>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</si>
  <si>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</si>
  <si>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</si>
  <si>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</si>
  <si>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</si>
  <si>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</si>
  <si>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</si>
  <si>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</si>
  <si>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</si>
  <si>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</si>
  <si>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</si>
  <si>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</si>
  <si>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</si>
  <si>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</si>
  <si>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</si>
  <si>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</si>
  <si>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</si>
  <si>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</si>
  <si>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</si>
  <si>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</si>
  <si>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</si>
  <si>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</si>
  <si>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</si>
  <si>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</si>
  <si>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</si>
  <si>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</si>
  <si>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</si>
  <si>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</si>
  <si>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</si>
  <si>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</si>
  <si>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</si>
  <si>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</si>
  <si>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</si>
  <si>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</si>
  <si>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</si>
  <si>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</si>
  <si>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</si>
  <si>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</si>
  <si>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</si>
  <si>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</si>
  <si>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</si>
  <si>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</si>
  <si>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</si>
  <si>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</si>
  <si>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</si>
  <si>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</si>
  <si>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</si>
  <si>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</si>
  <si>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</si>
  <si>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</si>
  <si>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</si>
  <si>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</si>
  <si>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</si>
  <si>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</si>
  <si>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</si>
  <si>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</si>
  <si>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</si>
  <si>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</si>
  <si>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</si>
  <si>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</si>
  <si>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</si>
  <si>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</si>
  <si>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</si>
  <si>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</si>
  <si>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</si>
  <si>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</si>
  <si>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</si>
  <si>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</si>
  <si>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</si>
  <si>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</si>
  <si>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</si>
  <si>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</si>
  <si>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</si>
  <si>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</si>
  <si>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</si>
  <si>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</si>
  <si>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</si>
  <si>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</si>
  <si>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</si>
  <si>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</si>
  <si>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</si>
  <si>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</si>
  <si>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</si>
  <si>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</si>
  <si>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</si>
  <si>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</si>
  <si>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</si>
  <si>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</si>
  <si>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</si>
  <si>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</si>
  <si>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</si>
  <si>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</si>
  <si>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</si>
  <si>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</si>
  <si>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</si>
  <si>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</si>
  <si>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</si>
  <si>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</si>
  <si>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</si>
  <si>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</si>
  <si>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</si>
  <si>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</si>
  <si>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</si>
  <si>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</si>
  <si>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</si>
  <si>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</si>
  <si>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</si>
  <si>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</si>
  <si>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</si>
  <si>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</si>
  <si>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</si>
  <si>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</si>
  <si>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</si>
  <si>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J 99016203 O</t>
  </si>
  <si>
    <t>19.10.1999</t>
  </si>
  <si>
    <t>NDERTIM</t>
  </si>
  <si>
    <t>xii</t>
  </si>
  <si>
    <t>Ortak divident</t>
  </si>
  <si>
    <t>Ortake divident</t>
  </si>
  <si>
    <t>Caktimi i fitimit</t>
  </si>
  <si>
    <t>EUROSTIL SH.P.K</t>
  </si>
  <si>
    <t>Te tjera financiare</t>
  </si>
  <si>
    <t>Tatim ne burim</t>
  </si>
  <si>
    <t>Pozicioni me 31.12.2012</t>
  </si>
  <si>
    <t xml:space="preserve">        Nga 01.01.2013 deri 31.12.2013</t>
  </si>
  <si>
    <t>10.03.2013</t>
  </si>
  <si>
    <t>PASQYRAT FINANCIARE TE VITIT 2013</t>
  </si>
  <si>
    <t>PASQYRAT  E TE ARDHURAVE DHE SHPENZIMEVE  2013</t>
  </si>
  <si>
    <t>PASQYRAT  E FLUKSIT MONETAR - METODA DIREKTE  2013</t>
  </si>
  <si>
    <t>Pozicioni me 01.01.2013</t>
  </si>
  <si>
    <t>Pozicioni 31.07.2013</t>
  </si>
  <si>
    <t>Pozicioni me 31.12.2013</t>
  </si>
  <si>
    <t xml:space="preserve">EUROSTIL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</si>
</sst>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5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9" fillId="0" borderId="10" xfId="42" applyFont="1" applyBorder="1" applyAlignment="1">
      <alignment/>
    </xf>
    <xf numFmtId="43" fontId="13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2" fontId="7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43" fontId="6" fillId="0" borderId="10" xfId="42" applyFont="1" applyBorder="1" applyAlignment="1">
      <alignment/>
    </xf>
    <xf numFmtId="43" fontId="20" fillId="0" borderId="10" xfId="42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37</xdr:row>
      <xdr:rowOff>19050</xdr:rowOff>
    </xdr:to>
    <xdr:pic>
      <xdr:nvPicPr>
        <xdr:cNvPr id="1" name="Picture 1" descr="F.FUNDIT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5433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abSelected="1" zoomScalePageLayoutView="0" workbookViewId="0" topLeftCell="A37">
      <selection activeCell="G45" sqref="G4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73" t="s">
        <v>117</v>
      </c>
      <c r="B11" s="74"/>
      <c r="C11" s="74"/>
      <c r="D11" s="74"/>
      <c r="E11" s="74"/>
      <c r="F11" s="74"/>
      <c r="G11" s="74"/>
      <c r="H11" s="75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76" t="s">
        <v>118</v>
      </c>
      <c r="B13" s="77"/>
      <c r="C13" s="77"/>
      <c r="D13" s="77"/>
      <c r="E13" s="77"/>
      <c r="F13" s="77"/>
      <c r="G13" s="77"/>
      <c r="H13" s="33"/>
    </row>
    <row r="14" spans="1:8" ht="15">
      <c r="A14" s="76" t="s">
        <v>119</v>
      </c>
      <c r="B14" s="77"/>
      <c r="C14" s="77"/>
      <c r="D14" s="77"/>
      <c r="E14" s="77"/>
      <c r="F14" s="77"/>
      <c r="G14" s="77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71" t="s">
        <v>102</v>
      </c>
      <c r="C31" s="72"/>
      <c r="D31" s="23"/>
      <c r="E31" s="71" t="s">
        <v>103</v>
      </c>
      <c r="F31" s="78"/>
      <c r="G31" s="72"/>
      <c r="H31" s="24"/>
    </row>
    <row r="32" spans="1:8" ht="12.75">
      <c r="A32" s="22"/>
      <c r="B32" s="22"/>
      <c r="C32" s="45"/>
      <c r="D32" s="23"/>
      <c r="E32" s="22"/>
      <c r="F32" s="28"/>
      <c r="G32" s="24" t="s">
        <v>115</v>
      </c>
      <c r="H32" s="24"/>
    </row>
    <row r="33" spans="1:8" ht="12.75">
      <c r="A33" s="22"/>
      <c r="B33" s="22" t="s">
        <v>104</v>
      </c>
      <c r="C33" s="46" t="s">
        <v>190</v>
      </c>
      <c r="D33" s="23"/>
      <c r="E33" s="22" t="s">
        <v>110</v>
      </c>
      <c r="F33" s="23"/>
      <c r="G33" s="24"/>
      <c r="H33" s="24"/>
    </row>
    <row r="34" spans="1:8" ht="12.75">
      <c r="A34" s="22"/>
      <c r="B34" s="22"/>
      <c r="C34" s="45"/>
      <c r="D34" s="23"/>
      <c r="E34" s="22"/>
      <c r="F34" s="44"/>
      <c r="G34" s="24" t="s">
        <v>116</v>
      </c>
      <c r="H34" s="24"/>
    </row>
    <row r="35" spans="1:8" ht="12.75">
      <c r="A35" s="22"/>
      <c r="B35" s="22" t="s">
        <v>105</v>
      </c>
      <c r="C35" s="45" t="s">
        <v>183</v>
      </c>
      <c r="D35" s="23"/>
      <c r="E35" s="22"/>
      <c r="F35" s="23"/>
      <c r="G35" s="24"/>
      <c r="H35" s="24"/>
    </row>
    <row r="36" spans="1:8" ht="12.75">
      <c r="A36" s="22"/>
      <c r="B36" s="22"/>
      <c r="C36" s="45"/>
      <c r="D36" s="23"/>
      <c r="E36" s="22" t="s">
        <v>111</v>
      </c>
      <c r="F36" s="23"/>
      <c r="G36" s="45" t="s">
        <v>172</v>
      </c>
      <c r="H36" s="24"/>
    </row>
    <row r="37" spans="1:8" ht="12.75">
      <c r="A37" s="22"/>
      <c r="B37" s="22" t="s">
        <v>106</v>
      </c>
      <c r="C37" s="45" t="s">
        <v>171</v>
      </c>
      <c r="D37" s="23"/>
      <c r="E37" s="22"/>
      <c r="F37" s="23"/>
      <c r="G37" s="45"/>
      <c r="H37" s="24"/>
    </row>
    <row r="38" spans="1:8" ht="12.75">
      <c r="A38" s="22"/>
      <c r="B38" s="22"/>
      <c r="C38" s="45"/>
      <c r="D38" s="23"/>
      <c r="E38" s="22" t="s">
        <v>112</v>
      </c>
      <c r="F38" s="23"/>
      <c r="G38" s="45" t="s">
        <v>172</v>
      </c>
      <c r="H38" s="24"/>
    </row>
    <row r="39" spans="1:8" ht="12.75">
      <c r="A39" s="22"/>
      <c r="B39" s="22" t="s">
        <v>107</v>
      </c>
      <c r="C39" s="45" t="s">
        <v>184</v>
      </c>
      <c r="D39" s="23"/>
      <c r="E39" s="22"/>
      <c r="F39" s="23"/>
      <c r="G39" s="45"/>
      <c r="H39" s="24"/>
    </row>
    <row r="40" spans="1:8" ht="12.75">
      <c r="A40" s="22"/>
      <c r="B40" s="22"/>
      <c r="C40" s="45"/>
      <c r="D40" s="23"/>
      <c r="E40" s="22" t="s">
        <v>113</v>
      </c>
      <c r="F40" s="23"/>
      <c r="G40" s="45"/>
      <c r="H40" s="24"/>
    </row>
    <row r="41" spans="1:8" ht="12.75">
      <c r="A41" s="22"/>
      <c r="B41" s="22" t="s">
        <v>108</v>
      </c>
      <c r="C41" s="45">
        <v>22144</v>
      </c>
      <c r="D41" s="23"/>
      <c r="E41" s="29" t="s">
        <v>194</v>
      </c>
      <c r="F41" s="23"/>
      <c r="G41" s="45"/>
      <c r="H41" s="24"/>
    </row>
    <row r="42" spans="1:8" ht="12.75">
      <c r="A42" s="22"/>
      <c r="B42" s="22"/>
      <c r="C42" s="45"/>
      <c r="D42" s="23"/>
      <c r="E42" s="22"/>
      <c r="F42" s="23"/>
      <c r="G42" s="45"/>
      <c r="H42" s="24"/>
    </row>
    <row r="43" spans="1:8" ht="12.75">
      <c r="A43" s="22"/>
      <c r="B43" s="22" t="s">
        <v>109</v>
      </c>
      <c r="C43" s="45" t="s">
        <v>185</v>
      </c>
      <c r="D43" s="23"/>
      <c r="E43" s="22" t="s">
        <v>114</v>
      </c>
      <c r="F43" s="23"/>
      <c r="G43" s="45" t="s">
        <v>195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sheetProtection/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8">
      <selection activeCell="D84" sqref="D84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1" customWidth="1"/>
    <col min="10" max="10" width="12.140625" style="0" bestFit="1" customWidth="1"/>
  </cols>
  <sheetData>
    <row r="1" spans="1:6" ht="16.5" customHeight="1">
      <c r="A1" s="79" t="s">
        <v>196</v>
      </c>
      <c r="B1" s="79"/>
      <c r="C1" s="79"/>
      <c r="D1" s="79"/>
      <c r="E1" s="79"/>
      <c r="F1" s="79"/>
    </row>
    <row r="3" spans="1:6" ht="16.5" customHeight="1">
      <c r="A3" s="15" t="s">
        <v>64</v>
      </c>
      <c r="B3" s="16"/>
      <c r="C3" s="16"/>
      <c r="D3" s="17" t="s">
        <v>65</v>
      </c>
      <c r="E3" s="47" t="s">
        <v>66</v>
      </c>
      <c r="F3" s="47" t="s">
        <v>67</v>
      </c>
    </row>
    <row r="4" spans="1:10" ht="16.5" customHeight="1">
      <c r="A4" s="9" t="s">
        <v>0</v>
      </c>
      <c r="B4" s="9"/>
      <c r="C4" s="10"/>
      <c r="D4" s="8" t="s">
        <v>61</v>
      </c>
      <c r="E4" s="48">
        <f>E5+E8+E9+E17+E25+E26+E27</f>
        <v>23585584.95</v>
      </c>
      <c r="F4" s="48">
        <f>F5+F8+F9+F17+F25+F26+F27</f>
        <v>16949356.28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8">
        <f>E6+E7</f>
        <v>3357391.35</v>
      </c>
      <c r="F5" s="48">
        <f>F6+F7</f>
        <v>2501388.6799999997</v>
      </c>
      <c r="K5" s="2"/>
    </row>
    <row r="6" spans="1:11" ht="16.5" customHeight="1">
      <c r="A6" s="9"/>
      <c r="B6" s="9"/>
      <c r="C6" s="10"/>
      <c r="D6" s="13" t="s">
        <v>47</v>
      </c>
      <c r="E6" s="50">
        <v>3354252</v>
      </c>
      <c r="F6" s="50">
        <v>2069412.93</v>
      </c>
      <c r="G6" s="18"/>
      <c r="H6" s="18"/>
      <c r="I6" s="3"/>
      <c r="J6" s="18"/>
      <c r="K6" s="68"/>
    </row>
    <row r="7" spans="1:10" ht="16.5" customHeight="1">
      <c r="A7" s="9"/>
      <c r="B7" s="9"/>
      <c r="C7" s="10"/>
      <c r="D7" s="13" t="s">
        <v>48</v>
      </c>
      <c r="E7" s="50">
        <v>3139.35</v>
      </c>
      <c r="F7" s="50">
        <v>431975.75</v>
      </c>
      <c r="J7" s="3"/>
    </row>
    <row r="8" spans="1:8" ht="16.5" customHeight="1">
      <c r="A8" s="9"/>
      <c r="B8" s="9">
        <v>2</v>
      </c>
      <c r="C8" s="10"/>
      <c r="D8" s="8" t="s">
        <v>49</v>
      </c>
      <c r="E8" s="48"/>
      <c r="F8" s="48"/>
      <c r="H8" s="1"/>
    </row>
    <row r="9" spans="1:8" ht="16.5" customHeight="1">
      <c r="A9" s="9"/>
      <c r="B9" s="9">
        <v>3</v>
      </c>
      <c r="C9" s="10"/>
      <c r="D9" s="8" t="s">
        <v>4</v>
      </c>
      <c r="E9" s="48">
        <f>SUM(E10:E16)</f>
        <v>15156204.6</v>
      </c>
      <c r="F9" s="48">
        <f>SUM(F10:F16)</f>
        <v>5126112.6</v>
      </c>
      <c r="H9" s="2"/>
    </row>
    <row r="10" spans="1:9" ht="16.5" customHeight="1">
      <c r="A10" s="9"/>
      <c r="B10" s="9"/>
      <c r="C10" s="10" t="s">
        <v>2</v>
      </c>
      <c r="D10" s="12" t="s">
        <v>50</v>
      </c>
      <c r="E10" s="50">
        <v>252064.6</v>
      </c>
      <c r="F10" s="50">
        <v>301418.6</v>
      </c>
      <c r="I10" s="5"/>
    </row>
    <row r="11" spans="1:8" ht="16.5" customHeight="1">
      <c r="A11" s="9"/>
      <c r="B11" s="9"/>
      <c r="C11" s="10" t="s">
        <v>3</v>
      </c>
      <c r="D11" s="12" t="s">
        <v>51</v>
      </c>
      <c r="E11" s="50">
        <v>14849992</v>
      </c>
      <c r="F11" s="50">
        <v>4455748</v>
      </c>
      <c r="H11" s="4"/>
    </row>
    <row r="12" spans="1:10" ht="16.5" customHeight="1">
      <c r="A12" s="9"/>
      <c r="B12" s="9"/>
      <c r="C12" s="10" t="s">
        <v>5</v>
      </c>
      <c r="D12" s="12" t="s">
        <v>52</v>
      </c>
      <c r="E12" s="50">
        <v>40512</v>
      </c>
      <c r="F12" s="50">
        <v>285262</v>
      </c>
      <c r="J12" s="4"/>
    </row>
    <row r="13" spans="1:9" ht="16.5" customHeight="1">
      <c r="A13" s="9"/>
      <c r="B13" s="9"/>
      <c r="C13" s="10" t="s">
        <v>6</v>
      </c>
      <c r="D13" s="12" t="s">
        <v>53</v>
      </c>
      <c r="E13" s="50"/>
      <c r="F13" s="50">
        <v>70048</v>
      </c>
      <c r="I13" s="4"/>
    </row>
    <row r="14" spans="1:9" ht="16.5" customHeight="1">
      <c r="A14" s="9"/>
      <c r="B14" s="9"/>
      <c r="C14" s="10" t="s">
        <v>12</v>
      </c>
      <c r="D14" s="12" t="s">
        <v>192</v>
      </c>
      <c r="E14" s="50">
        <v>13636</v>
      </c>
      <c r="F14" s="50">
        <v>13636</v>
      </c>
      <c r="I14" s="4"/>
    </row>
    <row r="15" spans="1:9" ht="16.5" customHeight="1">
      <c r="A15" s="9"/>
      <c r="B15" s="9"/>
      <c r="C15" s="10" t="s">
        <v>55</v>
      </c>
      <c r="D15" s="12" t="s">
        <v>54</v>
      </c>
      <c r="E15" s="50"/>
      <c r="F15" s="50"/>
      <c r="I15" s="4"/>
    </row>
    <row r="16" spans="1:9" ht="16.5" customHeight="1">
      <c r="A16" s="9"/>
      <c r="B16" s="9"/>
      <c r="C16" s="10" t="s">
        <v>56</v>
      </c>
      <c r="D16" s="12"/>
      <c r="E16" s="50"/>
      <c r="F16" s="50"/>
      <c r="I16" s="4"/>
    </row>
    <row r="17" spans="1:11" ht="16.5" customHeight="1">
      <c r="A17" s="9"/>
      <c r="B17" s="9">
        <v>4</v>
      </c>
      <c r="C17" s="10"/>
      <c r="D17" s="8" t="s">
        <v>7</v>
      </c>
      <c r="E17" s="48">
        <f>SUM(E18:E24)</f>
        <v>1116667</v>
      </c>
      <c r="F17" s="48">
        <f>SUM(F18:F24)</f>
        <v>5366533</v>
      </c>
      <c r="K17" s="2"/>
    </row>
    <row r="18" spans="1:11" ht="16.5" customHeight="1">
      <c r="A18" s="9"/>
      <c r="B18" s="9"/>
      <c r="C18" s="10" t="s">
        <v>2</v>
      </c>
      <c r="D18" s="12" t="s">
        <v>8</v>
      </c>
      <c r="E18" s="50">
        <v>1116667</v>
      </c>
      <c r="F18" s="50">
        <v>5366533</v>
      </c>
      <c r="K18" s="5"/>
    </row>
    <row r="19" spans="1:10" ht="16.5" customHeight="1">
      <c r="A19" s="9"/>
      <c r="B19" s="9"/>
      <c r="C19" s="10" t="s">
        <v>3</v>
      </c>
      <c r="D19" s="12" t="s">
        <v>57</v>
      </c>
      <c r="E19" s="50"/>
      <c r="F19" s="50"/>
      <c r="J19" s="3"/>
    </row>
    <row r="20" spans="1:10" ht="16.5" customHeight="1">
      <c r="A20" s="9"/>
      <c r="B20" s="9"/>
      <c r="C20" s="10" t="s">
        <v>5</v>
      </c>
      <c r="D20" s="12" t="s">
        <v>9</v>
      </c>
      <c r="E20" s="50"/>
      <c r="F20" s="50"/>
      <c r="J20" s="4"/>
    </row>
    <row r="21" spans="1:10" ht="16.5" customHeight="1">
      <c r="A21" s="9"/>
      <c r="B21" s="9"/>
      <c r="C21" s="10" t="s">
        <v>6</v>
      </c>
      <c r="D21" s="12" t="s">
        <v>10</v>
      </c>
      <c r="E21" s="50"/>
      <c r="F21" s="50"/>
      <c r="J21" s="4"/>
    </row>
    <row r="22" spans="1:11" ht="16.5" customHeight="1">
      <c r="A22" s="9"/>
      <c r="B22" s="9"/>
      <c r="C22" s="10" t="s">
        <v>12</v>
      </c>
      <c r="D22" s="12" t="s">
        <v>11</v>
      </c>
      <c r="E22" s="49"/>
      <c r="F22" s="49"/>
      <c r="K22" s="5"/>
    </row>
    <row r="23" spans="1:11" ht="16.5" customHeight="1">
      <c r="A23" s="9"/>
      <c r="B23" s="9"/>
      <c r="C23" s="10" t="s">
        <v>55</v>
      </c>
      <c r="D23" s="12" t="s">
        <v>58</v>
      </c>
      <c r="E23" s="50"/>
      <c r="F23" s="50"/>
      <c r="K23" s="3"/>
    </row>
    <row r="24" spans="1:10" ht="16.5" customHeight="1">
      <c r="A24" s="9"/>
      <c r="B24" s="9"/>
      <c r="C24" s="10" t="s">
        <v>56</v>
      </c>
      <c r="E24" s="50"/>
      <c r="F24" s="50"/>
      <c r="J24" s="4"/>
    </row>
    <row r="25" spans="1:9" ht="16.5" customHeight="1">
      <c r="A25" s="9"/>
      <c r="B25" s="9">
        <v>5</v>
      </c>
      <c r="C25" s="10"/>
      <c r="D25" s="8" t="s">
        <v>13</v>
      </c>
      <c r="E25" s="48"/>
      <c r="F25" s="48"/>
      <c r="I25" s="1"/>
    </row>
    <row r="26" spans="1:8" ht="16.5" customHeight="1">
      <c r="A26" s="9"/>
      <c r="B26" s="9">
        <v>6</v>
      </c>
      <c r="C26" s="10"/>
      <c r="D26" s="8" t="s">
        <v>59</v>
      </c>
      <c r="E26" s="48"/>
      <c r="F26" s="48"/>
      <c r="H26" s="1"/>
    </row>
    <row r="27" spans="1:8" ht="16.5" customHeight="1">
      <c r="A27" s="9"/>
      <c r="B27" s="9">
        <v>7</v>
      </c>
      <c r="C27" s="10"/>
      <c r="D27" s="8" t="s">
        <v>14</v>
      </c>
      <c r="E27" s="48">
        <f>E28</f>
        <v>3955322</v>
      </c>
      <c r="F27" s="48">
        <f>F28</f>
        <v>3955322</v>
      </c>
      <c r="H27" s="1"/>
    </row>
    <row r="28" spans="1:8" ht="16.5" customHeight="1">
      <c r="A28" s="9"/>
      <c r="B28" s="9"/>
      <c r="C28" s="10" t="s">
        <v>2</v>
      </c>
      <c r="D28" s="12" t="s">
        <v>60</v>
      </c>
      <c r="E28" s="50">
        <v>3955322</v>
      </c>
      <c r="F28" s="50">
        <v>3955322</v>
      </c>
      <c r="H28" s="1"/>
    </row>
    <row r="29" spans="1:8" ht="16.5" customHeight="1">
      <c r="A29" s="9"/>
      <c r="B29" s="9"/>
      <c r="C29" s="10" t="s">
        <v>3</v>
      </c>
      <c r="D29" s="8"/>
      <c r="E29" s="48"/>
      <c r="F29" s="48"/>
      <c r="H29" s="1"/>
    </row>
    <row r="30" spans="1:11" ht="16.5" customHeight="1">
      <c r="A30" s="9" t="s">
        <v>15</v>
      </c>
      <c r="B30" s="9"/>
      <c r="C30" s="10"/>
      <c r="D30" s="8" t="s">
        <v>62</v>
      </c>
      <c r="E30" s="48">
        <f>E31+E32+E37+E38+E39+E40</f>
        <v>1226537.4</v>
      </c>
      <c r="F30" s="48">
        <f>F31+F32+F37+F38+F39+F40</f>
        <v>13429190</v>
      </c>
      <c r="K30" s="2"/>
    </row>
    <row r="31" spans="1:9" ht="16.5" customHeight="1">
      <c r="A31" s="9"/>
      <c r="B31" s="9">
        <v>1</v>
      </c>
      <c r="C31" s="10"/>
      <c r="D31" s="8" t="s">
        <v>16</v>
      </c>
      <c r="E31" s="48"/>
      <c r="F31" s="48"/>
      <c r="I31" s="1"/>
    </row>
    <row r="32" spans="1:10" ht="16.5" customHeight="1">
      <c r="A32" s="9"/>
      <c r="B32" s="9">
        <v>2</v>
      </c>
      <c r="C32" s="10"/>
      <c r="D32" s="8" t="s">
        <v>17</v>
      </c>
      <c r="E32" s="48">
        <f>SUM(E33:E36)</f>
        <v>1226537.4</v>
      </c>
      <c r="F32" s="48">
        <f>SUM(F33:F36)</f>
        <v>13429190</v>
      </c>
      <c r="J32" s="2"/>
    </row>
    <row r="33" spans="1:12" ht="16.5" customHeight="1">
      <c r="A33" s="9"/>
      <c r="B33" s="9"/>
      <c r="C33" s="10" t="s">
        <v>2</v>
      </c>
      <c r="D33" s="12" t="s">
        <v>18</v>
      </c>
      <c r="E33" s="50"/>
      <c r="F33" s="50"/>
      <c r="L33" s="4"/>
    </row>
    <row r="34" spans="1:11" ht="16.5" customHeight="1">
      <c r="A34" s="9"/>
      <c r="B34" s="9"/>
      <c r="C34" s="10" t="s">
        <v>3</v>
      </c>
      <c r="D34" s="12" t="s">
        <v>19</v>
      </c>
      <c r="E34" s="50">
        <v>846437.4</v>
      </c>
      <c r="F34" s="50">
        <v>13061690</v>
      </c>
      <c r="K34" s="4"/>
    </row>
    <row r="35" spans="1:10" ht="16.5" customHeight="1">
      <c r="A35" s="9"/>
      <c r="B35" s="9"/>
      <c r="C35" s="10" t="s">
        <v>3</v>
      </c>
      <c r="D35" s="12" t="s">
        <v>20</v>
      </c>
      <c r="E35" s="50">
        <v>294000</v>
      </c>
      <c r="F35" s="50">
        <v>367500</v>
      </c>
      <c r="J35" s="5"/>
    </row>
    <row r="36" spans="1:7" ht="16.5" customHeight="1">
      <c r="A36" s="9"/>
      <c r="B36" s="9"/>
      <c r="C36" s="10" t="s">
        <v>6</v>
      </c>
      <c r="D36" s="12" t="s">
        <v>21</v>
      </c>
      <c r="E36" s="50">
        <v>86100</v>
      </c>
      <c r="F36" s="50"/>
      <c r="G36" s="4"/>
    </row>
    <row r="37" spans="1:9" ht="16.5" customHeight="1">
      <c r="A37" s="9"/>
      <c r="B37" s="9">
        <v>3</v>
      </c>
      <c r="C37" s="10"/>
      <c r="D37" s="8" t="s">
        <v>22</v>
      </c>
      <c r="E37" s="48"/>
      <c r="F37" s="48"/>
      <c r="I37" s="1"/>
    </row>
    <row r="38" spans="1:9" ht="16.5" customHeight="1">
      <c r="A38" s="9"/>
      <c r="B38" s="9">
        <v>4</v>
      </c>
      <c r="C38" s="10"/>
      <c r="D38" s="8" t="s">
        <v>23</v>
      </c>
      <c r="E38" s="48"/>
      <c r="F38" s="48"/>
      <c r="I38" s="1"/>
    </row>
    <row r="39" spans="1:9" ht="16.5" customHeight="1">
      <c r="A39" s="9"/>
      <c r="B39" s="9">
        <v>5</v>
      </c>
      <c r="C39" s="10"/>
      <c r="D39" s="8" t="s">
        <v>24</v>
      </c>
      <c r="E39" s="48"/>
      <c r="F39" s="48"/>
      <c r="I39" s="1"/>
    </row>
    <row r="40" spans="1:10" ht="16.5" customHeight="1">
      <c r="A40" s="9"/>
      <c r="B40" s="9">
        <v>6</v>
      </c>
      <c r="C40" s="10"/>
      <c r="D40" s="8" t="s">
        <v>25</v>
      </c>
      <c r="E40" s="48"/>
      <c r="F40" s="48"/>
      <c r="J40" s="1"/>
    </row>
    <row r="41" spans="1:10" ht="16.5" customHeight="1">
      <c r="A41" s="10"/>
      <c r="B41" s="10"/>
      <c r="C41" s="10"/>
      <c r="D41" s="8" t="s">
        <v>63</v>
      </c>
      <c r="E41" s="48">
        <f>E30+E4</f>
        <v>24812122.349999998</v>
      </c>
      <c r="F41" s="48">
        <f>F30+F4</f>
        <v>30378546.28</v>
      </c>
      <c r="J41" s="7"/>
    </row>
    <row r="43" ht="16.5" customHeight="1">
      <c r="D43" s="70" t="s">
        <v>202</v>
      </c>
    </row>
    <row r="47" spans="1:6" ht="16.5" customHeight="1">
      <c r="A47" s="15" t="s">
        <v>64</v>
      </c>
      <c r="B47" s="16"/>
      <c r="C47" s="16"/>
      <c r="D47" s="17" t="s">
        <v>68</v>
      </c>
      <c r="E47" s="47" t="s">
        <v>66</v>
      </c>
      <c r="F47" s="47" t="s">
        <v>67</v>
      </c>
    </row>
    <row r="48" spans="1:9" ht="16.5" customHeight="1">
      <c r="A48" s="9" t="s">
        <v>0</v>
      </c>
      <c r="B48" s="9"/>
      <c r="C48" s="10"/>
      <c r="D48" s="8" t="s">
        <v>69</v>
      </c>
      <c r="E48" s="48">
        <f>E49+E50+E53+E65+E66</f>
        <v>11004170.24</v>
      </c>
      <c r="F48" s="48">
        <f>F49+F50+F53+F65+F66</f>
        <v>4830036.57</v>
      </c>
      <c r="I48" s="2"/>
    </row>
    <row r="49" spans="1:11" ht="16.5" customHeight="1">
      <c r="A49" s="9"/>
      <c r="B49" s="9">
        <v>1</v>
      </c>
      <c r="C49" s="10"/>
      <c r="D49" s="8" t="s">
        <v>29</v>
      </c>
      <c r="E49" s="50"/>
      <c r="F49" s="50"/>
      <c r="K49" s="1"/>
    </row>
    <row r="50" spans="1:11" ht="16.5" customHeight="1">
      <c r="A50" s="9"/>
      <c r="B50" s="9">
        <v>2</v>
      </c>
      <c r="C50" s="10"/>
      <c r="D50" s="8" t="s">
        <v>30</v>
      </c>
      <c r="E50" s="48">
        <f>E51+E52</f>
        <v>0</v>
      </c>
      <c r="F50" s="48">
        <f>F51+F52</f>
        <v>0</v>
      </c>
      <c r="K50" s="1"/>
    </row>
    <row r="51" spans="1:9" ht="16.5" customHeight="1">
      <c r="A51" s="9"/>
      <c r="B51" s="9"/>
      <c r="C51" s="10" t="s">
        <v>2</v>
      </c>
      <c r="D51" s="12" t="s">
        <v>70</v>
      </c>
      <c r="E51" s="50"/>
      <c r="F51" s="50"/>
      <c r="I51" s="4"/>
    </row>
    <row r="52" spans="1:9" ht="16.5" customHeight="1">
      <c r="A52" s="9"/>
      <c r="B52" s="9"/>
      <c r="C52" s="10" t="s">
        <v>3</v>
      </c>
      <c r="D52" s="12" t="s">
        <v>71</v>
      </c>
      <c r="E52" s="50"/>
      <c r="F52" s="50"/>
      <c r="I52" s="4"/>
    </row>
    <row r="53" spans="1:9" ht="16.5" customHeight="1">
      <c r="A53" s="9"/>
      <c r="B53" s="9">
        <v>3</v>
      </c>
      <c r="C53" s="10"/>
      <c r="D53" s="8" t="s">
        <v>31</v>
      </c>
      <c r="E53" s="48">
        <f>SUM(E54:E64)</f>
        <v>11004170.24</v>
      </c>
      <c r="F53" s="48">
        <f>SUM(F54:F64)</f>
        <v>4830036.57</v>
      </c>
      <c r="I53" s="2"/>
    </row>
    <row r="54" spans="1:8" ht="16.5" customHeight="1">
      <c r="A54" s="9"/>
      <c r="B54" s="9"/>
      <c r="C54" s="10" t="s">
        <v>2</v>
      </c>
      <c r="D54" s="12" t="s">
        <v>43</v>
      </c>
      <c r="E54" s="50">
        <v>8695860.51</v>
      </c>
      <c r="F54" s="50">
        <v>2302034.84</v>
      </c>
      <c r="H54" s="5"/>
    </row>
    <row r="55" spans="1:8" ht="16.5" customHeight="1">
      <c r="A55" s="9"/>
      <c r="B55" s="9"/>
      <c r="C55" s="10" t="s">
        <v>3</v>
      </c>
      <c r="D55" s="12" t="s">
        <v>44</v>
      </c>
      <c r="E55" s="50">
        <v>1131914</v>
      </c>
      <c r="F55" s="50">
        <v>2337947</v>
      </c>
      <c r="H55" s="5"/>
    </row>
    <row r="56" spans="1:9" ht="16.5" customHeight="1">
      <c r="A56" s="9"/>
      <c r="B56" s="9"/>
      <c r="C56" s="10" t="s">
        <v>5</v>
      </c>
      <c r="D56" s="12" t="s">
        <v>72</v>
      </c>
      <c r="E56" s="50">
        <v>400365</v>
      </c>
      <c r="F56" s="50">
        <v>68913</v>
      </c>
      <c r="I56" s="5"/>
    </row>
    <row r="57" spans="1:7" ht="16.5" customHeight="1">
      <c r="A57" s="9"/>
      <c r="B57" s="9"/>
      <c r="C57" s="10" t="s">
        <v>6</v>
      </c>
      <c r="D57" s="12" t="s">
        <v>73</v>
      </c>
      <c r="E57" s="50">
        <v>0</v>
      </c>
      <c r="F57" s="50">
        <v>13700</v>
      </c>
      <c r="G57" s="3"/>
    </row>
    <row r="58" spans="1:9" ht="16.5" customHeight="1">
      <c r="A58" s="9"/>
      <c r="B58" s="9"/>
      <c r="C58" s="10" t="s">
        <v>12</v>
      </c>
      <c r="D58" s="12" t="s">
        <v>74</v>
      </c>
      <c r="E58" s="65"/>
      <c r="F58" s="65"/>
      <c r="I58" s="3"/>
    </row>
    <row r="59" spans="1:9" ht="16.5" customHeight="1">
      <c r="A59" s="9"/>
      <c r="B59" s="9"/>
      <c r="C59" s="10" t="s">
        <v>56</v>
      </c>
      <c r="D59" s="12" t="s">
        <v>75</v>
      </c>
      <c r="E59" s="65">
        <v>668589</v>
      </c>
      <c r="F59" s="65"/>
      <c r="I59" s="3"/>
    </row>
    <row r="60" spans="1:8" ht="16.5" customHeight="1">
      <c r="A60" s="9"/>
      <c r="B60" s="9"/>
      <c r="C60" s="10" t="s">
        <v>80</v>
      </c>
      <c r="D60" s="12" t="s">
        <v>76</v>
      </c>
      <c r="E60" s="65"/>
      <c r="F60" s="65"/>
      <c r="H60" s="3"/>
    </row>
    <row r="61" spans="1:8" ht="16.5" customHeight="1">
      <c r="A61" s="9"/>
      <c r="B61" s="9"/>
      <c r="C61" s="10" t="s">
        <v>81</v>
      </c>
      <c r="D61" s="12" t="s">
        <v>77</v>
      </c>
      <c r="E61" s="50"/>
      <c r="F61" s="50"/>
      <c r="H61" s="3"/>
    </row>
    <row r="62" spans="1:8" ht="16.5" customHeight="1">
      <c r="A62" s="9"/>
      <c r="B62" s="9"/>
      <c r="C62" s="10" t="s">
        <v>82</v>
      </c>
      <c r="D62" s="12" t="s">
        <v>78</v>
      </c>
      <c r="E62" s="50"/>
      <c r="F62" s="50"/>
      <c r="H62" s="3"/>
    </row>
    <row r="63" spans="1:6" ht="16.5" customHeight="1">
      <c r="A63" s="9"/>
      <c r="B63" s="9"/>
      <c r="C63" s="10" t="s">
        <v>83</v>
      </c>
      <c r="D63" s="12" t="s">
        <v>79</v>
      </c>
      <c r="E63" s="50"/>
      <c r="F63" s="50"/>
    </row>
    <row r="64" spans="1:6" ht="16.5" customHeight="1">
      <c r="A64" s="9"/>
      <c r="B64" s="9"/>
      <c r="C64" s="10" t="s">
        <v>186</v>
      </c>
      <c r="D64" s="12" t="s">
        <v>187</v>
      </c>
      <c r="E64" s="50">
        <v>107441.73</v>
      </c>
      <c r="F64" s="50">
        <v>107441.73</v>
      </c>
    </row>
    <row r="65" spans="1:8" ht="16.5" customHeight="1">
      <c r="A65" s="9"/>
      <c r="B65" s="9">
        <v>4</v>
      </c>
      <c r="C65" s="10"/>
      <c r="D65" s="8" t="s">
        <v>27</v>
      </c>
      <c r="E65" s="48"/>
      <c r="F65" s="48"/>
      <c r="H65" s="1"/>
    </row>
    <row r="66" spans="1:9" ht="16.5" customHeight="1">
      <c r="A66" s="9"/>
      <c r="B66" s="9">
        <v>5</v>
      </c>
      <c r="C66" s="10"/>
      <c r="D66" s="8" t="s">
        <v>28</v>
      </c>
      <c r="E66" s="48"/>
      <c r="F66" s="48"/>
      <c r="I66" s="1"/>
    </row>
    <row r="67" spans="1:9" ht="16.5" customHeight="1">
      <c r="A67" s="9" t="s">
        <v>15</v>
      </c>
      <c r="B67" s="9"/>
      <c r="C67" s="10"/>
      <c r="D67" s="8" t="s">
        <v>84</v>
      </c>
      <c r="E67" s="48">
        <f>E68+E71+E73+E72</f>
        <v>0</v>
      </c>
      <c r="F67" s="48">
        <f>F68+F71+F73+F72</f>
        <v>0</v>
      </c>
      <c r="I67" s="1"/>
    </row>
    <row r="68" spans="1:10" ht="16.5" customHeight="1">
      <c r="A68" s="9"/>
      <c r="B68" s="9">
        <v>1</v>
      </c>
      <c r="C68" s="10"/>
      <c r="D68" s="8" t="s">
        <v>32</v>
      </c>
      <c r="E68" s="48">
        <f>E69+E70</f>
        <v>0</v>
      </c>
      <c r="F68" s="48">
        <f>F69+F70</f>
        <v>0</v>
      </c>
      <c r="J68" s="1"/>
    </row>
    <row r="69" spans="1:7" ht="16.5" customHeight="1">
      <c r="A69" s="9"/>
      <c r="B69" s="9"/>
      <c r="C69" s="10" t="s">
        <v>2</v>
      </c>
      <c r="D69" s="12" t="s">
        <v>45</v>
      </c>
      <c r="E69" s="50"/>
      <c r="F69" s="50"/>
      <c r="G69" s="4"/>
    </row>
    <row r="70" spans="1:9" ht="16.5" customHeight="1">
      <c r="A70" s="9"/>
      <c r="B70" s="9"/>
      <c r="C70" s="10" t="s">
        <v>3</v>
      </c>
      <c r="D70" s="12" t="s">
        <v>46</v>
      </c>
      <c r="E70" s="50"/>
      <c r="F70" s="50"/>
      <c r="I70" s="4"/>
    </row>
    <row r="71" spans="1:8" ht="16.5" customHeight="1">
      <c r="A71" s="9"/>
      <c r="B71" s="9">
        <v>2</v>
      </c>
      <c r="C71" s="10"/>
      <c r="D71" s="8" t="s">
        <v>33</v>
      </c>
      <c r="E71" s="50"/>
      <c r="F71" s="50"/>
      <c r="H71" s="1"/>
    </row>
    <row r="72" spans="1:8" ht="16.5" customHeight="1">
      <c r="A72" s="9"/>
      <c r="B72" s="9">
        <v>3</v>
      </c>
      <c r="C72" s="10"/>
      <c r="D72" s="8" t="s">
        <v>35</v>
      </c>
      <c r="E72" s="50"/>
      <c r="F72" s="50"/>
      <c r="H72" s="1"/>
    </row>
    <row r="73" spans="1:9" ht="16.5" customHeight="1">
      <c r="A73" s="9"/>
      <c r="B73" s="9">
        <v>4</v>
      </c>
      <c r="C73" s="10"/>
      <c r="D73" s="8" t="s">
        <v>34</v>
      </c>
      <c r="E73" s="50"/>
      <c r="F73" s="50"/>
      <c r="I73" s="1"/>
    </row>
    <row r="74" spans="1:9" ht="16.5" customHeight="1">
      <c r="A74" s="9"/>
      <c r="B74" s="9"/>
      <c r="C74" s="10"/>
      <c r="D74" s="8" t="s">
        <v>85</v>
      </c>
      <c r="E74" s="48">
        <f>E48+E67</f>
        <v>11004170.24</v>
      </c>
      <c r="F74" s="48">
        <f>F48+F67</f>
        <v>4830036.57</v>
      </c>
      <c r="I74" s="1"/>
    </row>
    <row r="75" spans="1:10" ht="16.5" customHeight="1">
      <c r="A75" s="9" t="s">
        <v>26</v>
      </c>
      <c r="B75" s="9"/>
      <c r="C75" s="10"/>
      <c r="D75" s="8" t="s">
        <v>86</v>
      </c>
      <c r="E75" s="48">
        <f>E76+E77+E78+E79+E80+E81+E85+E86</f>
        <v>13807952.11</v>
      </c>
      <c r="F75" s="48">
        <f>F76+F77+F78+F79+F80+F81+F85+F86</f>
        <v>25548509.71</v>
      </c>
      <c r="J75" s="2"/>
    </row>
    <row r="76" spans="1:9" ht="16.5" customHeight="1">
      <c r="A76" s="9"/>
      <c r="B76" s="9">
        <v>1</v>
      </c>
      <c r="C76" s="10"/>
      <c r="D76" s="8" t="s">
        <v>87</v>
      </c>
      <c r="E76" s="50"/>
      <c r="F76" s="50"/>
      <c r="I76" s="1"/>
    </row>
    <row r="77" spans="1:6" ht="16.5" customHeight="1">
      <c r="A77" s="9"/>
      <c r="B77" s="9">
        <v>2</v>
      </c>
      <c r="C77" s="10"/>
      <c r="D77" s="8" t="s">
        <v>88</v>
      </c>
      <c r="E77" s="50"/>
      <c r="F77" s="50"/>
    </row>
    <row r="78" spans="1:9" ht="16.5" customHeight="1">
      <c r="A78" s="9"/>
      <c r="B78" s="9">
        <v>3</v>
      </c>
      <c r="C78" s="10"/>
      <c r="D78" s="8" t="s">
        <v>36</v>
      </c>
      <c r="E78" s="50">
        <v>3700000</v>
      </c>
      <c r="F78" s="50">
        <v>15870703.6</v>
      </c>
      <c r="I78" s="2"/>
    </row>
    <row r="79" spans="1:10" ht="16.5" customHeight="1">
      <c r="A79" s="9"/>
      <c r="B79" s="9">
        <v>4</v>
      </c>
      <c r="C79" s="10"/>
      <c r="D79" s="8" t="s">
        <v>37</v>
      </c>
      <c r="E79" s="50"/>
      <c r="F79" s="50"/>
      <c r="J79" s="1"/>
    </row>
    <row r="80" spans="1:7" ht="16.5" customHeight="1">
      <c r="A80" s="9"/>
      <c r="B80" s="9">
        <v>5</v>
      </c>
      <c r="C80" s="10"/>
      <c r="D80" s="8" t="s">
        <v>38</v>
      </c>
      <c r="E80" s="50"/>
      <c r="F80" s="50"/>
      <c r="G80" s="1"/>
    </row>
    <row r="81" spans="1:7" ht="16.5" customHeight="1">
      <c r="A81" s="9"/>
      <c r="B81" s="9">
        <v>6</v>
      </c>
      <c r="C81" s="10"/>
      <c r="D81" s="8" t="s">
        <v>181</v>
      </c>
      <c r="E81" s="48">
        <f>E82+E83+E84</f>
        <v>534869</v>
      </c>
      <c r="F81" s="48">
        <f>F82+F83+F84</f>
        <v>523035</v>
      </c>
      <c r="G81" s="1"/>
    </row>
    <row r="82" spans="1:9" ht="16.5" customHeight="1">
      <c r="A82" s="9"/>
      <c r="B82" s="9"/>
      <c r="C82" s="10" t="s">
        <v>2</v>
      </c>
      <c r="D82" s="12" t="s">
        <v>180</v>
      </c>
      <c r="E82" s="50"/>
      <c r="F82" s="50"/>
      <c r="I82" s="1"/>
    </row>
    <row r="83" spans="1:10" ht="16.5" customHeight="1">
      <c r="A83" s="9"/>
      <c r="B83" s="9"/>
      <c r="C83" s="10" t="s">
        <v>3</v>
      </c>
      <c r="D83" s="12" t="s">
        <v>39</v>
      </c>
      <c r="E83" s="50">
        <v>534869</v>
      </c>
      <c r="F83" s="50">
        <v>523035</v>
      </c>
      <c r="J83" s="1"/>
    </row>
    <row r="84" spans="1:10" ht="16.5" customHeight="1">
      <c r="A84" s="9"/>
      <c r="B84" s="9"/>
      <c r="C84" s="10" t="s">
        <v>5</v>
      </c>
      <c r="D84" s="12" t="s">
        <v>40</v>
      </c>
      <c r="E84" s="50"/>
      <c r="F84" s="50"/>
      <c r="J84" s="1"/>
    </row>
    <row r="85" spans="1:9" ht="16.5" customHeight="1">
      <c r="A85" s="9"/>
      <c r="B85" s="9">
        <v>9</v>
      </c>
      <c r="C85" s="10"/>
      <c r="D85" s="8" t="s">
        <v>41</v>
      </c>
      <c r="E85" s="50">
        <v>9142937.11</v>
      </c>
      <c r="F85" s="50">
        <v>8918083.44</v>
      </c>
      <c r="I85" s="1"/>
    </row>
    <row r="86" spans="1:8" ht="16.5" customHeight="1">
      <c r="A86" s="9"/>
      <c r="B86" s="9">
        <v>10</v>
      </c>
      <c r="C86" s="10"/>
      <c r="D86" s="8" t="s">
        <v>42</v>
      </c>
      <c r="E86" s="50">
        <v>430146</v>
      </c>
      <c r="F86" s="50">
        <v>236687.67</v>
      </c>
      <c r="H86" s="2"/>
    </row>
    <row r="87" spans="1:9" ht="16.5" customHeight="1">
      <c r="A87" s="11"/>
      <c r="B87" s="11"/>
      <c r="C87" s="11"/>
      <c r="D87" s="8" t="s">
        <v>89</v>
      </c>
      <c r="E87" s="48">
        <f>E74+E75</f>
        <v>24812122.35</v>
      </c>
      <c r="F87" s="48">
        <f>F74+F75</f>
        <v>30378546.28</v>
      </c>
      <c r="I87" s="7"/>
    </row>
    <row r="88" ht="16.5" customHeight="1">
      <c r="D88" s="6"/>
    </row>
    <row r="89" spans="4:5" ht="16.5" customHeight="1">
      <c r="D89" t="str">
        <f>D43</f>
        <v>EUROSTIL </v>
      </c>
      <c r="E89" s="51">
        <f>E41-E87</f>
        <v>0</v>
      </c>
    </row>
  </sheetData>
  <sheetProtection/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31" sqref="F31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4" width="16.00390625" style="51" bestFit="1" customWidth="1"/>
    <col min="5" max="5" width="15.57421875" style="51" bestFit="1" customWidth="1"/>
  </cols>
  <sheetData>
    <row r="1" spans="1:5" ht="16.5" customHeight="1">
      <c r="A1" s="80" t="s">
        <v>197</v>
      </c>
      <c r="B1" s="80"/>
      <c r="C1" s="80"/>
      <c r="D1" s="80"/>
      <c r="E1" s="80"/>
    </row>
    <row r="2" spans="1:5" ht="16.5" customHeight="1">
      <c r="A2"/>
      <c r="B2"/>
      <c r="D2"/>
      <c r="E2"/>
    </row>
    <row r="3" spans="1:5" ht="16.5" customHeight="1">
      <c r="A3" s="81" t="s">
        <v>90</v>
      </c>
      <c r="B3" s="81"/>
      <c r="C3" s="81"/>
      <c r="D3" s="81"/>
      <c r="E3" s="81"/>
    </row>
    <row r="4" spans="1:5" ht="16.5" customHeight="1">
      <c r="A4"/>
      <c r="B4"/>
      <c r="D4"/>
      <c r="E4"/>
    </row>
    <row r="5" spans="1:5" ht="16.5" customHeight="1">
      <c r="A5" s="15" t="s">
        <v>64</v>
      </c>
      <c r="B5" s="16"/>
      <c r="C5" s="17" t="s">
        <v>91</v>
      </c>
      <c r="D5" s="47" t="s">
        <v>66</v>
      </c>
      <c r="E5" s="47" t="s">
        <v>67</v>
      </c>
    </row>
    <row r="6" spans="1:9" ht="16.5" customHeight="1">
      <c r="A6" s="10">
        <v>1</v>
      </c>
      <c r="B6" s="10"/>
      <c r="C6" s="12" t="s">
        <v>92</v>
      </c>
      <c r="D6" s="50">
        <v>77542503</v>
      </c>
      <c r="E6" s="50">
        <v>25734898</v>
      </c>
      <c r="I6" s="2"/>
    </row>
    <row r="7" spans="1:10" ht="16.5" customHeight="1">
      <c r="A7" s="10">
        <v>2</v>
      </c>
      <c r="B7" s="10"/>
      <c r="C7" s="12" t="s">
        <v>93</v>
      </c>
      <c r="D7" s="50">
        <v>354957</v>
      </c>
      <c r="E7" s="50"/>
      <c r="J7" s="2"/>
    </row>
    <row r="8" spans="1:7" ht="16.5" customHeight="1">
      <c r="A8" s="10">
        <v>3</v>
      </c>
      <c r="B8" s="10"/>
      <c r="C8" s="12" t="s">
        <v>94</v>
      </c>
      <c r="D8" s="50"/>
      <c r="E8" s="50"/>
      <c r="G8" s="1"/>
    </row>
    <row r="9" spans="1:7" ht="16.5" customHeight="1">
      <c r="A9" s="10">
        <v>4</v>
      </c>
      <c r="B9" s="10"/>
      <c r="C9" s="12" t="s">
        <v>95</v>
      </c>
      <c r="D9" s="50">
        <v>-65971962</v>
      </c>
      <c r="E9" s="50">
        <v>-19146697</v>
      </c>
      <c r="G9" s="2"/>
    </row>
    <row r="10" spans="1:8" ht="16.5" customHeight="1">
      <c r="A10" s="9">
        <v>5</v>
      </c>
      <c r="B10" s="10"/>
      <c r="C10" s="8" t="s">
        <v>96</v>
      </c>
      <c r="D10" s="48">
        <f>D11+D12</f>
        <v>-8960859</v>
      </c>
      <c r="E10" s="48">
        <f>E11+E12</f>
        <v>-3725064</v>
      </c>
      <c r="H10" s="5"/>
    </row>
    <row r="11" spans="1:7" ht="16.5" customHeight="1">
      <c r="A11" s="10"/>
      <c r="B11" s="10"/>
      <c r="C11" s="12" t="s">
        <v>97</v>
      </c>
      <c r="D11" s="50">
        <v>-7678542</v>
      </c>
      <c r="E11" s="50">
        <v>-3192000</v>
      </c>
      <c r="G11" s="4"/>
    </row>
    <row r="12" spans="1:9" ht="16.5" customHeight="1">
      <c r="A12" s="10"/>
      <c r="B12" s="10"/>
      <c r="C12" s="12" t="s">
        <v>120</v>
      </c>
      <c r="D12" s="50">
        <v>-1282317</v>
      </c>
      <c r="E12" s="50">
        <v>-533064</v>
      </c>
      <c r="I12" s="4"/>
    </row>
    <row r="13" spans="1:8" ht="16.5" customHeight="1">
      <c r="A13" s="10">
        <v>6</v>
      </c>
      <c r="B13" s="10"/>
      <c r="C13" s="12" t="s">
        <v>98</v>
      </c>
      <c r="D13" s="50">
        <v>-118049</v>
      </c>
      <c r="E13" s="50"/>
      <c r="H13" s="4"/>
    </row>
    <row r="14" spans="1:8" ht="16.5" customHeight="1">
      <c r="A14" s="10">
        <v>7</v>
      </c>
      <c r="B14" s="10"/>
      <c r="C14" s="12" t="s">
        <v>99</v>
      </c>
      <c r="D14" s="50">
        <v>-1895384</v>
      </c>
      <c r="E14" s="50">
        <v>-1476963.81</v>
      </c>
      <c r="H14" s="4"/>
    </row>
    <row r="15" spans="1:8" ht="16.5" customHeight="1">
      <c r="A15" s="9">
        <v>8</v>
      </c>
      <c r="B15" s="10"/>
      <c r="C15" s="8" t="s">
        <v>100</v>
      </c>
      <c r="D15" s="48">
        <f>D9+D10+D13+D14</f>
        <v>-76946254</v>
      </c>
      <c r="E15" s="48">
        <f>E9+E10+E13+E14</f>
        <v>-24348724.81</v>
      </c>
      <c r="H15" s="4"/>
    </row>
    <row r="16" spans="1:8" ht="16.5" customHeight="1">
      <c r="A16" s="10">
        <v>9</v>
      </c>
      <c r="B16" s="10"/>
      <c r="C16" s="12" t="s">
        <v>101</v>
      </c>
      <c r="D16" s="50">
        <f>(D6+D7-D8)+D15</f>
        <v>951206</v>
      </c>
      <c r="E16" s="50">
        <f>(E6+E7-E8)+E15</f>
        <v>1386173.1900000013</v>
      </c>
      <c r="H16" s="4"/>
    </row>
    <row r="17" spans="1:10" ht="16.5" customHeight="1">
      <c r="A17" s="10">
        <v>10</v>
      </c>
      <c r="B17" s="10"/>
      <c r="C17" s="12" t="s">
        <v>121</v>
      </c>
      <c r="D17" s="50"/>
      <c r="E17" s="50"/>
      <c r="J17" s="2"/>
    </row>
    <row r="18" spans="1:10" ht="16.5" customHeight="1">
      <c r="A18" s="10">
        <v>11</v>
      </c>
      <c r="B18" s="10"/>
      <c r="C18" s="12" t="s">
        <v>122</v>
      </c>
      <c r="D18" s="49"/>
      <c r="E18" s="49"/>
      <c r="J18" s="5"/>
    </row>
    <row r="19" spans="1:9" ht="16.5" customHeight="1">
      <c r="A19" s="9">
        <v>12</v>
      </c>
      <c r="B19" s="9"/>
      <c r="C19" s="8" t="s">
        <v>126</v>
      </c>
      <c r="D19" s="48">
        <f>D20+D21+D22+D23</f>
        <v>354</v>
      </c>
      <c r="E19" s="48">
        <f>E20+E21+E22+E23</f>
        <v>13491.95</v>
      </c>
      <c r="I19" s="3"/>
    </row>
    <row r="20" spans="1:9" ht="16.5" customHeight="1">
      <c r="A20" s="10"/>
      <c r="B20" s="10" t="s">
        <v>2</v>
      </c>
      <c r="C20" s="12" t="s">
        <v>123</v>
      </c>
      <c r="D20" s="50"/>
      <c r="E20" s="50"/>
      <c r="I20" s="4"/>
    </row>
    <row r="21" spans="1:9" ht="16.5" customHeight="1">
      <c r="A21" s="10"/>
      <c r="B21" s="10" t="s">
        <v>3</v>
      </c>
      <c r="C21" s="12" t="s">
        <v>124</v>
      </c>
      <c r="D21" s="50">
        <v>354</v>
      </c>
      <c r="E21" s="50">
        <v>13491.95</v>
      </c>
      <c r="I21" s="4"/>
    </row>
    <row r="22" spans="1:10" ht="16.5" customHeight="1">
      <c r="A22" s="10"/>
      <c r="B22" s="10" t="s">
        <v>5</v>
      </c>
      <c r="C22" s="12" t="s">
        <v>125</v>
      </c>
      <c r="D22" s="50"/>
      <c r="E22" s="49"/>
      <c r="J22" s="5"/>
    </row>
    <row r="23" spans="1:10" ht="16.5" customHeight="1">
      <c r="A23" s="10"/>
      <c r="B23" s="10" t="s">
        <v>6</v>
      </c>
      <c r="C23" s="12" t="s">
        <v>191</v>
      </c>
      <c r="D23" s="50"/>
      <c r="E23" s="50"/>
      <c r="J23" s="3"/>
    </row>
    <row r="24" spans="1:9" ht="16.5" customHeight="1">
      <c r="A24" s="9">
        <v>13</v>
      </c>
      <c r="B24" s="35"/>
      <c r="C24" s="34" t="s">
        <v>127</v>
      </c>
      <c r="D24" s="48">
        <f>D19</f>
        <v>354</v>
      </c>
      <c r="E24" s="48">
        <f>E19</f>
        <v>13491.95</v>
      </c>
      <c r="I24" s="4"/>
    </row>
    <row r="25" spans="1:8" ht="16.5" customHeight="1">
      <c r="A25" s="10">
        <v>14</v>
      </c>
      <c r="B25" s="10"/>
      <c r="C25" s="12" t="s">
        <v>128</v>
      </c>
      <c r="D25" s="48"/>
      <c r="E25" s="48">
        <v>-210195</v>
      </c>
      <c r="H25" s="1"/>
    </row>
    <row r="26" spans="1:7" ht="16.5" customHeight="1">
      <c r="A26" s="10">
        <v>15</v>
      </c>
      <c r="B26" s="10"/>
      <c r="C26" s="12" t="s">
        <v>129</v>
      </c>
      <c r="D26" s="48">
        <f>D16+D24+D25</f>
        <v>951560</v>
      </c>
      <c r="E26" s="48">
        <f>E16+E24+E25</f>
        <v>1189470.1400000013</v>
      </c>
      <c r="G26" s="1"/>
    </row>
    <row r="27" spans="1:7" ht="16.5" customHeight="1">
      <c r="A27" s="10">
        <v>16</v>
      </c>
      <c r="B27" s="10"/>
      <c r="C27" s="12" t="s">
        <v>130</v>
      </c>
      <c r="D27" s="48">
        <f>D26*10/100</f>
        <v>95156</v>
      </c>
      <c r="E27" s="48">
        <f>E26*10/100</f>
        <v>118947.01400000014</v>
      </c>
      <c r="G27" s="1"/>
    </row>
    <row r="28" spans="1:7" ht="16.5" customHeight="1">
      <c r="A28" s="10">
        <v>17</v>
      </c>
      <c r="B28" s="10"/>
      <c r="C28" s="12" t="s">
        <v>131</v>
      </c>
      <c r="D28" s="48">
        <f>D26-D27</f>
        <v>856404</v>
      </c>
      <c r="E28" s="48">
        <f>E26-E27</f>
        <v>1070523.126000001</v>
      </c>
      <c r="G28" s="1"/>
    </row>
    <row r="29" spans="1:7" ht="16.5" customHeight="1">
      <c r="A29" s="10">
        <v>18</v>
      </c>
      <c r="B29" s="10"/>
      <c r="C29" s="12" t="s">
        <v>132</v>
      </c>
      <c r="D29" s="48"/>
      <c r="E29" s="48"/>
      <c r="G29" s="1"/>
    </row>
  </sheetData>
  <sheetProtection/>
  <mergeCells count="2">
    <mergeCell ref="A1:E1"/>
    <mergeCell ref="A3:E3"/>
  </mergeCells>
  <printOptions/>
  <pageMargins left="1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C4">
      <selection activeCell="H14" sqref="H14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00390625" style="51" bestFit="1" customWidth="1"/>
    <col min="4" max="4" width="15.57421875" style="51" bestFit="1" customWidth="1"/>
    <col min="5" max="5" width="10.00390625" style="0" bestFit="1" customWidth="1"/>
    <col min="6" max="6" width="13.57421875" style="0" bestFit="1" customWidth="1"/>
    <col min="7" max="7" width="10.8515625" style="0" bestFit="1" customWidth="1"/>
    <col min="8" max="8" width="10.28125" style="0" customWidth="1"/>
    <col min="9" max="9" width="11.7109375" style="0" bestFit="1" customWidth="1"/>
  </cols>
  <sheetData>
    <row r="1" spans="1:4" ht="16.5" customHeight="1">
      <c r="A1" s="80" t="s">
        <v>198</v>
      </c>
      <c r="B1" s="80"/>
      <c r="C1" s="80"/>
      <c r="D1" s="80"/>
    </row>
    <row r="2" spans="1:4" ht="16.5" customHeight="1">
      <c r="A2" s="82"/>
      <c r="B2" s="82"/>
      <c r="C2" s="82"/>
      <c r="D2" s="82"/>
    </row>
    <row r="3" spans="1:4" ht="16.5" customHeight="1">
      <c r="A3" s="43"/>
      <c r="B3" s="14"/>
      <c r="C3" s="47" t="s">
        <v>66</v>
      </c>
      <c r="D3" s="47" t="s">
        <v>67</v>
      </c>
    </row>
    <row r="4" spans="1:8" ht="16.5" customHeight="1">
      <c r="A4" s="54" t="s">
        <v>0</v>
      </c>
      <c r="B4" s="8" t="s">
        <v>133</v>
      </c>
      <c r="C4" s="48"/>
      <c r="D4" s="48"/>
      <c r="H4" s="2"/>
    </row>
    <row r="5" spans="1:9" ht="16.5" customHeight="1">
      <c r="A5" s="10">
        <v>1</v>
      </c>
      <c r="B5" s="12" t="s">
        <v>134</v>
      </c>
      <c r="C5" s="50">
        <v>82706114</v>
      </c>
      <c r="D5" s="50">
        <v>48546615</v>
      </c>
      <c r="I5" s="2"/>
    </row>
    <row r="6" spans="1:9" ht="16.5" customHeight="1">
      <c r="A6" s="10">
        <v>2</v>
      </c>
      <c r="B6" s="12" t="s">
        <v>178</v>
      </c>
      <c r="C6" s="50">
        <v>220000</v>
      </c>
      <c r="D6" s="50"/>
      <c r="I6" s="2"/>
    </row>
    <row r="7" spans="1:6" ht="16.5" customHeight="1">
      <c r="A7" s="10">
        <v>3</v>
      </c>
      <c r="B7" s="12" t="s">
        <v>135</v>
      </c>
      <c r="C7" s="50">
        <v>-77019537</v>
      </c>
      <c r="D7" s="50">
        <v>-45359382</v>
      </c>
      <c r="F7" s="1"/>
    </row>
    <row r="8" spans="1:6" ht="16.5" customHeight="1">
      <c r="A8" s="10">
        <v>4</v>
      </c>
      <c r="B8" s="12" t="s">
        <v>136</v>
      </c>
      <c r="C8" s="50"/>
      <c r="D8" s="50"/>
      <c r="F8" s="2"/>
    </row>
    <row r="9" spans="1:6" ht="16.5" customHeight="1">
      <c r="A9" s="10">
        <v>5</v>
      </c>
      <c r="B9" s="12" t="s">
        <v>174</v>
      </c>
      <c r="C9" s="50"/>
      <c r="D9" s="50"/>
      <c r="F9" s="2"/>
    </row>
    <row r="10" spans="1:6" ht="16.5" customHeight="1">
      <c r="A10" s="10">
        <v>6</v>
      </c>
      <c r="B10" s="12" t="s">
        <v>137</v>
      </c>
      <c r="C10" s="50"/>
      <c r="D10" s="50"/>
      <c r="F10" s="2"/>
    </row>
    <row r="11" spans="1:9" ht="16.5" customHeight="1">
      <c r="A11" s="10">
        <v>7</v>
      </c>
      <c r="B11" s="12" t="s">
        <v>177</v>
      </c>
      <c r="C11" s="50">
        <v>-4846138.33</v>
      </c>
      <c r="D11" s="50">
        <v>-1506660</v>
      </c>
      <c r="E11" s="5"/>
      <c r="I11" s="64"/>
    </row>
    <row r="12" spans="1:8" ht="16.5" customHeight="1">
      <c r="A12" s="10">
        <v>8</v>
      </c>
      <c r="B12" s="12" t="s">
        <v>175</v>
      </c>
      <c r="C12" s="50">
        <v>-81120</v>
      </c>
      <c r="D12" s="50">
        <v>-4169316</v>
      </c>
      <c r="F12" s="2"/>
      <c r="G12" s="2"/>
      <c r="H12" s="2"/>
    </row>
    <row r="13" spans="1:6" ht="16.5" customHeight="1">
      <c r="A13" s="10">
        <v>9</v>
      </c>
      <c r="B13" s="12" t="s">
        <v>176</v>
      </c>
      <c r="C13" s="50">
        <v>-123670</v>
      </c>
      <c r="D13" s="50">
        <v>-2739534.6</v>
      </c>
      <c r="F13" s="2"/>
    </row>
    <row r="14" spans="1:8" ht="16.5" customHeight="1">
      <c r="A14" s="10"/>
      <c r="B14" s="8" t="s">
        <v>173</v>
      </c>
      <c r="C14" s="48">
        <f>SUM(C5:C13)</f>
        <v>855648.6699999999</v>
      </c>
      <c r="D14" s="48">
        <f>SUM(D5:D13)</f>
        <v>-5228277.6</v>
      </c>
      <c r="F14" s="2"/>
      <c r="H14" s="64"/>
    </row>
    <row r="15" spans="1:7" ht="16.5" customHeight="1">
      <c r="A15" s="9" t="s">
        <v>15</v>
      </c>
      <c r="B15" s="8" t="s">
        <v>138</v>
      </c>
      <c r="C15" s="52"/>
      <c r="D15" s="52"/>
      <c r="G15" s="5"/>
    </row>
    <row r="16" spans="1:6" ht="16.5" customHeight="1">
      <c r="A16" s="10">
        <v>1</v>
      </c>
      <c r="B16" s="12" t="s">
        <v>139</v>
      </c>
      <c r="C16" s="48"/>
      <c r="D16" s="48"/>
      <c r="F16" s="4"/>
    </row>
    <row r="17" spans="1:8" ht="16.5" customHeight="1">
      <c r="A17" s="10">
        <v>2</v>
      </c>
      <c r="B17" s="12" t="s">
        <v>140</v>
      </c>
      <c r="C17" s="48"/>
      <c r="D17" s="48"/>
      <c r="F17" s="69"/>
      <c r="H17" s="4"/>
    </row>
    <row r="18" spans="1:7" ht="16.5" customHeight="1">
      <c r="A18" s="10">
        <v>3</v>
      </c>
      <c r="B18" s="12" t="s">
        <v>141</v>
      </c>
      <c r="C18" s="48"/>
      <c r="D18" s="48"/>
      <c r="G18" s="4"/>
    </row>
    <row r="19" spans="1:7" ht="16.5" customHeight="1">
      <c r="A19" s="10">
        <v>4</v>
      </c>
      <c r="B19" s="12" t="s">
        <v>142</v>
      </c>
      <c r="C19" s="48">
        <v>354</v>
      </c>
      <c r="D19" s="48">
        <v>60807</v>
      </c>
      <c r="G19" s="4"/>
    </row>
    <row r="20" spans="1:7" ht="16.5" customHeight="1">
      <c r="A20" s="10">
        <v>5</v>
      </c>
      <c r="B20" s="12" t="s">
        <v>143</v>
      </c>
      <c r="C20" s="48"/>
      <c r="D20" s="48"/>
      <c r="G20" s="4"/>
    </row>
    <row r="21" spans="1:7" ht="16.5" customHeight="1">
      <c r="A21" s="10"/>
      <c r="B21" s="8" t="s">
        <v>144</v>
      </c>
      <c r="C21" s="48">
        <f>C16+C17+C18+C19+C20</f>
        <v>354</v>
      </c>
      <c r="D21" s="48">
        <f>D16+D17+D18+D19+D20</f>
        <v>60807</v>
      </c>
      <c r="G21" s="4"/>
    </row>
    <row r="22" spans="1:7" ht="16.5" customHeight="1">
      <c r="A22" s="9" t="s">
        <v>26</v>
      </c>
      <c r="B22" s="8" t="s">
        <v>145</v>
      </c>
      <c r="C22" s="48"/>
      <c r="D22" s="48"/>
      <c r="G22" s="4"/>
    </row>
    <row r="23" spans="1:9" ht="16.5" customHeight="1">
      <c r="A23" s="10">
        <v>1</v>
      </c>
      <c r="B23" s="12" t="s">
        <v>146</v>
      </c>
      <c r="C23" s="48"/>
      <c r="D23" s="48"/>
      <c r="I23" s="2"/>
    </row>
    <row r="24" spans="1:9" ht="16.5" customHeight="1">
      <c r="A24" s="10">
        <v>2</v>
      </c>
      <c r="B24" s="12" t="s">
        <v>147</v>
      </c>
      <c r="C24" s="52"/>
      <c r="D24" s="52"/>
      <c r="I24" s="5"/>
    </row>
    <row r="25" spans="1:8" ht="16.5" customHeight="1">
      <c r="A25" s="10">
        <v>3</v>
      </c>
      <c r="B25" s="12" t="s">
        <v>148</v>
      </c>
      <c r="C25" s="48"/>
      <c r="D25" s="48"/>
      <c r="H25" s="3"/>
    </row>
    <row r="26" spans="1:8" ht="16.5" customHeight="1">
      <c r="A26" s="10">
        <v>4</v>
      </c>
      <c r="B26" s="12" t="s">
        <v>149</v>
      </c>
      <c r="C26" s="48"/>
      <c r="D26" s="48"/>
      <c r="H26" s="4"/>
    </row>
    <row r="27" spans="1:9" ht="16.5" customHeight="1">
      <c r="A27" s="10"/>
      <c r="B27" s="8" t="s">
        <v>150</v>
      </c>
      <c r="C27" s="52">
        <f>C23+C24+C25+C26</f>
        <v>0</v>
      </c>
      <c r="D27" s="52">
        <f>D23+D24+D25+D26</f>
        <v>0</v>
      </c>
      <c r="I27" s="5"/>
    </row>
    <row r="28" spans="1:9" ht="16.5" customHeight="1">
      <c r="A28" s="10"/>
      <c r="B28" s="12"/>
      <c r="C28" s="48"/>
      <c r="D28" s="48"/>
      <c r="I28" s="3"/>
    </row>
    <row r="29" spans="1:8" ht="16.5" customHeight="1">
      <c r="A29" s="9"/>
      <c r="B29" s="55" t="s">
        <v>151</v>
      </c>
      <c r="C29" s="48">
        <f>C14+C21+C27</f>
        <v>856002.6699999999</v>
      </c>
      <c r="D29" s="48">
        <f>D14+D21+D27</f>
        <v>-5167470.6</v>
      </c>
      <c r="H29" s="4"/>
    </row>
    <row r="30" spans="1:7" ht="16.5" customHeight="1">
      <c r="A30" s="10"/>
      <c r="B30" s="12" t="s">
        <v>152</v>
      </c>
      <c r="C30" s="48">
        <f>D31</f>
        <v>2501388.6800000006</v>
      </c>
      <c r="D30" s="48">
        <v>7668859.28</v>
      </c>
      <c r="G30" s="1"/>
    </row>
    <row r="31" spans="1:6" ht="16.5" customHeight="1">
      <c r="A31" s="10"/>
      <c r="B31" s="12" t="s">
        <v>153</v>
      </c>
      <c r="C31" s="48">
        <f>C29+C30</f>
        <v>3357391.3500000006</v>
      </c>
      <c r="D31" s="48">
        <f>D29+D30</f>
        <v>2501388.6800000006</v>
      </c>
      <c r="F31" s="1"/>
    </row>
    <row r="35" ht="16.5" customHeight="1">
      <c r="C35"/>
    </row>
  </sheetData>
  <sheetProtection/>
  <mergeCells count="2">
    <mergeCell ref="A2:D2"/>
    <mergeCell ref="A1:D1"/>
  </mergeCells>
  <printOptions/>
  <pageMargins left="1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34.8515625" style="38" bestFit="1" customWidth="1"/>
    <col min="2" max="2" width="14.57421875" style="60" bestFit="1" customWidth="1"/>
    <col min="3" max="3" width="6.00390625" style="38" customWidth="1"/>
    <col min="4" max="4" width="8.140625" style="38" customWidth="1"/>
    <col min="5" max="5" width="11.421875" style="60" bestFit="1" customWidth="1"/>
    <col min="6" max="6" width="12.00390625" style="38" bestFit="1" customWidth="1"/>
    <col min="7" max="7" width="14.00390625" style="60" bestFit="1" customWidth="1"/>
    <col min="8" max="8" width="10.421875" style="60" customWidth="1"/>
    <col min="9" max="9" width="8.8515625" style="38" customWidth="1"/>
    <col min="10" max="10" width="14.57421875" style="60" bestFit="1" customWidth="1"/>
    <col min="11" max="16384" width="9.140625" style="38" customWidth="1"/>
  </cols>
  <sheetData>
    <row r="2" spans="1:10" ht="12.75">
      <c r="A2" s="84" t="s">
        <v>182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36" customFormat="1" ht="12.75">
      <c r="B3" s="57"/>
      <c r="E3" s="57"/>
      <c r="G3" s="57"/>
      <c r="H3" s="57"/>
      <c r="J3" s="57"/>
    </row>
    <row r="4" spans="1:10" s="36" customFormat="1" ht="17.25" customHeight="1">
      <c r="A4" s="39"/>
      <c r="B4" s="83" t="s">
        <v>170</v>
      </c>
      <c r="C4" s="83"/>
      <c r="D4" s="83"/>
      <c r="E4" s="83"/>
      <c r="F4" s="83"/>
      <c r="G4" s="83"/>
      <c r="H4" s="83"/>
      <c r="I4" s="39"/>
      <c r="J4" s="63"/>
    </row>
    <row r="5" spans="1:11" s="36" customFormat="1" ht="57" customHeight="1">
      <c r="A5" s="39"/>
      <c r="B5" s="58" t="s">
        <v>164</v>
      </c>
      <c r="C5" s="40" t="s">
        <v>37</v>
      </c>
      <c r="D5" s="40" t="s">
        <v>165</v>
      </c>
      <c r="E5" s="58" t="s">
        <v>166</v>
      </c>
      <c r="F5" s="40" t="s">
        <v>167</v>
      </c>
      <c r="G5" s="58" t="s">
        <v>168</v>
      </c>
      <c r="H5" s="58" t="s">
        <v>188</v>
      </c>
      <c r="I5" s="40" t="s">
        <v>179</v>
      </c>
      <c r="J5" s="58" t="s">
        <v>169</v>
      </c>
      <c r="K5" s="37"/>
    </row>
    <row r="6" spans="1:10" ht="18" customHeight="1">
      <c r="A6" s="54" t="s">
        <v>193</v>
      </c>
      <c r="B6" s="62">
        <v>15870703.6</v>
      </c>
      <c r="C6" s="54"/>
      <c r="D6" s="54"/>
      <c r="E6" s="62">
        <f>PF!F83</f>
        <v>523035</v>
      </c>
      <c r="F6" s="54"/>
      <c r="G6" s="62">
        <f>PF!F85</f>
        <v>8918083.44</v>
      </c>
      <c r="H6" s="62"/>
      <c r="I6" s="54"/>
      <c r="J6" s="62">
        <f>SUM(B6:I6)</f>
        <v>25311822.04</v>
      </c>
    </row>
    <row r="7" spans="1:10" ht="12.75">
      <c r="A7" s="41"/>
      <c r="B7" s="59"/>
      <c r="C7" s="41"/>
      <c r="D7" s="41"/>
      <c r="E7" s="59"/>
      <c r="F7" s="41"/>
      <c r="G7" s="59"/>
      <c r="H7" s="59"/>
      <c r="I7" s="41"/>
      <c r="J7" s="59">
        <f aca="true" t="shared" si="0" ref="J7:J24">SUM(B7:I7)</f>
        <v>0</v>
      </c>
    </row>
    <row r="8" spans="1:10" ht="18" customHeight="1">
      <c r="A8" s="41" t="s">
        <v>154</v>
      </c>
      <c r="B8" s="59"/>
      <c r="C8" s="41"/>
      <c r="D8" s="41"/>
      <c r="E8" s="59"/>
      <c r="F8" s="41"/>
      <c r="G8" s="59"/>
      <c r="H8" s="59"/>
      <c r="I8" s="41"/>
      <c r="J8" s="59">
        <f t="shared" si="0"/>
        <v>0</v>
      </c>
    </row>
    <row r="9" spans="1:10" ht="18" customHeight="1">
      <c r="A9" s="41" t="s">
        <v>155</v>
      </c>
      <c r="B9" s="59"/>
      <c r="C9" s="41"/>
      <c r="D9" s="41"/>
      <c r="E9" s="59"/>
      <c r="F9" s="41"/>
      <c r="G9" s="59"/>
      <c r="H9" s="59"/>
      <c r="I9" s="41"/>
      <c r="J9" s="59">
        <f t="shared" si="0"/>
        <v>0</v>
      </c>
    </row>
    <row r="10" spans="1:10" ht="25.5">
      <c r="A10" s="42" t="s">
        <v>156</v>
      </c>
      <c r="B10" s="59"/>
      <c r="C10" s="41"/>
      <c r="D10" s="41"/>
      <c r="E10" s="59"/>
      <c r="F10" s="41"/>
      <c r="G10" s="59"/>
      <c r="H10" s="59"/>
      <c r="I10" s="41"/>
      <c r="J10" s="59">
        <f t="shared" si="0"/>
        <v>0</v>
      </c>
    </row>
    <row r="11" spans="1:10" ht="38.25">
      <c r="A11" s="42" t="s">
        <v>157</v>
      </c>
      <c r="B11" s="59"/>
      <c r="C11" s="41"/>
      <c r="D11" s="41"/>
      <c r="E11" s="59"/>
      <c r="F11" s="41"/>
      <c r="G11" s="59"/>
      <c r="H11" s="59"/>
      <c r="I11" s="41"/>
      <c r="J11" s="59">
        <f t="shared" si="0"/>
        <v>0</v>
      </c>
    </row>
    <row r="12" spans="1:10" ht="18" customHeight="1">
      <c r="A12" s="42" t="s">
        <v>158</v>
      </c>
      <c r="B12" s="59"/>
      <c r="C12" s="41"/>
      <c r="D12" s="41"/>
      <c r="E12" s="59"/>
      <c r="F12" s="41"/>
      <c r="G12" s="59">
        <v>236687.67</v>
      </c>
      <c r="H12" s="59"/>
      <c r="I12" s="41"/>
      <c r="J12" s="59">
        <f t="shared" si="0"/>
        <v>236687.67</v>
      </c>
    </row>
    <row r="13" spans="1:10" ht="18" customHeight="1">
      <c r="A13" s="41" t="s">
        <v>159</v>
      </c>
      <c r="B13" s="59"/>
      <c r="C13" s="41"/>
      <c r="D13" s="41"/>
      <c r="E13" s="59"/>
      <c r="F13" s="41"/>
      <c r="G13" s="59"/>
      <c r="H13" s="59"/>
      <c r="I13" s="41"/>
      <c r="J13" s="59">
        <f t="shared" si="0"/>
        <v>0</v>
      </c>
    </row>
    <row r="14" spans="1:10" ht="25.5">
      <c r="A14" s="42" t="s">
        <v>160</v>
      </c>
      <c r="B14" s="59"/>
      <c r="C14" s="41"/>
      <c r="D14" s="41"/>
      <c r="E14" s="59"/>
      <c r="F14" s="41"/>
      <c r="G14" s="59"/>
      <c r="H14" s="59"/>
      <c r="I14" s="41"/>
      <c r="J14" s="59">
        <f t="shared" si="0"/>
        <v>0</v>
      </c>
    </row>
    <row r="15" spans="1:10" ht="18" customHeight="1">
      <c r="A15" s="41" t="s">
        <v>161</v>
      </c>
      <c r="B15" s="59"/>
      <c r="C15" s="41"/>
      <c r="D15" s="41"/>
      <c r="E15" s="59"/>
      <c r="F15" s="41"/>
      <c r="G15" s="59"/>
      <c r="H15" s="59"/>
      <c r="I15" s="41"/>
      <c r="J15" s="59">
        <f t="shared" si="0"/>
        <v>0</v>
      </c>
    </row>
    <row r="16" spans="1:10" ht="18" customHeight="1">
      <c r="A16" s="54" t="s">
        <v>199</v>
      </c>
      <c r="B16" s="62">
        <f>SUM(B6:B15)</f>
        <v>15870703.6</v>
      </c>
      <c r="C16" s="61">
        <f aca="true" t="shared" si="1" ref="C16:I16">SUM(C6:C15)</f>
        <v>0</v>
      </c>
      <c r="D16" s="61">
        <f t="shared" si="1"/>
        <v>0</v>
      </c>
      <c r="E16" s="62">
        <f t="shared" si="1"/>
        <v>523035</v>
      </c>
      <c r="F16" s="61">
        <f t="shared" si="1"/>
        <v>0</v>
      </c>
      <c r="G16" s="62">
        <f t="shared" si="1"/>
        <v>9154771.11</v>
      </c>
      <c r="H16" s="62"/>
      <c r="I16" s="61">
        <f t="shared" si="1"/>
        <v>0</v>
      </c>
      <c r="J16" s="62">
        <f t="shared" si="0"/>
        <v>25548509.71</v>
      </c>
    </row>
    <row r="17" spans="1:10" ht="18" customHeight="1">
      <c r="A17" s="53" t="s">
        <v>189</v>
      </c>
      <c r="B17" s="59"/>
      <c r="C17" s="56"/>
      <c r="D17" s="56"/>
      <c r="E17" s="59">
        <v>11834</v>
      </c>
      <c r="F17" s="56"/>
      <c r="G17" s="59">
        <v>224853.67</v>
      </c>
      <c r="H17" s="59"/>
      <c r="I17" s="56"/>
      <c r="J17" s="59">
        <f t="shared" si="0"/>
        <v>236687.67</v>
      </c>
    </row>
    <row r="18" spans="1:10" ht="18" customHeight="1">
      <c r="A18" s="54" t="s">
        <v>200</v>
      </c>
      <c r="B18" s="62">
        <f>SUM(B16:B17)</f>
        <v>15870703.6</v>
      </c>
      <c r="C18" s="61">
        <f>SUM(C16:C17)</f>
        <v>0</v>
      </c>
      <c r="D18" s="61">
        <f>SUM(D16:D17)</f>
        <v>0</v>
      </c>
      <c r="E18" s="62">
        <f>E16-E12+E17</f>
        <v>534869</v>
      </c>
      <c r="F18" s="61">
        <f>SUM(F16:F17)</f>
        <v>0</v>
      </c>
      <c r="G18" s="62">
        <f>G16-G12+G17</f>
        <v>9142937.11</v>
      </c>
      <c r="H18" s="62">
        <f>SUM(H16:H17)</f>
        <v>0</v>
      </c>
      <c r="I18" s="61">
        <f>SUM(I16:I17)</f>
        <v>0</v>
      </c>
      <c r="J18" s="62">
        <f>J16-J12+J17</f>
        <v>25548509.71</v>
      </c>
    </row>
    <row r="19" spans="1:10" ht="25.5">
      <c r="A19" s="42" t="s">
        <v>156</v>
      </c>
      <c r="B19" s="59"/>
      <c r="C19" s="41"/>
      <c r="D19" s="41"/>
      <c r="E19" s="59"/>
      <c r="F19" s="41"/>
      <c r="G19" s="59"/>
      <c r="H19" s="59"/>
      <c r="I19" s="41"/>
      <c r="J19" s="59"/>
    </row>
    <row r="20" spans="1:10" ht="38.25">
      <c r="A20" s="42" t="s">
        <v>157</v>
      </c>
      <c r="B20" s="59"/>
      <c r="C20" s="41"/>
      <c r="D20" s="41"/>
      <c r="E20" s="59"/>
      <c r="F20" s="41"/>
      <c r="G20" s="59"/>
      <c r="H20" s="66"/>
      <c r="I20" s="41"/>
      <c r="J20" s="59">
        <f t="shared" si="0"/>
        <v>0</v>
      </c>
    </row>
    <row r="21" spans="1:10" ht="18" customHeight="1">
      <c r="A21" s="42" t="s">
        <v>162</v>
      </c>
      <c r="B21" s="59"/>
      <c r="C21" s="41"/>
      <c r="D21" s="41"/>
      <c r="E21" s="59"/>
      <c r="F21" s="41"/>
      <c r="G21" s="59">
        <f>PF!E86</f>
        <v>430146</v>
      </c>
      <c r="H21" s="59"/>
      <c r="I21" s="41"/>
      <c r="J21" s="59">
        <f t="shared" si="0"/>
        <v>430146</v>
      </c>
    </row>
    <row r="22" spans="1:10" ht="18" customHeight="1">
      <c r="A22" s="41" t="s">
        <v>159</v>
      </c>
      <c r="B22" s="59"/>
      <c r="C22" s="41"/>
      <c r="D22" s="41"/>
      <c r="E22" s="59"/>
      <c r="F22" s="41"/>
      <c r="G22" s="59"/>
      <c r="H22" s="59"/>
      <c r="I22" s="41"/>
      <c r="J22" s="59">
        <f t="shared" si="0"/>
        <v>0</v>
      </c>
    </row>
    <row r="23" spans="1:10" ht="18" customHeight="1">
      <c r="A23" s="41" t="s">
        <v>161</v>
      </c>
      <c r="B23" s="59">
        <v>-12170703.6</v>
      </c>
      <c r="C23" s="41"/>
      <c r="D23" s="41"/>
      <c r="E23" s="59"/>
      <c r="F23" s="41"/>
      <c r="G23" s="59"/>
      <c r="H23" s="59"/>
      <c r="I23" s="41"/>
      <c r="J23" s="59">
        <f t="shared" si="0"/>
        <v>-12170703.6</v>
      </c>
    </row>
    <row r="24" spans="1:10" ht="18" customHeight="1">
      <c r="A24" s="41" t="s">
        <v>163</v>
      </c>
      <c r="B24" s="59"/>
      <c r="C24" s="41"/>
      <c r="D24" s="41"/>
      <c r="E24" s="59"/>
      <c r="F24" s="41"/>
      <c r="G24" s="59"/>
      <c r="H24" s="59"/>
      <c r="I24" s="41"/>
      <c r="J24" s="59">
        <f t="shared" si="0"/>
        <v>0</v>
      </c>
    </row>
    <row r="25" spans="1:10" ht="18" customHeight="1">
      <c r="A25" s="54" t="s">
        <v>201</v>
      </c>
      <c r="B25" s="62">
        <f>SUM(B18:B24)</f>
        <v>3700000</v>
      </c>
      <c r="C25" s="62">
        <f aca="true" t="shared" si="2" ref="C25:I25">SUM(C18:C24)</f>
        <v>0</v>
      </c>
      <c r="D25" s="62">
        <f t="shared" si="2"/>
        <v>0</v>
      </c>
      <c r="E25" s="62">
        <f t="shared" si="2"/>
        <v>534869</v>
      </c>
      <c r="F25" s="62">
        <f t="shared" si="2"/>
        <v>0</v>
      </c>
      <c r="G25" s="62">
        <f t="shared" si="2"/>
        <v>9573083.11</v>
      </c>
      <c r="H25" s="67">
        <f t="shared" si="2"/>
        <v>0</v>
      </c>
      <c r="I25" s="62">
        <f t="shared" si="2"/>
        <v>0</v>
      </c>
      <c r="J25" s="62">
        <f>B25+E25+G25+H25</f>
        <v>13807952.11</v>
      </c>
    </row>
  </sheetData>
  <sheetProtection/>
  <mergeCells count="2">
    <mergeCell ref="B4:H4"/>
    <mergeCell ref="A2:J2"/>
  </mergeCells>
  <printOptions/>
  <pageMargins left="0.5" right="0" top="0.5" bottom="0" header="0.5" footer="0.5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H25" sqref="H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p</cp:lastModifiedBy>
  <cp:lastPrinted>2014-02-14T20:20:58Z</cp:lastPrinted>
  <dcterms:created xsi:type="dcterms:W3CDTF">2008-12-24T18:44:20Z</dcterms:created>
  <dcterms:modified xsi:type="dcterms:W3CDTF">2014-07-23T09:44:43Z</dcterms:modified>
  <cp:category/>
  <cp:version/>
  <cp:contentType/>
  <cp:contentStatus/>
</cp:coreProperties>
</file>