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901" firstSheet="2" activeTab="11"/>
  </bookViews>
  <sheets>
    <sheet name="Faqja I-re" sheetId="1" r:id="rId1"/>
    <sheet name="Aktivi" sheetId="2" r:id="rId2"/>
    <sheet name="Pasivi" sheetId="3" r:id="rId3"/>
    <sheet name="Ardh.-Shp.(Nat.)" sheetId="4" r:id="rId4"/>
    <sheet name="Sheet1" sheetId="5" r:id="rId5"/>
    <sheet name="Pasq.fluksit dir" sheetId="6" r:id="rId6"/>
    <sheet name="Kap.SHPK" sheetId="7" r:id="rId7"/>
    <sheet name="Shen-Spjeg" sheetId="8" r:id="rId8"/>
    <sheet name="RELACION" sheetId="9" r:id="rId9"/>
    <sheet name="pasq 3" sheetId="10" r:id="rId10"/>
    <sheet name="A A " sheetId="11" r:id="rId11"/>
    <sheet name="ANEKSI STAT" sheetId="12" r:id="rId12"/>
  </sheets>
  <definedNames>
    <definedName name="_xlnm.Print_Area" localSheetId="3">'Ardh.-Shp.(Nat.)'!#REF!</definedName>
  </definedNames>
  <calcPr fullCalcOnLoad="1"/>
</workbook>
</file>

<file path=xl/sharedStrings.xml><?xml version="1.0" encoding="utf-8"?>
<sst xmlns="http://schemas.openxmlformats.org/spreadsheetml/2006/main" count="924" uniqueCount="672">
  <si>
    <t>PER T'U PAGUAR  TATIM  FITIMI</t>
  </si>
  <si>
    <t xml:space="preserve">       &gt; Debitore e Kreditore te tjere  </t>
  </si>
  <si>
    <t>A</t>
  </si>
  <si>
    <t>I</t>
  </si>
  <si>
    <t>Totali</t>
  </si>
  <si>
    <t>II</t>
  </si>
  <si>
    <t>III</t>
  </si>
  <si>
    <t>Kapitali aksionar</t>
  </si>
  <si>
    <t>Shitjet neto</t>
  </si>
  <si>
    <t>Te ardhura te tjera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</si>
  <si>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</si>
  <si>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</si>
  <si>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</si>
  <si>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Te ardhurat dhe shpenzimet nga interesi</t>
  </si>
  <si>
    <t>Te ardhura dhe shpenzime te tjera financiare</t>
  </si>
  <si>
    <t>Parate e ardhura nga veprimtarite</t>
  </si>
  <si>
    <t xml:space="preserve">B </t>
  </si>
  <si>
    <t>Fluksi i parave nga veprimtarite investuese</t>
  </si>
  <si>
    <t>Blerja e kompanise se kontrolluar X minus parate e arketuara</t>
  </si>
  <si>
    <t>Blerja e aktiveve afatgjata materiale</t>
  </si>
  <si>
    <t>Te ardhurat nga shitja e pajisjeve</t>
  </si>
  <si>
    <t>Interesi i arketuar</t>
  </si>
  <si>
    <t>Dividentete arketuar</t>
  </si>
  <si>
    <t>C</t>
  </si>
  <si>
    <t>Te ardhura nga emetimi i kapitalit aksionar</t>
  </si>
  <si>
    <t>Te ardhura nga huamarrje afatgjata</t>
  </si>
  <si>
    <t>Pagesat e detyrimeve te qerase financiare</t>
  </si>
  <si>
    <t>Dividente te paguar</t>
  </si>
  <si>
    <t>Mjete monetare ne fillim te periudhes kontabel</t>
  </si>
  <si>
    <t>Mjete monetare ne fund te periudhes kontabel</t>
  </si>
  <si>
    <t>Fitimi neto per periudhen kontabel</t>
  </si>
  <si>
    <t>Dividentet e paguar</t>
  </si>
  <si>
    <t>Nr.</t>
  </si>
  <si>
    <t>Vitit ushtrimor</t>
  </si>
  <si>
    <t>Vitit para-ardhes</t>
  </si>
  <si>
    <t>Data e krijimit</t>
  </si>
  <si>
    <t xml:space="preserve">Nr. i Rregjistrit tregёtar </t>
  </si>
  <si>
    <t>Veprimtaria kryesore</t>
  </si>
  <si>
    <t>Periudha raportuese</t>
  </si>
  <si>
    <t>Periudha paraardhëse</t>
  </si>
  <si>
    <t>Fitimi para tatimit</t>
  </si>
  <si>
    <t>Fitimet (humbjet) nga kursi i kembimit</t>
  </si>
  <si>
    <t xml:space="preserve">Shpenzimet e tatimit mbi fitimin </t>
  </si>
  <si>
    <t>-</t>
  </si>
  <si>
    <t>Materialet e konsumuara</t>
  </si>
  <si>
    <t>Kosto e punës</t>
  </si>
  <si>
    <t>- pagat e personelit</t>
  </si>
  <si>
    <t>- shpenzimet per sigurimet shoqërore dhe shëndetsore</t>
  </si>
  <si>
    <r>
      <t xml:space="preserve">Fitimi (humbja) nga veprimtaria kryesore </t>
    </r>
    <r>
      <rPr>
        <b/>
        <sz val="10"/>
        <rFont val="Arial Narrow"/>
        <family val="2"/>
      </rPr>
      <t>(1+2+/-3-8)</t>
    </r>
  </si>
  <si>
    <t>Elementët e pasqyrave të konsoliduara</t>
  </si>
  <si>
    <t>A- PASQYRA E TË ARDHURAVE DHE SHPENZIMEVE</t>
  </si>
  <si>
    <t>(Bazuar në klasifikimin e Shpenzimeve sipas Natyrës)</t>
  </si>
  <si>
    <t>Përshkrimi i Elementëve</t>
  </si>
  <si>
    <t>Mjetet monetare neto nga veprimtarite e shfrytezimit</t>
  </si>
  <si>
    <t>Mjetet monetare e arketuara nga klientet</t>
  </si>
  <si>
    <t>Fluksi monetar nga veprimtarite e shfrytezimit</t>
  </si>
  <si>
    <t>Pasqyra e fluksit monetar - Metoda direkte</t>
  </si>
  <si>
    <t>Mjetet monetare neto të përdorura në veprimtaritë investuese</t>
  </si>
  <si>
    <t>Fluksi monetar nga aktivitetet financiare</t>
  </si>
  <si>
    <t>Mjetet monetare neto e përdorur në veprimtaritë financiare</t>
  </si>
  <si>
    <t>Rritja / renia neto e mjeteve monetare</t>
  </si>
  <si>
    <t>Emёrtimi dhe forma ligjore</t>
  </si>
  <si>
    <r>
      <t>NIPT</t>
    </r>
    <r>
      <rPr>
        <sz val="12"/>
        <rFont val="Arial Narrow"/>
        <family val="2"/>
      </rPr>
      <t xml:space="preserve"> - i</t>
    </r>
  </si>
  <si>
    <t>Adresa e selisё</t>
  </si>
  <si>
    <t>( Nё zbatim tё Standartit Kombёtar tё Kontabilitetit Nr.2 dhe</t>
  </si>
  <si>
    <t>Ligjit Nr.9228 datё 29.04.2004 "Pёr Kontabilitetin dhe Pasqyrat Financiare)</t>
  </si>
  <si>
    <t>Pasqyra Financiare janё individuale</t>
  </si>
  <si>
    <t>Pasqyra Financiare janё tё konsoliduara</t>
  </si>
  <si>
    <t>Pasqyra Financiare janё tё shprehura nё</t>
  </si>
  <si>
    <t>Pasqyra Financiare janё tё rrumbullakosura nё</t>
  </si>
  <si>
    <t>Periudha Kontabёl e Pasqyrave Financiare</t>
  </si>
  <si>
    <t>Nga :</t>
  </si>
  <si>
    <t>Deri :</t>
  </si>
  <si>
    <t>Data e mbylljes sё Pasqyrave Financiare</t>
  </si>
  <si>
    <t>Qera</t>
  </si>
  <si>
    <t>Komisione</t>
  </si>
  <si>
    <t>Transport per te trete</t>
  </si>
  <si>
    <t>Te tjera</t>
  </si>
  <si>
    <t>601 - 608</t>
  </si>
  <si>
    <t>Taksa dhe tarifa vendore</t>
  </si>
  <si>
    <t>641 - 644</t>
  </si>
  <si>
    <t>Amortizimet e AA</t>
  </si>
  <si>
    <r>
      <t xml:space="preserve">Totali i shpenzimeve </t>
    </r>
    <r>
      <rPr>
        <b/>
        <sz val="10"/>
        <rFont val="Arial Narrow"/>
        <family val="2"/>
      </rPr>
      <t>(shuma 4 - 9)</t>
    </r>
  </si>
  <si>
    <t xml:space="preserve">14.1 </t>
  </si>
  <si>
    <t>14.2</t>
  </si>
  <si>
    <t>14.3</t>
  </si>
  <si>
    <t>14.4</t>
  </si>
  <si>
    <r>
      <t xml:space="preserve"> Totali i te ardhurave dhe shpenzimeve financiare                          </t>
    </r>
    <r>
      <rPr>
        <b/>
        <sz val="10"/>
        <rFont val="Arial Narrow"/>
        <family val="2"/>
      </rPr>
      <t>(14.1+/-14.2+/-14.3+/-14.4)</t>
    </r>
  </si>
  <si>
    <r>
      <t>Fitimi (humbja) neto e vitit financiar</t>
    </r>
    <r>
      <rPr>
        <b/>
        <sz val="10"/>
        <rFont val="Arial Narrow"/>
        <family val="2"/>
      </rPr>
      <t xml:space="preserve"> (16-17)</t>
    </r>
  </si>
  <si>
    <t>761, 661</t>
  </si>
  <si>
    <t>762, 662</t>
  </si>
  <si>
    <t>763, 764, 765,                    664, 665</t>
  </si>
  <si>
    <t>767, 667</t>
  </si>
  <si>
    <t>769, 669</t>
  </si>
  <si>
    <t>768, 668</t>
  </si>
  <si>
    <r>
      <t xml:space="preserve">Fitimi (humbja) para tatimit </t>
    </r>
    <r>
      <rPr>
        <b/>
        <sz val="10"/>
        <rFont val="Arial Narrow"/>
        <family val="2"/>
      </rPr>
      <t>(11+/-12+/-13+/-15)</t>
    </r>
  </si>
  <si>
    <t xml:space="preserve">A K T I V E T </t>
  </si>
  <si>
    <t xml:space="preserve"> 2    Derivative dhe Aktive Financiare te mbajtur per tregtim</t>
  </si>
  <si>
    <t xml:space="preserve">      &gt;    Arka </t>
  </si>
  <si>
    <t xml:space="preserve">      &gt;    Klienta per mallra ,produkte e sherbime </t>
  </si>
  <si>
    <t xml:space="preserve">      &gt;    Debitore ,Kreditor te tjere</t>
  </si>
  <si>
    <t xml:space="preserve">      &gt;    Tatimi  Mbi  Fitimin</t>
  </si>
  <si>
    <t xml:space="preserve">      &gt;    T V SH</t>
  </si>
  <si>
    <t xml:space="preserve">      &gt;    Te drejta e detyrime ndaj Ortakeve </t>
  </si>
  <si>
    <t xml:space="preserve"> 3    Aktive te Tjera Financiare  Afatshkurter</t>
  </si>
  <si>
    <t xml:space="preserve">      &gt;</t>
  </si>
  <si>
    <t xml:space="preserve"> </t>
  </si>
  <si>
    <t xml:space="preserve"> 4    Inventari</t>
  </si>
  <si>
    <t xml:space="preserve">       &gt;   Lendet e para</t>
  </si>
  <si>
    <t xml:space="preserve">       &gt;   Prodhim ne proces</t>
  </si>
  <si>
    <t xml:space="preserve">       &gt;   Produkte te gatshme</t>
  </si>
  <si>
    <t xml:space="preserve">       &gt;   Mallra per rishitje</t>
  </si>
  <si>
    <t xml:space="preserve">       &gt;   Parapagesat per furnizime</t>
  </si>
  <si>
    <t xml:space="preserve"> 5    Aktivet biologjike afatshkurtra</t>
  </si>
  <si>
    <t xml:space="preserve"> 6    Aktivet afatshkurtra te mbajtura per shitje</t>
  </si>
  <si>
    <t xml:space="preserve"> 7    Parapagimet dhe shpenzimet e shtyra</t>
  </si>
  <si>
    <t xml:space="preserve">                                Aktivet Afatgjate</t>
  </si>
  <si>
    <t xml:space="preserve"> 1    Investimet financiare afatgjate</t>
  </si>
  <si>
    <t xml:space="preserve">       &gt;   Aksione dhe pjesmarrje te tjera ne njesi te kontrolluara</t>
  </si>
  <si>
    <t xml:space="preserve">       &gt;   Aksione dhe investime te tjera ne pjesmarrje</t>
  </si>
  <si>
    <t xml:space="preserve">       &gt;   Aksione dhe letra te tjera me vlere</t>
  </si>
  <si>
    <t xml:space="preserve">       &gt;   Logari/Kerkesa te arketueshme afatgjata</t>
  </si>
  <si>
    <t xml:space="preserve"> 2    Aktive afatgjata materiale</t>
  </si>
  <si>
    <t xml:space="preserve">       &gt;   Toka</t>
  </si>
  <si>
    <t xml:space="preserve">       &gt;   Ndertesa</t>
  </si>
  <si>
    <t xml:space="preserve">       &gt;   Makineri dhe paisje</t>
  </si>
  <si>
    <t xml:space="preserve">       &gt;  Aktive te tjera afatgjata materiale</t>
  </si>
  <si>
    <t xml:space="preserve"> 3    Aktivet biologjike afatgjata</t>
  </si>
  <si>
    <t xml:space="preserve"> 4    Aktivet afatgjata jomateriale</t>
  </si>
  <si>
    <t xml:space="preserve">      &gt;   Emri i mire</t>
  </si>
  <si>
    <t xml:space="preserve">      &gt;   Shpenzimet e zhvillimit</t>
  </si>
  <si>
    <t xml:space="preserve">      &gt;   Aktive te tjera afatgjata jomateriale</t>
  </si>
  <si>
    <t xml:space="preserve"> 5   Kapital aksionar i papaguar</t>
  </si>
  <si>
    <t xml:space="preserve"> 6   Aktive te tjera afatgjata</t>
  </si>
  <si>
    <t>TOTALI AKTIVEVE  ( I + II )</t>
  </si>
  <si>
    <t xml:space="preserve">                                     PASIVET DHE KAPITALI</t>
  </si>
  <si>
    <t xml:space="preserve"> 1    Derivativet</t>
  </si>
  <si>
    <t xml:space="preserve"> 2    Huamarrjet</t>
  </si>
  <si>
    <t xml:space="preserve">       &gt; Overdraftet  bankare</t>
  </si>
  <si>
    <t xml:space="preserve">       &gt; Huamarrja  Afat  Shkurter</t>
  </si>
  <si>
    <t xml:space="preserve"> 3   Huate dhe parapagimet</t>
  </si>
  <si>
    <t xml:space="preserve">       &gt; Te pagueshme ndaj fornitoreve</t>
  </si>
  <si>
    <t xml:space="preserve">       &gt; Te pagueshme ndaj punonjesve</t>
  </si>
  <si>
    <t xml:space="preserve">       &gt; Deryrime per sigurime Shoq.e Shend.</t>
  </si>
  <si>
    <t xml:space="preserve">       &gt; Detyrime Tatimore per TAP -in</t>
  </si>
  <si>
    <t xml:space="preserve">       &gt; Detyrime Tatimore per Tatimin mbi fitimin</t>
  </si>
  <si>
    <t xml:space="preserve">       &gt; Detyrime Tatimore  TVSH</t>
  </si>
  <si>
    <t xml:space="preserve">       &gt; Detyrime Tatimore per Tatimin ne Burim</t>
  </si>
  <si>
    <t xml:space="preserve">       &gt; Te drejta e detyrime ndaj Ortakeve </t>
  </si>
  <si>
    <t xml:space="preserve">       &gt; Devidente per tu paguar</t>
  </si>
  <si>
    <t xml:space="preserve"> 4   Grandet dhe te ardhurat e shtyra</t>
  </si>
  <si>
    <t xml:space="preserve"> 5   Provizionet afatshkurtra</t>
  </si>
  <si>
    <t xml:space="preserve"> 1   Huate afatgjata</t>
  </si>
  <si>
    <t xml:space="preserve"> 2   Huamarrje te tjera afatgjata</t>
  </si>
  <si>
    <t xml:space="preserve"> 3   Provizionet afatgjata</t>
  </si>
  <si>
    <t xml:space="preserve"> 4  Grandet dhe te ardhura te shtyra</t>
  </si>
  <si>
    <t xml:space="preserve"> 1   Aksionet e pakices</t>
  </si>
  <si>
    <t xml:space="preserve"> 2   Kapitali i aksionereve te shoqerise meme</t>
  </si>
  <si>
    <t xml:space="preserve"> 3   Kapitali aksionar</t>
  </si>
  <si>
    <t xml:space="preserve"> 4   Primi i aksionit </t>
  </si>
  <si>
    <t xml:space="preserve"> 5   Njesite ose aksionet e thesarit</t>
  </si>
  <si>
    <t xml:space="preserve"> 6   Rezerva statusore</t>
  </si>
  <si>
    <t xml:space="preserve"> 7   Rezerva ligjore</t>
  </si>
  <si>
    <t xml:space="preserve"> 8   Rezerva te tjera</t>
  </si>
  <si>
    <t xml:space="preserve"> 9   Fitimet e pashperndara</t>
  </si>
  <si>
    <t>10  Fitimi (humbja) e vitit financiar</t>
  </si>
  <si>
    <t>TOTALI I PASIVEVE DHE KAPITALIT ( I + II + III )</t>
  </si>
  <si>
    <t xml:space="preserve"> 1    Aktive  monetare</t>
  </si>
  <si>
    <t xml:space="preserve">      &gt;   Banka </t>
  </si>
  <si>
    <t>Ushtrimor</t>
  </si>
  <si>
    <t xml:space="preserve">Vitit </t>
  </si>
  <si>
    <t>Pasqyra e Ndryshimeve ne Kapital</t>
  </si>
  <si>
    <t xml:space="preserve">      &gt;  Hua  Afatgjate </t>
  </si>
  <si>
    <t xml:space="preserve">      &gt;  Hua, detyrime nga qeraja financiare</t>
  </si>
  <si>
    <t xml:space="preserve">      &gt;  Shpenzime te periudhave te Ardheshme </t>
  </si>
  <si>
    <t xml:space="preserve">Shpenzime të tjera  </t>
  </si>
  <si>
    <t xml:space="preserve">  &gt;   Komisione Banke te paguara </t>
  </si>
  <si>
    <t xml:space="preserve">  &gt;   Humbje nga kembimi valutor</t>
  </si>
  <si>
    <t xml:space="preserve">  &gt;   Qera te paguara </t>
  </si>
  <si>
    <t xml:space="preserve">Llogari </t>
  </si>
  <si>
    <t xml:space="preserve">Koresponduese </t>
  </si>
  <si>
    <t xml:space="preserve">Paraardhes </t>
  </si>
  <si>
    <t>Ndryshimet në invent.e produk. të gatshme dhe prodh.në proçes</t>
  </si>
  <si>
    <t>Te ardh. dhe shpenz. Financ. nga investi. te tjera financi. afatgjata</t>
  </si>
  <si>
    <t>Humbje nga kembimi valutor</t>
  </si>
  <si>
    <t xml:space="preserve">  &gt;   Primi I sigurimit te kredise </t>
  </si>
  <si>
    <t xml:space="preserve">  &gt;   Shpenzime Shtyp Shkrime e kançeleri  Energji Elekt ,Uje</t>
  </si>
  <si>
    <t>PERIUDHA    DHE</t>
  </si>
  <si>
    <t xml:space="preserve">Kapitali </t>
  </si>
  <si>
    <t xml:space="preserve">Primi  i </t>
  </si>
  <si>
    <t xml:space="preserve">Aksione te </t>
  </si>
  <si>
    <t xml:space="preserve">Fitimi i </t>
  </si>
  <si>
    <t>Gjithesej</t>
  </si>
  <si>
    <t xml:space="preserve">                             EMERTIMET</t>
  </si>
  <si>
    <t>Aksinar</t>
  </si>
  <si>
    <t>Aksionit</t>
  </si>
  <si>
    <t>Thesarit</t>
  </si>
  <si>
    <t>dhe statuore</t>
  </si>
  <si>
    <t>Rritje e rezerves se kapitalit</t>
  </si>
  <si>
    <t>Emetimi I kapitalit aksionar</t>
  </si>
  <si>
    <t>Aksione te thesarit te blera</t>
  </si>
  <si>
    <t>Rrez ligjore</t>
  </si>
  <si>
    <t>pashpernd</t>
  </si>
  <si>
    <t>NR</t>
  </si>
  <si>
    <t>NE  LEKE</t>
  </si>
  <si>
    <t>Shenime</t>
  </si>
  <si>
    <t>Ushtr. Mbyllur</t>
  </si>
  <si>
    <t>Ushtr.paraardh</t>
  </si>
  <si>
    <t>I. - AKTIVE  AFATSHKURTRA</t>
  </si>
  <si>
    <t>TOTALI   (  1 - 7  )</t>
  </si>
  <si>
    <t>TOTALI   (  II  )</t>
  </si>
  <si>
    <t>KAPITALI</t>
  </si>
  <si>
    <t>SHUMA  I</t>
  </si>
  <si>
    <t>PASIVET  AFAT - GJATA</t>
  </si>
  <si>
    <t>PASIVET   AFAT -SHKURTERA</t>
  </si>
  <si>
    <t>TOTALI PASIVEVE    I + II</t>
  </si>
  <si>
    <t>SHUMA  III</t>
  </si>
  <si>
    <t>INDIVIDUALE</t>
  </si>
  <si>
    <t>LEKE</t>
  </si>
  <si>
    <t xml:space="preserve">           Zbritet  Amortizimi </t>
  </si>
  <si>
    <t>NJE  LEKE</t>
  </si>
  <si>
    <t xml:space="preserve"> P A S Q Y R A T    F I N A N C I A R E</t>
  </si>
  <si>
    <t xml:space="preserve">       &gt; Te pagueshme ndaj fornitoreve     AQT </t>
  </si>
  <si>
    <t>Shpenzime postare e telekomunikacioni  e sherbime te tjera</t>
  </si>
  <si>
    <t xml:space="preserve">TVSH i paguar  </t>
  </si>
  <si>
    <t>Tatim fitimi  i paguar</t>
  </si>
  <si>
    <t>Sigurim Shoqerore I paguar</t>
  </si>
  <si>
    <t>T A P paguar</t>
  </si>
  <si>
    <t>I.</t>
  </si>
  <si>
    <t>AKTIVET  AFAT-SHKURTERA</t>
  </si>
  <si>
    <t>AKTIVET MONETARE</t>
  </si>
  <si>
    <t>BANKA</t>
  </si>
  <si>
    <t>Emeri Bankes</t>
  </si>
  <si>
    <t>MONEDHA</t>
  </si>
  <si>
    <t>NR.LLOG</t>
  </si>
  <si>
    <t>Vlera ne</t>
  </si>
  <si>
    <t>Kursi i</t>
  </si>
  <si>
    <t xml:space="preserve">Vlera ne </t>
  </si>
  <si>
    <t>valute</t>
  </si>
  <si>
    <t>fund-vitit</t>
  </si>
  <si>
    <t>Leke</t>
  </si>
  <si>
    <t>ARKA</t>
  </si>
  <si>
    <t>EMERTIMI</t>
  </si>
  <si>
    <t>Arka ne Leke</t>
  </si>
  <si>
    <t>Arka ne Euro</t>
  </si>
  <si>
    <t>Arka ne Dollare</t>
  </si>
  <si>
    <t>Derivate dhe aktive te mbajtura per tregtim</t>
  </si>
  <si>
    <t xml:space="preserve">     Shoqeria nuk ka derivate dhe aktive te mbajtura per tregtim</t>
  </si>
  <si>
    <t>Aktive te tjera  financiare afatshkurtera</t>
  </si>
  <si>
    <t>&gt;</t>
  </si>
  <si>
    <t>Kliente per mallra, produkte e sherbime</t>
  </si>
  <si>
    <t xml:space="preserve">        Fatura gjithsej</t>
  </si>
  <si>
    <t xml:space="preserve">              a) Nga keto</t>
  </si>
  <si>
    <t>pa likujduara deri ne 30 dite</t>
  </si>
  <si>
    <t>pa likujduara deri ne 60 dite</t>
  </si>
  <si>
    <t>pa likujduara deri ne 90 dite</t>
  </si>
  <si>
    <t>pa likujduara permbi nje vit</t>
  </si>
  <si>
    <t xml:space="preserve">              b) Nga  faturat  gjithsej</t>
  </si>
  <si>
    <t>Fatura mbi 300 mije leke te prera</t>
  </si>
  <si>
    <t>Fatura mbi 300 mije leke te likujduara</t>
  </si>
  <si>
    <t>Debitore , Kreditore te tjere</t>
  </si>
  <si>
    <t>Tatim mbi fitimin</t>
  </si>
  <si>
    <t>Tatim I derdhur paradhenje</t>
  </si>
  <si>
    <t xml:space="preserve">        Tatim I vitit Ushtrimor</t>
  </si>
  <si>
    <t xml:space="preserve">        Tatim I derdhur teper</t>
  </si>
  <si>
    <t xml:space="preserve">        Tatim I rimbursuar</t>
  </si>
  <si>
    <t xml:space="preserve">        Tatim nga viti kaluar</t>
  </si>
  <si>
    <t>TVSH</t>
  </si>
  <si>
    <t>Tvsh e zbritshme ne celje te vitit</t>
  </si>
  <si>
    <t>Tvsh e zbritshme ne blerje gjate vitit</t>
  </si>
  <si>
    <t>Tvsh e zbritshme ne shitje gjate vitit</t>
  </si>
  <si>
    <t>Tvsh e pagushme ne shitje gjate vitit</t>
  </si>
  <si>
    <t>Tvsh e zbritshme ne mbyllje te vitit</t>
  </si>
  <si>
    <t>Te drejta dhe detyrime ndaj ortakeve</t>
  </si>
  <si>
    <t>Inventari</t>
  </si>
  <si>
    <t>Lendet e para</t>
  </si>
  <si>
    <t>Inventari Imet</t>
  </si>
  <si>
    <t>Prodhim ne proces</t>
  </si>
  <si>
    <t>Produkte te gatshme</t>
  </si>
  <si>
    <t>Madhra per rishitje</t>
  </si>
  <si>
    <t>Parapagesa per furnizime</t>
  </si>
  <si>
    <t>Aktive biologjike afatshkurtrta</t>
  </si>
  <si>
    <t>Aktive afatshkurtrta te mbajtura per rishitje</t>
  </si>
  <si>
    <t>Parapagime dhe shpenzime te shtyra</t>
  </si>
  <si>
    <t>Shpenzime te perjudhave te ardhshme</t>
  </si>
  <si>
    <t>ll</t>
  </si>
  <si>
    <t>AKTIVET AFATGJATA</t>
  </si>
  <si>
    <t>Investimet financiare afatgjata</t>
  </si>
  <si>
    <t>Aktivet afatgjata materjale</t>
  </si>
  <si>
    <t>Analiza e posteve te amortizushme</t>
  </si>
  <si>
    <t xml:space="preserve">          Viti raportues</t>
  </si>
  <si>
    <t>Viti paraardhes</t>
  </si>
  <si>
    <t>Emertimi</t>
  </si>
  <si>
    <t>Vlera</t>
  </si>
  <si>
    <t>Amortizimi</t>
  </si>
  <si>
    <t>vl.mbetur</t>
  </si>
  <si>
    <t>Vl.mbetur</t>
  </si>
  <si>
    <t xml:space="preserve">Toka </t>
  </si>
  <si>
    <t>Makineri,paisje</t>
  </si>
  <si>
    <t>AAM te tjera</t>
  </si>
  <si>
    <t>Aktivet biologjike afatgjata</t>
  </si>
  <si>
    <t>Aktivet afatgjata jo materjale</t>
  </si>
  <si>
    <t>Kapitali aksioner I pa paguar</t>
  </si>
  <si>
    <t>Aktive te tjera afatgjata</t>
  </si>
  <si>
    <t xml:space="preserve">Derivatet </t>
  </si>
  <si>
    <t>Huamarrjet</t>
  </si>
  <si>
    <t>Overdraftet bankare</t>
  </si>
  <si>
    <t>Huamarrjet afatshkurtra</t>
  </si>
  <si>
    <t>Huate dhe parapagimet</t>
  </si>
  <si>
    <t>Te pagueshme ndaj furnitorve</t>
  </si>
  <si>
    <t xml:space="preserve">     Fatura gjithsej</t>
  </si>
  <si>
    <t>Nr</t>
  </si>
  <si>
    <t xml:space="preserve">     a)Nga keto</t>
  </si>
  <si>
    <t>_______</t>
  </si>
  <si>
    <t>________</t>
  </si>
  <si>
    <t>pa likuiduara deri ne 30 dite</t>
  </si>
  <si>
    <t>pa likuiduara deri ne 60 dite</t>
  </si>
  <si>
    <t>pa likuiduara deri ne 90 dite</t>
  </si>
  <si>
    <t>pa likuiduara permbi nje vit</t>
  </si>
  <si>
    <t xml:space="preserve">       b)Nga faturat gjithsej</t>
  </si>
  <si>
    <t>Fatura mbi 300 mije leke te kontab.</t>
  </si>
  <si>
    <t>Fatura mbi 300 mije leke te likuid.</t>
  </si>
  <si>
    <t>Te pagueshme ndaj punojsve</t>
  </si>
  <si>
    <t>Detyrimet per sigurime Shoq.Shend.</t>
  </si>
  <si>
    <t>Detyrime tatimore TAP-in</t>
  </si>
  <si>
    <t>Detyrime tatimore Tatim Fitimin</t>
  </si>
  <si>
    <t>Detyrime tatimore per Tvsh-ne</t>
  </si>
  <si>
    <t>Detyrime tatimore per Tatimin ne Burim</t>
  </si>
  <si>
    <t>Te drejta e detyrime ndaj ortakve</t>
  </si>
  <si>
    <t>Dividente per tu paguar</t>
  </si>
  <si>
    <t>Debitore dhe Kreditore te tjere</t>
  </si>
  <si>
    <t>Grantet dhe te ardhurat e shtyra</t>
  </si>
  <si>
    <t>Provizionet afatshkurtra</t>
  </si>
  <si>
    <t>PASIVET AFATGJATA</t>
  </si>
  <si>
    <t>Huat afatgjata</t>
  </si>
  <si>
    <t>Hua,bono dhe detyrime nga qeraja financiare</t>
  </si>
  <si>
    <t>Bono te konvertueshme</t>
  </si>
  <si>
    <t>Huamarje te tjera afatgjate</t>
  </si>
  <si>
    <t>Provizionet afatgjata</t>
  </si>
  <si>
    <t>lll</t>
  </si>
  <si>
    <t>Aksionet e pakices(PF te konsoliduar)</t>
  </si>
  <si>
    <t>Kapitali aksionerve te shoq.meme(PF te kons)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</si>
  <si>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</si>
  <si>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</si>
  <si>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</si>
  <si>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</si>
  <si>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</si>
  <si>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</si>
  <si>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Fitim(Humbja) e vitit financiar</t>
  </si>
  <si>
    <t>Fitimi I ushtrimit</t>
  </si>
  <si>
    <t>Spenzime te pa zbritshme</t>
  </si>
  <si>
    <t>Tatimi mbi fitimin</t>
  </si>
  <si>
    <t>Shenime te tjera shpjeguese</t>
  </si>
  <si>
    <t xml:space="preserve">Ngjarje te ndodhura pas dates se bilancit per te cilat behen rregullime apo ngjarje te </t>
  </si>
  <si>
    <t>ndodhura pas dates se bilancit per te cilat nuk behen rregullime nuk ka.</t>
  </si>
  <si>
    <t>gjate perjulles raportuese dhe qe korrigjim nuk ka.</t>
  </si>
  <si>
    <t>Per Drejtorin e Njesise Ekonomike</t>
  </si>
  <si>
    <t>Pasqyre Ndihmse</t>
  </si>
  <si>
    <t>Levizja e Parase dhe ndryshimet ne gjendjen e lekujditeteve</t>
  </si>
  <si>
    <t>per vitin  2008 paraqiten si meposhte:</t>
  </si>
  <si>
    <t>Emertiimi</t>
  </si>
  <si>
    <t>Gjendja</t>
  </si>
  <si>
    <t>Ndryshimi</t>
  </si>
  <si>
    <t>(+ose -)</t>
  </si>
  <si>
    <t>Banka</t>
  </si>
  <si>
    <t>Arka</t>
  </si>
  <si>
    <t>TOTALI</t>
  </si>
  <si>
    <t>Diferenca</t>
  </si>
  <si>
    <t>Te Hyrat</t>
  </si>
  <si>
    <t>Te Dalat</t>
  </si>
  <si>
    <t>Nrysh.</t>
  </si>
  <si>
    <t>Sqarim</t>
  </si>
  <si>
    <t>(+ose-)</t>
  </si>
  <si>
    <t>Aktive te Qendrueshme</t>
  </si>
  <si>
    <t>(Shtesa te dala me -)</t>
  </si>
  <si>
    <t>(Shtesa te dala me +)</t>
  </si>
  <si>
    <t>Gjendja e inventarit</t>
  </si>
  <si>
    <t>Kerkesa per arketim</t>
  </si>
  <si>
    <t xml:space="preserve">Te tjera llogari aktive </t>
  </si>
  <si>
    <t>Kapitalet e veta</t>
  </si>
  <si>
    <t>Detyrimet e pagueshme</t>
  </si>
  <si>
    <t>Te tjera llogari pasive</t>
  </si>
  <si>
    <t>________________________</t>
  </si>
  <si>
    <t>Sasi</t>
  </si>
  <si>
    <t>Gjendje</t>
  </si>
  <si>
    <t>Shtesa</t>
  </si>
  <si>
    <t>Pakesim</t>
  </si>
  <si>
    <t>Amortizim</t>
  </si>
  <si>
    <t>AmortizimVl.mbetur</t>
  </si>
  <si>
    <t>Amort.</t>
  </si>
  <si>
    <t>Amort.Tatim</t>
  </si>
  <si>
    <t>20%Vl.Mbet</t>
  </si>
  <si>
    <t>l</t>
  </si>
  <si>
    <t>Shuma e mak.paisjeve</t>
  </si>
  <si>
    <t>shuma mjet.transportit</t>
  </si>
  <si>
    <t>TOTAL</t>
  </si>
  <si>
    <t>Administratori</t>
  </si>
  <si>
    <t>SUBJEKTI</t>
  </si>
  <si>
    <t xml:space="preserve">                                           1) Permbledhje e plotikave kontabel</t>
  </si>
  <si>
    <t xml:space="preserve"> te Kontabilitetit dhe ligjit Nr.9228 Dt.29.04.2004per Kontabilitetin dhe Pasqyrat Financiare.</t>
  </si>
  <si>
    <t>parimin e paanshmerise,parimin e maturise dhe parimin e plotesise ne perputhje me SKK dhe SNK.</t>
  </si>
  <si>
    <t xml:space="preserve">Duke zbatuar parimin e paraqitjes me besnikeri te informacionit , parimin e perparesise se formes ligjore, </t>
  </si>
  <si>
    <t>Politikat kontabile te reflektuara ne deklarimet financiare te shoqerise jane te qendrueshme dhe te</t>
  </si>
  <si>
    <t>pandryshueshme.</t>
  </si>
  <si>
    <t>Pasqyrat financiare jane pergatitur mbi bazen e te drejtave dhe detyrimeve te konstatuara.</t>
  </si>
  <si>
    <t xml:space="preserve">Pasqyrat financiare jane pergatitur sipas parimit te vijimesise.Aktivet, pasivet , te ardhurat dhe shpenzimet </t>
  </si>
  <si>
    <t>nuk jane kompensuar me njera tjetren.</t>
  </si>
  <si>
    <t xml:space="preserve">Pasqyrat financiare paraqesin te gjithe informacionin material qe ndikon ne gjendjen financiare, </t>
  </si>
  <si>
    <t>performancen financiare dhe fluksin e parase te shoqerise raportuese.</t>
  </si>
  <si>
    <t>S H E N I M E T          S H P J E G U E S E</t>
  </si>
  <si>
    <t>Ngjarje pas dates se bilancit nuk pasqyrohen ne pasqyrat financiare.</t>
  </si>
  <si>
    <t xml:space="preserve">    a) Vleresimet.</t>
  </si>
  <si>
    <t xml:space="preserve">    b) Stoku </t>
  </si>
  <si>
    <t xml:space="preserve">                                           2) Shenimet qe shpjegojne zerat e ndryshem te pasqyrave financiare</t>
  </si>
  <si>
    <t xml:space="preserve">                                           3) Shenime te tjera shpjeguese</t>
  </si>
  <si>
    <t>Mjete transporti</t>
  </si>
  <si>
    <t>Plotesimi i te dhenave te kesaj pjese eshte  bere  sipas kerkesave dhe struktures</t>
  </si>
  <si>
    <t>standarte te caktuara ne SKK 2,paragrafet 49-55, per te cilen rradha e dhenies se spjegimeve</t>
  </si>
  <si>
    <t xml:space="preserve">eshte: </t>
  </si>
  <si>
    <t>Dhenja e shenimeve shpjeguese ne kete pjese behet  sipas SKK 2</t>
  </si>
  <si>
    <t>4.Pasqyra e Fluksit te parase per periudhen</t>
  </si>
  <si>
    <t>Fluksi  I mjeteve monetare nga veprimtaria e shfrytezimit</t>
  </si>
  <si>
    <t xml:space="preserve">                                     Fitimi para tatimit</t>
  </si>
  <si>
    <t xml:space="preserve">                                     rregullime per:</t>
  </si>
  <si>
    <t>Humbje nga Kembimet  Valutore</t>
  </si>
  <si>
    <t>Tatim Fitimi I njohur ne PASH</t>
  </si>
  <si>
    <t>Shpenzime per interesa te njohura ne PASH</t>
  </si>
  <si>
    <t xml:space="preserve">                                          Te ardhura nga investime</t>
  </si>
  <si>
    <t>Rritje/renie ne tepricen e inventarit</t>
  </si>
  <si>
    <t>Rritje/renie ne tepricen e e detyrimeve per tu paguar nga aktivitati</t>
  </si>
  <si>
    <t>Parate e perfituara nga aktivitetet</t>
  </si>
  <si>
    <t>Interesi I paguar</t>
  </si>
  <si>
    <t>Tatim Fitimi I paguar</t>
  </si>
  <si>
    <t>Paraja neto nga aktivitetet e shfrytezimit</t>
  </si>
  <si>
    <t>Fluksi  I parave nga veprimtarite e investimeve</t>
  </si>
  <si>
    <t>Blerja e shoqerise se kuntrolluar X minus parate e arketuara</t>
  </si>
  <si>
    <t>Blerje e aktiveve afatgjata materiale</t>
  </si>
  <si>
    <t>Te ardhura nga shitja e paisjeve</t>
  </si>
  <si>
    <t>Interese I arketuar</t>
  </si>
  <si>
    <t>Devident I arketuar</t>
  </si>
  <si>
    <t>Paraja  neto e perdorur ne aktivitetet investuese</t>
  </si>
  <si>
    <t>Fluksi  I parave nga veprimtarite e financiara</t>
  </si>
  <si>
    <t>Te ardhura nga emetimi aksionar</t>
  </si>
  <si>
    <t>Te ardhura nga huamarrjet afatgjate</t>
  </si>
  <si>
    <t>Pagesat e detyrimeve te qerase  financiare</t>
  </si>
  <si>
    <t>Devidentet e paguara</t>
  </si>
  <si>
    <t>Paraja  neto e perdorur ne aktivitetet financiare</t>
  </si>
  <si>
    <t>Rritja/renia neto e mjeteve monetare</t>
  </si>
  <si>
    <t>Mjete monetare ne fillim te periudhes</t>
  </si>
  <si>
    <t>Mjete monetare ne fund te periudhes</t>
  </si>
  <si>
    <t>Metoda indirekte</t>
  </si>
  <si>
    <t>Rritje/renie ne tepricen e kerkesave te arketueshme nga ak. Si dhe kerk.e arketueshme etj.</t>
  </si>
  <si>
    <t>TATIMPAGUESI " FLORAL" NIPT J68319510CL</t>
  </si>
  <si>
    <t xml:space="preserve"> 1 JANAR  -  31 DHJETOR     2010</t>
  </si>
  <si>
    <t xml:space="preserve">     B I L A N C I  I  PERIUDHES  USHTRIMORE  01 JANARE 2010 - 31.12.2010</t>
  </si>
  <si>
    <t>TATIMPAGUESI " FLORAL" NIPT J68319510L</t>
  </si>
  <si>
    <t xml:space="preserve">   01 janare - 31 dhjetore 2010</t>
  </si>
  <si>
    <t>puntori</t>
  </si>
  <si>
    <t>Mjetet monetare e paguara ndaj furnitoreve e punetoreve</t>
  </si>
  <si>
    <t>Hua devident I paguar</t>
  </si>
  <si>
    <t>Interesi i paguar+ taksa vendore</t>
  </si>
  <si>
    <t>Pozicioni me 01/01/2010</t>
  </si>
  <si>
    <t>Pozicioni me 31/12/2010</t>
  </si>
  <si>
    <t>Pozicioni  me  31.12.2010</t>
  </si>
  <si>
    <t>Fitim neto per periudhen kontabile 2010</t>
  </si>
  <si>
    <t>credis</t>
  </si>
  <si>
    <t>lek</t>
  </si>
  <si>
    <t>bkt</t>
  </si>
  <si>
    <t>Ndertesa  sere lulesh</t>
  </si>
  <si>
    <t>totali</t>
  </si>
  <si>
    <t>leke</t>
  </si>
  <si>
    <t>Gabime materjale te ndodhura ne periudhat kontabel te mepareshme te konstatuara</t>
  </si>
  <si>
    <t xml:space="preserve">          ( Nikoll  Lleshi)</t>
  </si>
  <si>
    <t>Shoqeria"     FLORAL " Shpk</t>
  </si>
  <si>
    <t>31,12,09</t>
  </si>
  <si>
    <t>01,01,10</t>
  </si>
  <si>
    <t>31,12,10</t>
  </si>
  <si>
    <t xml:space="preserve">sere lulesh </t>
  </si>
  <si>
    <t>31.12.2010</t>
  </si>
  <si>
    <t>viti2010</t>
  </si>
  <si>
    <t>akumuluar</t>
  </si>
  <si>
    <t>mjete transporti</t>
  </si>
  <si>
    <t>( Nikoll  Lleshi)</t>
  </si>
  <si>
    <t>Inventari I Aktiveve Afatgjata Materjale 2010</t>
  </si>
  <si>
    <t>VITI 2010</t>
  </si>
  <si>
    <t xml:space="preserve">1) Dekaratat financiare te kompanise per vitin 2010 jane pergatitur ne zbatim te Standarteve Kombetare </t>
  </si>
  <si>
    <t xml:space="preserve">Gjendjet e inventareve  per  materialet e para , materialeve ndihmese dhe mallrat jane vleresuar me koston </t>
  </si>
  <si>
    <t>Ne zerin kerkesa te arketueshme  eshte perfshire situacioni I muajit dhjetore  I cili likujdohet ne janare 2011</t>
  </si>
  <si>
    <t>-produkte gateshme e prodh ne proces 134560</t>
  </si>
  <si>
    <t>-materiale E lende qe perdoren per lulet  2001490</t>
  </si>
  <si>
    <t>e blerjes  inventari I bashkangjitur:</t>
  </si>
  <si>
    <t>Ne aktivet afat gjata perfshihen sera me vlefte 2000000 leke dhe nje mjet transporti ne shume 920000 lek</t>
  </si>
  <si>
    <t>Amortizimi I akumuluar eshte 380000,per vitin 2010 nuk eshte llogaritur amortizim</t>
  </si>
  <si>
    <t xml:space="preserve">Ne zerin furnitore jane perfshire vlefta e faturave te pa likujduar gjate vitit ,per Fornitorin "MAR" Shkoder </t>
  </si>
  <si>
    <t>660000 leke , Kristral 2001 Durres 180000 leke dhe Xhips Durres 166050 leke totali 1006041 leke</t>
  </si>
  <si>
    <t>Te ardhurat jane me fatura te rregullta  tatimore.Ne te ardhura eshte perfshire dhe shuma prej 220563 leke</t>
  </si>
  <si>
    <t>tre ardhura nga ISHP. Per nxitje punesimi.</t>
  </si>
  <si>
    <t>Shpenzimet jane te gjitha me dokumenta te rregullta dhe te likujduar konforme rregullash</t>
  </si>
  <si>
    <t xml:space="preserve">Ne shpenzimet per pagat  eshte zbritur  paga e pronari </t>
  </si>
  <si>
    <t>Ne zerin taksa e tarifa vendore eshte perfshire taksa e Bashkise</t>
  </si>
  <si>
    <t xml:space="preserve">                                                                                              Nikoll  Lleshi </t>
  </si>
  <si>
    <t xml:space="preserve"> Viti 2010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</si>
  <si>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</si>
  <si>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</si>
  <si>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</si>
  <si>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</si>
  <si>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</si>
  <si>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</si>
  <si>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</si>
  <si>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</si>
  <si>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</si>
  <si>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</si>
  <si>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</si>
  <si>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</si>
  <si>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</si>
  <si>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</si>
  <si>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</si>
  <si>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</si>
  <si>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</si>
  <si>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</si>
  <si>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</si>
  <si>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</si>
  <si>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</si>
  <si>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</si>
  <si>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</si>
  <si>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</si>
  <si>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</si>
  <si>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</si>
  <si>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</si>
  <si>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</si>
  <si>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</si>
  <si>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</si>
  <si>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</si>
  <si>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</si>
  <si>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</si>
  <si>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</si>
  <si>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</si>
  <si>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</si>
  <si>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</si>
  <si>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</si>
  <si>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</si>
  <si>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</si>
  <si>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</si>
  <si>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</si>
  <si>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</si>
  <si>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</si>
  <si>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</si>
  <si>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</si>
  <si>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</si>
  <si>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</si>
  <si>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</si>
  <si>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</si>
  <si>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</si>
  <si>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</si>
  <si>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</si>
  <si>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</si>
  <si>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</si>
  <si>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</si>
  <si>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</si>
  <si>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</si>
  <si>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</si>
  <si>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</si>
  <si>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</si>
  <si>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</si>
  <si>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</si>
  <si>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</si>
  <si>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</si>
  <si>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</si>
  <si>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</si>
  <si>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</si>
  <si>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</si>
  <si>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</si>
  <si>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</si>
  <si>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</si>
  <si>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</si>
  <si>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</si>
  <si>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</si>
  <si>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</si>
  <si>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</si>
  <si>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</si>
  <si>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</si>
  <si>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</si>
  <si>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</si>
  <si>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</si>
  <si>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</si>
  <si>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</si>
  <si>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</si>
  <si>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</si>
  <si>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</si>
  <si>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</si>
  <si>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</si>
  <si>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</si>
  <si>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</si>
  <si>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Aktivet Afatgjata Materiale  me vlere fillestare   2010</t>
  </si>
  <si>
    <t>Sasia</t>
  </si>
  <si>
    <t>Pakesime</t>
  </si>
  <si>
    <t>Toka</t>
  </si>
  <si>
    <t>Ndertime</t>
  </si>
  <si>
    <t>kompjuterike</t>
  </si>
  <si>
    <t>Zyre in.ek.</t>
  </si>
  <si>
    <t xml:space="preserve">             TOTALI</t>
  </si>
  <si>
    <t>Amortizimi A.A.Materiale   2010</t>
  </si>
  <si>
    <t>Makineri,paisje,vegla</t>
  </si>
  <si>
    <t>Zyre</t>
  </si>
  <si>
    <t>Vlera Kontabel Neto e A.A.Materiale  2010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</si>
  <si>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</si>
  <si>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</si>
  <si>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</si>
  <si>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</si>
  <si>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</si>
  <si>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</si>
  <si>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</si>
  <si>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</si>
  <si>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</si>
  <si>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</si>
  <si>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</si>
  <si>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   gaz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</si>
  <si>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</si>
  <si>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</si>
  <si>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</si>
  <si>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</si>
  <si>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</si>
  <si>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</si>
  <si>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</si>
  <si>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</si>
  <si>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</si>
  <si>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</si>
  <si>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</si>
  <si>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</si>
  <si>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</si>
  <si>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</si>
  <si>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</si>
  <si>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</si>
  <si>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</si>
  <si>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</si>
  <si>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</si>
  <si>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</si>
  <si>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</si>
  <si>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</si>
  <si>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</si>
  <si>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</si>
  <si>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</si>
  <si>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</si>
  <si>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</si>
  <si>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</si>
  <si>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</si>
  <si>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</si>
  <si>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</si>
  <si>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</si>
  <si>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</si>
  <si>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</si>
  <si>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</si>
  <si>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</si>
  <si>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</si>
  <si>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</si>
  <si>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</si>
  <si>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</si>
  <si>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</si>
  <si>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</si>
  <si>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</si>
  <si>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</si>
  <si>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</si>
  <si>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NIKOLL LLESHI</t>
  </si>
  <si>
    <t>Shpenzimet e tatimit mbi fitimin   2010</t>
  </si>
  <si>
    <t xml:space="preserve">FLORAL </t>
  </si>
  <si>
    <t>J68319510CL</t>
  </si>
  <si>
    <t>LEZHE</t>
  </si>
  <si>
    <t>SHERBIME SIPERFAQE TE GJELBERTA</t>
  </si>
  <si>
    <t>V i t i      2010</t>
  </si>
  <si>
    <t xml:space="preserve"> 01.01.2010</t>
  </si>
  <si>
    <r>
      <t xml:space="preserve"> </t>
    </r>
    <r>
      <rPr>
        <b/>
        <sz val="14"/>
        <rFont val="Arial Narrow"/>
        <family val="2"/>
      </rPr>
      <t>31.12.2010</t>
    </r>
  </si>
  <si>
    <t>28.02.2011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</si>
</sst>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yy;@"/>
    <numFmt numFmtId="173" formatCode="[$-409]h:mm:ss\ AM/PM"/>
    <numFmt numFmtId="174" formatCode="dd\.mm\.yyyy;@"/>
    <numFmt numFmtId="175" formatCode="0.000"/>
    <numFmt numFmtId="176" formatCode="0.0000"/>
    <numFmt numFmtId="177" formatCode="0.0%"/>
    <numFmt numFmtId="178" formatCode="0.00;[Red]0.00"/>
    <numFmt numFmtId="179" formatCode="#,##0;[Red]#,##0"/>
    <numFmt numFmtId="180" formatCode="_-* #,##0.00_L_e_k_-;\-* #,##0.00_L_e_k_-;_-* &quot;-&quot;??_L_e_k_-;_-@_-"/>
  </numFmts>
  <fonts count="67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u val="single"/>
      <sz val="12"/>
      <name val="Arial Narrow"/>
      <family val="2"/>
    </font>
    <font>
      <b/>
      <sz val="20"/>
      <name val="Arial Narrow"/>
      <family val="2"/>
    </font>
    <font>
      <sz val="12"/>
      <name val="Fixedsys"/>
      <family val="3"/>
    </font>
    <font>
      <b/>
      <sz val="12"/>
      <name val="Arial"/>
      <family val="2"/>
    </font>
    <font>
      <b/>
      <sz val="12"/>
      <name val="Courier"/>
      <family val="3"/>
    </font>
    <font>
      <b/>
      <u val="single"/>
      <sz val="12"/>
      <name val="Courier"/>
      <family val="3"/>
    </font>
    <font>
      <sz val="12"/>
      <name val="Batang"/>
      <family val="1"/>
    </font>
    <font>
      <b/>
      <sz val="12"/>
      <name val="Georgia"/>
      <family val="1"/>
    </font>
    <font>
      <b/>
      <sz val="12"/>
      <name val="Fixedsys"/>
      <family val="3"/>
    </font>
    <font>
      <sz val="12"/>
      <color indexed="10"/>
      <name val="Arial Narrow"/>
      <family val="2"/>
    </font>
    <font>
      <b/>
      <sz val="8"/>
      <name val="Arial"/>
      <family val="2"/>
    </font>
    <font>
      <b/>
      <sz val="20"/>
      <name val="Batang"/>
      <family val="1"/>
    </font>
    <font>
      <sz val="14"/>
      <name val="Mongolian Baiti"/>
      <family val="4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 wrapText="1" shrinkToFit="1"/>
    </xf>
    <xf numFmtId="49" fontId="2" fillId="33" borderId="15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 wrapText="1" shrinkToFit="1"/>
    </xf>
    <xf numFmtId="49" fontId="6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18" xfId="0" applyNumberFormat="1" applyFont="1" applyBorder="1" applyAlignment="1">
      <alignment horizontal="center" vertical="center" wrapText="1" shrinkToFit="1"/>
    </xf>
    <xf numFmtId="3" fontId="2" fillId="0" borderId="15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horizontal="center" vertical="center" wrapText="1" shrinkToFit="1"/>
    </xf>
    <xf numFmtId="3" fontId="2" fillId="0" borderId="38" xfId="0" applyNumberFormat="1" applyFont="1" applyBorder="1" applyAlignment="1">
      <alignment horizontal="center" vertical="center" wrapText="1" shrinkToFit="1"/>
    </xf>
    <xf numFmtId="3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 shrinkToFit="1"/>
    </xf>
    <xf numFmtId="0" fontId="6" fillId="34" borderId="38" xfId="0" applyFont="1" applyFill="1" applyBorder="1" applyAlignment="1">
      <alignment horizontal="center" vertical="center" wrapText="1" shrinkToFi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" fontId="2" fillId="33" borderId="45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" fontId="21" fillId="35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left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24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" fillId="36" borderId="15" xfId="0" applyNumberFormat="1" applyFont="1" applyFill="1" applyBorder="1" applyAlignment="1">
      <alignment vertical="center"/>
    </xf>
    <xf numFmtId="3" fontId="2" fillId="33" borderId="47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3" fontId="3" fillId="36" borderId="15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36" borderId="15" xfId="0" applyNumberFormat="1" applyFont="1" applyFill="1" applyBorder="1" applyAlignment="1">
      <alignment horizontal="right" vertical="center"/>
    </xf>
    <xf numFmtId="3" fontId="3" fillId="36" borderId="19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3" fontId="2" fillId="37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9" fillId="0" borderId="15" xfId="0" applyFont="1" applyBorder="1" applyAlignment="1">
      <alignment/>
    </xf>
    <xf numFmtId="179" fontId="9" fillId="0" borderId="15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179" fontId="9" fillId="0" borderId="49" xfId="0" applyNumberFormat="1" applyFont="1" applyBorder="1" applyAlignment="1">
      <alignment/>
    </xf>
    <xf numFmtId="179" fontId="9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179" fontId="9" fillId="0" borderId="53" xfId="0" applyNumberFormat="1" applyFont="1" applyBorder="1" applyAlignment="1">
      <alignment/>
    </xf>
    <xf numFmtId="0" fontId="2" fillId="36" borderId="14" xfId="0" applyFont="1" applyFill="1" applyBorder="1" applyAlignment="1">
      <alignment vertical="center"/>
    </xf>
    <xf numFmtId="3" fontId="2" fillId="36" borderId="19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/>
    </xf>
    <xf numFmtId="21" fontId="1" fillId="0" borderId="15" xfId="0" applyNumberFormat="1" applyFont="1" applyBorder="1" applyAlignment="1">
      <alignment/>
    </xf>
    <xf numFmtId="46" fontId="1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9" fillId="0" borderId="24" xfId="56" applyFont="1" applyBorder="1" applyAlignment="1">
      <alignment horizontal="center"/>
      <protection/>
    </xf>
    <xf numFmtId="2" fontId="27" fillId="0" borderId="54" xfId="56" applyNumberFormat="1" applyFont="1" applyBorder="1" applyAlignment="1">
      <alignment horizontal="center" wrapText="1"/>
      <protection/>
    </xf>
    <xf numFmtId="1" fontId="22" fillId="0" borderId="55" xfId="56" applyNumberFormat="1" applyFont="1" applyBorder="1" applyAlignment="1">
      <alignment horizontal="right" vertical="center" wrapText="1"/>
      <protection/>
    </xf>
    <xf numFmtId="0" fontId="22" fillId="0" borderId="55" xfId="56" applyFont="1" applyBorder="1" applyAlignment="1">
      <alignment horizontal="right" vertical="center" wrapText="1"/>
      <protection/>
    </xf>
    <xf numFmtId="0" fontId="9" fillId="0" borderId="40" xfId="56" applyFont="1" applyBorder="1" applyAlignment="1">
      <alignment horizontal="center"/>
      <protection/>
    </xf>
    <xf numFmtId="0" fontId="9" fillId="0" borderId="13" xfId="56" applyFont="1" applyBorder="1" applyAlignment="1">
      <alignment horizontal="left" wrapText="1"/>
      <protection/>
    </xf>
    <xf numFmtId="1" fontId="9" fillId="0" borderId="13" xfId="56" applyNumberFormat="1" applyFont="1" applyBorder="1" applyAlignment="1">
      <alignment horizontal="right"/>
      <protection/>
    </xf>
    <xf numFmtId="0" fontId="9" fillId="0" borderId="21" xfId="56" applyFont="1" applyBorder="1" applyAlignment="1">
      <alignment horizontal="right"/>
      <protection/>
    </xf>
    <xf numFmtId="0" fontId="0" fillId="0" borderId="23" xfId="56" applyFont="1" applyBorder="1" applyAlignment="1">
      <alignment horizontal="center"/>
      <protection/>
    </xf>
    <xf numFmtId="0" fontId="0" fillId="0" borderId="56" xfId="56" applyFont="1" applyBorder="1" applyAlignment="1">
      <alignment horizontal="left" wrapText="1"/>
      <protection/>
    </xf>
    <xf numFmtId="1" fontId="9" fillId="0" borderId="15" xfId="56" applyNumberFormat="1" applyFont="1" applyBorder="1" applyAlignment="1">
      <alignment horizontal="right"/>
      <protection/>
    </xf>
    <xf numFmtId="0" fontId="9" fillId="0" borderId="19" xfId="56" applyFont="1" applyBorder="1" applyAlignment="1">
      <alignment horizontal="right"/>
      <protection/>
    </xf>
    <xf numFmtId="0" fontId="0" fillId="0" borderId="57" xfId="56" applyFont="1" applyBorder="1" applyAlignment="1">
      <alignment horizontal="center"/>
      <protection/>
    </xf>
    <xf numFmtId="0" fontId="28" fillId="0" borderId="56" xfId="56" applyFont="1" applyBorder="1" applyAlignment="1">
      <alignment horizontal="left" wrapText="1"/>
      <protection/>
    </xf>
    <xf numFmtId="0" fontId="9" fillId="0" borderId="14" xfId="56" applyFont="1" applyBorder="1" applyAlignment="1">
      <alignment horizontal="center"/>
      <protection/>
    </xf>
    <xf numFmtId="0" fontId="9" fillId="0" borderId="56" xfId="56" applyFont="1" applyBorder="1" applyAlignment="1">
      <alignment horizontal="left" wrapText="1"/>
      <protection/>
    </xf>
    <xf numFmtId="0" fontId="0" fillId="0" borderId="35" xfId="56" applyFont="1" applyBorder="1" applyAlignment="1">
      <alignment horizontal="left" wrapText="1"/>
      <protection/>
    </xf>
    <xf numFmtId="0" fontId="0" fillId="0" borderId="34" xfId="56" applyFont="1" applyBorder="1" applyAlignment="1">
      <alignment horizontal="center"/>
      <protection/>
    </xf>
    <xf numFmtId="0" fontId="0" fillId="0" borderId="58" xfId="56" applyFont="1" applyBorder="1" applyAlignment="1">
      <alignment horizontal="left" wrapText="1"/>
      <protection/>
    </xf>
    <xf numFmtId="0" fontId="9" fillId="0" borderId="14" xfId="56" applyFont="1" applyBorder="1" applyAlignment="1">
      <alignment horizontal="center" vertical="center"/>
      <protection/>
    </xf>
    <xf numFmtId="0" fontId="9" fillId="0" borderId="57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wrapText="1"/>
      <protection/>
    </xf>
    <xf numFmtId="0" fontId="9" fillId="0" borderId="23" xfId="56" applyFont="1" applyBorder="1" applyAlignment="1">
      <alignment horizontal="center"/>
      <protection/>
    </xf>
    <xf numFmtId="0" fontId="25" fillId="0" borderId="15" xfId="56" applyFont="1" applyBorder="1" applyAlignment="1">
      <alignment horizontal="left" wrapText="1"/>
      <protection/>
    </xf>
    <xf numFmtId="0" fontId="9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9" fillId="0" borderId="57" xfId="56" applyFont="1" applyBorder="1" applyAlignment="1">
      <alignment horizontal="center"/>
      <protection/>
    </xf>
    <xf numFmtId="0" fontId="9" fillId="0" borderId="15" xfId="56" applyFont="1" applyBorder="1" applyAlignment="1">
      <alignment horizontal="left" wrapText="1"/>
      <protection/>
    </xf>
    <xf numFmtId="0" fontId="9" fillId="0" borderId="34" xfId="56" applyFont="1" applyBorder="1" applyAlignment="1">
      <alignment horizontal="center"/>
      <protection/>
    </xf>
    <xf numFmtId="0" fontId="9" fillId="0" borderId="35" xfId="56" applyFont="1" applyBorder="1" applyAlignment="1">
      <alignment horizontal="left" wrapText="1"/>
      <protection/>
    </xf>
    <xf numFmtId="0" fontId="9" fillId="0" borderId="17" xfId="56" applyFont="1" applyBorder="1" applyAlignment="1">
      <alignment horizontal="center"/>
      <protection/>
    </xf>
    <xf numFmtId="0" fontId="9" fillId="0" borderId="16" xfId="56" applyFont="1" applyBorder="1" applyAlignment="1">
      <alignment horizontal="left" wrapText="1"/>
      <protection/>
    </xf>
    <xf numFmtId="1" fontId="9" fillId="0" borderId="16" xfId="56" applyNumberFormat="1" applyFont="1" applyBorder="1" applyAlignment="1">
      <alignment horizontal="right"/>
      <protection/>
    </xf>
    <xf numFmtId="0" fontId="9" fillId="0" borderId="20" xfId="56" applyFont="1" applyBorder="1" applyAlignment="1">
      <alignment horizontal="right"/>
      <protection/>
    </xf>
    <xf numFmtId="0" fontId="9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 horizontal="left" wrapText="1"/>
      <protection/>
    </xf>
    <xf numFmtId="1" fontId="9" fillId="0" borderId="0" xfId="56" applyNumberFormat="1" applyFont="1" applyBorder="1" applyAlignment="1">
      <alignment horizontal="right"/>
      <protection/>
    </xf>
    <xf numFmtId="0" fontId="9" fillId="0" borderId="0" xfId="56" applyFont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0" fontId="28" fillId="0" borderId="0" xfId="0" applyFont="1" applyAlignment="1">
      <alignment/>
    </xf>
    <xf numFmtId="0" fontId="1" fillId="0" borderId="24" xfId="56" applyFont="1" applyBorder="1">
      <alignment/>
      <protection/>
    </xf>
    <xf numFmtId="2" fontId="27" fillId="0" borderId="24" xfId="56" applyNumberFormat="1" applyFont="1" applyBorder="1" applyAlignment="1">
      <alignment horizontal="center" wrapText="1"/>
      <protection/>
    </xf>
    <xf numFmtId="1" fontId="22" fillId="0" borderId="24" xfId="56" applyNumberFormat="1" applyFont="1" applyBorder="1" applyAlignment="1">
      <alignment horizontal="right" vertical="center" wrapText="1"/>
      <protection/>
    </xf>
    <xf numFmtId="0" fontId="22" fillId="0" borderId="24" xfId="56" applyFont="1" applyBorder="1" applyAlignment="1">
      <alignment horizontal="right" vertical="center" wrapText="1"/>
      <protection/>
    </xf>
    <xf numFmtId="0" fontId="22" fillId="0" borderId="12" xfId="56" applyFont="1" applyBorder="1" applyAlignment="1">
      <alignment horizontal="center"/>
      <protection/>
    </xf>
    <xf numFmtId="0" fontId="22" fillId="0" borderId="13" xfId="56" applyFont="1" applyBorder="1" applyAlignment="1">
      <alignment horizontal="left" wrapText="1"/>
      <protection/>
    </xf>
    <xf numFmtId="1" fontId="22" fillId="0" borderId="13" xfId="56" applyNumberFormat="1" applyFont="1" applyBorder="1" applyAlignment="1">
      <alignment horizontal="right"/>
      <protection/>
    </xf>
    <xf numFmtId="0" fontId="22" fillId="0" borderId="13" xfId="56" applyFont="1" applyBorder="1" applyAlignment="1">
      <alignment horizontal="right"/>
      <protection/>
    </xf>
    <xf numFmtId="0" fontId="1" fillId="0" borderId="14" xfId="56" applyFont="1" applyBorder="1" applyAlignment="1">
      <alignment horizontal="left"/>
      <protection/>
    </xf>
    <xf numFmtId="0" fontId="1" fillId="0" borderId="15" xfId="57" applyFont="1" applyFill="1" applyBorder="1" applyAlignment="1">
      <alignment horizontal="left" wrapText="1"/>
      <protection/>
    </xf>
    <xf numFmtId="0" fontId="22" fillId="0" borderId="19" xfId="56" applyFont="1" applyBorder="1" applyAlignment="1">
      <alignment horizontal="right"/>
      <protection/>
    </xf>
    <xf numFmtId="0" fontId="1" fillId="0" borderId="15" xfId="56" applyFont="1" applyBorder="1" applyAlignment="1">
      <alignment horizontal="left" wrapText="1"/>
      <protection/>
    </xf>
    <xf numFmtId="1" fontId="22" fillId="0" borderId="15" xfId="56" applyNumberFormat="1" applyFont="1" applyBorder="1" applyAlignment="1">
      <alignment horizontal="right"/>
      <protection/>
    </xf>
    <xf numFmtId="0" fontId="22" fillId="0" borderId="14" xfId="56" applyFont="1" applyBorder="1" applyAlignment="1">
      <alignment horizontal="center"/>
      <protection/>
    </xf>
    <xf numFmtId="0" fontId="22" fillId="0" borderId="15" xfId="56" applyFont="1" applyBorder="1" applyAlignment="1">
      <alignment horizontal="left" wrapText="1"/>
      <protection/>
    </xf>
    <xf numFmtId="0" fontId="22" fillId="0" borderId="15" xfId="56" applyFont="1" applyBorder="1" applyAlignment="1">
      <alignment horizontal="right"/>
      <protection/>
    </xf>
    <xf numFmtId="0" fontId="1" fillId="0" borderId="14" xfId="56" applyFont="1" applyBorder="1" applyAlignment="1">
      <alignment horizontal="center"/>
      <protection/>
    </xf>
    <xf numFmtId="0" fontId="1" fillId="0" borderId="15" xfId="56" applyFont="1" applyBorder="1" applyAlignment="1">
      <alignment horizontal="left"/>
      <protection/>
    </xf>
    <xf numFmtId="1" fontId="22" fillId="0" borderId="15" xfId="56" applyNumberFormat="1" applyFont="1" applyBorder="1" applyAlignment="1">
      <alignment horizontal="right" wrapText="1"/>
      <protection/>
    </xf>
    <xf numFmtId="0" fontId="22" fillId="0" borderId="19" xfId="56" applyFont="1" applyBorder="1" applyAlignment="1">
      <alignment horizontal="right" wrapText="1"/>
      <protection/>
    </xf>
    <xf numFmtId="0" fontId="1" fillId="0" borderId="14" xfId="56" applyFont="1" applyFill="1" applyBorder="1" applyAlignment="1">
      <alignment horizontal="center"/>
      <protection/>
    </xf>
    <xf numFmtId="0" fontId="22" fillId="0" borderId="15" xfId="56" applyFont="1" applyBorder="1" applyAlignment="1">
      <alignment horizontal="left"/>
      <protection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22" fillId="0" borderId="35" xfId="56" applyNumberFormat="1" applyFont="1" applyBorder="1" applyAlignment="1">
      <alignment horizontal="right" vertical="center" wrapText="1"/>
      <protection/>
    </xf>
    <xf numFmtId="0" fontId="22" fillId="0" borderId="36" xfId="56" applyFont="1" applyBorder="1" applyAlignment="1">
      <alignment horizontal="right" vertical="center" wrapText="1"/>
      <protection/>
    </xf>
    <xf numFmtId="0" fontId="22" fillId="0" borderId="14" xfId="56" applyFont="1" applyBorder="1">
      <alignment/>
      <protection/>
    </xf>
    <xf numFmtId="0" fontId="1" fillId="0" borderId="14" xfId="0" applyFont="1" applyBorder="1" applyAlignment="1">
      <alignment/>
    </xf>
    <xf numFmtId="0" fontId="1" fillId="0" borderId="14" xfId="56" applyFont="1" applyBorder="1">
      <alignment/>
      <protection/>
    </xf>
    <xf numFmtId="0" fontId="1" fillId="0" borderId="17" xfId="56" applyFont="1" applyBorder="1">
      <alignment/>
      <protection/>
    </xf>
    <xf numFmtId="0" fontId="22" fillId="0" borderId="16" xfId="56" applyFont="1" applyBorder="1" applyAlignment="1">
      <alignment horizontal="left"/>
      <protection/>
    </xf>
    <xf numFmtId="0" fontId="1" fillId="0" borderId="16" xfId="56" applyFont="1" applyBorder="1" applyAlignment="1">
      <alignment horizontal="left"/>
      <protection/>
    </xf>
    <xf numFmtId="1" fontId="22" fillId="0" borderId="16" xfId="56" applyNumberFormat="1" applyFont="1" applyBorder="1" applyAlignment="1">
      <alignment horizontal="right"/>
      <protection/>
    </xf>
    <xf numFmtId="0" fontId="22" fillId="0" borderId="20" xfId="56" applyFont="1" applyBorder="1" applyAlignment="1">
      <alignment horizontal="right"/>
      <protection/>
    </xf>
    <xf numFmtId="0" fontId="1" fillId="0" borderId="0" xfId="0" applyFont="1" applyAlignment="1">
      <alignment/>
    </xf>
    <xf numFmtId="1" fontId="22" fillId="0" borderId="0" xfId="56" applyNumberFormat="1" applyFont="1" applyBorder="1" applyAlignment="1">
      <alignment horizontal="right"/>
      <protection/>
    </xf>
    <xf numFmtId="0" fontId="22" fillId="0" borderId="0" xfId="56" applyFont="1" applyBorder="1" applyAlignment="1">
      <alignment horizontal="right"/>
      <protection/>
    </xf>
    <xf numFmtId="0" fontId="15" fillId="0" borderId="0" xfId="56" applyFont="1" applyBorder="1" applyAlignment="1">
      <alignment horizontal="right"/>
      <protection/>
    </xf>
    <xf numFmtId="0" fontId="25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44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/>
    </xf>
    <xf numFmtId="3" fontId="0" fillId="0" borderId="24" xfId="44" applyNumberFormat="1" applyBorder="1" applyAlignment="1">
      <alignment/>
    </xf>
    <xf numFmtId="0" fontId="0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3" fontId="28" fillId="0" borderId="11" xfId="44" applyNumberFormat="1" applyFont="1" applyBorder="1" applyAlignment="1">
      <alignment vertical="center"/>
    </xf>
    <xf numFmtId="3" fontId="28" fillId="0" borderId="18" xfId="44" applyNumberFormat="1" applyFont="1" applyBorder="1" applyAlignment="1">
      <alignment vertical="center"/>
    </xf>
    <xf numFmtId="1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32" fillId="0" borderId="15" xfId="0" applyNumberFormat="1" applyFont="1" applyBorder="1" applyAlignment="1">
      <alignment/>
    </xf>
    <xf numFmtId="0" fontId="0" fillId="0" borderId="55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56" xfId="0" applyFont="1" applyBorder="1" applyAlignment="1">
      <alignment/>
    </xf>
    <xf numFmtId="0" fontId="32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56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9" fillId="0" borderId="15" xfId="56" applyFont="1" applyBorder="1" applyAlignment="1">
      <alignment horizontal="left"/>
      <protection/>
    </xf>
    <xf numFmtId="0" fontId="1" fillId="0" borderId="15" xfId="56" applyFont="1" applyBorder="1" applyAlignment="1">
      <alignment horizontal="left"/>
      <protection/>
    </xf>
    <xf numFmtId="0" fontId="29" fillId="0" borderId="16" xfId="56" applyFont="1" applyBorder="1" applyAlignment="1">
      <alignment horizontal="left"/>
      <protection/>
    </xf>
    <xf numFmtId="0" fontId="22" fillId="0" borderId="15" xfId="56" applyFont="1" applyBorder="1" applyAlignment="1">
      <alignment horizontal="left" wrapText="1"/>
      <protection/>
    </xf>
    <xf numFmtId="0" fontId="22" fillId="0" borderId="15" xfId="56" applyFont="1" applyBorder="1" applyAlignment="1">
      <alignment horizontal="left"/>
      <protection/>
    </xf>
    <xf numFmtId="0" fontId="1" fillId="0" borderId="15" xfId="57" applyFont="1" applyFill="1" applyBorder="1" applyAlignment="1">
      <alignment horizontal="left" wrapText="1"/>
      <protection/>
    </xf>
    <xf numFmtId="0" fontId="29" fillId="0" borderId="15" xfId="57" applyFont="1" applyFill="1" applyBorder="1" applyAlignment="1">
      <alignment horizontal="left" wrapText="1"/>
      <protection/>
    </xf>
    <xf numFmtId="0" fontId="22" fillId="0" borderId="15" xfId="57" applyFont="1" applyFill="1" applyBorder="1" applyAlignment="1">
      <alignment horizontal="left" wrapText="1"/>
      <protection/>
    </xf>
    <xf numFmtId="0" fontId="1" fillId="0" borderId="15" xfId="56" applyFont="1" applyBorder="1" applyAlignment="1">
      <alignment horizontal="left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61" xfId="56" applyFont="1" applyBorder="1" applyAlignment="1">
      <alignment horizontal="center" wrapText="1"/>
      <protection/>
    </xf>
    <xf numFmtId="0" fontId="27" fillId="0" borderId="62" xfId="56" applyFont="1" applyBorder="1" applyAlignment="1">
      <alignment horizontal="center" wrapText="1"/>
      <protection/>
    </xf>
    <xf numFmtId="0" fontId="22" fillId="0" borderId="63" xfId="56" applyFont="1" applyBorder="1" applyAlignment="1">
      <alignment horizontal="left" wrapText="1"/>
      <protection/>
    </xf>
    <xf numFmtId="0" fontId="22" fillId="0" borderId="13" xfId="56" applyFont="1" applyBorder="1" applyAlignment="1">
      <alignment horizontal="left" wrapText="1"/>
      <protection/>
    </xf>
    <xf numFmtId="0" fontId="9" fillId="0" borderId="56" xfId="56" applyFont="1" applyBorder="1" applyAlignment="1">
      <alignment horizontal="left" wrapText="1"/>
      <protection/>
    </xf>
    <xf numFmtId="0" fontId="9" fillId="0" borderId="15" xfId="56" applyFont="1" applyBorder="1" applyAlignment="1">
      <alignment horizontal="left" wrapText="1"/>
      <protection/>
    </xf>
    <xf numFmtId="0" fontId="9" fillId="0" borderId="64" xfId="56" applyFont="1" applyBorder="1" applyAlignment="1">
      <alignment horizontal="left" wrapText="1"/>
      <protection/>
    </xf>
    <xf numFmtId="0" fontId="9" fillId="0" borderId="16" xfId="56" applyFont="1" applyBorder="1" applyAlignment="1">
      <alignment horizontal="left" wrapText="1"/>
      <protection/>
    </xf>
    <xf numFmtId="2" fontId="9" fillId="0" borderId="47" xfId="56" applyNumberFormat="1" applyFont="1" applyBorder="1" applyAlignment="1">
      <alignment horizontal="center" wrapText="1"/>
      <protection/>
    </xf>
    <xf numFmtId="2" fontId="9" fillId="0" borderId="64" xfId="56" applyNumberFormat="1" applyFont="1" applyBorder="1" applyAlignment="1">
      <alignment horizontal="center" wrapText="1"/>
      <protection/>
    </xf>
    <xf numFmtId="2" fontId="9" fillId="0" borderId="56" xfId="56" applyNumberFormat="1" applyFont="1" applyBorder="1" applyAlignment="1">
      <alignment horizontal="center" wrapText="1"/>
      <protection/>
    </xf>
    <xf numFmtId="0" fontId="0" fillId="0" borderId="64" xfId="56" applyFont="1" applyBorder="1" applyAlignment="1">
      <alignment horizontal="center" wrapText="1"/>
      <protection/>
    </xf>
    <xf numFmtId="0" fontId="0" fillId="0" borderId="56" xfId="56" applyFont="1" applyBorder="1" applyAlignment="1">
      <alignment horizontal="center" wrapText="1"/>
      <protection/>
    </xf>
    <xf numFmtId="0" fontId="28" fillId="0" borderId="56" xfId="56" applyFont="1" applyBorder="1" applyAlignment="1">
      <alignment horizontal="left" wrapText="1"/>
      <protection/>
    </xf>
    <xf numFmtId="0" fontId="28" fillId="0" borderId="15" xfId="56" applyFont="1" applyBorder="1" applyAlignment="1">
      <alignment horizontal="left" wrapText="1"/>
      <protection/>
    </xf>
    <xf numFmtId="0" fontId="0" fillId="0" borderId="64" xfId="56" applyFont="1" applyBorder="1" applyAlignment="1">
      <alignment horizontal="left" wrapText="1"/>
      <protection/>
    </xf>
    <xf numFmtId="0" fontId="0" fillId="0" borderId="56" xfId="56" applyFont="1" applyBorder="1" applyAlignment="1">
      <alignment horizontal="left" wrapText="1"/>
      <protection/>
    </xf>
    <xf numFmtId="2" fontId="27" fillId="0" borderId="0" xfId="56" applyNumberFormat="1" applyFont="1" applyBorder="1" applyAlignment="1">
      <alignment horizontal="center" wrapText="1"/>
      <protection/>
    </xf>
    <xf numFmtId="2" fontId="27" fillId="0" borderId="54" xfId="56" applyNumberFormat="1" applyFont="1" applyBorder="1" applyAlignment="1">
      <alignment horizontal="center" wrapText="1"/>
      <protection/>
    </xf>
    <xf numFmtId="0" fontId="9" fillId="0" borderId="63" xfId="56" applyFont="1" applyBorder="1" applyAlignment="1">
      <alignment horizontal="left" wrapText="1"/>
      <protection/>
    </xf>
    <xf numFmtId="0" fontId="9" fillId="0" borderId="13" xfId="56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5.28125" style="56" customWidth="1"/>
    <col min="2" max="2" width="4.00390625" style="2" customWidth="1"/>
    <col min="3" max="3" width="7.7109375" style="2" customWidth="1"/>
    <col min="4" max="4" width="9.140625" style="2" customWidth="1"/>
    <col min="5" max="6" width="10.57421875" style="2" customWidth="1"/>
    <col min="7" max="7" width="14.8515625" style="2" bestFit="1" customWidth="1"/>
    <col min="8" max="9" width="9.140625" style="2" customWidth="1"/>
    <col min="10" max="10" width="10.8515625" style="2" customWidth="1"/>
    <col min="11" max="11" width="5.57421875" style="2" customWidth="1"/>
    <col min="12" max="12" width="8.00390625" style="56" customWidth="1"/>
    <col min="13" max="16384" width="9.140625" style="56" customWidth="1"/>
  </cols>
  <sheetData>
    <row r="1" ht="16.5" thickBot="1"/>
    <row r="2" spans="2:11" ht="15.75">
      <c r="B2" s="72"/>
      <c r="C2" s="73"/>
      <c r="D2" s="73"/>
      <c r="E2" s="73"/>
      <c r="F2" s="73"/>
      <c r="G2" s="73"/>
      <c r="H2" s="73"/>
      <c r="I2" s="73"/>
      <c r="J2" s="73"/>
      <c r="K2" s="74"/>
    </row>
    <row r="3" spans="2:11" ht="15.75">
      <c r="B3" s="77"/>
      <c r="C3" s="57"/>
      <c r="D3" s="57"/>
      <c r="E3" s="57"/>
      <c r="F3" s="57"/>
      <c r="G3" s="57"/>
      <c r="H3" s="57"/>
      <c r="I3" s="57" t="s">
        <v>106</v>
      </c>
      <c r="J3" s="57"/>
      <c r="K3" s="76"/>
    </row>
    <row r="4" spans="2:11" ht="18">
      <c r="B4" s="77"/>
      <c r="C4" s="59" t="s">
        <v>61</v>
      </c>
      <c r="D4" s="57"/>
      <c r="E4" s="57"/>
      <c r="F4" s="152" t="s">
        <v>664</v>
      </c>
      <c r="G4" s="153"/>
      <c r="H4" s="58"/>
      <c r="I4" s="58"/>
      <c r="J4" s="58"/>
      <c r="K4" s="78"/>
    </row>
    <row r="5" spans="2:11" ht="15.75">
      <c r="B5" s="77"/>
      <c r="C5" s="59" t="s">
        <v>62</v>
      </c>
      <c r="D5" s="57"/>
      <c r="E5" s="57"/>
      <c r="F5" s="152" t="s">
        <v>665</v>
      </c>
      <c r="G5" s="60"/>
      <c r="H5" s="60"/>
      <c r="I5" s="57"/>
      <c r="J5" s="57"/>
      <c r="K5" s="76"/>
    </row>
    <row r="6" spans="2:11" ht="15.75">
      <c r="B6" s="77"/>
      <c r="C6" s="59"/>
      <c r="D6" s="57"/>
      <c r="E6" s="57"/>
      <c r="F6" s="57"/>
      <c r="G6" s="57"/>
      <c r="H6" s="57"/>
      <c r="I6" s="57"/>
      <c r="J6" s="57"/>
      <c r="K6" s="76"/>
    </row>
    <row r="7" spans="2:11" ht="18">
      <c r="B7" s="77"/>
      <c r="C7" s="59" t="s">
        <v>63</v>
      </c>
      <c r="D7" s="57"/>
      <c r="E7" s="57"/>
      <c r="F7" s="154" t="s">
        <v>666</v>
      </c>
      <c r="G7" s="154"/>
      <c r="H7" s="60"/>
      <c r="I7" s="174"/>
      <c r="J7" s="60"/>
      <c r="K7" s="76"/>
    </row>
    <row r="8" spans="2:11" ht="18">
      <c r="B8" s="77"/>
      <c r="C8" s="59" t="s">
        <v>35</v>
      </c>
      <c r="D8" s="57"/>
      <c r="E8" s="57"/>
      <c r="F8" s="145"/>
      <c r="G8" s="60"/>
      <c r="H8" s="57"/>
      <c r="I8" s="57"/>
      <c r="J8" s="57"/>
      <c r="K8" s="76"/>
    </row>
    <row r="9" spans="2:11" ht="15.75">
      <c r="B9" s="77"/>
      <c r="C9" s="57"/>
      <c r="D9" s="57"/>
      <c r="E9" s="57"/>
      <c r="F9" s="57"/>
      <c r="G9" s="57"/>
      <c r="H9" s="57"/>
      <c r="I9" s="57"/>
      <c r="J9" s="57"/>
      <c r="K9" s="76"/>
    </row>
    <row r="10" spans="2:11" ht="18">
      <c r="B10" s="77"/>
      <c r="C10" s="59" t="s">
        <v>36</v>
      </c>
      <c r="D10" s="57"/>
      <c r="E10" s="57"/>
      <c r="F10" s="90"/>
      <c r="G10" s="57"/>
      <c r="H10" s="57"/>
      <c r="I10" s="57"/>
      <c r="J10" s="57"/>
      <c r="K10" s="76"/>
    </row>
    <row r="11" spans="2:11" ht="15.75">
      <c r="B11" s="77"/>
      <c r="C11" s="57"/>
      <c r="D11" s="57"/>
      <c r="E11" s="57"/>
      <c r="F11" s="57"/>
      <c r="G11" s="57"/>
      <c r="H11" s="57"/>
      <c r="I11" s="57"/>
      <c r="J11" s="57"/>
      <c r="K11" s="76"/>
    </row>
    <row r="12" spans="2:11" ht="15.75">
      <c r="B12" s="77"/>
      <c r="C12" s="59" t="s">
        <v>37</v>
      </c>
      <c r="D12" s="57"/>
      <c r="E12" s="57"/>
      <c r="F12" s="156" t="s">
        <v>667</v>
      </c>
      <c r="G12" s="157"/>
      <c r="H12" s="157"/>
      <c r="I12" s="157"/>
      <c r="J12" s="60"/>
      <c r="K12" s="76"/>
    </row>
    <row r="13" spans="2:11" ht="15.75">
      <c r="B13" s="77"/>
      <c r="C13" s="59"/>
      <c r="D13" s="57"/>
      <c r="E13" s="57"/>
      <c r="F13" s="60"/>
      <c r="G13" s="60"/>
      <c r="H13" s="60"/>
      <c r="I13" s="60"/>
      <c r="J13" s="60"/>
      <c r="K13" s="76"/>
    </row>
    <row r="14" spans="2:11" ht="15.75">
      <c r="B14" s="77"/>
      <c r="C14" s="57"/>
      <c r="D14" s="57"/>
      <c r="E14" s="57"/>
      <c r="F14" s="57"/>
      <c r="G14" s="57"/>
      <c r="H14" s="57"/>
      <c r="I14" s="57"/>
      <c r="J14" s="57"/>
      <c r="K14" s="76"/>
    </row>
    <row r="15" spans="2:11" ht="15.75">
      <c r="B15" s="77"/>
      <c r="C15" s="57"/>
      <c r="D15" s="57"/>
      <c r="E15" s="155"/>
      <c r="F15" s="57"/>
      <c r="G15" s="57"/>
      <c r="H15" s="57"/>
      <c r="I15" s="57"/>
      <c r="J15" s="57"/>
      <c r="K15" s="76"/>
    </row>
    <row r="16" spans="2:11" ht="25.5">
      <c r="B16" s="77"/>
      <c r="C16" s="64"/>
      <c r="D16" s="62"/>
      <c r="E16" s="151" t="s">
        <v>221</v>
      </c>
      <c r="F16" s="62"/>
      <c r="G16" s="62"/>
      <c r="H16" s="64"/>
      <c r="I16" s="64"/>
      <c r="J16" s="64"/>
      <c r="K16" s="79"/>
    </row>
    <row r="17" spans="2:11" ht="25.5">
      <c r="B17" s="324"/>
      <c r="C17" s="325"/>
      <c r="D17" s="325"/>
      <c r="E17" s="325"/>
      <c r="F17" s="325"/>
      <c r="G17" s="325"/>
      <c r="H17" s="325"/>
      <c r="I17" s="325"/>
      <c r="J17" s="325"/>
      <c r="K17" s="326"/>
    </row>
    <row r="18" spans="2:11" ht="12.75">
      <c r="B18" s="327" t="s">
        <v>64</v>
      </c>
      <c r="C18" s="323"/>
      <c r="D18" s="323"/>
      <c r="E18" s="323"/>
      <c r="F18" s="323"/>
      <c r="G18" s="323"/>
      <c r="H18" s="323"/>
      <c r="I18" s="323"/>
      <c r="J18" s="323"/>
      <c r="K18" s="328"/>
    </row>
    <row r="19" spans="2:11" ht="12.75">
      <c r="B19" s="327" t="s">
        <v>65</v>
      </c>
      <c r="C19" s="323"/>
      <c r="D19" s="323"/>
      <c r="E19" s="323"/>
      <c r="F19" s="323"/>
      <c r="G19" s="323"/>
      <c r="H19" s="323"/>
      <c r="I19" s="323"/>
      <c r="J19" s="323"/>
      <c r="K19" s="328"/>
    </row>
    <row r="20" spans="2:11" ht="15.75">
      <c r="B20" s="75"/>
      <c r="C20" s="57"/>
      <c r="D20" s="57"/>
      <c r="E20" s="57"/>
      <c r="F20" s="57"/>
      <c r="G20" s="57"/>
      <c r="H20" s="57"/>
      <c r="I20" s="57"/>
      <c r="J20" s="57"/>
      <c r="K20" s="76"/>
    </row>
    <row r="21" spans="2:11" ht="25.5">
      <c r="B21" s="329" t="s">
        <v>668</v>
      </c>
      <c r="C21" s="330"/>
      <c r="D21" s="330"/>
      <c r="E21" s="330"/>
      <c r="F21" s="330"/>
      <c r="G21" s="330"/>
      <c r="H21" s="330"/>
      <c r="I21" s="330"/>
      <c r="J21" s="330"/>
      <c r="K21" s="331"/>
    </row>
    <row r="22" spans="2:11" ht="15.75">
      <c r="B22" s="75"/>
      <c r="C22" s="57"/>
      <c r="D22" s="57"/>
      <c r="E22" s="57"/>
      <c r="F22" s="57"/>
      <c r="G22" s="57"/>
      <c r="H22" s="57"/>
      <c r="I22" s="57"/>
      <c r="J22" s="57"/>
      <c r="K22" s="76"/>
    </row>
    <row r="23" spans="2:11" ht="15.75">
      <c r="B23" s="75"/>
      <c r="C23" s="57"/>
      <c r="D23" s="57"/>
      <c r="E23" s="57"/>
      <c r="F23" s="57"/>
      <c r="G23" s="57"/>
      <c r="H23" s="57"/>
      <c r="I23" s="57"/>
      <c r="J23" s="57"/>
      <c r="K23" s="76"/>
    </row>
    <row r="24" spans="2:11" ht="15.75">
      <c r="B24" s="75"/>
      <c r="C24" s="57"/>
      <c r="D24" s="57"/>
      <c r="E24" s="57"/>
      <c r="F24" s="57"/>
      <c r="G24" s="57"/>
      <c r="H24" s="57"/>
      <c r="I24" s="57"/>
      <c r="J24" s="57"/>
      <c r="K24" s="76"/>
    </row>
    <row r="25" spans="2:11" ht="15.75">
      <c r="B25" s="75"/>
      <c r="C25" s="57"/>
      <c r="D25" s="57"/>
      <c r="E25" s="57"/>
      <c r="F25" s="57"/>
      <c r="G25" s="57"/>
      <c r="H25" s="57"/>
      <c r="I25" s="57"/>
      <c r="J25" s="57"/>
      <c r="K25" s="76"/>
    </row>
    <row r="26" spans="2:11" ht="15.75">
      <c r="B26" s="75"/>
      <c r="C26" s="57"/>
      <c r="D26" s="57"/>
      <c r="E26" s="57"/>
      <c r="F26" s="57"/>
      <c r="G26" s="57"/>
      <c r="H26" s="57"/>
      <c r="I26" s="57"/>
      <c r="J26" s="57"/>
      <c r="K26" s="76"/>
    </row>
    <row r="27" spans="2:11" ht="15.75">
      <c r="B27" s="75"/>
      <c r="C27" s="57"/>
      <c r="D27" s="62" t="s">
        <v>66</v>
      </c>
      <c r="E27" s="57"/>
      <c r="F27" s="57"/>
      <c r="G27" s="57"/>
      <c r="H27" s="60" t="s">
        <v>217</v>
      </c>
      <c r="I27" s="60"/>
      <c r="J27" s="60"/>
      <c r="K27" s="76"/>
    </row>
    <row r="28" spans="2:11" ht="15.75">
      <c r="B28" s="75"/>
      <c r="C28" s="57"/>
      <c r="D28" s="62" t="s">
        <v>67</v>
      </c>
      <c r="E28" s="57"/>
      <c r="F28" s="57"/>
      <c r="G28" s="57"/>
      <c r="H28" s="60"/>
      <c r="I28" s="60"/>
      <c r="J28" s="60"/>
      <c r="K28" s="76"/>
    </row>
    <row r="29" spans="2:11" ht="15.75">
      <c r="B29" s="75"/>
      <c r="C29" s="57"/>
      <c r="D29" s="62" t="s">
        <v>68</v>
      </c>
      <c r="E29" s="57"/>
      <c r="F29" s="57"/>
      <c r="G29" s="57"/>
      <c r="H29" s="60" t="s">
        <v>218</v>
      </c>
      <c r="I29" s="60"/>
      <c r="J29" s="60"/>
      <c r="K29" s="76"/>
    </row>
    <row r="30" spans="2:11" ht="15.75">
      <c r="B30" s="75"/>
      <c r="C30" s="57"/>
      <c r="D30" s="62" t="s">
        <v>69</v>
      </c>
      <c r="E30" s="57"/>
      <c r="F30" s="57"/>
      <c r="G30" s="57"/>
      <c r="H30" s="60" t="s">
        <v>220</v>
      </c>
      <c r="I30" s="60"/>
      <c r="J30" s="60"/>
      <c r="K30" s="76"/>
    </row>
    <row r="31" spans="2:11" ht="15.75">
      <c r="B31" s="75"/>
      <c r="C31" s="57"/>
      <c r="D31" s="57"/>
      <c r="E31" s="57"/>
      <c r="F31" s="57"/>
      <c r="G31" s="57"/>
      <c r="H31" s="57"/>
      <c r="I31" s="57"/>
      <c r="J31" s="57"/>
      <c r="K31" s="76"/>
    </row>
    <row r="32" spans="2:11" ht="18">
      <c r="B32" s="75"/>
      <c r="C32" s="57"/>
      <c r="D32" s="323" t="s">
        <v>70</v>
      </c>
      <c r="E32" s="323"/>
      <c r="F32" s="323"/>
      <c r="G32" s="63" t="s">
        <v>71</v>
      </c>
      <c r="H32" s="61" t="s">
        <v>669</v>
      </c>
      <c r="I32" s="83"/>
      <c r="J32" s="60"/>
      <c r="K32" s="76"/>
    </row>
    <row r="33" spans="2:11" ht="15.75">
      <c r="B33" s="75"/>
      <c r="C33" s="57"/>
      <c r="D33" s="323"/>
      <c r="E33" s="323"/>
      <c r="F33" s="323"/>
      <c r="G33" s="63"/>
      <c r="H33" s="57"/>
      <c r="I33" s="57"/>
      <c r="J33" s="57"/>
      <c r="K33" s="76"/>
    </row>
    <row r="34" spans="2:11" ht="18">
      <c r="B34" s="75"/>
      <c r="C34" s="57"/>
      <c r="D34" s="323"/>
      <c r="E34" s="323"/>
      <c r="F34" s="323"/>
      <c r="G34" s="63" t="s">
        <v>72</v>
      </c>
      <c r="H34" s="83" t="s">
        <v>670</v>
      </c>
      <c r="I34" s="83"/>
      <c r="J34" s="60"/>
      <c r="K34" s="76"/>
    </row>
    <row r="35" spans="2:11" ht="15.75">
      <c r="B35" s="75"/>
      <c r="C35" s="57"/>
      <c r="D35" s="55"/>
      <c r="E35" s="55"/>
      <c r="F35" s="55"/>
      <c r="G35" s="63"/>
      <c r="H35" s="57"/>
      <c r="I35" s="57"/>
      <c r="J35" s="57"/>
      <c r="K35" s="76"/>
    </row>
    <row r="36" spans="2:11" ht="15.75">
      <c r="B36" s="75"/>
      <c r="C36" s="57"/>
      <c r="D36" s="62" t="s">
        <v>73</v>
      </c>
      <c r="E36" s="57"/>
      <c r="F36" s="57"/>
      <c r="G36" s="57"/>
      <c r="H36" s="60" t="s">
        <v>671</v>
      </c>
      <c r="I36" s="60"/>
      <c r="J36" s="60"/>
      <c r="K36" s="76"/>
    </row>
    <row r="37" spans="2:11" ht="15.75">
      <c r="B37" s="75"/>
      <c r="C37" s="57"/>
      <c r="D37" s="57"/>
      <c r="E37" s="57"/>
      <c r="F37" s="57"/>
      <c r="G37" s="57"/>
      <c r="H37" s="57"/>
      <c r="I37" s="57"/>
      <c r="J37" s="57"/>
      <c r="K37" s="76"/>
    </row>
    <row r="38" spans="2:11" ht="16.5" thickBot="1">
      <c r="B38" s="80"/>
      <c r="C38" s="81"/>
      <c r="D38" s="81"/>
      <c r="E38" s="81"/>
      <c r="F38" s="81"/>
      <c r="G38" s="81"/>
      <c r="H38" s="81"/>
      <c r="I38" s="81"/>
      <c r="J38" s="81"/>
      <c r="K38" s="82"/>
    </row>
  </sheetData>
  <sheetProtection/>
  <mergeCells count="5">
    <mergeCell ref="D32:F34"/>
    <mergeCell ref="B17:K17"/>
    <mergeCell ref="B18:K18"/>
    <mergeCell ref="B19:K19"/>
    <mergeCell ref="B21:K21"/>
  </mergeCells>
  <printOptions horizontalCentered="1" verticalCentered="1"/>
  <pageMargins left="0.17" right="0.17" top="0.72" bottom="0.2" header="0.39" footer="0.1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1">
      <selection activeCell="A1" sqref="A1:E56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32.421875" style="0" customWidth="1"/>
    <col min="4" max="4" width="23.57421875" style="0" customWidth="1"/>
  </cols>
  <sheetData>
    <row r="1" spans="1:4" ht="15.75">
      <c r="A1" s="307"/>
      <c r="B1" s="28"/>
      <c r="C1" s="1" t="s">
        <v>455</v>
      </c>
      <c r="D1" s="307"/>
    </row>
    <row r="2" spans="1:4" ht="12.75">
      <c r="A2" s="307"/>
      <c r="B2" s="291"/>
      <c r="C2" s="307"/>
      <c r="D2" s="169" t="s">
        <v>605</v>
      </c>
    </row>
    <row r="3" spans="1:4" ht="12.75">
      <c r="A3" s="307"/>
      <c r="B3" s="307"/>
      <c r="C3" s="307"/>
      <c r="D3" s="307"/>
    </row>
    <row r="4" spans="1:4" ht="12.75">
      <c r="A4" s="308"/>
      <c r="B4" s="308"/>
      <c r="C4" s="187" t="s">
        <v>606</v>
      </c>
      <c r="D4" s="187" t="s">
        <v>607</v>
      </c>
    </row>
    <row r="5" spans="1:4" ht="12.75">
      <c r="A5" s="308">
        <v>1</v>
      </c>
      <c r="B5" s="187" t="s">
        <v>608</v>
      </c>
      <c r="C5" s="309" t="s">
        <v>609</v>
      </c>
      <c r="D5" s="309"/>
    </row>
    <row r="6" spans="1:4" ht="12.75">
      <c r="A6" s="308">
        <v>2</v>
      </c>
      <c r="B6" s="187" t="s">
        <v>608</v>
      </c>
      <c r="C6" s="310" t="s">
        <v>610</v>
      </c>
      <c r="D6" s="308"/>
    </row>
    <row r="7" spans="1:4" ht="12.75">
      <c r="A7" s="308">
        <v>3</v>
      </c>
      <c r="B7" s="187" t="s">
        <v>608</v>
      </c>
      <c r="C7" s="310" t="s">
        <v>611</v>
      </c>
      <c r="D7" s="308"/>
    </row>
    <row r="8" spans="1:4" ht="12.75">
      <c r="A8" s="308">
        <v>4</v>
      </c>
      <c r="B8" s="187" t="s">
        <v>608</v>
      </c>
      <c r="C8" s="309" t="s">
        <v>612</v>
      </c>
      <c r="D8" s="308"/>
    </row>
    <row r="9" spans="1:4" ht="12.75">
      <c r="A9" s="308">
        <v>5</v>
      </c>
      <c r="B9" s="187" t="s">
        <v>608</v>
      </c>
      <c r="C9" s="310" t="s">
        <v>613</v>
      </c>
      <c r="D9" s="311"/>
    </row>
    <row r="10" spans="1:4" ht="12.75">
      <c r="A10" s="308">
        <v>6</v>
      </c>
      <c r="B10" s="187" t="s">
        <v>608</v>
      </c>
      <c r="C10" s="309" t="s">
        <v>614</v>
      </c>
      <c r="D10" s="308"/>
    </row>
    <row r="11" spans="1:4" ht="12.75">
      <c r="A11" s="308">
        <v>7</v>
      </c>
      <c r="B11" s="187" t="s">
        <v>608</v>
      </c>
      <c r="C11" s="309" t="s">
        <v>615</v>
      </c>
      <c r="D11" s="308"/>
    </row>
    <row r="12" spans="1:4" ht="12.75">
      <c r="A12" s="308">
        <v>8</v>
      </c>
      <c r="B12" s="187" t="s">
        <v>608</v>
      </c>
      <c r="C12" s="309" t="s">
        <v>616</v>
      </c>
      <c r="D12" s="308"/>
    </row>
    <row r="13" spans="1:4" ht="12.75">
      <c r="A13" s="187" t="s">
        <v>3</v>
      </c>
      <c r="B13" s="187"/>
      <c r="C13" s="187" t="s">
        <v>617</v>
      </c>
      <c r="D13" s="187">
        <f>SUM(D5:D12)</f>
        <v>0</v>
      </c>
    </row>
    <row r="14" spans="1:4" ht="12.75">
      <c r="A14" s="308">
        <v>9</v>
      </c>
      <c r="B14" s="187" t="s">
        <v>618</v>
      </c>
      <c r="C14" s="309" t="s">
        <v>619</v>
      </c>
      <c r="D14" s="308"/>
    </row>
    <row r="15" spans="1:4" ht="12.75">
      <c r="A15" s="308">
        <v>10</v>
      </c>
      <c r="B15" s="187" t="s">
        <v>618</v>
      </c>
      <c r="C15" s="309" t="s">
        <v>620</v>
      </c>
      <c r="D15" s="309"/>
    </row>
    <row r="16" spans="1:4" ht="12.75">
      <c r="A16" s="308">
        <v>11</v>
      </c>
      <c r="B16" s="187" t="s">
        <v>618</v>
      </c>
      <c r="C16" s="309" t="s">
        <v>621</v>
      </c>
      <c r="D16" s="308"/>
    </row>
    <row r="17" spans="1:4" ht="12.75">
      <c r="A17" s="187" t="s">
        <v>5</v>
      </c>
      <c r="B17" s="187"/>
      <c r="C17" s="187" t="s">
        <v>622</v>
      </c>
      <c r="D17" s="187"/>
    </row>
    <row r="18" spans="1:4" ht="12.75">
      <c r="A18" s="308">
        <v>12</v>
      </c>
      <c r="B18" s="187" t="s">
        <v>623</v>
      </c>
      <c r="C18" s="309" t="s">
        <v>624</v>
      </c>
      <c r="D18" s="308"/>
    </row>
    <row r="19" spans="1:4" ht="12.75">
      <c r="A19" s="308">
        <v>13</v>
      </c>
      <c r="B19" s="187" t="s">
        <v>623</v>
      </c>
      <c r="C19" s="187" t="s">
        <v>625</v>
      </c>
      <c r="D19" s="308"/>
    </row>
    <row r="20" spans="1:4" ht="12.75">
      <c r="A20" s="308">
        <v>14</v>
      </c>
      <c r="B20" s="187" t="s">
        <v>623</v>
      </c>
      <c r="C20" s="309" t="s">
        <v>626</v>
      </c>
      <c r="D20" s="308"/>
    </row>
    <row r="21" spans="1:4" ht="12.75">
      <c r="A21" s="308">
        <v>15</v>
      </c>
      <c r="B21" s="187" t="s">
        <v>623</v>
      </c>
      <c r="C21" s="310" t="s">
        <v>627</v>
      </c>
      <c r="D21" s="308"/>
    </row>
    <row r="22" spans="1:4" ht="12.75">
      <c r="A22" s="308">
        <v>16</v>
      </c>
      <c r="B22" s="187" t="s">
        <v>623</v>
      </c>
      <c r="C22" s="309" t="s">
        <v>628</v>
      </c>
      <c r="D22" s="308"/>
    </row>
    <row r="23" spans="1:4" ht="12.75">
      <c r="A23" s="308">
        <v>17</v>
      </c>
      <c r="B23" s="187" t="s">
        <v>623</v>
      </c>
      <c r="C23" s="309" t="s">
        <v>629</v>
      </c>
      <c r="D23" s="308"/>
    </row>
    <row r="24" spans="1:4" ht="12.75">
      <c r="A24" s="308">
        <v>18</v>
      </c>
      <c r="B24" s="187" t="s">
        <v>623</v>
      </c>
      <c r="C24" s="310" t="s">
        <v>630</v>
      </c>
      <c r="D24" s="308"/>
    </row>
    <row r="25" spans="1:4" ht="12.75">
      <c r="A25" s="308">
        <v>19</v>
      </c>
      <c r="B25" s="187" t="s">
        <v>623</v>
      </c>
      <c r="C25" s="309" t="s">
        <v>631</v>
      </c>
      <c r="D25" s="311"/>
    </row>
    <row r="26" spans="1:4" ht="12.75">
      <c r="A26" s="187" t="s">
        <v>6</v>
      </c>
      <c r="B26" s="187"/>
      <c r="C26" s="187" t="s">
        <v>632</v>
      </c>
      <c r="D26" s="308"/>
    </row>
    <row r="27" spans="1:4" ht="12.75">
      <c r="A27" s="308">
        <v>20</v>
      </c>
      <c r="B27" s="187" t="s">
        <v>633</v>
      </c>
      <c r="C27" s="309" t="s">
        <v>634</v>
      </c>
      <c r="D27" s="308"/>
    </row>
    <row r="28" spans="1:4" ht="12.75">
      <c r="A28" s="308">
        <v>21</v>
      </c>
      <c r="B28" s="187" t="s">
        <v>633</v>
      </c>
      <c r="C28" s="309" t="s">
        <v>635</v>
      </c>
      <c r="D28" s="309"/>
    </row>
    <row r="29" spans="1:4" ht="12.75">
      <c r="A29" s="308">
        <v>22</v>
      </c>
      <c r="B29" s="187" t="s">
        <v>633</v>
      </c>
      <c r="C29" s="309" t="s">
        <v>636</v>
      </c>
      <c r="D29" s="309"/>
    </row>
    <row r="30" spans="1:4" ht="12.75">
      <c r="A30" s="308">
        <v>23</v>
      </c>
      <c r="B30" s="187" t="s">
        <v>633</v>
      </c>
      <c r="C30" s="309" t="s">
        <v>637</v>
      </c>
      <c r="D30" s="308"/>
    </row>
    <row r="31" spans="1:4" ht="12.75">
      <c r="A31" s="187" t="s">
        <v>638</v>
      </c>
      <c r="B31" s="187"/>
      <c r="C31" s="187" t="s">
        <v>639</v>
      </c>
      <c r="D31" s="308"/>
    </row>
    <row r="32" spans="1:4" ht="12.75">
      <c r="A32" s="308">
        <v>24</v>
      </c>
      <c r="B32" s="187" t="s">
        <v>640</v>
      </c>
      <c r="C32" s="310" t="s">
        <v>641</v>
      </c>
      <c r="D32" s="308"/>
    </row>
    <row r="33" spans="1:4" ht="12.75">
      <c r="A33" s="308">
        <v>25</v>
      </c>
      <c r="B33" s="187" t="s">
        <v>640</v>
      </c>
      <c r="C33" s="310" t="s">
        <v>642</v>
      </c>
      <c r="D33" s="308"/>
    </row>
    <row r="34" spans="1:4" ht="12.75">
      <c r="A34" s="308">
        <v>26</v>
      </c>
      <c r="B34" s="187" t="s">
        <v>640</v>
      </c>
      <c r="C34" s="309" t="s">
        <v>643</v>
      </c>
      <c r="D34" s="308"/>
    </row>
    <row r="35" spans="1:4" ht="12.75">
      <c r="A35" s="308">
        <v>27</v>
      </c>
      <c r="B35" s="187" t="s">
        <v>640</v>
      </c>
      <c r="C35" s="309" t="s">
        <v>644</v>
      </c>
      <c r="D35" s="308"/>
    </row>
    <row r="36" spans="1:4" ht="12.75">
      <c r="A36" s="308">
        <v>28</v>
      </c>
      <c r="B36" s="187" t="s">
        <v>640</v>
      </c>
      <c r="C36" s="309" t="s">
        <v>645</v>
      </c>
      <c r="D36" s="309"/>
    </row>
    <row r="37" spans="1:4" ht="12.75">
      <c r="A37" s="308">
        <v>29</v>
      </c>
      <c r="B37" s="187" t="s">
        <v>640</v>
      </c>
      <c r="C37" s="312" t="s">
        <v>646</v>
      </c>
      <c r="D37" s="308"/>
    </row>
    <row r="38" spans="1:4" ht="12.75">
      <c r="A38" s="308">
        <v>30</v>
      </c>
      <c r="B38" s="187" t="s">
        <v>640</v>
      </c>
      <c r="C38" s="310" t="s">
        <v>647</v>
      </c>
      <c r="D38" s="308"/>
    </row>
    <row r="39" spans="1:4" ht="12.75">
      <c r="A39" s="308">
        <v>31</v>
      </c>
      <c r="B39" s="187" t="s">
        <v>640</v>
      </c>
      <c r="C39" s="309" t="s">
        <v>648</v>
      </c>
      <c r="D39" s="308"/>
    </row>
    <row r="40" spans="1:4" ht="12.75">
      <c r="A40" s="308">
        <v>32</v>
      </c>
      <c r="B40" s="187" t="s">
        <v>640</v>
      </c>
      <c r="C40" s="310" t="s">
        <v>649</v>
      </c>
      <c r="D40" s="308"/>
    </row>
    <row r="41" spans="1:4" ht="12.75">
      <c r="A41" s="308">
        <v>33</v>
      </c>
      <c r="B41" s="187" t="s">
        <v>640</v>
      </c>
      <c r="C41" s="310" t="s">
        <v>650</v>
      </c>
      <c r="D41" s="308"/>
    </row>
    <row r="42" spans="1:4" ht="12.75">
      <c r="A42" s="313">
        <v>34</v>
      </c>
      <c r="B42" s="187" t="s">
        <v>640</v>
      </c>
      <c r="C42" s="309" t="s">
        <v>651</v>
      </c>
      <c r="D42" s="311">
        <v>12161059</v>
      </c>
    </row>
    <row r="43" spans="1:4" ht="12.75">
      <c r="A43" s="187" t="s">
        <v>652</v>
      </c>
      <c r="B43" s="308"/>
      <c r="C43" s="187" t="s">
        <v>653</v>
      </c>
      <c r="D43" s="314">
        <f>SUM(D42)</f>
        <v>12161059</v>
      </c>
    </row>
    <row r="44" spans="1:4" ht="12.75">
      <c r="A44" s="308"/>
      <c r="B44" s="308"/>
      <c r="C44" s="187" t="s">
        <v>654</v>
      </c>
      <c r="D44" s="314">
        <f>D43+D13+D17+D26+D31</f>
        <v>12161059</v>
      </c>
    </row>
    <row r="45" spans="1:4" ht="12.75">
      <c r="A45" s="307"/>
      <c r="B45" s="315" t="s">
        <v>655</v>
      </c>
      <c r="C45" s="316"/>
      <c r="D45" s="187" t="s">
        <v>656</v>
      </c>
    </row>
    <row r="46" spans="1:4" ht="12.75">
      <c r="A46" s="307"/>
      <c r="B46" s="317"/>
      <c r="C46" s="318"/>
      <c r="D46" s="318"/>
    </row>
    <row r="47" spans="1:4" ht="12.75">
      <c r="A47" s="307"/>
      <c r="B47" s="319" t="s">
        <v>657</v>
      </c>
      <c r="C47" s="319"/>
      <c r="D47" s="308">
        <v>19</v>
      </c>
    </row>
    <row r="48" spans="1:4" ht="12.75">
      <c r="A48" s="307"/>
      <c r="B48" s="308" t="s">
        <v>658</v>
      </c>
      <c r="C48" s="308"/>
      <c r="D48" s="308">
        <v>1</v>
      </c>
    </row>
    <row r="49" spans="1:4" ht="12.75">
      <c r="A49" s="307"/>
      <c r="B49" s="308" t="s">
        <v>659</v>
      </c>
      <c r="C49" s="308"/>
      <c r="D49" s="308">
        <v>1</v>
      </c>
    </row>
    <row r="50" spans="1:4" ht="12.75">
      <c r="A50" s="307"/>
      <c r="B50" s="308" t="s">
        <v>660</v>
      </c>
      <c r="C50" s="308"/>
      <c r="D50" s="308"/>
    </row>
    <row r="51" spans="1:4" ht="12.75">
      <c r="A51" s="307"/>
      <c r="B51" s="320" t="s">
        <v>661</v>
      </c>
      <c r="C51" s="316"/>
      <c r="D51" s="308"/>
    </row>
    <row r="52" spans="1:4" ht="12.75">
      <c r="A52" s="307"/>
      <c r="B52" s="321"/>
      <c r="C52" s="322" t="s">
        <v>4</v>
      </c>
      <c r="D52" s="322">
        <f>SUM(D47:D51)</f>
        <v>21</v>
      </c>
    </row>
    <row r="53" spans="1:4" ht="12.75">
      <c r="A53" s="307"/>
      <c r="B53" s="307"/>
      <c r="C53" s="307"/>
      <c r="D53" s="307"/>
    </row>
    <row r="54" spans="1:4" ht="12.75">
      <c r="A54" s="307"/>
      <c r="B54" s="307"/>
      <c r="C54" s="307"/>
      <c r="D54" s="169" t="s">
        <v>396</v>
      </c>
    </row>
    <row r="55" spans="1:4" ht="12.75">
      <c r="A55" s="307"/>
      <c r="B55" s="307"/>
      <c r="C55" s="307"/>
      <c r="D55" s="307" t="s">
        <v>662</v>
      </c>
    </row>
  </sheetData>
  <sheetProtection/>
  <printOptions/>
  <pageMargins left="0.75" right="0.75" top="0.45" bottom="0.6" header="0.1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8.140625" style="0" customWidth="1"/>
    <col min="4" max="4" width="9.8515625" style="0" customWidth="1"/>
    <col min="7" max="7" width="10.8515625" style="0" customWidth="1"/>
  </cols>
  <sheetData>
    <row r="1" spans="2:3" ht="15.75">
      <c r="B1" s="28"/>
      <c r="C1" s="1" t="s">
        <v>455</v>
      </c>
    </row>
    <row r="3" ht="12.75">
      <c r="B3" s="291"/>
    </row>
    <row r="4" spans="2:7" ht="15.75">
      <c r="B4" s="340" t="s">
        <v>593</v>
      </c>
      <c r="C4" s="340"/>
      <c r="D4" s="340"/>
      <c r="E4" s="340"/>
      <c r="F4" s="340"/>
      <c r="G4" s="340"/>
    </row>
    <row r="6" spans="1:7" ht="12.75">
      <c r="A6" s="341" t="s">
        <v>311</v>
      </c>
      <c r="B6" s="343" t="s">
        <v>292</v>
      </c>
      <c r="C6" s="341" t="s">
        <v>594</v>
      </c>
      <c r="D6" s="292" t="s">
        <v>384</v>
      </c>
      <c r="E6" s="341" t="s">
        <v>385</v>
      </c>
      <c r="F6" s="341" t="s">
        <v>595</v>
      </c>
      <c r="G6" s="292" t="s">
        <v>384</v>
      </c>
    </row>
    <row r="7" spans="1:7" ht="12.75">
      <c r="A7" s="342"/>
      <c r="B7" s="344"/>
      <c r="C7" s="342"/>
      <c r="D7" s="293">
        <v>40179</v>
      </c>
      <c r="E7" s="342"/>
      <c r="F7" s="342"/>
      <c r="G7" s="293">
        <v>40543</v>
      </c>
    </row>
    <row r="8" spans="1:7" ht="12.75">
      <c r="A8" s="294">
        <v>1</v>
      </c>
      <c r="B8" s="287" t="s">
        <v>596</v>
      </c>
      <c r="C8" s="298"/>
      <c r="D8" s="295"/>
      <c r="E8" s="295"/>
      <c r="F8" s="295"/>
      <c r="G8" s="295">
        <f aca="true" t="shared" si="0" ref="G8:G16">D8+E8-F8</f>
        <v>0</v>
      </c>
    </row>
    <row r="9" spans="1:7" ht="12.75">
      <c r="A9" s="294">
        <v>2</v>
      </c>
      <c r="B9" s="296" t="s">
        <v>597</v>
      </c>
      <c r="C9" s="164">
        <v>1</v>
      </c>
      <c r="D9" s="294">
        <v>2000000</v>
      </c>
      <c r="E9" s="295"/>
      <c r="F9" s="295"/>
      <c r="G9" s="295">
        <f t="shared" si="0"/>
        <v>2000000</v>
      </c>
    </row>
    <row r="10" spans="1:7" ht="12.75">
      <c r="A10" s="294">
        <v>3</v>
      </c>
      <c r="B10" s="296" t="s">
        <v>298</v>
      </c>
      <c r="C10" s="294"/>
      <c r="D10" s="297"/>
      <c r="E10" s="295"/>
      <c r="F10" s="295"/>
      <c r="G10" s="295">
        <f t="shared" si="0"/>
        <v>0</v>
      </c>
    </row>
    <row r="11" spans="1:7" ht="12.75">
      <c r="A11" s="294">
        <v>4</v>
      </c>
      <c r="B11" s="296" t="s">
        <v>415</v>
      </c>
      <c r="C11" s="294">
        <v>1</v>
      </c>
      <c r="D11" s="295">
        <v>920000</v>
      </c>
      <c r="E11" s="295"/>
      <c r="F11" s="295"/>
      <c r="G11" s="295">
        <f t="shared" si="0"/>
        <v>920000</v>
      </c>
    </row>
    <row r="12" spans="1:7" ht="12.75">
      <c r="A12" s="294">
        <v>5</v>
      </c>
      <c r="B12" s="296" t="s">
        <v>598</v>
      </c>
      <c r="C12" s="294"/>
      <c r="D12" s="295"/>
      <c r="E12" s="187"/>
      <c r="F12" s="295"/>
      <c r="G12" s="295">
        <f t="shared" si="0"/>
        <v>0</v>
      </c>
    </row>
    <row r="13" spans="1:7" ht="12.75">
      <c r="A13" s="294">
        <v>1</v>
      </c>
      <c r="B13" s="296" t="s">
        <v>599</v>
      </c>
      <c r="C13" s="294"/>
      <c r="D13" s="295"/>
      <c r="E13" s="295"/>
      <c r="F13" s="295"/>
      <c r="G13" s="295">
        <f t="shared" si="0"/>
        <v>0</v>
      </c>
    </row>
    <row r="14" spans="1:7" ht="12.75">
      <c r="A14" s="294">
        <v>2</v>
      </c>
      <c r="B14" s="164"/>
      <c r="C14" s="294"/>
      <c r="D14" s="295"/>
      <c r="E14" s="295"/>
      <c r="F14" s="295"/>
      <c r="G14" s="295">
        <f t="shared" si="0"/>
        <v>0</v>
      </c>
    </row>
    <row r="15" spans="1:7" ht="12.75">
      <c r="A15" s="294">
        <v>3</v>
      </c>
      <c r="B15" s="164"/>
      <c r="C15" s="294"/>
      <c r="D15" s="295"/>
      <c r="E15" s="295"/>
      <c r="F15" s="295"/>
      <c r="G15" s="295">
        <f t="shared" si="0"/>
        <v>0</v>
      </c>
    </row>
    <row r="16" spans="1:7" ht="13.5" thickBot="1">
      <c r="A16" s="298">
        <v>4</v>
      </c>
      <c r="B16" s="165"/>
      <c r="C16" s="298"/>
      <c r="D16" s="299"/>
      <c r="E16" s="299"/>
      <c r="F16" s="299"/>
      <c r="G16" s="299">
        <f t="shared" si="0"/>
        <v>0</v>
      </c>
    </row>
    <row r="17" spans="1:7" ht="13.5" thickBot="1">
      <c r="A17" s="300"/>
      <c r="B17" s="301" t="s">
        <v>600</v>
      </c>
      <c r="C17" s="302"/>
      <c r="D17" s="303">
        <f>SUM(D8:D16)</f>
        <v>2920000</v>
      </c>
      <c r="E17" s="303">
        <f>SUM(E8:E16)</f>
        <v>0</v>
      </c>
      <c r="F17" s="303">
        <f>SUM(F8:F16)</f>
        <v>0</v>
      </c>
      <c r="G17" s="304">
        <f>SUM(G8:G16)</f>
        <v>2920000</v>
      </c>
    </row>
    <row r="19" spans="2:7" ht="15.75">
      <c r="B19" s="340" t="s">
        <v>601</v>
      </c>
      <c r="C19" s="340"/>
      <c r="D19" s="340"/>
      <c r="E19" s="340"/>
      <c r="F19" s="340"/>
      <c r="G19" s="340"/>
    </row>
    <row r="21" spans="1:7" ht="12.75">
      <c r="A21" s="341" t="s">
        <v>311</v>
      </c>
      <c r="B21" s="343" t="s">
        <v>292</v>
      </c>
      <c r="C21" s="341" t="s">
        <v>594</v>
      </c>
      <c r="D21" s="292" t="s">
        <v>384</v>
      </c>
      <c r="E21" s="341" t="s">
        <v>385</v>
      </c>
      <c r="F21" s="341" t="s">
        <v>595</v>
      </c>
      <c r="G21" s="292" t="s">
        <v>384</v>
      </c>
    </row>
    <row r="22" spans="1:7" ht="12.75">
      <c r="A22" s="342"/>
      <c r="B22" s="344"/>
      <c r="C22" s="342"/>
      <c r="D22" s="293">
        <v>40179</v>
      </c>
      <c r="E22" s="342"/>
      <c r="F22" s="342"/>
      <c r="G22" s="293">
        <v>40543</v>
      </c>
    </row>
    <row r="23" spans="1:7" ht="12.75">
      <c r="A23" s="294">
        <v>1</v>
      </c>
      <c r="B23" s="287" t="s">
        <v>596</v>
      </c>
      <c r="C23" s="294"/>
      <c r="D23" s="295">
        <v>0</v>
      </c>
      <c r="E23" s="295">
        <v>0</v>
      </c>
      <c r="F23" s="295"/>
      <c r="G23" s="295">
        <f>D23+E23</f>
        <v>0</v>
      </c>
    </row>
    <row r="24" spans="1:7" ht="12.75">
      <c r="A24" s="294">
        <v>2</v>
      </c>
      <c r="B24" s="287" t="s">
        <v>597</v>
      </c>
      <c r="C24" s="294">
        <v>1</v>
      </c>
      <c r="D24" s="295">
        <v>380000</v>
      </c>
      <c r="E24" s="295"/>
      <c r="F24" s="295"/>
      <c r="G24" s="295">
        <f>D24+E24</f>
        <v>380000</v>
      </c>
    </row>
    <row r="25" spans="1:7" ht="12.75">
      <c r="A25" s="294">
        <v>3</v>
      </c>
      <c r="B25" s="296" t="s">
        <v>602</v>
      </c>
      <c r="C25" s="294"/>
      <c r="D25" s="295"/>
      <c r="E25" s="305"/>
      <c r="F25" s="295"/>
      <c r="G25" s="295">
        <f>D25+E25</f>
        <v>0</v>
      </c>
    </row>
    <row r="26" spans="1:7" ht="12.75">
      <c r="A26" s="294">
        <v>4</v>
      </c>
      <c r="B26" s="296" t="s">
        <v>415</v>
      </c>
      <c r="C26" s="294"/>
      <c r="D26" s="295"/>
      <c r="E26" s="295"/>
      <c r="F26" s="295"/>
      <c r="G26" s="295">
        <f>D26+E26</f>
        <v>0</v>
      </c>
    </row>
    <row r="27" spans="1:7" ht="12.75">
      <c r="A27" s="294">
        <v>5</v>
      </c>
      <c r="B27" s="296" t="s">
        <v>598</v>
      </c>
      <c r="C27" s="294"/>
      <c r="D27" s="295"/>
      <c r="E27" s="305"/>
      <c r="F27" s="295"/>
      <c r="G27" s="295">
        <f>D27+E27</f>
        <v>0</v>
      </c>
    </row>
    <row r="28" spans="1:7" ht="12.75">
      <c r="A28" s="294">
        <v>1</v>
      </c>
      <c r="B28" s="296" t="s">
        <v>603</v>
      </c>
      <c r="C28" s="294"/>
      <c r="D28" s="295"/>
      <c r="E28" s="295"/>
      <c r="F28" s="295"/>
      <c r="G28" s="295"/>
    </row>
    <row r="29" spans="1:7" ht="12.75">
      <c r="A29" s="294">
        <v>2</v>
      </c>
      <c r="B29" s="164"/>
      <c r="C29" s="294"/>
      <c r="D29" s="295"/>
      <c r="E29" s="295"/>
      <c r="F29" s="295"/>
      <c r="G29" s="295">
        <f>D29+E29-F29</f>
        <v>0</v>
      </c>
    </row>
    <row r="30" spans="1:7" ht="12.75">
      <c r="A30" s="294">
        <v>3</v>
      </c>
      <c r="B30" s="164"/>
      <c r="C30" s="294"/>
      <c r="D30" s="295"/>
      <c r="E30" s="295"/>
      <c r="F30" s="295"/>
      <c r="G30" s="295">
        <f>D30+E30-F30</f>
        <v>0</v>
      </c>
    </row>
    <row r="31" spans="1:7" ht="13.5" thickBot="1">
      <c r="A31" s="298">
        <v>4</v>
      </c>
      <c r="B31" s="165"/>
      <c r="C31" s="298"/>
      <c r="D31" s="299"/>
      <c r="E31" s="299"/>
      <c r="F31" s="299"/>
      <c r="G31" s="299">
        <f>D31+E31-F31</f>
        <v>0</v>
      </c>
    </row>
    <row r="32" spans="1:7" ht="13.5" thickBot="1">
      <c r="A32" s="300"/>
      <c r="B32" s="301" t="s">
        <v>600</v>
      </c>
      <c r="C32" s="302"/>
      <c r="D32" s="303">
        <f>SUM(D23:D31)</f>
        <v>380000</v>
      </c>
      <c r="E32" s="303">
        <f>SUM(E23:E31)</f>
        <v>0</v>
      </c>
      <c r="F32" s="303">
        <f>SUM(F23:F31)</f>
        <v>0</v>
      </c>
      <c r="G32" s="304">
        <f>SUM(G23:G31)</f>
        <v>380000</v>
      </c>
    </row>
    <row r="34" spans="2:7" ht="15.75">
      <c r="B34" s="340" t="s">
        <v>604</v>
      </c>
      <c r="C34" s="340"/>
      <c r="D34" s="340"/>
      <c r="E34" s="340"/>
      <c r="F34" s="340"/>
      <c r="G34" s="340"/>
    </row>
    <row r="36" spans="1:7" ht="12.75">
      <c r="A36" s="341" t="s">
        <v>311</v>
      </c>
      <c r="B36" s="343" t="s">
        <v>292</v>
      </c>
      <c r="C36" s="341" t="s">
        <v>594</v>
      </c>
      <c r="D36" s="292" t="s">
        <v>384</v>
      </c>
      <c r="E36" s="341" t="s">
        <v>385</v>
      </c>
      <c r="F36" s="341" t="s">
        <v>595</v>
      </c>
      <c r="G36" s="292" t="s">
        <v>384</v>
      </c>
    </row>
    <row r="37" spans="1:7" ht="12.75">
      <c r="A37" s="342"/>
      <c r="B37" s="344"/>
      <c r="C37" s="342"/>
      <c r="D37" s="293">
        <v>40179</v>
      </c>
      <c r="E37" s="342"/>
      <c r="F37" s="342"/>
      <c r="G37" s="293">
        <v>40543</v>
      </c>
    </row>
    <row r="38" spans="1:7" ht="12.75">
      <c r="A38" s="294">
        <v>1</v>
      </c>
      <c r="B38" s="287" t="s">
        <v>596</v>
      </c>
      <c r="C38" s="294"/>
      <c r="D38" s="295">
        <v>0</v>
      </c>
      <c r="E38" s="295"/>
      <c r="F38" s="295">
        <v>0</v>
      </c>
      <c r="G38" s="295">
        <f aca="true" t="shared" si="1" ref="G38:G46">D38+E38-F38</f>
        <v>0</v>
      </c>
    </row>
    <row r="39" spans="1:7" ht="12.75">
      <c r="A39" s="294">
        <v>2</v>
      </c>
      <c r="B39" s="296" t="s">
        <v>597</v>
      </c>
      <c r="C39" s="294"/>
      <c r="D39" s="295">
        <f>D9-D24</f>
        <v>1620000</v>
      </c>
      <c r="E39" s="295"/>
      <c r="F39" s="295"/>
      <c r="G39" s="295">
        <f t="shared" si="1"/>
        <v>1620000</v>
      </c>
    </row>
    <row r="40" spans="1:7" ht="12.75">
      <c r="A40" s="294">
        <v>3</v>
      </c>
      <c r="B40" s="296" t="s">
        <v>602</v>
      </c>
      <c r="C40" s="294"/>
      <c r="D40" s="295"/>
      <c r="E40" s="295"/>
      <c r="F40" s="295"/>
      <c r="G40" s="295">
        <f t="shared" si="1"/>
        <v>0</v>
      </c>
    </row>
    <row r="41" spans="1:7" ht="12.75">
      <c r="A41" s="294">
        <v>4</v>
      </c>
      <c r="B41" s="296" t="s">
        <v>415</v>
      </c>
      <c r="C41" s="294"/>
      <c r="D41" s="295">
        <f>D11-D26</f>
        <v>920000</v>
      </c>
      <c r="E41" s="295"/>
      <c r="F41" s="295"/>
      <c r="G41" s="295">
        <f t="shared" si="1"/>
        <v>920000</v>
      </c>
    </row>
    <row r="42" spans="1:7" ht="12.75">
      <c r="A42" s="294">
        <v>5</v>
      </c>
      <c r="B42" s="296" t="s">
        <v>598</v>
      </c>
      <c r="C42" s="294"/>
      <c r="D42" s="295"/>
      <c r="E42" s="295"/>
      <c r="F42" s="295"/>
      <c r="G42" s="295">
        <f t="shared" si="1"/>
        <v>0</v>
      </c>
    </row>
    <row r="43" spans="1:7" ht="12.75">
      <c r="A43" s="294">
        <v>1</v>
      </c>
      <c r="B43" s="296" t="s">
        <v>603</v>
      </c>
      <c r="C43" s="294"/>
      <c r="D43" s="295"/>
      <c r="E43" s="306"/>
      <c r="F43" s="295"/>
      <c r="G43" s="295">
        <f t="shared" si="1"/>
        <v>0</v>
      </c>
    </row>
    <row r="44" spans="1:7" ht="12.75">
      <c r="A44" s="294">
        <v>2</v>
      </c>
      <c r="B44" s="296"/>
      <c r="C44" s="294"/>
      <c r="D44" s="295"/>
      <c r="E44" s="295"/>
      <c r="F44" s="295"/>
      <c r="G44" s="295">
        <f t="shared" si="1"/>
        <v>0</v>
      </c>
    </row>
    <row r="45" spans="1:7" ht="12.75">
      <c r="A45" s="294">
        <v>3</v>
      </c>
      <c r="B45" s="164"/>
      <c r="C45" s="294"/>
      <c r="D45" s="295"/>
      <c r="E45" s="295"/>
      <c r="F45" s="295"/>
      <c r="G45" s="295">
        <f t="shared" si="1"/>
        <v>0</v>
      </c>
    </row>
    <row r="46" spans="1:7" ht="13.5" thickBot="1">
      <c r="A46" s="298">
        <v>4</v>
      </c>
      <c r="B46" s="165"/>
      <c r="C46" s="298"/>
      <c r="D46" s="299"/>
      <c r="E46" s="299"/>
      <c r="F46" s="299"/>
      <c r="G46" s="299">
        <f t="shared" si="1"/>
        <v>0</v>
      </c>
    </row>
    <row r="47" spans="1:7" ht="13.5" thickBot="1">
      <c r="A47" s="300"/>
      <c r="B47" s="301" t="s">
        <v>600</v>
      </c>
      <c r="C47" s="302"/>
      <c r="D47" s="303">
        <f>SUM(D38:D46)</f>
        <v>2540000</v>
      </c>
      <c r="E47" s="303">
        <f>SUM(E38:E46)</f>
        <v>0</v>
      </c>
      <c r="F47" s="303">
        <f>SUM(F38:F46)</f>
        <v>0</v>
      </c>
      <c r="G47" s="304">
        <f>SUM(G38:G46)</f>
        <v>2540000</v>
      </c>
    </row>
    <row r="48" spans="5:7" ht="15.75">
      <c r="E48" s="339" t="s">
        <v>396</v>
      </c>
      <c r="F48" s="339"/>
      <c r="G48" s="339"/>
    </row>
    <row r="49" spans="5:7" ht="12.75">
      <c r="E49" s="338" t="s">
        <v>662</v>
      </c>
      <c r="F49" s="338"/>
      <c r="G49" s="338"/>
    </row>
    <row r="50" spans="1:7" ht="12.75">
      <c r="A50" s="297"/>
      <c r="B50" s="297"/>
      <c r="C50" s="297"/>
      <c r="D50" s="297"/>
      <c r="E50" s="297"/>
      <c r="F50" s="297"/>
      <c r="G50" s="297"/>
    </row>
  </sheetData>
  <sheetProtection/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48:G48"/>
    <mergeCell ref="E49:G49"/>
    <mergeCell ref="B34:G34"/>
    <mergeCell ref="A36:A37"/>
    <mergeCell ref="B36:B37"/>
    <mergeCell ref="C36:C37"/>
    <mergeCell ref="E36:E37"/>
    <mergeCell ref="F36:F3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L14" sqref="L13:M14"/>
    </sheetView>
  </sheetViews>
  <sheetFormatPr defaultColWidth="9.140625" defaultRowHeight="12.75"/>
  <cols>
    <col min="1" max="1" width="7.421875" style="0" customWidth="1"/>
    <col min="6" max="6" width="8.00390625" style="0" customWidth="1"/>
    <col min="8" max="8" width="11.28125" style="0" customWidth="1"/>
    <col min="9" max="9" width="9.8515625" style="0" customWidth="1"/>
    <col min="10" max="10" width="8.140625" style="0" customWidth="1"/>
  </cols>
  <sheetData>
    <row r="1" spans="1:10" ht="15.75">
      <c r="A1" s="170"/>
      <c r="B1" s="28"/>
      <c r="C1" s="1" t="s">
        <v>455</v>
      </c>
      <c r="D1" s="169"/>
      <c r="E1" s="169"/>
      <c r="F1" s="170"/>
      <c r="G1" s="170"/>
      <c r="H1" s="170"/>
      <c r="I1" s="206"/>
      <c r="J1" s="207"/>
    </row>
    <row r="2" spans="1:10" ht="12.75">
      <c r="A2" s="170"/>
      <c r="F2" s="170"/>
      <c r="G2" s="170"/>
      <c r="H2" s="170"/>
      <c r="I2" s="206"/>
      <c r="J2" s="207"/>
    </row>
    <row r="3" spans="1:10" ht="12.75">
      <c r="A3" s="170"/>
      <c r="B3" s="169"/>
      <c r="C3" s="169"/>
      <c r="D3" s="169"/>
      <c r="E3" s="169"/>
      <c r="F3" s="170"/>
      <c r="G3" s="170"/>
      <c r="H3" s="170"/>
      <c r="I3" s="208" t="s">
        <v>502</v>
      </c>
      <c r="J3" s="207"/>
    </row>
    <row r="4" spans="1:10" ht="12.75">
      <c r="A4" s="170"/>
      <c r="B4" s="169"/>
      <c r="C4" s="170"/>
      <c r="D4" s="170"/>
      <c r="E4" s="170"/>
      <c r="F4" s="170"/>
      <c r="G4" s="170"/>
      <c r="H4" s="170"/>
      <c r="I4" s="206"/>
      <c r="J4" s="207"/>
    </row>
    <row r="5" spans="1:10" ht="12.75">
      <c r="A5" s="209"/>
      <c r="B5" s="209"/>
      <c r="C5" s="209"/>
      <c r="D5" s="209"/>
      <c r="E5" s="209"/>
      <c r="F5" s="209"/>
      <c r="G5" s="209"/>
      <c r="H5" s="209"/>
      <c r="I5" s="210"/>
      <c r="J5" s="211" t="s">
        <v>503</v>
      </c>
    </row>
    <row r="6" spans="1:10" ht="12.75">
      <c r="A6" s="363" t="s">
        <v>504</v>
      </c>
      <c r="B6" s="364"/>
      <c r="C6" s="364"/>
      <c r="D6" s="364"/>
      <c r="E6" s="364"/>
      <c r="F6" s="364"/>
      <c r="G6" s="364"/>
      <c r="H6" s="364"/>
      <c r="I6" s="364"/>
      <c r="J6" s="365"/>
    </row>
    <row r="7" spans="1:10" ht="22.5" thickBot="1">
      <c r="A7" s="212"/>
      <c r="B7" s="372" t="s">
        <v>505</v>
      </c>
      <c r="C7" s="372"/>
      <c r="D7" s="372"/>
      <c r="E7" s="372"/>
      <c r="F7" s="373"/>
      <c r="G7" s="213" t="s">
        <v>506</v>
      </c>
      <c r="H7" s="213" t="s">
        <v>507</v>
      </c>
      <c r="I7" s="214" t="s">
        <v>508</v>
      </c>
      <c r="J7" s="215" t="s">
        <v>509</v>
      </c>
    </row>
    <row r="8" spans="1:10" ht="12.75">
      <c r="A8" s="216">
        <v>1</v>
      </c>
      <c r="B8" s="374" t="s">
        <v>510</v>
      </c>
      <c r="C8" s="375"/>
      <c r="D8" s="375"/>
      <c r="E8" s="375"/>
      <c r="F8" s="375"/>
      <c r="G8" s="217">
        <v>70</v>
      </c>
      <c r="H8" s="217">
        <v>11100</v>
      </c>
      <c r="I8" s="218">
        <f>I9+I10+I11</f>
        <v>12161</v>
      </c>
      <c r="J8" s="219"/>
    </row>
    <row r="9" spans="1:10" ht="25.5">
      <c r="A9" s="220" t="s">
        <v>511</v>
      </c>
      <c r="B9" s="370" t="s">
        <v>512</v>
      </c>
      <c r="C9" s="370"/>
      <c r="D9" s="370"/>
      <c r="E9" s="370"/>
      <c r="F9" s="371"/>
      <c r="G9" s="221" t="s">
        <v>513</v>
      </c>
      <c r="H9" s="221">
        <v>11101</v>
      </c>
      <c r="I9" s="222"/>
      <c r="J9" s="223"/>
    </row>
    <row r="10" spans="1:10" ht="12.75">
      <c r="A10" s="224" t="s">
        <v>514</v>
      </c>
      <c r="B10" s="370" t="s">
        <v>515</v>
      </c>
      <c r="C10" s="370"/>
      <c r="D10" s="370"/>
      <c r="E10" s="370"/>
      <c r="F10" s="371"/>
      <c r="G10" s="221">
        <v>704</v>
      </c>
      <c r="H10" s="221">
        <v>11102</v>
      </c>
      <c r="I10" s="222">
        <v>12161</v>
      </c>
      <c r="J10" s="223"/>
    </row>
    <row r="11" spans="1:10" ht="12.75">
      <c r="A11" s="224" t="s">
        <v>516</v>
      </c>
      <c r="B11" s="370" t="s">
        <v>517</v>
      </c>
      <c r="C11" s="370"/>
      <c r="D11" s="370"/>
      <c r="E11" s="370"/>
      <c r="F11" s="371"/>
      <c r="G11" s="225">
        <v>705</v>
      </c>
      <c r="H11" s="221">
        <v>11103</v>
      </c>
      <c r="I11" s="222"/>
      <c r="J11" s="223"/>
    </row>
    <row r="12" spans="1:10" ht="12.75">
      <c r="A12" s="226">
        <v>2</v>
      </c>
      <c r="B12" s="361" t="s">
        <v>518</v>
      </c>
      <c r="C12" s="361"/>
      <c r="D12" s="361"/>
      <c r="E12" s="361"/>
      <c r="F12" s="359"/>
      <c r="G12" s="227">
        <v>708</v>
      </c>
      <c r="H12" s="228">
        <v>11104</v>
      </c>
      <c r="I12" s="222"/>
      <c r="J12" s="223"/>
    </row>
    <row r="13" spans="1:10" ht="12.75">
      <c r="A13" s="229" t="s">
        <v>511</v>
      </c>
      <c r="B13" s="370" t="s">
        <v>519</v>
      </c>
      <c r="C13" s="370"/>
      <c r="D13" s="370"/>
      <c r="E13" s="370"/>
      <c r="F13" s="371"/>
      <c r="G13" s="221">
        <v>7081</v>
      </c>
      <c r="H13" s="230">
        <v>111041</v>
      </c>
      <c r="I13" s="222"/>
      <c r="J13" s="223"/>
    </row>
    <row r="14" spans="1:10" ht="12.75">
      <c r="A14" s="229" t="s">
        <v>520</v>
      </c>
      <c r="B14" s="370" t="s">
        <v>75</v>
      </c>
      <c r="C14" s="370"/>
      <c r="D14" s="370"/>
      <c r="E14" s="370"/>
      <c r="F14" s="371"/>
      <c r="G14" s="221">
        <v>7082</v>
      </c>
      <c r="H14" s="230">
        <v>111042</v>
      </c>
      <c r="I14" s="222"/>
      <c r="J14" s="223"/>
    </row>
    <row r="15" spans="1:10" ht="12.75">
      <c r="A15" s="229" t="s">
        <v>521</v>
      </c>
      <c r="B15" s="370" t="s">
        <v>522</v>
      </c>
      <c r="C15" s="370"/>
      <c r="D15" s="370"/>
      <c r="E15" s="370"/>
      <c r="F15" s="371"/>
      <c r="G15" s="221">
        <v>7083</v>
      </c>
      <c r="H15" s="230">
        <v>111043</v>
      </c>
      <c r="I15" s="222"/>
      <c r="J15" s="223"/>
    </row>
    <row r="16" spans="1:10" ht="12.75">
      <c r="A16" s="231">
        <v>3</v>
      </c>
      <c r="B16" s="361" t="s">
        <v>523</v>
      </c>
      <c r="C16" s="361"/>
      <c r="D16" s="361"/>
      <c r="E16" s="361"/>
      <c r="F16" s="359"/>
      <c r="G16" s="227">
        <v>71</v>
      </c>
      <c r="H16" s="228">
        <v>11201</v>
      </c>
      <c r="I16" s="222">
        <f>I17</f>
        <v>0</v>
      </c>
      <c r="J16" s="223"/>
    </row>
    <row r="17" spans="1:10" ht="12.75">
      <c r="A17" s="232"/>
      <c r="B17" s="366" t="s">
        <v>524</v>
      </c>
      <c r="C17" s="366"/>
      <c r="D17" s="366"/>
      <c r="E17" s="366"/>
      <c r="F17" s="367"/>
      <c r="G17" s="233"/>
      <c r="H17" s="221">
        <v>112011</v>
      </c>
      <c r="I17" s="222"/>
      <c r="J17" s="223"/>
    </row>
    <row r="18" spans="1:10" ht="12.75">
      <c r="A18" s="232"/>
      <c r="B18" s="366" t="s">
        <v>525</v>
      </c>
      <c r="C18" s="366"/>
      <c r="D18" s="366"/>
      <c r="E18" s="366"/>
      <c r="F18" s="367"/>
      <c r="G18" s="233"/>
      <c r="H18" s="221">
        <v>112012</v>
      </c>
      <c r="I18" s="222"/>
      <c r="J18" s="223"/>
    </row>
    <row r="19" spans="1:10" ht="12.75">
      <c r="A19" s="234">
        <v>4</v>
      </c>
      <c r="B19" s="361" t="s">
        <v>526</v>
      </c>
      <c r="C19" s="361"/>
      <c r="D19" s="361"/>
      <c r="E19" s="361"/>
      <c r="F19" s="359"/>
      <c r="G19" s="235">
        <v>72</v>
      </c>
      <c r="H19" s="236">
        <v>11300</v>
      </c>
      <c r="I19" s="222"/>
      <c r="J19" s="223"/>
    </row>
    <row r="20" spans="1:10" ht="12.75">
      <c r="A20" s="224"/>
      <c r="B20" s="368" t="s">
        <v>527</v>
      </c>
      <c r="C20" s="369"/>
      <c r="D20" s="369"/>
      <c r="E20" s="369"/>
      <c r="F20" s="369"/>
      <c r="G20" s="187"/>
      <c r="H20" s="237">
        <v>11301</v>
      </c>
      <c r="I20" s="222"/>
      <c r="J20" s="223"/>
    </row>
    <row r="21" spans="1:10" ht="12.75">
      <c r="A21" s="238">
        <v>5</v>
      </c>
      <c r="B21" s="359" t="s">
        <v>528</v>
      </c>
      <c r="C21" s="360"/>
      <c r="D21" s="360"/>
      <c r="E21" s="360"/>
      <c r="F21" s="360"/>
      <c r="G21" s="239">
        <v>73</v>
      </c>
      <c r="H21" s="239">
        <v>11400</v>
      </c>
      <c r="I21" s="222"/>
      <c r="J21" s="223"/>
    </row>
    <row r="22" spans="1:10" ht="12.75">
      <c r="A22" s="240">
        <v>6</v>
      </c>
      <c r="B22" s="359" t="s">
        <v>529</v>
      </c>
      <c r="C22" s="360"/>
      <c r="D22" s="360"/>
      <c r="E22" s="360"/>
      <c r="F22" s="360"/>
      <c r="G22" s="239">
        <v>75</v>
      </c>
      <c r="H22" s="241">
        <v>11500</v>
      </c>
      <c r="I22" s="222"/>
      <c r="J22" s="223"/>
    </row>
    <row r="23" spans="1:10" ht="12.75">
      <c r="A23" s="238">
        <v>7</v>
      </c>
      <c r="B23" s="361" t="s">
        <v>530</v>
      </c>
      <c r="C23" s="361"/>
      <c r="D23" s="361"/>
      <c r="E23" s="361"/>
      <c r="F23" s="359"/>
      <c r="G23" s="227">
        <v>77</v>
      </c>
      <c r="H23" s="227">
        <v>11600</v>
      </c>
      <c r="I23" s="222"/>
      <c r="J23" s="223"/>
    </row>
    <row r="24" spans="1:10" ht="13.5" thickBot="1">
      <c r="A24" s="242" t="s">
        <v>531</v>
      </c>
      <c r="B24" s="362" t="s">
        <v>532</v>
      </c>
      <c r="C24" s="362"/>
      <c r="D24" s="362"/>
      <c r="E24" s="362"/>
      <c r="F24" s="362"/>
      <c r="G24" s="243"/>
      <c r="H24" s="243">
        <v>11800</v>
      </c>
      <c r="I24" s="244">
        <f>I8</f>
        <v>12161</v>
      </c>
      <c r="J24" s="245"/>
    </row>
    <row r="25" spans="1:10" ht="12.75">
      <c r="A25" s="246"/>
      <c r="B25" s="247"/>
      <c r="C25" s="247"/>
      <c r="D25" s="247"/>
      <c r="E25" s="247"/>
      <c r="F25" s="247"/>
      <c r="G25" s="247"/>
      <c r="H25" s="247"/>
      <c r="I25" s="248"/>
      <c r="J25" s="249"/>
    </row>
    <row r="26" spans="1:10" ht="12.75">
      <c r="A26" s="246"/>
      <c r="B26" s="247"/>
      <c r="C26" s="247"/>
      <c r="D26" s="247"/>
      <c r="E26" s="247"/>
      <c r="F26" s="247"/>
      <c r="G26" s="247"/>
      <c r="H26" s="247"/>
      <c r="I26" s="248"/>
      <c r="J26" s="249"/>
    </row>
    <row r="27" spans="1:10" ht="12.75">
      <c r="A27" s="246"/>
      <c r="B27" s="247"/>
      <c r="C27" s="247"/>
      <c r="D27" s="247"/>
      <c r="E27" s="247"/>
      <c r="F27" s="247"/>
      <c r="G27" s="247"/>
      <c r="H27" s="247"/>
      <c r="I27" s="248"/>
      <c r="J27" s="249"/>
    </row>
    <row r="28" spans="1:10" ht="12.75">
      <c r="A28" s="246"/>
      <c r="B28" s="247"/>
      <c r="C28" s="247"/>
      <c r="D28" s="247"/>
      <c r="E28" s="247"/>
      <c r="F28" s="247"/>
      <c r="G28" s="247"/>
      <c r="H28" s="248" t="s">
        <v>396</v>
      </c>
      <c r="J28" s="249"/>
    </row>
    <row r="29" spans="1:10" ht="12.75">
      <c r="A29" s="246"/>
      <c r="B29" s="247"/>
      <c r="C29" s="247"/>
      <c r="D29" s="247"/>
      <c r="E29" s="247"/>
      <c r="F29" s="247"/>
      <c r="G29" s="247"/>
      <c r="H29" t="s">
        <v>662</v>
      </c>
      <c r="J29" s="249"/>
    </row>
    <row r="30" spans="1:10" ht="12.75">
      <c r="A30" s="246"/>
      <c r="B30" s="247"/>
      <c r="C30" s="247"/>
      <c r="D30" s="247"/>
      <c r="E30" s="247"/>
      <c r="F30" s="247"/>
      <c r="G30" s="247"/>
      <c r="H30" s="247"/>
      <c r="I30" s="248"/>
      <c r="J30" s="249"/>
    </row>
    <row r="31" spans="1:10" ht="12.75">
      <c r="A31" s="246"/>
      <c r="B31" s="247"/>
      <c r="C31" s="247"/>
      <c r="D31" s="247"/>
      <c r="E31" s="247"/>
      <c r="F31" s="247"/>
      <c r="G31" s="247"/>
      <c r="H31" s="247"/>
      <c r="I31" s="248"/>
      <c r="J31" s="249"/>
    </row>
    <row r="32" spans="1:10" ht="12.75">
      <c r="A32" s="246"/>
      <c r="B32" s="247"/>
      <c r="C32" s="247"/>
      <c r="D32" s="247"/>
      <c r="E32" s="247"/>
      <c r="F32" s="247"/>
      <c r="G32" s="247"/>
      <c r="H32" s="247"/>
      <c r="I32" s="248"/>
      <c r="J32" s="249"/>
    </row>
    <row r="33" spans="1:10" ht="12.75">
      <c r="A33" s="246"/>
      <c r="B33" s="247"/>
      <c r="C33" s="247"/>
      <c r="D33" s="247"/>
      <c r="E33" s="247"/>
      <c r="F33" s="247"/>
      <c r="G33" s="247"/>
      <c r="H33" s="247"/>
      <c r="I33" s="248"/>
      <c r="J33" s="249"/>
    </row>
    <row r="34" spans="1:10" ht="12.75">
      <c r="A34" s="246"/>
      <c r="B34" s="247"/>
      <c r="C34" s="247"/>
      <c r="D34" s="247"/>
      <c r="E34" s="247"/>
      <c r="F34" s="247"/>
      <c r="G34" s="247"/>
      <c r="H34" s="247"/>
      <c r="I34" s="248"/>
      <c r="J34" s="249"/>
    </row>
    <row r="35" spans="1:10" ht="12.75">
      <c r="A35" s="246"/>
      <c r="B35" s="247"/>
      <c r="C35" s="247"/>
      <c r="D35" s="247"/>
      <c r="E35" s="247"/>
      <c r="F35" s="247"/>
      <c r="G35" s="247"/>
      <c r="H35" s="247"/>
      <c r="I35" s="248"/>
      <c r="J35" s="249"/>
    </row>
    <row r="36" spans="1:10" ht="12.75">
      <c r="A36" s="246"/>
      <c r="B36" s="247"/>
      <c r="C36" s="247"/>
      <c r="D36" s="247"/>
      <c r="E36" s="247"/>
      <c r="F36" s="247"/>
      <c r="G36" s="247"/>
      <c r="H36" s="247"/>
      <c r="I36" s="248"/>
      <c r="J36" s="249"/>
    </row>
    <row r="37" spans="1:10" ht="12.75">
      <c r="A37" s="246"/>
      <c r="B37" s="247"/>
      <c r="C37" s="247"/>
      <c r="D37" s="247"/>
      <c r="E37" s="247"/>
      <c r="F37" s="247"/>
      <c r="G37" s="247"/>
      <c r="H37" s="247"/>
      <c r="I37" s="248"/>
      <c r="J37" s="249"/>
    </row>
    <row r="38" spans="1:10" ht="12.75">
      <c r="A38" s="246"/>
      <c r="B38" s="247"/>
      <c r="C38" s="247"/>
      <c r="D38" s="247"/>
      <c r="E38" s="247"/>
      <c r="F38" s="247"/>
      <c r="G38" s="247"/>
      <c r="H38" s="247"/>
      <c r="I38" s="248"/>
      <c r="J38" s="249"/>
    </row>
    <row r="39" spans="1:10" ht="12.75">
      <c r="A39" s="246"/>
      <c r="B39" s="247"/>
      <c r="C39" s="247"/>
      <c r="D39" s="247"/>
      <c r="E39" s="247"/>
      <c r="F39" s="247"/>
      <c r="G39" s="247"/>
      <c r="H39" s="247"/>
      <c r="I39" s="248"/>
      <c r="J39" s="249"/>
    </row>
    <row r="40" spans="1:10" ht="12.75">
      <c r="A40" s="246"/>
      <c r="B40" s="247"/>
      <c r="C40" s="247"/>
      <c r="D40" s="247"/>
      <c r="E40" s="247"/>
      <c r="F40" s="247"/>
      <c r="G40" s="247"/>
      <c r="H40" s="247"/>
      <c r="I40" s="248"/>
      <c r="J40" s="249"/>
    </row>
    <row r="41" spans="1:10" ht="12.75">
      <c r="A41" s="246"/>
      <c r="B41" s="247"/>
      <c r="C41" s="247"/>
      <c r="D41" s="247"/>
      <c r="E41" s="247"/>
      <c r="F41" s="247"/>
      <c r="G41" s="247"/>
      <c r="H41" s="247"/>
      <c r="I41" s="248"/>
      <c r="J41" s="249"/>
    </row>
    <row r="42" spans="1:10" ht="12.75">
      <c r="A42" s="246"/>
      <c r="B42" s="247"/>
      <c r="C42" s="247"/>
      <c r="D42" s="247"/>
      <c r="E42" s="247"/>
      <c r="F42" s="247"/>
      <c r="G42" s="247"/>
      <c r="H42" s="247"/>
      <c r="I42" s="248"/>
      <c r="J42" s="249"/>
    </row>
    <row r="43" spans="1:10" ht="12.75">
      <c r="A43" s="246"/>
      <c r="B43" s="247"/>
      <c r="C43" s="247"/>
      <c r="D43" s="247"/>
      <c r="E43" s="247"/>
      <c r="F43" s="247"/>
      <c r="G43" s="247"/>
      <c r="H43" s="247"/>
      <c r="I43" s="248"/>
      <c r="J43" s="249"/>
    </row>
    <row r="44" spans="1:10" ht="12.75">
      <c r="A44" s="246"/>
      <c r="B44" s="247"/>
      <c r="C44" s="247"/>
      <c r="D44" s="247"/>
      <c r="E44" s="247"/>
      <c r="F44" s="247"/>
      <c r="G44" s="247"/>
      <c r="H44" s="247"/>
      <c r="I44" s="248"/>
      <c r="J44" s="249"/>
    </row>
    <row r="45" spans="1:10" ht="12.75">
      <c r="A45" s="246"/>
      <c r="B45" s="247"/>
      <c r="C45" s="247"/>
      <c r="D45" s="247"/>
      <c r="E45" s="247"/>
      <c r="F45" s="247"/>
      <c r="G45" s="247"/>
      <c r="H45" s="247"/>
      <c r="I45" s="248"/>
      <c r="J45" s="249"/>
    </row>
    <row r="46" spans="1:10" ht="12.75">
      <c r="A46" s="246"/>
      <c r="B46" s="247"/>
      <c r="C46" s="247"/>
      <c r="D46" s="247"/>
      <c r="E46" s="247"/>
      <c r="F46" s="247"/>
      <c r="G46" s="247"/>
      <c r="H46" s="247"/>
      <c r="I46" s="248"/>
      <c r="J46" s="249"/>
    </row>
    <row r="47" spans="1:10" ht="12.75">
      <c r="A47" s="246"/>
      <c r="B47" s="247"/>
      <c r="C47" s="247"/>
      <c r="D47" s="247"/>
      <c r="E47" s="247"/>
      <c r="F47" s="247"/>
      <c r="G47" s="247"/>
      <c r="H47" s="247"/>
      <c r="I47" s="248"/>
      <c r="J47" s="249"/>
    </row>
    <row r="48" spans="1:10" ht="12.75">
      <c r="A48" s="246"/>
      <c r="B48" s="247"/>
      <c r="C48" s="247"/>
      <c r="D48" s="247"/>
      <c r="E48" s="247"/>
      <c r="F48" s="247"/>
      <c r="G48" s="247"/>
      <c r="H48" s="247"/>
      <c r="I48" s="248"/>
      <c r="J48" s="249"/>
    </row>
    <row r="49" spans="1:10" ht="12.75">
      <c r="A49" s="246"/>
      <c r="B49" s="247"/>
      <c r="C49" s="247"/>
      <c r="D49" s="247"/>
      <c r="E49" s="247"/>
      <c r="F49" s="247"/>
      <c r="G49" s="247"/>
      <c r="H49" s="247"/>
      <c r="I49" s="248"/>
      <c r="J49" s="249"/>
    </row>
    <row r="50" spans="1:10" ht="15.75">
      <c r="A50" s="170"/>
      <c r="B50" s="1" t="s">
        <v>455</v>
      </c>
      <c r="C50" s="169"/>
      <c r="D50" s="251"/>
      <c r="E50" s="170"/>
      <c r="F50" s="170"/>
      <c r="G50" s="170"/>
      <c r="H50" s="170"/>
      <c r="I50" s="206"/>
      <c r="J50" s="207"/>
    </row>
    <row r="51" spans="1:10" ht="12.75">
      <c r="A51" s="170"/>
      <c r="B51" s="169"/>
      <c r="C51" s="170"/>
      <c r="D51" s="170"/>
      <c r="E51" s="170"/>
      <c r="F51" s="170"/>
      <c r="G51" s="170"/>
      <c r="H51" s="170"/>
      <c r="I51" s="208" t="s">
        <v>533</v>
      </c>
      <c r="J51" s="207"/>
    </row>
    <row r="52" spans="1:10" ht="12.75">
      <c r="A52" s="209"/>
      <c r="B52" s="209"/>
      <c r="C52" s="209"/>
      <c r="D52" s="209"/>
      <c r="E52" s="209"/>
      <c r="F52" s="209"/>
      <c r="G52" s="209"/>
      <c r="H52" s="209"/>
      <c r="I52" s="210"/>
      <c r="J52" s="211" t="s">
        <v>503</v>
      </c>
    </row>
    <row r="53" spans="1:10" ht="12.75">
      <c r="A53" s="363" t="s">
        <v>504</v>
      </c>
      <c r="B53" s="364"/>
      <c r="C53" s="364"/>
      <c r="D53" s="364"/>
      <c r="E53" s="364"/>
      <c r="F53" s="364"/>
      <c r="G53" s="364"/>
      <c r="H53" s="364"/>
      <c r="I53" s="364"/>
      <c r="J53" s="365"/>
    </row>
    <row r="54" spans="1:10" ht="22.5" thickBot="1">
      <c r="A54" s="252"/>
      <c r="B54" s="354" t="s">
        <v>534</v>
      </c>
      <c r="C54" s="355"/>
      <c r="D54" s="355"/>
      <c r="E54" s="355"/>
      <c r="F54" s="356"/>
      <c r="G54" s="253" t="s">
        <v>506</v>
      </c>
      <c r="H54" s="253" t="s">
        <v>507</v>
      </c>
      <c r="I54" s="254" t="s">
        <v>508</v>
      </c>
      <c r="J54" s="255" t="s">
        <v>509</v>
      </c>
    </row>
    <row r="55" spans="1:10" ht="12.75">
      <c r="A55" s="256">
        <v>1</v>
      </c>
      <c r="B55" s="357" t="s">
        <v>535</v>
      </c>
      <c r="C55" s="358"/>
      <c r="D55" s="358"/>
      <c r="E55" s="358"/>
      <c r="F55" s="358"/>
      <c r="G55" s="257">
        <v>60</v>
      </c>
      <c r="H55" s="257">
        <v>12100</v>
      </c>
      <c r="I55" s="258">
        <f>I56+I57</f>
        <v>6342</v>
      </c>
      <c r="J55" s="259">
        <f>J58+J59</f>
        <v>0</v>
      </c>
    </row>
    <row r="56" spans="1:10" ht="12.75">
      <c r="A56" s="260" t="s">
        <v>536</v>
      </c>
      <c r="B56" s="350" t="s">
        <v>537</v>
      </c>
      <c r="C56" s="350" t="s">
        <v>538</v>
      </c>
      <c r="D56" s="350"/>
      <c r="E56" s="350"/>
      <c r="F56" s="350"/>
      <c r="G56" s="261" t="s">
        <v>539</v>
      </c>
      <c r="H56" s="261">
        <v>12101</v>
      </c>
      <c r="I56" s="250">
        <v>6342</v>
      </c>
      <c r="J56" s="262"/>
    </row>
    <row r="57" spans="1:10" ht="12.75">
      <c r="A57" s="260" t="s">
        <v>514</v>
      </c>
      <c r="B57" s="350" t="s">
        <v>540</v>
      </c>
      <c r="C57" s="350" t="s">
        <v>538</v>
      </c>
      <c r="D57" s="350"/>
      <c r="E57" s="350"/>
      <c r="F57" s="350"/>
      <c r="G57" s="261"/>
      <c r="H57" s="263">
        <v>12102</v>
      </c>
      <c r="I57" s="250"/>
      <c r="J57" s="262"/>
    </row>
    <row r="58" spans="1:10" ht="12.75">
      <c r="A58" s="260" t="s">
        <v>516</v>
      </c>
      <c r="B58" s="350" t="s">
        <v>541</v>
      </c>
      <c r="C58" s="350" t="s">
        <v>538</v>
      </c>
      <c r="D58" s="350"/>
      <c r="E58" s="350"/>
      <c r="F58" s="350"/>
      <c r="G58" s="261" t="s">
        <v>542</v>
      </c>
      <c r="H58" s="261">
        <v>12103</v>
      </c>
      <c r="I58" s="264">
        <v>0</v>
      </c>
      <c r="J58" s="262"/>
    </row>
    <row r="59" spans="1:10" ht="12.75">
      <c r="A59" s="260" t="s">
        <v>543</v>
      </c>
      <c r="B59" s="352" t="s">
        <v>544</v>
      </c>
      <c r="C59" s="350" t="s">
        <v>538</v>
      </c>
      <c r="D59" s="350"/>
      <c r="E59" s="350"/>
      <c r="F59" s="350"/>
      <c r="G59" s="261"/>
      <c r="H59" s="263">
        <v>12104</v>
      </c>
      <c r="I59" s="264">
        <v>0</v>
      </c>
      <c r="J59" s="262"/>
    </row>
    <row r="60" spans="1:10" ht="12.75">
      <c r="A60" s="260" t="s">
        <v>545</v>
      </c>
      <c r="B60" s="350" t="s">
        <v>546</v>
      </c>
      <c r="C60" s="350" t="s">
        <v>538</v>
      </c>
      <c r="D60" s="350"/>
      <c r="E60" s="350"/>
      <c r="F60" s="350"/>
      <c r="G60" s="261" t="s">
        <v>547</v>
      </c>
      <c r="H60" s="263">
        <v>12105</v>
      </c>
      <c r="I60" s="264">
        <v>0</v>
      </c>
      <c r="J60" s="262"/>
    </row>
    <row r="61" spans="1:10" ht="12.75">
      <c r="A61" s="265">
        <v>2</v>
      </c>
      <c r="B61" s="348" t="s">
        <v>548</v>
      </c>
      <c r="C61" s="348"/>
      <c r="D61" s="348"/>
      <c r="E61" s="348"/>
      <c r="F61" s="348"/>
      <c r="G61" s="266">
        <v>64</v>
      </c>
      <c r="H61" s="266">
        <v>12200</v>
      </c>
      <c r="I61" s="264">
        <f>I62+I63</f>
        <v>5191</v>
      </c>
      <c r="J61" s="267">
        <f>J62+J63</f>
        <v>0</v>
      </c>
    </row>
    <row r="62" spans="1:10" ht="12.75">
      <c r="A62" s="268" t="s">
        <v>549</v>
      </c>
      <c r="B62" s="348" t="s">
        <v>550</v>
      </c>
      <c r="C62" s="353"/>
      <c r="D62" s="353"/>
      <c r="E62" s="353"/>
      <c r="F62" s="353"/>
      <c r="G62" s="263">
        <v>641</v>
      </c>
      <c r="H62" s="263">
        <v>12201</v>
      </c>
      <c r="I62" s="264">
        <v>4388</v>
      </c>
      <c r="J62" s="262"/>
    </row>
    <row r="63" spans="1:10" ht="12.75">
      <c r="A63" s="268" t="s">
        <v>551</v>
      </c>
      <c r="B63" s="353" t="s">
        <v>552</v>
      </c>
      <c r="C63" s="353"/>
      <c r="D63" s="353"/>
      <c r="E63" s="353"/>
      <c r="F63" s="353"/>
      <c r="G63" s="263">
        <v>644</v>
      </c>
      <c r="H63" s="263">
        <v>12202</v>
      </c>
      <c r="I63" s="264">
        <v>803</v>
      </c>
      <c r="J63" s="262"/>
    </row>
    <row r="64" spans="1:10" ht="12.75">
      <c r="A64" s="265">
        <v>3</v>
      </c>
      <c r="B64" s="348" t="s">
        <v>553</v>
      </c>
      <c r="C64" s="348"/>
      <c r="D64" s="348"/>
      <c r="E64" s="348"/>
      <c r="F64" s="348"/>
      <c r="G64" s="266">
        <v>68</v>
      </c>
      <c r="H64" s="266">
        <v>12300</v>
      </c>
      <c r="I64" s="264"/>
      <c r="J64" s="262"/>
    </row>
    <row r="65" spans="1:10" ht="12.75">
      <c r="A65" s="265">
        <v>4</v>
      </c>
      <c r="B65" s="348" t="s">
        <v>554</v>
      </c>
      <c r="C65" s="348"/>
      <c r="D65" s="348"/>
      <c r="E65" s="348"/>
      <c r="F65" s="348"/>
      <c r="G65" s="266">
        <v>61</v>
      </c>
      <c r="H65" s="266">
        <v>12400</v>
      </c>
      <c r="I65" s="264">
        <f>I80+I68</f>
        <v>21</v>
      </c>
      <c r="J65" s="267">
        <f>J80+J72</f>
        <v>0</v>
      </c>
    </row>
    <row r="66" spans="1:10" ht="12.75">
      <c r="A66" s="268" t="s">
        <v>511</v>
      </c>
      <c r="B66" s="346" t="s">
        <v>555</v>
      </c>
      <c r="C66" s="346"/>
      <c r="D66" s="346"/>
      <c r="E66" s="346"/>
      <c r="F66" s="346"/>
      <c r="G66" s="261"/>
      <c r="H66" s="261">
        <v>12401</v>
      </c>
      <c r="I66" s="264"/>
      <c r="J66" s="262"/>
    </row>
    <row r="67" spans="1:10" ht="12.75">
      <c r="A67" s="268" t="s">
        <v>520</v>
      </c>
      <c r="B67" s="346" t="s">
        <v>556</v>
      </c>
      <c r="C67" s="346"/>
      <c r="D67" s="346"/>
      <c r="E67" s="346"/>
      <c r="F67" s="346"/>
      <c r="G67" s="269">
        <v>611</v>
      </c>
      <c r="H67" s="261">
        <v>12402</v>
      </c>
      <c r="I67" s="264"/>
      <c r="J67" s="262"/>
    </row>
    <row r="68" spans="1:10" ht="12.75">
      <c r="A68" s="268" t="s">
        <v>521</v>
      </c>
      <c r="B68" s="346" t="s">
        <v>74</v>
      </c>
      <c r="C68" s="346"/>
      <c r="D68" s="346"/>
      <c r="E68" s="346"/>
      <c r="F68" s="346"/>
      <c r="G68" s="261">
        <v>613</v>
      </c>
      <c r="H68" s="261">
        <v>12403</v>
      </c>
      <c r="I68" s="264"/>
      <c r="J68" s="262"/>
    </row>
    <row r="69" spans="1:10" ht="12.75">
      <c r="A69" s="268" t="s">
        <v>557</v>
      </c>
      <c r="B69" s="346" t="s">
        <v>558</v>
      </c>
      <c r="C69" s="346"/>
      <c r="D69" s="346"/>
      <c r="E69" s="346"/>
      <c r="F69" s="346"/>
      <c r="G69" s="269">
        <v>615</v>
      </c>
      <c r="H69" s="261">
        <v>12404</v>
      </c>
      <c r="I69" s="270"/>
      <c r="J69" s="271"/>
    </row>
    <row r="70" spans="1:10" ht="12.75">
      <c r="A70" s="268" t="s">
        <v>559</v>
      </c>
      <c r="B70" s="346" t="s">
        <v>560</v>
      </c>
      <c r="C70" s="346"/>
      <c r="D70" s="346"/>
      <c r="E70" s="346"/>
      <c r="F70" s="346"/>
      <c r="G70" s="269">
        <v>616</v>
      </c>
      <c r="H70" s="261">
        <v>12405</v>
      </c>
      <c r="I70" s="264"/>
      <c r="J70" s="262"/>
    </row>
    <row r="71" spans="1:10" ht="12.75">
      <c r="A71" s="268" t="s">
        <v>561</v>
      </c>
      <c r="B71" s="346" t="s">
        <v>562</v>
      </c>
      <c r="C71" s="346"/>
      <c r="D71" s="346"/>
      <c r="E71" s="346"/>
      <c r="F71" s="346"/>
      <c r="G71" s="269">
        <v>617</v>
      </c>
      <c r="H71" s="261">
        <v>12406</v>
      </c>
      <c r="I71" s="264"/>
      <c r="J71" s="262"/>
    </row>
    <row r="72" spans="1:10" ht="12.75">
      <c r="A72" s="268" t="s">
        <v>563</v>
      </c>
      <c r="B72" s="350" t="s">
        <v>564</v>
      </c>
      <c r="C72" s="350" t="s">
        <v>538</v>
      </c>
      <c r="D72" s="350"/>
      <c r="E72" s="350"/>
      <c r="F72" s="350"/>
      <c r="G72" s="269">
        <v>618</v>
      </c>
      <c r="H72" s="261">
        <v>12407</v>
      </c>
      <c r="I72" s="264"/>
      <c r="J72" s="262"/>
    </row>
    <row r="73" spans="1:10" ht="12.75">
      <c r="A73" s="268" t="s">
        <v>565</v>
      </c>
      <c r="B73" s="350" t="s">
        <v>566</v>
      </c>
      <c r="C73" s="350"/>
      <c r="D73" s="350"/>
      <c r="E73" s="350"/>
      <c r="F73" s="350"/>
      <c r="G73" s="269">
        <v>623</v>
      </c>
      <c r="H73" s="261">
        <v>12408</v>
      </c>
      <c r="I73" s="264"/>
      <c r="J73" s="262"/>
    </row>
    <row r="74" spans="1:10" ht="12.75">
      <c r="A74" s="268" t="s">
        <v>567</v>
      </c>
      <c r="B74" s="350" t="s">
        <v>568</v>
      </c>
      <c r="C74" s="350"/>
      <c r="D74" s="350"/>
      <c r="E74" s="350"/>
      <c r="F74" s="350"/>
      <c r="G74" s="269">
        <v>624</v>
      </c>
      <c r="H74" s="261">
        <v>12409</v>
      </c>
      <c r="I74" s="264"/>
      <c r="J74" s="262"/>
    </row>
    <row r="75" spans="1:10" ht="12.75">
      <c r="A75" s="268" t="s">
        <v>569</v>
      </c>
      <c r="B75" s="350" t="s">
        <v>570</v>
      </c>
      <c r="C75" s="350"/>
      <c r="D75" s="350"/>
      <c r="E75" s="350"/>
      <c r="F75" s="350"/>
      <c r="G75" s="269">
        <v>625</v>
      </c>
      <c r="H75" s="261">
        <v>12410</v>
      </c>
      <c r="I75" s="264"/>
      <c r="J75" s="262"/>
    </row>
    <row r="76" spans="1:10" ht="12.75">
      <c r="A76" s="268" t="s">
        <v>571</v>
      </c>
      <c r="B76" s="350" t="s">
        <v>572</v>
      </c>
      <c r="C76" s="350"/>
      <c r="D76" s="350"/>
      <c r="E76" s="350"/>
      <c r="F76" s="350"/>
      <c r="G76" s="269">
        <v>626</v>
      </c>
      <c r="H76" s="261">
        <v>12411</v>
      </c>
      <c r="I76" s="264"/>
      <c r="J76" s="262"/>
    </row>
    <row r="77" spans="1:10" ht="12.75">
      <c r="A77" s="272" t="s">
        <v>573</v>
      </c>
      <c r="B77" s="350" t="s">
        <v>574</v>
      </c>
      <c r="C77" s="350"/>
      <c r="D77" s="350"/>
      <c r="E77" s="350"/>
      <c r="F77" s="350"/>
      <c r="G77" s="269">
        <v>627</v>
      </c>
      <c r="H77" s="261">
        <v>12412</v>
      </c>
      <c r="I77" s="264"/>
      <c r="J77" s="262"/>
    </row>
    <row r="78" spans="1:10" ht="12.75">
      <c r="A78" s="268"/>
      <c r="B78" s="351" t="s">
        <v>575</v>
      </c>
      <c r="C78" s="351"/>
      <c r="D78" s="351"/>
      <c r="E78" s="351"/>
      <c r="F78" s="351"/>
      <c r="G78" s="269">
        <v>6271</v>
      </c>
      <c r="H78" s="269">
        <v>124121</v>
      </c>
      <c r="I78" s="264"/>
      <c r="J78" s="262"/>
    </row>
    <row r="79" spans="1:10" ht="12.75">
      <c r="A79" s="268"/>
      <c r="B79" s="351" t="s">
        <v>576</v>
      </c>
      <c r="C79" s="351"/>
      <c r="D79" s="351"/>
      <c r="E79" s="351"/>
      <c r="F79" s="351"/>
      <c r="G79" s="269">
        <v>6272</v>
      </c>
      <c r="H79" s="269">
        <v>124122</v>
      </c>
      <c r="I79" s="264"/>
      <c r="J79" s="262"/>
    </row>
    <row r="80" spans="1:10" ht="12.75">
      <c r="A80" s="268" t="s">
        <v>577</v>
      </c>
      <c r="B80" s="350" t="s">
        <v>578</v>
      </c>
      <c r="C80" s="350"/>
      <c r="D80" s="350"/>
      <c r="E80" s="350"/>
      <c r="F80" s="350"/>
      <c r="G80" s="269">
        <v>628</v>
      </c>
      <c r="H80" s="269">
        <v>12413</v>
      </c>
      <c r="I80" s="264">
        <v>21</v>
      </c>
      <c r="J80" s="262"/>
    </row>
    <row r="81" spans="1:10" ht="12.75">
      <c r="A81" s="265">
        <v>5</v>
      </c>
      <c r="B81" s="352" t="s">
        <v>579</v>
      </c>
      <c r="C81" s="350"/>
      <c r="D81" s="350"/>
      <c r="E81" s="350"/>
      <c r="F81" s="350"/>
      <c r="G81" s="273">
        <v>63</v>
      </c>
      <c r="H81" s="273">
        <v>12500</v>
      </c>
      <c r="I81" s="264">
        <f>I84</f>
        <v>27</v>
      </c>
      <c r="J81" s="267">
        <f>J84</f>
        <v>0</v>
      </c>
    </row>
    <row r="82" spans="1:10" ht="12.75">
      <c r="A82" s="268" t="s">
        <v>511</v>
      </c>
      <c r="B82" s="350" t="s">
        <v>580</v>
      </c>
      <c r="C82" s="350"/>
      <c r="D82" s="350"/>
      <c r="E82" s="350"/>
      <c r="F82" s="350"/>
      <c r="G82" s="269">
        <v>632</v>
      </c>
      <c r="H82" s="269">
        <v>12501</v>
      </c>
      <c r="I82" s="264"/>
      <c r="J82" s="262"/>
    </row>
    <row r="83" spans="1:10" ht="12.75">
      <c r="A83" s="268" t="s">
        <v>520</v>
      </c>
      <c r="B83" s="350" t="s">
        <v>581</v>
      </c>
      <c r="C83" s="350"/>
      <c r="D83" s="350"/>
      <c r="E83" s="350"/>
      <c r="F83" s="350"/>
      <c r="G83" s="269">
        <v>633</v>
      </c>
      <c r="H83" s="269">
        <v>12502</v>
      </c>
      <c r="I83" s="264"/>
      <c r="J83" s="262"/>
    </row>
    <row r="84" spans="1:10" ht="12.75">
      <c r="A84" s="268" t="s">
        <v>521</v>
      </c>
      <c r="B84" s="350" t="s">
        <v>79</v>
      </c>
      <c r="C84" s="350"/>
      <c r="D84" s="350"/>
      <c r="E84" s="350"/>
      <c r="F84" s="350"/>
      <c r="G84" s="269">
        <v>634</v>
      </c>
      <c r="H84" s="269">
        <v>12503</v>
      </c>
      <c r="I84" s="264">
        <v>27</v>
      </c>
      <c r="J84" s="262"/>
    </row>
    <row r="85" spans="1:10" ht="12.75">
      <c r="A85" s="268" t="s">
        <v>557</v>
      </c>
      <c r="B85" s="350" t="s">
        <v>582</v>
      </c>
      <c r="C85" s="350"/>
      <c r="D85" s="350"/>
      <c r="E85" s="350"/>
      <c r="F85" s="350"/>
      <c r="G85" s="269" t="s">
        <v>583</v>
      </c>
      <c r="H85" s="269">
        <v>12504</v>
      </c>
      <c r="I85" s="264"/>
      <c r="J85" s="262"/>
    </row>
    <row r="86" spans="1:10" ht="12.75">
      <c r="A86" s="265" t="s">
        <v>584</v>
      </c>
      <c r="B86" s="348" t="s">
        <v>585</v>
      </c>
      <c r="C86" s="348"/>
      <c r="D86" s="348"/>
      <c r="E86" s="348"/>
      <c r="F86" s="348"/>
      <c r="G86" s="269"/>
      <c r="H86" s="269">
        <v>12600</v>
      </c>
      <c r="I86" s="264">
        <f>I55+I61+I65+I81</f>
        <v>11581</v>
      </c>
      <c r="J86" s="267">
        <f>J55+J61+J65+J81</f>
        <v>0</v>
      </c>
    </row>
    <row r="87" spans="1:10" ht="12.75">
      <c r="A87" s="274"/>
      <c r="B87" s="275" t="s">
        <v>586</v>
      </c>
      <c r="C87" s="276"/>
      <c r="D87" s="276"/>
      <c r="E87" s="276"/>
      <c r="F87" s="276"/>
      <c r="G87" s="276"/>
      <c r="H87" s="276"/>
      <c r="I87" s="277" t="s">
        <v>508</v>
      </c>
      <c r="J87" s="278" t="s">
        <v>509</v>
      </c>
    </row>
    <row r="88" spans="1:10" ht="12.75">
      <c r="A88" s="279">
        <v>1</v>
      </c>
      <c r="B88" s="349" t="s">
        <v>587</v>
      </c>
      <c r="C88" s="349"/>
      <c r="D88" s="349"/>
      <c r="E88" s="349"/>
      <c r="F88" s="349"/>
      <c r="G88" s="273"/>
      <c r="H88" s="273">
        <v>14000</v>
      </c>
      <c r="I88" s="264">
        <v>21</v>
      </c>
      <c r="J88" s="262"/>
    </row>
    <row r="89" spans="1:10" ht="12.75">
      <c r="A89" s="279">
        <v>2</v>
      </c>
      <c r="B89" s="349" t="s">
        <v>588</v>
      </c>
      <c r="C89" s="349"/>
      <c r="D89" s="349"/>
      <c r="E89" s="349"/>
      <c r="F89" s="349"/>
      <c r="G89" s="273"/>
      <c r="H89" s="273">
        <v>15000</v>
      </c>
      <c r="I89" s="264"/>
      <c r="J89" s="262"/>
    </row>
    <row r="90" spans="1:10" ht="12.75">
      <c r="A90" s="280" t="s">
        <v>511</v>
      </c>
      <c r="B90" s="346" t="s">
        <v>589</v>
      </c>
      <c r="C90" s="346"/>
      <c r="D90" s="346"/>
      <c r="E90" s="346"/>
      <c r="F90" s="346"/>
      <c r="G90" s="273"/>
      <c r="H90" s="269">
        <v>15001</v>
      </c>
      <c r="I90" s="264"/>
      <c r="J90" s="262"/>
    </row>
    <row r="91" spans="1:10" ht="12.75">
      <c r="A91" s="280"/>
      <c r="B91" s="345" t="s">
        <v>590</v>
      </c>
      <c r="C91" s="345"/>
      <c r="D91" s="345"/>
      <c r="E91" s="345"/>
      <c r="F91" s="345"/>
      <c r="G91" s="273"/>
      <c r="H91" s="269">
        <v>150011</v>
      </c>
      <c r="I91" s="264"/>
      <c r="J91" s="262"/>
    </row>
    <row r="92" spans="1:10" ht="12.75">
      <c r="A92" s="281" t="s">
        <v>520</v>
      </c>
      <c r="B92" s="346" t="s">
        <v>591</v>
      </c>
      <c r="C92" s="346"/>
      <c r="D92" s="346"/>
      <c r="E92" s="346"/>
      <c r="F92" s="346"/>
      <c r="G92" s="273"/>
      <c r="H92" s="269">
        <v>15002</v>
      </c>
      <c r="I92" s="264"/>
      <c r="J92" s="262"/>
    </row>
    <row r="93" spans="1:10" ht="13.5" thickBot="1">
      <c r="A93" s="282"/>
      <c r="B93" s="347" t="s">
        <v>592</v>
      </c>
      <c r="C93" s="347"/>
      <c r="D93" s="347"/>
      <c r="E93" s="347"/>
      <c r="F93" s="347"/>
      <c r="G93" s="283"/>
      <c r="H93" s="284">
        <v>150021</v>
      </c>
      <c r="I93" s="285"/>
      <c r="J93" s="286"/>
    </row>
    <row r="94" spans="1:10" ht="12.75">
      <c r="A94" s="287"/>
      <c r="B94" s="287"/>
      <c r="C94" s="287"/>
      <c r="D94" s="287"/>
      <c r="E94" s="287"/>
      <c r="F94" s="287"/>
      <c r="G94" s="287"/>
      <c r="H94" s="287"/>
      <c r="I94" s="288" t="s">
        <v>396</v>
      </c>
      <c r="J94" s="289"/>
    </row>
    <row r="95" spans="1:10" ht="15.75">
      <c r="A95" s="170"/>
      <c r="B95" s="170"/>
      <c r="C95" s="170"/>
      <c r="D95" s="170"/>
      <c r="E95" s="170"/>
      <c r="F95" s="170"/>
      <c r="G95" s="170"/>
      <c r="I95" t="s">
        <v>662</v>
      </c>
      <c r="J95" s="290"/>
    </row>
  </sheetData>
  <sheetProtection/>
  <mergeCells count="59">
    <mergeCell ref="A6:J6"/>
    <mergeCell ref="B7:F7"/>
    <mergeCell ref="B8:F8"/>
    <mergeCell ref="B9:F9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A53:J53"/>
    <mergeCell ref="B18:F18"/>
    <mergeCell ref="B19:F19"/>
    <mergeCell ref="B20:F20"/>
    <mergeCell ref="B21:F21"/>
    <mergeCell ref="B58:F58"/>
    <mergeCell ref="B59:F59"/>
    <mergeCell ref="B60:F60"/>
    <mergeCell ref="B61:F61"/>
    <mergeCell ref="B54:F54"/>
    <mergeCell ref="B55:F55"/>
    <mergeCell ref="B56:F56"/>
    <mergeCell ref="B57:F57"/>
    <mergeCell ref="B66:F66"/>
    <mergeCell ref="B67:F67"/>
    <mergeCell ref="B68:F68"/>
    <mergeCell ref="B69:F69"/>
    <mergeCell ref="B62:F62"/>
    <mergeCell ref="B63:F63"/>
    <mergeCell ref="B64:F64"/>
    <mergeCell ref="B65:F65"/>
    <mergeCell ref="B74:F74"/>
    <mergeCell ref="B75:F75"/>
    <mergeCell ref="B76:F76"/>
    <mergeCell ref="B77:F77"/>
    <mergeCell ref="B70:F70"/>
    <mergeCell ref="B71:F71"/>
    <mergeCell ref="B72:F72"/>
    <mergeCell ref="B73:F73"/>
    <mergeCell ref="B82:F82"/>
    <mergeCell ref="B83:F83"/>
    <mergeCell ref="B84:F84"/>
    <mergeCell ref="B85:F85"/>
    <mergeCell ref="B78:F78"/>
    <mergeCell ref="B79:F79"/>
    <mergeCell ref="B80:F80"/>
    <mergeCell ref="B81:F81"/>
    <mergeCell ref="B91:F91"/>
    <mergeCell ref="B92:F92"/>
    <mergeCell ref="B93:F93"/>
    <mergeCell ref="B86:F86"/>
    <mergeCell ref="B88:F88"/>
    <mergeCell ref="B89:F89"/>
    <mergeCell ref="B90:F9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710"/>
  <sheetViews>
    <sheetView zoomScalePageLayoutView="0" workbookViewId="0" topLeftCell="B1">
      <selection activeCell="H18" sqref="H18"/>
    </sheetView>
  </sheetViews>
  <sheetFormatPr defaultColWidth="9.140625" defaultRowHeight="12.75"/>
  <cols>
    <col min="1" max="1" width="5.140625" style="2" customWidth="1"/>
    <col min="2" max="2" width="4.7109375" style="3" customWidth="1"/>
    <col min="3" max="3" width="54.140625" style="2" customWidth="1"/>
    <col min="4" max="4" width="8.8515625" style="2" customWidth="1"/>
    <col min="5" max="5" width="15.140625" style="43" customWidth="1"/>
    <col min="6" max="6" width="15.421875" style="43" customWidth="1"/>
    <col min="7" max="7" width="9.140625" style="2" customWidth="1"/>
    <col min="8" max="9" width="10.00390625" style="179" bestFit="1" customWidth="1"/>
    <col min="10" max="17" width="9.140625" style="179" customWidth="1"/>
    <col min="18" max="18" width="9.140625" style="57" customWidth="1"/>
    <col min="19" max="16384" width="9.140625" style="2" customWidth="1"/>
  </cols>
  <sheetData>
    <row r="1" spans="2:23" ht="15" customHeight="1">
      <c r="B1" s="184"/>
      <c r="C1" s="1" t="s">
        <v>452</v>
      </c>
      <c r="D1" s="1"/>
      <c r="E1" s="185"/>
      <c r="F1" s="185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23" ht="15" customHeight="1">
      <c r="B2" s="184"/>
      <c r="C2" s="1"/>
      <c r="D2" s="1"/>
      <c r="E2" s="185"/>
      <c r="F2" s="185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2:23" ht="15" customHeight="1" thickBot="1">
      <c r="B3" s="1"/>
      <c r="C3" s="1" t="s">
        <v>454</v>
      </c>
      <c r="D3" s="1"/>
      <c r="E3" s="1"/>
      <c r="F3" s="106" t="s">
        <v>204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2:23" ht="15" customHeight="1" thickBot="1">
      <c r="B4" s="4" t="s">
        <v>32</v>
      </c>
      <c r="C4" s="5" t="s">
        <v>96</v>
      </c>
      <c r="D4" s="5" t="s">
        <v>205</v>
      </c>
      <c r="E4" s="34" t="s">
        <v>206</v>
      </c>
      <c r="F4" s="35" t="s">
        <v>207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23" ht="15" customHeight="1">
      <c r="B5" s="6" t="s">
        <v>3</v>
      </c>
      <c r="C5" s="109" t="s">
        <v>208</v>
      </c>
      <c r="D5" s="11"/>
      <c r="E5" s="11"/>
      <c r="F5" s="117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2:23" ht="15" customHeight="1">
      <c r="B6" s="70"/>
      <c r="C6" s="40" t="s">
        <v>167</v>
      </c>
      <c r="D6" s="40"/>
      <c r="E6" s="40">
        <f>E7+E8</f>
        <v>607328</v>
      </c>
      <c r="F6" s="40">
        <f>F7+F8</f>
        <v>1758750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2:23" ht="15" customHeight="1">
      <c r="B7" s="8"/>
      <c r="C7" s="11" t="s">
        <v>168</v>
      </c>
      <c r="D7" s="11"/>
      <c r="E7" s="38">
        <v>5985</v>
      </c>
      <c r="F7" s="39">
        <v>28979.95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2:23" ht="15" customHeight="1">
      <c r="B8" s="8"/>
      <c r="C8" s="11" t="s">
        <v>98</v>
      </c>
      <c r="D8" s="11"/>
      <c r="E8" s="38">
        <v>601343</v>
      </c>
      <c r="F8" s="39">
        <v>1729770.05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2:23" ht="15" customHeight="1">
      <c r="B9" s="8"/>
      <c r="C9" s="9" t="s">
        <v>97</v>
      </c>
      <c r="D9" s="9"/>
      <c r="E9" s="36"/>
      <c r="F9" s="37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2:23" ht="15" customHeight="1">
      <c r="B10" s="12"/>
      <c r="C10" s="13" t="s">
        <v>104</v>
      </c>
      <c r="D10" s="13"/>
      <c r="E10" s="40">
        <f>E11+E12+E13+E14+E15+E16</f>
        <v>1368421</v>
      </c>
      <c r="F10" s="40">
        <f>F11+F12+F13+F14+F15+F16</f>
        <v>1255011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2:23" ht="15" customHeight="1">
      <c r="B11" s="10"/>
      <c r="C11" s="11" t="s">
        <v>99</v>
      </c>
      <c r="D11" s="11"/>
      <c r="E11" s="38">
        <v>1043197</v>
      </c>
      <c r="F11" s="39">
        <v>1043197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2:23" ht="15" customHeight="1">
      <c r="B12" s="10"/>
      <c r="C12" s="11" t="s">
        <v>100</v>
      </c>
      <c r="D12" s="11"/>
      <c r="E12" s="38"/>
      <c r="F12" s="39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2:23" ht="15" customHeight="1">
      <c r="B13" s="10"/>
      <c r="C13" s="11" t="s">
        <v>101</v>
      </c>
      <c r="D13" s="11"/>
      <c r="E13" s="38">
        <v>325224</v>
      </c>
      <c r="F13" s="39">
        <v>211814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2:23" ht="15" customHeight="1">
      <c r="B14" s="10"/>
      <c r="C14" s="11" t="s">
        <v>102</v>
      </c>
      <c r="D14" s="11"/>
      <c r="E14" s="178"/>
      <c r="F14" s="3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2:23" ht="15" customHeight="1">
      <c r="B15" s="10"/>
      <c r="C15" s="11" t="s">
        <v>103</v>
      </c>
      <c r="D15" s="11"/>
      <c r="E15" s="38"/>
      <c r="F15" s="3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2:23" ht="15" customHeight="1">
      <c r="B16" s="10"/>
      <c r="C16" s="11" t="s">
        <v>105</v>
      </c>
      <c r="D16" s="11"/>
      <c r="E16" s="38"/>
      <c r="F16" s="39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2:23" ht="15" customHeight="1">
      <c r="B17" s="12"/>
      <c r="C17" s="65" t="s">
        <v>107</v>
      </c>
      <c r="D17" s="65"/>
      <c r="E17" s="183">
        <f>E18+E19+E20+E21+E22</f>
        <v>2136050</v>
      </c>
      <c r="F17" s="183">
        <f>F18+F19+F20+F21+F22</f>
        <v>1090904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2:23" ht="15" customHeight="1">
      <c r="B18" s="10"/>
      <c r="C18" s="11" t="s">
        <v>108</v>
      </c>
      <c r="D18" s="11"/>
      <c r="E18" s="38">
        <v>2001490</v>
      </c>
      <c r="F18" s="39">
        <v>1008904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2:23" ht="15" customHeight="1">
      <c r="B19" s="10"/>
      <c r="C19" s="11" t="s">
        <v>109</v>
      </c>
      <c r="D19" s="11"/>
      <c r="E19" s="43">
        <v>0</v>
      </c>
      <c r="F19" s="39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2:23" ht="15" customHeight="1">
      <c r="B20" s="10"/>
      <c r="C20" s="11" t="s">
        <v>110</v>
      </c>
      <c r="D20" s="11"/>
      <c r="E20" s="38">
        <v>134560</v>
      </c>
      <c r="F20" s="39">
        <v>82000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2:23" ht="15" customHeight="1">
      <c r="B21" s="10"/>
      <c r="C21" s="11" t="s">
        <v>111</v>
      </c>
      <c r="D21" s="11"/>
      <c r="E21" s="38"/>
      <c r="F21" s="39"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2:23" ht="15" customHeight="1">
      <c r="B22" s="66"/>
      <c r="C22" s="67" t="s">
        <v>112</v>
      </c>
      <c r="D22" s="67"/>
      <c r="E22" s="68">
        <v>0</v>
      </c>
      <c r="F22" s="69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2:23" ht="15" customHeight="1">
      <c r="B23" s="8"/>
      <c r="C23" s="9" t="s">
        <v>113</v>
      </c>
      <c r="D23" s="9"/>
      <c r="E23" s="36"/>
      <c r="F23" s="37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2:23" ht="15" customHeight="1">
      <c r="B24" s="8"/>
      <c r="C24" s="9" t="s">
        <v>114</v>
      </c>
      <c r="D24" s="9"/>
      <c r="E24" s="36"/>
      <c r="F24" s="37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2:23" ht="15" customHeight="1">
      <c r="B25" s="8"/>
      <c r="C25" s="9" t="s">
        <v>115</v>
      </c>
      <c r="D25" s="9"/>
      <c r="E25" s="36"/>
      <c r="F25" s="37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5" customHeight="1">
      <c r="B26" s="8"/>
      <c r="C26" s="11" t="s">
        <v>174</v>
      </c>
      <c r="D26" s="11"/>
      <c r="E26" s="38"/>
      <c r="F26" s="3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23" ht="15" customHeight="1">
      <c r="B27" s="118"/>
      <c r="C27" s="108" t="s">
        <v>209</v>
      </c>
      <c r="D27" s="13"/>
      <c r="E27" s="40">
        <f>E6+E10+E17+E23+E24+E25</f>
        <v>4111799</v>
      </c>
      <c r="F27" s="40">
        <f>F6+F10+F17+F23+F24+F25</f>
        <v>4104665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23" ht="15" customHeight="1">
      <c r="B28" s="8" t="s">
        <v>5</v>
      </c>
      <c r="C28" s="9" t="s">
        <v>116</v>
      </c>
      <c r="D28" s="9"/>
      <c r="E28" s="36"/>
      <c r="F28" s="37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2:23" ht="15" customHeight="1">
      <c r="B29" s="8"/>
      <c r="C29" s="9" t="s">
        <v>117</v>
      </c>
      <c r="D29" s="9"/>
      <c r="E29" s="36">
        <v>0</v>
      </c>
      <c r="F29" s="37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2:23" ht="15" customHeight="1">
      <c r="B30" s="10"/>
      <c r="C30" s="11" t="s">
        <v>118</v>
      </c>
      <c r="D30" s="11"/>
      <c r="E30" s="38">
        <v>0</v>
      </c>
      <c r="F30" s="39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2:23" ht="15" customHeight="1">
      <c r="B31" s="10"/>
      <c r="C31" s="11" t="s">
        <v>119</v>
      </c>
      <c r="D31" s="11"/>
      <c r="E31" s="38">
        <v>0</v>
      </c>
      <c r="F31" s="39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2:23" ht="15" customHeight="1">
      <c r="B32" s="10"/>
      <c r="C32" s="11" t="s">
        <v>120</v>
      </c>
      <c r="D32" s="11"/>
      <c r="E32" s="38">
        <v>0</v>
      </c>
      <c r="F32" s="3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5" customHeight="1">
      <c r="B33" s="10"/>
      <c r="C33" s="11" t="s">
        <v>121</v>
      </c>
      <c r="D33" s="11"/>
      <c r="E33" s="38">
        <v>0</v>
      </c>
      <c r="F33" s="39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2:23" ht="15" customHeight="1">
      <c r="B34" s="8"/>
      <c r="C34" s="9" t="s">
        <v>122</v>
      </c>
      <c r="D34" s="9"/>
      <c r="E34" s="36">
        <f>E36+E37+E38+E39</f>
        <v>2540000</v>
      </c>
      <c r="F34" s="36">
        <f>F36+F37+F38+F39</f>
        <v>2540000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2:23" ht="15" customHeight="1">
      <c r="B35" s="10"/>
      <c r="C35" s="11" t="s">
        <v>123</v>
      </c>
      <c r="D35" s="11"/>
      <c r="E35" s="38">
        <v>0</v>
      </c>
      <c r="F35" s="39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2:23" ht="15" customHeight="1">
      <c r="B36" s="10"/>
      <c r="C36" s="11" t="s">
        <v>124</v>
      </c>
      <c r="D36" s="11"/>
      <c r="E36" s="38">
        <v>0</v>
      </c>
      <c r="F36" s="39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15" customHeight="1">
      <c r="B37" s="10"/>
      <c r="C37" s="11" t="s">
        <v>125</v>
      </c>
      <c r="D37" s="11"/>
      <c r="E37" s="38">
        <v>0</v>
      </c>
      <c r="F37" s="39">
        <v>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2:23" ht="15" customHeight="1">
      <c r="B38" s="10"/>
      <c r="C38" s="11" t="s">
        <v>126</v>
      </c>
      <c r="D38" s="11"/>
      <c r="E38" s="38">
        <v>2540000</v>
      </c>
      <c r="F38" s="39">
        <v>2540000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2:23" ht="15" customHeight="1">
      <c r="B39" s="10"/>
      <c r="C39" s="11" t="s">
        <v>219</v>
      </c>
      <c r="D39" s="11"/>
      <c r="E39" s="38">
        <v>0</v>
      </c>
      <c r="F39" s="39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2:23" ht="15" customHeight="1">
      <c r="B40" s="8"/>
      <c r="C40" s="9" t="s">
        <v>127</v>
      </c>
      <c r="D40" s="9"/>
      <c r="E40" s="36">
        <v>0</v>
      </c>
      <c r="F40" s="36">
        <v>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2:23" ht="15" customHeight="1">
      <c r="B41" s="8"/>
      <c r="C41" s="9" t="s">
        <v>128</v>
      </c>
      <c r="D41" s="9"/>
      <c r="E41" s="36">
        <v>0</v>
      </c>
      <c r="F41" s="36">
        <v>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2:23" ht="15" customHeight="1">
      <c r="B42" s="10"/>
      <c r="C42" s="11" t="s">
        <v>129</v>
      </c>
      <c r="D42" s="11"/>
      <c r="E42" s="38">
        <v>0</v>
      </c>
      <c r="F42" s="39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2:23" ht="15" customHeight="1">
      <c r="B43" s="10"/>
      <c r="C43" s="11" t="s">
        <v>130</v>
      </c>
      <c r="D43" s="11"/>
      <c r="E43" s="38">
        <v>0</v>
      </c>
      <c r="F43" s="39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2:23" ht="15" customHeight="1">
      <c r="B44" s="10"/>
      <c r="C44" s="11" t="s">
        <v>131</v>
      </c>
      <c r="D44" s="11"/>
      <c r="E44" s="38">
        <v>0</v>
      </c>
      <c r="F44" s="3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2:23" ht="15" customHeight="1">
      <c r="B45" s="8"/>
      <c r="C45" s="9" t="s">
        <v>132</v>
      </c>
      <c r="D45" s="9"/>
      <c r="E45" s="36">
        <v>0</v>
      </c>
      <c r="F45" s="37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2:23" ht="15" customHeight="1" thickBot="1">
      <c r="B46" s="110"/>
      <c r="C46" s="111" t="s">
        <v>133</v>
      </c>
      <c r="D46" s="111"/>
      <c r="E46" s="112">
        <v>0</v>
      </c>
      <c r="F46" s="11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23" ht="15" customHeight="1" thickBot="1">
      <c r="B47" s="114"/>
      <c r="C47" s="115" t="s">
        <v>210</v>
      </c>
      <c r="D47" s="98"/>
      <c r="E47" s="116">
        <f>E29+E34+E40+E41+E45+E46</f>
        <v>2540000</v>
      </c>
      <c r="F47" s="116">
        <f>F29+F34+F40+F41+F45+F46</f>
        <v>2540000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2:23" ht="15" customHeight="1" thickBot="1">
      <c r="B48" s="119"/>
      <c r="C48" s="85"/>
      <c r="D48" s="85"/>
      <c r="E48" s="85"/>
      <c r="F48" s="8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2:23" ht="15" customHeight="1" thickBot="1">
      <c r="B49" s="332" t="s">
        <v>134</v>
      </c>
      <c r="C49" s="333"/>
      <c r="D49" s="98"/>
      <c r="E49" s="42">
        <f>E27+E47</f>
        <v>6651799</v>
      </c>
      <c r="F49" s="42">
        <f>F27+F47</f>
        <v>6644665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8:23" ht="15" customHeight="1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8:23" ht="15" customHeight="1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8:23" ht="15" customHeight="1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8:23" ht="15" customHeight="1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8:23" ht="15" customHeight="1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8:23" ht="15" customHeight="1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8:23" ht="15" customHeight="1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8:23" ht="15" customHeight="1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8:23" ht="15" customHeight="1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8:23" ht="15" customHeight="1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8:23" ht="15" customHeight="1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8:23" ht="15" customHeight="1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8:23" ht="15" customHeight="1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8:23" ht="15" customHeight="1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8:23" ht="15" customHeight="1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8:23" ht="15" customHeight="1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8:23" ht="15.75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8:23" ht="15.75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8:23" ht="15.75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8:23" ht="15.75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8:23" ht="15.75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8:23" ht="15.75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8:23" ht="15.75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8:23" ht="15.75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8:23" ht="15.75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8:23" ht="15.75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8:23" ht="15.75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8:23" ht="15.75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8:23" ht="15.75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8:23" ht="15.75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8:23" ht="15.75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8:23" ht="15.75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8:23" ht="15.75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8:23" ht="15.75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8:23" ht="15.75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8:23" ht="15.75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8:23" ht="15.75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8:23" ht="15.75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8:23" ht="15.75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8:23" ht="15.75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8:23" ht="15.75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8:23" ht="15.75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8:23" ht="15.75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8:23" ht="15.75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8:23" ht="15.75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8:23" ht="15.75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8:23" ht="15.75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8:23" ht="15.75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8:23" ht="15.75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8:23" ht="15.75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8:23" ht="15.75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8:23" ht="15.75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8:23" ht="15.75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8:23" ht="15.75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8:23" ht="15.75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8:23" ht="15.75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8:23" ht="15.75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8:23" ht="15.75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8:23" ht="15.75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8:23" ht="15.75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8:23" ht="15.75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8:23" ht="15.75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8:23" ht="15.75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8:23" ht="15.75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8:23" ht="15.75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8:23" ht="15.75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8:23" ht="15.75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8:23" ht="15.75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8:23" ht="15.75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8:23" ht="15.75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8:23" ht="15.75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8:23" ht="15.75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8:23" ht="15.75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8:23" ht="15.75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8:23" ht="15.75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8:23" ht="15.75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8:23" ht="15.75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8:23" ht="15.75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8:23" ht="15.75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8:23" ht="15.75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8:23" ht="15.75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8:23" ht="15.75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8:23" ht="15.75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8:23" ht="15.75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8:23" ht="15.75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8:23" ht="15.75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8:23" ht="15.75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8:23" ht="15.75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8:23" ht="15.75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8:23" ht="15.75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8:23" ht="15.75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8:23" ht="15.75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8:23" ht="15.75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8:23" ht="15.75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8:23" ht="15.75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8:23" ht="15.75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8:23" ht="15.75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8:23" ht="15.75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8:23" ht="15.75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8:23" ht="15.75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8:23" ht="15.75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8:23" ht="15.75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8:23" ht="15.75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8:23" ht="15.75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8:23" ht="15.75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8:23" ht="15.75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8:23" ht="15.75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8:23" ht="15.75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8:23" ht="15.75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8:23" ht="15.75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8:23" ht="15.75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8:23" ht="15.75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8:23" ht="15.75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8:23" ht="15.75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8:23" ht="15.75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8:23" ht="15.75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8:23" ht="15.75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8:23" ht="15.75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8:23" ht="15.75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8:23" ht="15.75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8:23" ht="15.75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8:23" ht="15.75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8:23" ht="15.75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8:23" ht="15.75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8:23" ht="15.75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8:23" ht="15.75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8:23" ht="15.75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8:23" ht="15.75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8:23" ht="15.75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8:23" ht="15.75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8:23" ht="15.75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8:23" ht="15.75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8:23" ht="15.75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8:23" ht="15.75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8:23" ht="15.75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8:23" ht="15.75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8:23" ht="15.75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8:23" ht="15.75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8:23" ht="15.75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8:23" ht="15.75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8:23" ht="15.75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8:23" ht="15.75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8:23" ht="15.75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8:23" ht="15.75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8:23" ht="15.75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8:23" ht="15.75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8:23" ht="15.75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8:23" ht="15.75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8:23" ht="15.75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8:23" ht="15.75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8:23" ht="15.75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8:23" ht="15.75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8:23" ht="15.75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8:23" ht="15.75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8:23" ht="15.75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8:23" ht="15.75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8:23" ht="15.75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8:23" ht="15.75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8:23" ht="15.75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8:23" ht="15.75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8:23" ht="15.75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8:23" ht="15.75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8:23" ht="15.75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8:23" ht="15.75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8:23" ht="15.75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8:23" ht="15.75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8:23" ht="15.75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</row>
    <row r="217" spans="8:23" ht="15.75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</row>
    <row r="218" spans="8:23" ht="15.75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</row>
    <row r="219" spans="8:23" ht="15.75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</row>
    <row r="220" spans="8:23" ht="15.75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</row>
    <row r="221" spans="8:23" ht="15.75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</row>
    <row r="222" spans="8:23" ht="15.75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</row>
    <row r="223" spans="8:23" ht="15.75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</row>
    <row r="224" spans="8:23" ht="15.75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  <row r="225" spans="8:23" ht="15.75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</row>
    <row r="226" spans="8:23" ht="15.75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</row>
    <row r="227" spans="8:23" ht="15.75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8:23" ht="15.75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</row>
    <row r="229" spans="8:23" ht="15.75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8:23" ht="15.75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</row>
    <row r="231" spans="8:23" ht="15.75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</row>
    <row r="232" spans="8:23" ht="15.75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</row>
    <row r="233" spans="8:23" ht="15.75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</row>
    <row r="234" spans="8:23" ht="15.75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8:23" ht="15.75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</row>
    <row r="236" spans="8:23" ht="15.75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</row>
    <row r="237" spans="8:23" ht="15.75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</row>
    <row r="238" spans="8:23" ht="15.75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</row>
    <row r="239" spans="8:23" ht="15.75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</row>
    <row r="240" spans="8:23" ht="15.75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8:23" ht="15.75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</row>
    <row r="242" spans="8:23" ht="15.75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</row>
    <row r="243" spans="8:23" ht="15.75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</row>
    <row r="244" spans="8:23" ht="15.75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8:23" ht="15.75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</row>
    <row r="246" spans="8:23" ht="15.75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</row>
    <row r="247" spans="8:23" ht="15.75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</row>
    <row r="248" spans="8:23" ht="15.75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</row>
    <row r="249" spans="8:23" ht="15.75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</row>
    <row r="250" spans="8:23" ht="15.75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</row>
    <row r="251" spans="8:23" ht="15.75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</row>
    <row r="252" spans="8:23" ht="15.75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</row>
    <row r="253" spans="8:23" ht="15.75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</row>
    <row r="254" spans="8:23" ht="15.75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</row>
    <row r="255" spans="8:23" ht="15.75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</row>
    <row r="256" spans="8:23" ht="15.75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</row>
    <row r="257" spans="8:23" ht="15.75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</row>
    <row r="258" spans="8:23" ht="15.75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</row>
    <row r="259" spans="8:23" ht="15.75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</row>
    <row r="260" spans="8:23" ht="15.75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</row>
    <row r="261" spans="8:23" ht="15.75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</row>
    <row r="262" spans="8:23" ht="15.75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</row>
    <row r="263" spans="8:23" ht="15.75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</row>
    <row r="264" spans="8:23" ht="15.75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</row>
    <row r="265" spans="8:23" ht="15.75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</row>
    <row r="266" spans="8:23" ht="15.75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</row>
    <row r="267" spans="8:23" ht="15.75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</row>
    <row r="268" spans="8:23" ht="15.75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</row>
    <row r="269" spans="8:23" ht="15.75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</row>
    <row r="270" spans="8:23" ht="15.75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</row>
    <row r="271" spans="8:23" ht="15.75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</row>
    <row r="272" spans="8:23" ht="15.75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</row>
    <row r="273" spans="8:23" ht="15.75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</row>
    <row r="274" spans="8:23" ht="15.75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</row>
    <row r="275" spans="8:23" ht="15.75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</row>
    <row r="276" spans="8:23" ht="15.75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</row>
    <row r="277" spans="8:23" ht="15.75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</row>
    <row r="278" spans="8:23" ht="15.75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</row>
    <row r="279" spans="8:23" ht="15.75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</row>
    <row r="280" spans="8:23" ht="15.75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</row>
    <row r="281" spans="8:23" ht="15.75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</row>
    <row r="282" spans="8:23" ht="15.75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</row>
    <row r="283" spans="8:23" ht="15.75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</row>
    <row r="284" spans="8:23" ht="15.75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</row>
    <row r="285" spans="8:23" ht="15.75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</row>
    <row r="286" spans="8:23" ht="15.75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</row>
    <row r="287" spans="8:23" ht="15.75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</row>
    <row r="288" spans="8:23" ht="15.75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</row>
    <row r="289" spans="8:23" ht="15.75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</row>
    <row r="290" spans="8:23" ht="15.75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</row>
    <row r="291" spans="8:23" ht="15.75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</row>
    <row r="292" spans="8:23" ht="15.75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</row>
    <row r="293" spans="8:23" ht="15.75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</row>
    <row r="294" spans="8:23" ht="15.75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</row>
    <row r="295" spans="8:23" ht="15.75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</row>
    <row r="296" spans="8:23" ht="15.75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</row>
    <row r="297" spans="8:23" ht="15.75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</row>
    <row r="298" spans="8:23" ht="15.75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</row>
    <row r="299" spans="8:23" ht="15.75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</row>
    <row r="300" spans="8:23" ht="15.75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</row>
    <row r="301" spans="8:23" ht="15.75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</row>
    <row r="302" spans="8:23" ht="15.75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</row>
    <row r="303" spans="8:23" ht="15.75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</row>
    <row r="304" spans="8:23" ht="15.75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</row>
    <row r="305" spans="8:23" ht="15.75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</row>
    <row r="306" spans="8:23" ht="15.75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</row>
    <row r="307" spans="8:23" ht="15.75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</row>
    <row r="308" spans="8:23" ht="15.75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</row>
    <row r="309" spans="8:23" ht="15.75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</row>
    <row r="310" spans="8:23" ht="15.75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8:23" ht="15.75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8:23" ht="15.75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</row>
    <row r="313" spans="8:23" ht="15.75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</row>
    <row r="314" spans="8:23" ht="15.75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</row>
    <row r="315" spans="8:23" ht="15.75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</row>
    <row r="316" spans="8:23" ht="15.75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</row>
    <row r="317" spans="8:23" ht="15.75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</row>
    <row r="318" spans="8:23" ht="15.75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</row>
    <row r="319" spans="8:23" ht="15.75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</row>
    <row r="320" spans="8:23" ht="15.75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</row>
    <row r="321" spans="8:23" ht="15.75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</row>
    <row r="322" spans="8:23" ht="15.75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</row>
    <row r="323" spans="8:23" ht="15.75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</row>
    <row r="324" spans="8:23" ht="15.75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</row>
    <row r="325" spans="8:23" ht="15.75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</row>
    <row r="326" spans="8:23" ht="15.75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</row>
    <row r="327" spans="8:23" ht="15.75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</row>
    <row r="328" spans="8:23" ht="15.75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</row>
    <row r="329" spans="8:23" ht="15.75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</row>
    <row r="330" spans="8:23" ht="15.75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</row>
    <row r="331" spans="8:23" ht="15.75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</row>
    <row r="332" spans="8:23" ht="15.75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</row>
    <row r="333" spans="8:23" ht="15.75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</row>
    <row r="334" spans="8:23" ht="15.75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</row>
    <row r="335" spans="8:23" ht="15.75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</row>
    <row r="336" spans="8:23" ht="15.75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</row>
    <row r="337" spans="8:23" ht="15.75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</row>
    <row r="338" spans="8:23" ht="15.75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</row>
    <row r="339" spans="8:23" ht="15.75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</row>
    <row r="340" spans="8:23" ht="15.75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</row>
    <row r="341" spans="8:23" ht="15.75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</row>
    <row r="342" spans="8:23" ht="15.75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</row>
    <row r="343" spans="8:23" ht="15.75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</row>
    <row r="344" spans="8:23" ht="15.75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</row>
    <row r="345" spans="8:23" ht="15.75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</row>
    <row r="346" spans="8:23" ht="15.75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</row>
    <row r="347" spans="8:23" ht="15.75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</row>
    <row r="348" spans="8:23" ht="15.75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</row>
    <row r="349" spans="8:23" ht="15.75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</row>
    <row r="350" spans="8:23" ht="15.75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</row>
    <row r="351" spans="8:23" ht="15.75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</row>
    <row r="352" spans="8:23" ht="15.75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</row>
    <row r="353" spans="8:23" ht="15.75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</row>
    <row r="354" spans="8:23" ht="15.75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</row>
    <row r="355" spans="8:23" ht="15.75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</row>
    <row r="356" spans="8:23" ht="15.75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</row>
    <row r="357" spans="8:23" ht="15.75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</row>
    <row r="358" spans="8:23" ht="15.75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8:23" ht="15.75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  <row r="360" spans="8:23" ht="15.75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</row>
    <row r="361" spans="8:23" ht="15.75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</row>
    <row r="362" spans="8:23" ht="15.75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</row>
    <row r="363" spans="8:23" ht="15.75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</row>
    <row r="364" spans="8:23" ht="15.75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</row>
    <row r="365" spans="8:23" ht="15.75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</row>
    <row r="366" spans="8:23" ht="15.75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</row>
    <row r="367" spans="8:23" ht="15.75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</row>
    <row r="368" spans="8:23" ht="15.75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</row>
    <row r="369" spans="8:23" ht="15.75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</row>
    <row r="370" spans="8:23" ht="15.75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</row>
    <row r="371" spans="8:23" ht="15.75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</row>
    <row r="372" spans="8:23" ht="15.75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</row>
    <row r="373" spans="8:23" ht="15.75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</row>
    <row r="374" spans="8:23" ht="15.75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</row>
    <row r="375" spans="8:23" ht="15.75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</row>
    <row r="376" spans="8:23" ht="15.75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</row>
    <row r="377" spans="8:23" ht="15.75"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</row>
    <row r="378" spans="8:23" ht="15.75"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</row>
    <row r="379" spans="8:23" ht="15.75"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</row>
    <row r="380" spans="8:23" ht="15.75"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</row>
    <row r="381" spans="8:23" ht="15.75"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</row>
    <row r="382" spans="8:23" ht="15.75"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</row>
    <row r="383" spans="8:23" ht="15.75"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</row>
    <row r="384" spans="8:23" ht="15.75"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</row>
    <row r="385" spans="8:23" ht="15.75"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</row>
    <row r="386" spans="8:23" ht="15.75"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</row>
    <row r="387" spans="8:23" ht="15.75"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</row>
    <row r="388" spans="8:23" ht="15.75"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</row>
    <row r="389" spans="8:23" ht="15.75"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</row>
    <row r="390" spans="8:23" ht="15.75"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</row>
    <row r="391" spans="8:23" ht="15.75"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</row>
    <row r="392" spans="8:23" ht="15.75"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</row>
    <row r="393" spans="8:23" ht="15.75"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</row>
    <row r="394" spans="8:23" ht="15.75"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</row>
    <row r="395" spans="8:23" ht="15.75"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</row>
    <row r="396" spans="8:23" ht="15.75"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</row>
    <row r="397" spans="8:23" ht="15.75"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</row>
    <row r="398" spans="8:23" ht="15.75"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</row>
    <row r="399" spans="8:23" ht="15.75"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</row>
    <row r="400" spans="8:23" ht="15.75"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</row>
    <row r="401" spans="8:23" ht="15.75"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</row>
    <row r="402" spans="8:23" ht="15.75"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</row>
    <row r="403" spans="8:23" ht="15.75"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</row>
    <row r="404" spans="8:23" ht="15.75"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</row>
    <row r="405" spans="8:23" ht="15.75"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</row>
    <row r="406" spans="8:23" ht="15.75"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</row>
    <row r="407" spans="8:23" ht="15.75"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</row>
    <row r="408" spans="8:23" ht="15.75"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</row>
    <row r="409" spans="8:23" ht="15.75"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</row>
    <row r="410" spans="8:23" ht="15.75"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</row>
    <row r="411" spans="8:23" ht="15.75"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</row>
    <row r="412" spans="8:23" ht="15.75"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</row>
    <row r="413" spans="8:23" ht="15.75"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</row>
    <row r="414" spans="8:23" ht="15.75"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</row>
    <row r="415" spans="8:23" ht="15.75"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</row>
    <row r="416" spans="8:23" ht="15.75"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</row>
    <row r="417" spans="8:23" ht="15.75"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</row>
    <row r="418" spans="8:23" ht="15.75"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</row>
    <row r="419" spans="8:23" ht="15.75"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</row>
    <row r="420" spans="8:23" ht="15.75"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</row>
    <row r="421" spans="8:23" ht="15.75"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</row>
    <row r="422" spans="8:23" ht="15.75"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</row>
    <row r="423" spans="8:23" ht="15.75"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</row>
    <row r="424" spans="8:23" ht="15.75"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</row>
    <row r="425" spans="8:23" ht="15.75"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</row>
    <row r="426" spans="8:23" ht="15.75"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</row>
    <row r="427" spans="8:23" ht="15.75"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</row>
    <row r="428" spans="8:23" ht="15.75"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</row>
    <row r="429" spans="8:23" ht="15.75"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</row>
    <row r="430" spans="8:23" ht="15.75"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</row>
    <row r="431" spans="8:23" ht="15.75"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</row>
    <row r="432" spans="8:23" ht="15.75"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</row>
    <row r="433" spans="8:23" ht="15.75"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</row>
    <row r="434" spans="8:23" ht="15.75"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</row>
    <row r="435" spans="8:23" ht="15.75"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</row>
    <row r="436" spans="8:23" ht="15.75"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</row>
    <row r="437" spans="8:23" ht="15.75"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</row>
    <row r="438" spans="8:23" ht="15.75"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</row>
    <row r="439" spans="8:23" ht="15.75"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</row>
    <row r="440" spans="8:23" ht="15.75"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</row>
    <row r="441" spans="8:23" ht="15.75"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</row>
    <row r="442" spans="8:23" ht="15.75"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</row>
    <row r="443" spans="8:23" ht="15.75"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</row>
    <row r="444" spans="8:23" ht="15.75"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</row>
    <row r="445" spans="8:23" ht="15.75"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</row>
    <row r="446" spans="8:23" ht="15.75"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</row>
    <row r="447" spans="8:23" ht="15.75"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</row>
    <row r="448" spans="8:23" ht="15.75"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</row>
    <row r="449" spans="8:23" ht="15.75"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</row>
    <row r="450" spans="8:23" ht="15.75"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</row>
    <row r="451" spans="8:23" ht="15.75"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</row>
    <row r="452" spans="8:23" ht="15.75"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</row>
    <row r="453" spans="8:23" ht="15.75"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</row>
    <row r="454" spans="8:23" ht="15.75"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</row>
    <row r="455" spans="8:23" ht="15.75"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</row>
    <row r="456" spans="8:23" ht="15.75"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</row>
    <row r="457" spans="8:23" ht="15.75"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</row>
    <row r="458" spans="8:23" ht="15.75"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</row>
    <row r="459" spans="8:23" ht="15.75"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</row>
    <row r="460" spans="8:23" ht="15.75"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</row>
    <row r="461" spans="8:23" ht="15.75"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</row>
    <row r="462" spans="8:23" ht="15.75"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</row>
    <row r="463" spans="8:23" ht="15.75"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</row>
    <row r="464" spans="8:23" ht="15.75"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</row>
    <row r="465" spans="8:23" ht="15.75"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</row>
    <row r="466" spans="8:23" ht="15.75"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</row>
    <row r="467" spans="8:23" ht="15.75"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</row>
    <row r="468" spans="8:23" ht="15.75"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</row>
    <row r="469" spans="8:23" ht="15.75"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</row>
    <row r="470" spans="8:23" ht="15.75"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</row>
    <row r="471" spans="8:23" ht="15.75"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</row>
    <row r="472" spans="8:23" ht="15.75"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</row>
    <row r="473" spans="8:23" ht="15.75"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</row>
    <row r="474" spans="8:23" ht="15.75"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</row>
    <row r="475" spans="8:23" ht="15.75"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</row>
    <row r="476" spans="8:23" ht="15.75"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</row>
    <row r="477" spans="8:23" ht="15.75"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</row>
    <row r="478" spans="8:23" ht="15.75"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</row>
    <row r="479" spans="8:23" ht="15.75"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</row>
    <row r="480" spans="8:23" ht="15.75"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</row>
    <row r="481" spans="8:23" ht="15.75"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</row>
    <row r="482" spans="8:23" ht="15.75"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</row>
    <row r="483" spans="8:23" ht="15.75"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</row>
    <row r="484" spans="8:23" ht="15.75"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</row>
    <row r="485" spans="8:23" ht="15.75"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</row>
    <row r="486" spans="8:23" ht="15.75"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</row>
    <row r="487" spans="8:23" ht="15.75"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</row>
    <row r="488" spans="8:23" ht="15.75"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</row>
    <row r="489" spans="8:23" ht="15.75"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</row>
    <row r="490" spans="8:23" ht="15.75"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</row>
    <row r="491" spans="8:23" ht="15.75"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</row>
    <row r="492" spans="8:23" ht="15.75"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</row>
    <row r="493" spans="8:23" ht="15.75"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</row>
    <row r="494" spans="8:23" ht="15.75"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</row>
    <row r="495" spans="8:23" ht="15.75"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</row>
    <row r="496" spans="8:23" ht="15.75"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</row>
    <row r="497" spans="8:23" ht="15.75"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</row>
    <row r="498" spans="8:23" ht="15.75"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</row>
    <row r="499" spans="8:23" ht="15.75"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</row>
    <row r="500" spans="8:23" ht="15.75"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</row>
    <row r="501" spans="8:23" ht="15.75"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</row>
    <row r="502" spans="8:23" ht="15.75"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</row>
    <row r="503" spans="8:23" ht="15.75"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</row>
    <row r="504" spans="8:23" ht="15.75"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</row>
    <row r="505" spans="8:23" ht="15.75"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</row>
    <row r="506" spans="8:23" ht="15.75"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</row>
    <row r="507" spans="8:23" ht="15.75"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</row>
    <row r="508" spans="8:23" ht="15.75"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</row>
    <row r="509" spans="8:23" ht="15.75"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</row>
    <row r="510" spans="8:23" ht="15.75"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</row>
    <row r="511" spans="8:23" ht="15.75"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</row>
    <row r="512" spans="8:23" ht="15.75"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</row>
    <row r="513" spans="8:23" ht="15.75"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</row>
    <row r="514" spans="8:23" ht="15.75"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</row>
    <row r="515" spans="8:23" ht="15.75"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</row>
    <row r="516" spans="8:23" ht="15.75"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</row>
    <row r="517" spans="8:23" ht="15.75"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</row>
    <row r="518" spans="8:23" ht="15.75"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</row>
    <row r="519" spans="8:23" ht="15.75"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</row>
    <row r="520" spans="8:23" ht="15.75"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</row>
    <row r="521" spans="8:23" ht="15.75"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</row>
    <row r="522" spans="8:23" ht="15.75"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</row>
    <row r="523" spans="8:23" ht="15.75"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</row>
    <row r="524" spans="8:23" ht="15.75"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</row>
    <row r="525" spans="8:23" ht="15.75"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</row>
    <row r="526" spans="8:23" ht="15.75"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</row>
    <row r="527" spans="8:23" ht="15.75"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</row>
    <row r="528" spans="8:23" ht="15.75"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</row>
    <row r="529" spans="8:23" ht="15.75"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</row>
    <row r="530" spans="8:23" ht="15.75"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</row>
    <row r="531" spans="8:23" ht="15.75"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</row>
    <row r="532" spans="8:23" ht="15.75"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</row>
    <row r="533" spans="8:23" ht="15.75"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</row>
    <row r="534" spans="8:23" ht="15.75"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</row>
    <row r="535" spans="8:23" ht="15.75"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</row>
    <row r="536" spans="8:23" ht="15.75"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</row>
    <row r="537" spans="8:23" ht="15.75"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</row>
    <row r="538" spans="8:23" ht="15.75"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</row>
    <row r="539" spans="8:23" ht="15.75"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</row>
    <row r="540" spans="8:23" ht="15.75"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</row>
    <row r="541" spans="8:23" ht="15.75"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</row>
    <row r="542" spans="8:23" ht="15.75"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</row>
    <row r="543" spans="8:23" ht="15.75"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</row>
    <row r="544" spans="8:23" ht="15.75"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</row>
    <row r="545" spans="8:23" ht="15.75"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</row>
    <row r="546" spans="8:23" ht="15.75"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</row>
    <row r="547" spans="8:23" ht="15.75"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</row>
    <row r="548" spans="8:23" ht="15.75"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</row>
    <row r="549" spans="8:23" ht="15.75"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</row>
    <row r="550" spans="8:23" ht="15.75"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</row>
    <row r="551" spans="8:23" ht="15.75"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</row>
    <row r="552" spans="8:23" ht="15.75"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</row>
    <row r="553" spans="8:23" ht="15.75"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</row>
    <row r="554" spans="8:23" ht="15.75"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</row>
    <row r="555" spans="8:23" ht="15.75"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</row>
    <row r="556" spans="8:23" ht="15.75"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</row>
    <row r="557" spans="8:23" ht="15.75"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</row>
    <row r="558" spans="8:23" ht="15.75"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</row>
    <row r="559" spans="8:23" ht="15.75"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</row>
    <row r="560" spans="8:23" ht="15.75"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</row>
    <row r="561" spans="8:23" ht="15.75"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</row>
    <row r="562" spans="8:23" ht="15.75"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</row>
    <row r="563" spans="8:23" ht="15.75"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</row>
    <row r="564" spans="8:23" ht="15.75"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</row>
    <row r="565" spans="8:23" ht="15.75"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</row>
    <row r="566" spans="8:23" ht="15.75"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</row>
    <row r="567" spans="8:23" ht="15.75"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</row>
    <row r="568" spans="8:23" ht="15.75"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</row>
    <row r="569" spans="8:23" ht="15.75"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</row>
    <row r="570" spans="8:23" ht="15.75"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</row>
    <row r="571" spans="8:23" ht="15.75"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</row>
    <row r="572" spans="8:23" ht="15.75"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</row>
    <row r="573" spans="8:23" ht="15.75"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</row>
    <row r="574" spans="8:23" ht="15.75"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</row>
    <row r="575" spans="8:23" ht="15.75"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</row>
    <row r="576" spans="8:23" ht="15.75"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</row>
    <row r="577" spans="8:23" ht="15.75"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</row>
    <row r="578" spans="8:23" ht="15.75"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</row>
    <row r="579" spans="8:23" ht="15.75"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</row>
    <row r="580" spans="8:23" ht="15.75"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</row>
    <row r="581" spans="8:23" ht="15.75"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</row>
    <row r="582" spans="8:23" ht="15.75"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</row>
    <row r="583" spans="8:23" ht="15.75"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</row>
    <row r="584" spans="8:23" ht="15.75"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</row>
    <row r="585" spans="8:23" ht="15.75"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</row>
    <row r="586" spans="8:23" ht="15.75"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</row>
    <row r="587" spans="8:23" ht="15.75"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</row>
    <row r="588" spans="8:23" ht="15.75"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</row>
    <row r="589" spans="8:23" ht="15.75"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</row>
    <row r="590" spans="8:23" ht="15.75"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</row>
    <row r="591" spans="8:23" ht="15.75"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</row>
    <row r="592" spans="8:23" ht="15.75"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</row>
    <row r="593" spans="8:23" ht="15.75"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</row>
    <row r="594" spans="8:23" ht="15.75"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</row>
    <row r="595" spans="8:23" ht="15.75"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</row>
    <row r="596" spans="8:23" ht="15.75"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</row>
    <row r="597" spans="8:23" ht="15.75"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</row>
    <row r="598" spans="8:23" ht="15.75"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</row>
    <row r="599" spans="8:23" ht="15.75"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</row>
    <row r="600" spans="8:23" ht="15.75"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</row>
    <row r="601" spans="8:23" ht="15.75"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</row>
    <row r="602" spans="8:23" ht="15.75"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</row>
    <row r="603" spans="8:23" ht="15.75"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</row>
    <row r="604" spans="8:23" ht="15.75"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</row>
    <row r="605" spans="8:23" ht="15.75"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</row>
    <row r="606" spans="8:23" ht="15.75"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</row>
    <row r="607" spans="8:23" ht="15.75"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</row>
    <row r="608" spans="8:23" ht="15.75"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</row>
    <row r="609" spans="8:23" ht="15.75"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</row>
    <row r="610" spans="8:23" ht="15.75"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</row>
    <row r="611" spans="8:23" ht="15.75"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</row>
    <row r="612" spans="8:23" ht="15.75"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</row>
    <row r="613" spans="8:23" ht="15.75"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</row>
    <row r="614" spans="8:23" ht="15.75"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</row>
    <row r="615" spans="8:23" ht="15.75"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</row>
    <row r="616" spans="8:23" ht="15.75"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</row>
    <row r="617" spans="8:23" ht="15.75"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</row>
    <row r="618" spans="8:23" ht="15.75"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</row>
    <row r="619" spans="8:23" ht="15.75"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</row>
    <row r="620" spans="8:23" ht="15.75"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</row>
    <row r="621" spans="8:23" ht="15.75"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</row>
    <row r="622" spans="8:23" ht="15.75"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</row>
    <row r="623" spans="8:23" ht="15.75"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</row>
    <row r="624" spans="8:23" ht="15.75"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</row>
    <row r="625" spans="8:23" ht="15.75"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</row>
    <row r="626" spans="8:23" ht="15.75"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</row>
    <row r="627" spans="8:23" ht="15.75"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</row>
    <row r="628" spans="8:23" ht="15.75"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</row>
    <row r="629" spans="8:23" ht="15.75"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</row>
    <row r="630" spans="8:23" ht="15.75"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</row>
    <row r="631" spans="8:23" ht="15.75"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</row>
    <row r="632" spans="8:23" ht="15.75"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</row>
    <row r="633" spans="8:23" ht="15.75"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</row>
    <row r="634" spans="8:23" ht="15.75"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</row>
    <row r="635" spans="8:23" ht="15.75"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</row>
    <row r="636" spans="8:23" ht="15.75"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</row>
    <row r="637" spans="8:23" ht="15.75"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</row>
    <row r="638" spans="8:23" ht="15.75"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</row>
    <row r="639" spans="8:23" ht="15.75"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</row>
    <row r="640" spans="8:23" ht="15.75"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</row>
    <row r="641" spans="8:23" ht="15.75"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</row>
    <row r="642" spans="8:23" ht="15.75"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</row>
    <row r="643" spans="8:23" ht="15.75"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</row>
    <row r="644" spans="8:23" ht="15.75"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</row>
    <row r="645" spans="8:23" ht="15.75"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</row>
    <row r="646" spans="8:23" ht="15.75"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</row>
    <row r="647" spans="8:23" ht="15.75"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</row>
    <row r="648" spans="8:23" ht="15.75"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</row>
    <row r="649" spans="8:23" ht="15.75"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</row>
    <row r="650" spans="8:23" ht="15.75"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</row>
    <row r="651" spans="8:23" ht="15.75"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</row>
    <row r="652" spans="8:23" ht="15.75"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</row>
    <row r="653" spans="8:23" ht="15.75"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</row>
    <row r="654" spans="8:23" ht="15.75"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</row>
    <row r="655" spans="8:23" ht="15.75"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</row>
    <row r="656" spans="8:23" ht="15.75"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</row>
    <row r="657" spans="8:23" ht="15.75"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</row>
    <row r="658" spans="8:23" ht="15.75"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</row>
    <row r="659" spans="8:23" ht="15.75"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</row>
    <row r="660" spans="8:23" ht="15.75"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</row>
    <row r="661" spans="8:23" ht="15.75"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</row>
    <row r="662" spans="8:23" ht="15.75"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</row>
    <row r="663" spans="8:23" ht="15.75"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</row>
    <row r="664" spans="8:23" ht="15.75"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</row>
    <row r="665" spans="8:23" ht="15.75"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</row>
    <row r="666" spans="8:23" ht="15.75"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</row>
    <row r="667" spans="8:23" ht="15.75"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</row>
    <row r="668" spans="8:23" ht="15.75"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</row>
    <row r="669" spans="8:23" ht="15.75"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</row>
    <row r="670" spans="8:23" ht="15.75"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</row>
    <row r="671" spans="8:23" ht="15.75"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</row>
    <row r="672" spans="8:23" ht="15.75"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</row>
    <row r="673" spans="8:23" ht="15.75"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</row>
    <row r="674" spans="8:23" ht="15.75"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</row>
    <row r="675" spans="8:23" ht="15.75"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</row>
    <row r="676" spans="8:23" ht="15.75"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</row>
    <row r="677" spans="8:23" ht="15.75"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</row>
    <row r="678" spans="8:23" ht="15.75"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</row>
    <row r="679" spans="8:23" ht="15.75"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</row>
    <row r="680" spans="8:23" ht="15.75"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</row>
    <row r="681" spans="8:23" ht="15.75"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</row>
    <row r="682" spans="8:23" ht="15.75"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</row>
    <row r="683" spans="8:23" ht="15.75"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</row>
    <row r="684" spans="8:23" ht="15.75"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</row>
    <row r="685" spans="8:23" ht="15.75"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</row>
    <row r="686" spans="8:23" ht="15.75"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</row>
    <row r="687" spans="8:23" ht="15.75"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</row>
    <row r="688" spans="8:23" ht="15.75"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</row>
    <row r="689" spans="8:23" ht="15.75"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</row>
    <row r="690" spans="8:23" ht="15.75"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</row>
    <row r="691" spans="8:23" ht="15.75"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</row>
    <row r="692" spans="8:23" ht="15.75"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</row>
    <row r="693" spans="8:23" ht="15.75"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</row>
    <row r="694" spans="8:23" ht="15.75"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</row>
    <row r="695" spans="8:23" ht="15.75"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</row>
    <row r="696" spans="8:23" ht="15.75"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</row>
    <row r="697" spans="8:23" ht="15.75"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</row>
    <row r="698" spans="8:23" ht="15.75"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</row>
    <row r="699" spans="8:23" ht="15.75"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</row>
    <row r="700" spans="8:23" ht="15.75"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</row>
    <row r="701" spans="8:23" ht="15.75"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</row>
    <row r="702" spans="8:23" ht="15.75"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</row>
    <row r="703" spans="8:23" ht="15.75"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</row>
    <row r="704" spans="8:23" ht="15.75"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</row>
    <row r="705" spans="8:23" ht="15.75"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</row>
    <row r="706" spans="8:23" ht="15.75"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</row>
    <row r="707" spans="8:23" ht="15.75"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</row>
    <row r="708" spans="8:23" ht="15.75"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</row>
    <row r="709" spans="8:23" ht="15.75"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</row>
    <row r="710" spans="8:23" ht="15.75"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</row>
  </sheetData>
  <sheetProtection/>
  <mergeCells count="1">
    <mergeCell ref="B49:C49"/>
  </mergeCells>
  <printOptions horizontalCentered="1" verticalCentered="1"/>
  <pageMargins left="0.17" right="0.17" top="0.64" bottom="0.22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1.8515625" style="16" customWidth="1"/>
    <col min="2" max="2" width="4.7109375" style="15" customWidth="1"/>
    <col min="3" max="3" width="51.7109375" style="16" customWidth="1"/>
    <col min="4" max="4" width="9.00390625" style="16" customWidth="1"/>
    <col min="5" max="5" width="16.421875" style="44" customWidth="1"/>
    <col min="6" max="6" width="14.7109375" style="44" customWidth="1"/>
    <col min="7" max="16384" width="9.140625" style="16" customWidth="1"/>
  </cols>
  <sheetData>
    <row r="1" spans="3:6" ht="15" customHeight="1">
      <c r="C1" s="1" t="s">
        <v>452</v>
      </c>
      <c r="F1" s="158"/>
    </row>
    <row r="2" spans="2:6" ht="15" customHeight="1" thickBot="1">
      <c r="B2" s="1"/>
      <c r="C2" s="107" t="s">
        <v>453</v>
      </c>
      <c r="D2" s="59"/>
      <c r="E2" s="1"/>
      <c r="F2" s="106" t="s">
        <v>204</v>
      </c>
    </row>
    <row r="3" spans="2:6" ht="15" customHeight="1" thickBot="1">
      <c r="B3" s="71" t="s">
        <v>32</v>
      </c>
      <c r="C3" s="14" t="s">
        <v>135</v>
      </c>
      <c r="D3" s="14" t="s">
        <v>205</v>
      </c>
      <c r="E3" s="34" t="s">
        <v>33</v>
      </c>
      <c r="F3" s="35" t="s">
        <v>34</v>
      </c>
    </row>
    <row r="4" spans="2:6" ht="15" customHeight="1">
      <c r="B4" s="8" t="s">
        <v>3</v>
      </c>
      <c r="C4" s="109" t="s">
        <v>214</v>
      </c>
      <c r="D4" s="11"/>
      <c r="E4" s="53"/>
      <c r="F4" s="135"/>
    </row>
    <row r="5" spans="2:6" ht="15" customHeight="1">
      <c r="B5" s="8"/>
      <c r="C5" s="9" t="s">
        <v>136</v>
      </c>
      <c r="D5" s="9"/>
      <c r="E5" s="121">
        <v>0</v>
      </c>
      <c r="F5" s="128"/>
    </row>
    <row r="6" spans="2:6" ht="15" customHeight="1">
      <c r="B6" s="8"/>
      <c r="C6" s="9" t="s">
        <v>137</v>
      </c>
      <c r="D6" s="9"/>
      <c r="E6" s="121">
        <f>E7+E8</f>
        <v>0</v>
      </c>
      <c r="F6" s="121">
        <f>F7+F8</f>
        <v>0</v>
      </c>
    </row>
    <row r="7" spans="2:6" ht="15" customHeight="1">
      <c r="B7" s="10"/>
      <c r="C7" s="11" t="s">
        <v>138</v>
      </c>
      <c r="D7" s="11"/>
      <c r="E7" s="122"/>
      <c r="F7" s="129">
        <v>0</v>
      </c>
    </row>
    <row r="8" spans="2:6" ht="15" customHeight="1">
      <c r="B8" s="10"/>
      <c r="C8" s="11" t="s">
        <v>139</v>
      </c>
      <c r="D8" s="11"/>
      <c r="E8" s="122">
        <v>0</v>
      </c>
      <c r="F8" s="129"/>
    </row>
    <row r="9" spans="2:6" ht="15" customHeight="1">
      <c r="B9" s="8"/>
      <c r="C9" s="9" t="s">
        <v>140</v>
      </c>
      <c r="D9" s="9"/>
      <c r="E9" s="121">
        <f>E10+E11+E12+E13+E14+E15+E16+E17+E18+E19+E20</f>
        <v>1568586</v>
      </c>
      <c r="F9" s="121">
        <f>F10+F11+F12+F13+F14+F15+F16+F17+F18+F19+F20</f>
        <v>2083149</v>
      </c>
    </row>
    <row r="10" spans="2:6" ht="15" customHeight="1">
      <c r="B10" s="10"/>
      <c r="C10" s="11" t="s">
        <v>141</v>
      </c>
      <c r="D10" s="11"/>
      <c r="E10" s="122">
        <v>1006041</v>
      </c>
      <c r="F10" s="129">
        <v>1440000</v>
      </c>
    </row>
    <row r="11" spans="2:6" ht="15" customHeight="1">
      <c r="B11" s="10"/>
      <c r="C11" s="11" t="s">
        <v>222</v>
      </c>
      <c r="D11" s="11"/>
      <c r="E11" s="122"/>
      <c r="F11" s="129">
        <v>0</v>
      </c>
    </row>
    <row r="12" spans="2:6" ht="15" customHeight="1">
      <c r="B12" s="10"/>
      <c r="C12" s="11" t="s">
        <v>142</v>
      </c>
      <c r="D12" s="11"/>
      <c r="E12" s="180">
        <v>332624</v>
      </c>
      <c r="F12" s="129">
        <v>348708</v>
      </c>
    </row>
    <row r="13" spans="2:6" ht="15" customHeight="1">
      <c r="B13" s="10"/>
      <c r="C13" s="11" t="s">
        <v>143</v>
      </c>
      <c r="D13" s="11"/>
      <c r="E13" s="180">
        <v>111042</v>
      </c>
      <c r="F13" s="129">
        <v>116065</v>
      </c>
    </row>
    <row r="14" spans="2:6" ht="15" customHeight="1">
      <c r="B14" s="10"/>
      <c r="C14" s="11" t="s">
        <v>144</v>
      </c>
      <c r="D14" s="11"/>
      <c r="E14" s="180">
        <v>20800</v>
      </c>
      <c r="F14" s="129">
        <v>20700</v>
      </c>
    </row>
    <row r="15" spans="2:6" ht="15" customHeight="1">
      <c r="B15" s="10"/>
      <c r="C15" s="11" t="s">
        <v>145</v>
      </c>
      <c r="D15" s="11"/>
      <c r="E15" s="180"/>
      <c r="F15" s="129"/>
    </row>
    <row r="16" spans="2:6" ht="15" customHeight="1">
      <c r="B16" s="10"/>
      <c r="C16" s="11" t="s">
        <v>146</v>
      </c>
      <c r="D16" s="11"/>
      <c r="E16" s="122">
        <v>98079</v>
      </c>
      <c r="F16" s="129">
        <v>108342</v>
      </c>
    </row>
    <row r="17" spans="2:6" ht="15" customHeight="1">
      <c r="B17" s="10"/>
      <c r="C17" s="11" t="s">
        <v>147</v>
      </c>
      <c r="D17" s="11"/>
      <c r="E17" s="122">
        <v>0</v>
      </c>
      <c r="F17" s="129">
        <v>0</v>
      </c>
    </row>
    <row r="18" spans="2:6" ht="15" customHeight="1">
      <c r="B18" s="10"/>
      <c r="C18" s="11" t="s">
        <v>148</v>
      </c>
      <c r="D18" s="11"/>
      <c r="E18" s="122">
        <v>0</v>
      </c>
      <c r="F18" s="129">
        <v>0</v>
      </c>
    </row>
    <row r="19" spans="2:6" ht="15" customHeight="1">
      <c r="B19" s="10"/>
      <c r="C19" s="11" t="s">
        <v>149</v>
      </c>
      <c r="D19" s="11"/>
      <c r="E19" s="122">
        <v>0</v>
      </c>
      <c r="F19" s="129">
        <v>49334</v>
      </c>
    </row>
    <row r="20" spans="2:6" ht="15" customHeight="1">
      <c r="B20" s="10"/>
      <c r="C20" s="11" t="s">
        <v>1</v>
      </c>
      <c r="D20" s="11"/>
      <c r="E20" s="122">
        <v>0</v>
      </c>
      <c r="F20" s="129">
        <v>0</v>
      </c>
    </row>
    <row r="21" spans="2:6" ht="15" customHeight="1">
      <c r="B21" s="8"/>
      <c r="C21" s="9" t="s">
        <v>150</v>
      </c>
      <c r="D21" s="9"/>
      <c r="E21" s="121">
        <v>0</v>
      </c>
      <c r="F21" s="128">
        <v>0</v>
      </c>
    </row>
    <row r="22" spans="2:6" ht="15" customHeight="1">
      <c r="B22" s="8"/>
      <c r="C22" s="9" t="s">
        <v>151</v>
      </c>
      <c r="D22" s="9"/>
      <c r="E22" s="121">
        <v>0</v>
      </c>
      <c r="F22" s="44">
        <v>0</v>
      </c>
    </row>
    <row r="23" spans="2:6" ht="15" customHeight="1">
      <c r="B23" s="8"/>
      <c r="C23" s="59"/>
      <c r="D23" s="9"/>
      <c r="E23" s="121"/>
      <c r="F23" s="128"/>
    </row>
    <row r="24" spans="2:6" ht="15" customHeight="1">
      <c r="B24" s="136"/>
      <c r="C24" s="120" t="s">
        <v>212</v>
      </c>
      <c r="D24" s="41"/>
      <c r="E24" s="123">
        <f>E5+E6+E9+E21</f>
        <v>1568586</v>
      </c>
      <c r="F24" s="123">
        <f>F5+F6+F9+F21</f>
        <v>2083149</v>
      </c>
    </row>
    <row r="25" spans="2:6" ht="15" customHeight="1">
      <c r="B25" s="8" t="s">
        <v>5</v>
      </c>
      <c r="C25" s="109" t="s">
        <v>213</v>
      </c>
      <c r="D25" s="9"/>
      <c r="E25" s="54"/>
      <c r="F25" s="137"/>
    </row>
    <row r="26" spans="2:6" ht="15" customHeight="1">
      <c r="B26" s="8"/>
      <c r="C26" s="9" t="s">
        <v>152</v>
      </c>
      <c r="D26" s="9"/>
      <c r="E26" s="128">
        <f>E28+E29+E30</f>
        <v>197485</v>
      </c>
      <c r="F26" s="128">
        <f>F28+F29+F30</f>
        <v>197485</v>
      </c>
    </row>
    <row r="27" spans="2:6" ht="15" customHeight="1">
      <c r="B27" s="10"/>
      <c r="C27" s="11" t="s">
        <v>173</v>
      </c>
      <c r="D27" s="11"/>
      <c r="E27" s="122">
        <v>0</v>
      </c>
      <c r="F27" s="129">
        <v>0</v>
      </c>
    </row>
    <row r="28" spans="2:6" ht="15" customHeight="1">
      <c r="B28" s="10"/>
      <c r="C28" s="11" t="s">
        <v>172</v>
      </c>
      <c r="D28" s="11"/>
      <c r="E28" s="122">
        <v>0</v>
      </c>
      <c r="F28" s="129">
        <v>0</v>
      </c>
    </row>
    <row r="29" spans="2:6" ht="15" customHeight="1">
      <c r="B29" s="8"/>
      <c r="C29" s="9" t="s">
        <v>153</v>
      </c>
      <c r="D29" s="9"/>
      <c r="E29" s="121">
        <v>0</v>
      </c>
      <c r="F29" s="128">
        <v>0</v>
      </c>
    </row>
    <row r="30" spans="2:6" ht="15" customHeight="1">
      <c r="B30" s="8"/>
      <c r="C30" s="9" t="s">
        <v>154</v>
      </c>
      <c r="D30" s="9"/>
      <c r="E30" s="128">
        <v>197485</v>
      </c>
      <c r="F30" s="128">
        <v>197485</v>
      </c>
    </row>
    <row r="31" spans="2:6" ht="15" customHeight="1">
      <c r="B31" s="8"/>
      <c r="C31" s="9" t="s">
        <v>155</v>
      </c>
      <c r="D31" s="9"/>
      <c r="E31" s="121">
        <v>0</v>
      </c>
      <c r="F31" s="128">
        <v>0</v>
      </c>
    </row>
    <row r="32" spans="2:6" ht="15" customHeight="1">
      <c r="B32" s="118"/>
      <c r="C32" s="120" t="s">
        <v>215</v>
      </c>
      <c r="D32" s="13"/>
      <c r="E32" s="130">
        <f>E24+E26</f>
        <v>1766071</v>
      </c>
      <c r="F32" s="130">
        <f>F24+F26</f>
        <v>2280634</v>
      </c>
    </row>
    <row r="33" spans="2:6" ht="15" customHeight="1">
      <c r="B33" s="8" t="s">
        <v>6</v>
      </c>
      <c r="C33" s="109" t="s">
        <v>211</v>
      </c>
      <c r="D33" s="9"/>
      <c r="E33" s="54"/>
      <c r="F33" s="137"/>
    </row>
    <row r="34" spans="2:6" ht="15" customHeight="1">
      <c r="B34" s="8"/>
      <c r="C34" s="9" t="s">
        <v>156</v>
      </c>
      <c r="D34" s="9"/>
      <c r="E34" s="121"/>
      <c r="F34" s="128"/>
    </row>
    <row r="35" spans="2:6" ht="15" customHeight="1">
      <c r="B35" s="8"/>
      <c r="C35" s="9" t="s">
        <v>157</v>
      </c>
      <c r="D35" s="9"/>
      <c r="E35" s="121"/>
      <c r="F35" s="128"/>
    </row>
    <row r="36" spans="2:6" ht="15" customHeight="1">
      <c r="B36" s="8"/>
      <c r="C36" s="9" t="s">
        <v>158</v>
      </c>
      <c r="D36" s="9"/>
      <c r="E36" s="121">
        <v>4134661</v>
      </c>
      <c r="F36" s="128">
        <v>100000</v>
      </c>
    </row>
    <row r="37" spans="2:6" ht="15" customHeight="1">
      <c r="B37" s="8"/>
      <c r="C37" s="9" t="s">
        <v>159</v>
      </c>
      <c r="D37" s="9"/>
      <c r="E37" s="121">
        <v>1000</v>
      </c>
      <c r="F37" s="128">
        <v>1000</v>
      </c>
    </row>
    <row r="38" spans="2:6" ht="15" customHeight="1">
      <c r="B38" s="8"/>
      <c r="C38" s="9" t="s">
        <v>160</v>
      </c>
      <c r="D38" s="9"/>
      <c r="E38" s="121">
        <v>0</v>
      </c>
      <c r="F38" s="128">
        <v>0</v>
      </c>
    </row>
    <row r="39" spans="2:6" ht="15" customHeight="1">
      <c r="B39" s="8"/>
      <c r="C39" s="9" t="s">
        <v>161</v>
      </c>
      <c r="D39" s="9"/>
      <c r="E39" s="121">
        <v>0</v>
      </c>
      <c r="F39" s="128">
        <v>0</v>
      </c>
    </row>
    <row r="40" spans="2:6" ht="15" customHeight="1">
      <c r="B40" s="8"/>
      <c r="C40" s="9" t="s">
        <v>162</v>
      </c>
      <c r="D40" s="9"/>
      <c r="E40" s="121">
        <v>229372</v>
      </c>
      <c r="F40" s="128">
        <v>198368</v>
      </c>
    </row>
    <row r="41" spans="2:6" ht="15" customHeight="1">
      <c r="B41" s="8"/>
      <c r="C41" s="9" t="s">
        <v>163</v>
      </c>
      <c r="D41" s="9"/>
      <c r="E41" s="121">
        <v>0</v>
      </c>
      <c r="F41" s="128"/>
    </row>
    <row r="42" spans="2:6" ht="15" customHeight="1">
      <c r="B42" s="8"/>
      <c r="C42" s="9" t="s">
        <v>164</v>
      </c>
      <c r="D42" s="9"/>
      <c r="E42" s="121">
        <v>0</v>
      </c>
      <c r="F42" s="128">
        <v>3445586</v>
      </c>
    </row>
    <row r="43" spans="2:6" ht="15" customHeight="1" thickBot="1">
      <c r="B43" s="110"/>
      <c r="C43" s="111" t="s">
        <v>165</v>
      </c>
      <c r="D43" s="111"/>
      <c r="E43" s="134">
        <v>521695</v>
      </c>
      <c r="F43" s="131">
        <v>620079</v>
      </c>
    </row>
    <row r="44" spans="2:6" ht="15" customHeight="1">
      <c r="B44" s="124"/>
      <c r="C44" s="125" t="s">
        <v>216</v>
      </c>
      <c r="D44" s="126"/>
      <c r="E44" s="132">
        <f>E34+E35+E36+E38+E39+E40+E41+E42+E43</f>
        <v>4885728</v>
      </c>
      <c r="F44" s="132">
        <f>F34+F35+F36+F38+F39+F40+F41+F42+F43</f>
        <v>4364033</v>
      </c>
    </row>
    <row r="45" spans="2:6" ht="15" customHeight="1">
      <c r="B45" s="8"/>
      <c r="C45" s="9"/>
      <c r="D45" s="9"/>
      <c r="E45" s="122"/>
      <c r="F45" s="128"/>
    </row>
    <row r="46" spans="2:6" ht="15" customHeight="1" thickBot="1">
      <c r="B46" s="334" t="s">
        <v>166</v>
      </c>
      <c r="C46" s="335"/>
      <c r="D46" s="127"/>
      <c r="E46" s="133">
        <f>E32+E44</f>
        <v>6651799</v>
      </c>
      <c r="F46" s="133">
        <f>F32+F44</f>
        <v>6644667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</sheetData>
  <sheetProtection/>
  <mergeCells count="1">
    <mergeCell ref="B46:C46"/>
  </mergeCells>
  <printOptions horizontalCentered="1" verticalCentered="1"/>
  <pageMargins left="0.17" right="0.17" top="0.91" bottom="0.23" header="0.42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31">
      <selection activeCell="F48" sqref="F48"/>
    </sheetView>
  </sheetViews>
  <sheetFormatPr defaultColWidth="9.140625" defaultRowHeight="12.75"/>
  <cols>
    <col min="1" max="1" width="1.8515625" style="16" customWidth="1"/>
    <col min="2" max="2" width="5.8515625" style="15" customWidth="1"/>
    <col min="3" max="3" width="55.421875" style="16" customWidth="1"/>
    <col min="4" max="4" width="10.7109375" style="16" customWidth="1"/>
    <col min="5" max="5" width="12.421875" style="44" customWidth="1"/>
    <col min="6" max="6" width="11.7109375" style="44" customWidth="1"/>
    <col min="7" max="7" width="10.7109375" style="16" customWidth="1"/>
    <col min="8" max="16384" width="9.140625" style="16" customWidth="1"/>
  </cols>
  <sheetData>
    <row r="1" ht="15.75">
      <c r="C1" s="1" t="s">
        <v>455</v>
      </c>
    </row>
    <row r="2" spans="2:6" ht="15.75">
      <c r="B2" s="336" t="s">
        <v>50</v>
      </c>
      <c r="C2" s="336"/>
      <c r="D2" s="336"/>
      <c r="E2" s="336"/>
      <c r="F2" s="336"/>
    </row>
    <row r="3" spans="2:6" ht="16.5" thickBot="1">
      <c r="B3" s="337" t="s">
        <v>51</v>
      </c>
      <c r="C3" s="337"/>
      <c r="D3" s="337"/>
      <c r="E3" s="337"/>
      <c r="F3" s="337"/>
    </row>
    <row r="4" spans="2:6" ht="15.75">
      <c r="B4" s="92" t="s">
        <v>32</v>
      </c>
      <c r="C4" s="92" t="s">
        <v>52</v>
      </c>
      <c r="D4" s="94" t="s">
        <v>179</v>
      </c>
      <c r="E4" s="87" t="s">
        <v>170</v>
      </c>
      <c r="F4" s="87" t="s">
        <v>170</v>
      </c>
    </row>
    <row r="5" spans="2:6" ht="26.25" thickBot="1">
      <c r="B5" s="93"/>
      <c r="C5" s="93"/>
      <c r="D5" s="95" t="s">
        <v>180</v>
      </c>
      <c r="E5" s="88" t="s">
        <v>169</v>
      </c>
      <c r="F5" s="88" t="s">
        <v>181</v>
      </c>
    </row>
    <row r="6" spans="2:6" ht="15.75">
      <c r="B6" s="84">
        <v>1</v>
      </c>
      <c r="C6" s="91" t="s">
        <v>8</v>
      </c>
      <c r="D6" s="138">
        <v>704</v>
      </c>
      <c r="E6" s="96">
        <v>11887826</v>
      </c>
      <c r="F6" s="97">
        <v>12275993</v>
      </c>
    </row>
    <row r="7" spans="2:6" ht="15.75">
      <c r="B7" s="8">
        <v>2</v>
      </c>
      <c r="C7" s="20" t="s">
        <v>9</v>
      </c>
      <c r="D7" s="139">
        <v>708</v>
      </c>
      <c r="E7" s="36">
        <v>220563</v>
      </c>
      <c r="F7" s="37">
        <v>572370</v>
      </c>
    </row>
    <row r="8" spans="2:6" ht="15.75">
      <c r="B8" s="10" t="s">
        <v>43</v>
      </c>
      <c r="C8" s="20" t="s">
        <v>74</v>
      </c>
      <c r="D8" s="140">
        <v>7081</v>
      </c>
      <c r="E8" s="38"/>
      <c r="F8" s="39"/>
    </row>
    <row r="9" spans="2:6" ht="15.75">
      <c r="B9" s="10" t="s">
        <v>43</v>
      </c>
      <c r="C9" s="20" t="s">
        <v>75</v>
      </c>
      <c r="D9" s="140">
        <v>7082</v>
      </c>
      <c r="E9" s="38"/>
      <c r="F9" s="39"/>
    </row>
    <row r="10" spans="2:6" ht="15.75">
      <c r="B10" s="10" t="s">
        <v>43</v>
      </c>
      <c r="C10" s="20" t="s">
        <v>76</v>
      </c>
      <c r="D10" s="140">
        <v>7083</v>
      </c>
      <c r="E10" s="38"/>
      <c r="F10" s="39"/>
    </row>
    <row r="11" spans="2:6" ht="15.75">
      <c r="B11" s="10" t="s">
        <v>43</v>
      </c>
      <c r="C11" s="20" t="s">
        <v>77</v>
      </c>
      <c r="D11" s="140">
        <v>7088</v>
      </c>
      <c r="E11" s="38"/>
      <c r="F11" s="39"/>
    </row>
    <row r="12" spans="2:6" ht="31.5">
      <c r="B12" s="8">
        <v>3</v>
      </c>
      <c r="C12" s="26" t="s">
        <v>182</v>
      </c>
      <c r="D12" s="139">
        <v>71</v>
      </c>
      <c r="E12" s="175">
        <v>52560</v>
      </c>
      <c r="F12" s="181">
        <v>0</v>
      </c>
    </row>
    <row r="13" spans="2:6" ht="16.5">
      <c r="B13" s="8">
        <v>4</v>
      </c>
      <c r="C13" s="21" t="s">
        <v>44</v>
      </c>
      <c r="D13" s="139" t="s">
        <v>78</v>
      </c>
      <c r="E13" s="36">
        <v>6342344</v>
      </c>
      <c r="F13" s="37">
        <v>7319066</v>
      </c>
    </row>
    <row r="14" spans="2:6" ht="16.5">
      <c r="B14" s="8">
        <v>5</v>
      </c>
      <c r="C14" s="21" t="s">
        <v>223</v>
      </c>
      <c r="D14" s="139">
        <v>0</v>
      </c>
      <c r="E14" s="175">
        <v>0</v>
      </c>
      <c r="F14" s="37">
        <v>0</v>
      </c>
    </row>
    <row r="15" spans="2:6" ht="16.5">
      <c r="B15" s="8">
        <v>6</v>
      </c>
      <c r="C15" s="21" t="s">
        <v>79</v>
      </c>
      <c r="D15" s="139">
        <v>634</v>
      </c>
      <c r="E15" s="36">
        <v>21470</v>
      </c>
      <c r="F15" s="37">
        <v>0</v>
      </c>
    </row>
    <row r="16" spans="2:6" ht="15.75">
      <c r="B16" s="8">
        <v>7</v>
      </c>
      <c r="C16" s="33" t="s">
        <v>45</v>
      </c>
      <c r="D16" s="141" t="s">
        <v>80</v>
      </c>
      <c r="E16" s="36">
        <f>E17+E18</f>
        <v>5190936</v>
      </c>
      <c r="F16" s="36">
        <f>F17+F18</f>
        <v>5214372</v>
      </c>
    </row>
    <row r="17" spans="2:6" ht="15.75">
      <c r="B17" s="8"/>
      <c r="C17" s="20" t="s">
        <v>46</v>
      </c>
      <c r="D17" s="139">
        <v>641</v>
      </c>
      <c r="E17" s="38">
        <v>4388000</v>
      </c>
      <c r="F17" s="39">
        <v>4352300</v>
      </c>
    </row>
    <row r="18" spans="2:6" ht="15.75">
      <c r="B18" s="8"/>
      <c r="C18" s="20" t="s">
        <v>47</v>
      </c>
      <c r="D18" s="139">
        <v>644</v>
      </c>
      <c r="E18" s="178">
        <v>802936</v>
      </c>
      <c r="F18" s="39">
        <v>862072</v>
      </c>
    </row>
    <row r="19" spans="2:6" ht="15.75">
      <c r="B19" s="8">
        <v>8</v>
      </c>
      <c r="C19" s="20" t="s">
        <v>81</v>
      </c>
      <c r="D19" s="139">
        <v>681</v>
      </c>
      <c r="E19" s="36"/>
      <c r="F19" s="37">
        <v>0</v>
      </c>
    </row>
    <row r="20" spans="2:6" ht="15.75">
      <c r="B20" s="8">
        <v>9</v>
      </c>
      <c r="C20" s="20" t="s">
        <v>175</v>
      </c>
      <c r="D20" s="139"/>
      <c r="E20" s="36">
        <f>E21+E22+E23+E24+E25</f>
        <v>26538</v>
      </c>
      <c r="F20" s="36">
        <f>F21+F22+F23+F24+F25</f>
        <v>19696</v>
      </c>
    </row>
    <row r="21" spans="2:6" ht="15.75">
      <c r="B21" s="10"/>
      <c r="C21" s="20" t="s">
        <v>176</v>
      </c>
      <c r="D21" s="139"/>
      <c r="E21" s="38">
        <v>26538</v>
      </c>
      <c r="F21" s="38">
        <v>19696</v>
      </c>
    </row>
    <row r="22" spans="2:6" ht="15.75">
      <c r="B22" s="10"/>
      <c r="C22" s="20" t="s">
        <v>186</v>
      </c>
      <c r="D22" s="139"/>
      <c r="E22" s="38">
        <v>0</v>
      </c>
      <c r="F22" s="39"/>
    </row>
    <row r="23" spans="2:6" ht="15.75">
      <c r="B23" s="10"/>
      <c r="C23" s="20" t="s">
        <v>177</v>
      </c>
      <c r="D23" s="139"/>
      <c r="E23" s="38">
        <v>0</v>
      </c>
      <c r="F23" s="38">
        <v>0</v>
      </c>
    </row>
    <row r="24" spans="2:6" ht="15.75">
      <c r="B24" s="10"/>
      <c r="C24" s="20" t="s">
        <v>185</v>
      </c>
      <c r="D24" s="139"/>
      <c r="E24" s="38">
        <v>0</v>
      </c>
      <c r="F24" s="38">
        <v>0</v>
      </c>
    </row>
    <row r="25" spans="2:6" ht="15.75">
      <c r="B25" s="10"/>
      <c r="C25" s="20" t="s">
        <v>178</v>
      </c>
      <c r="D25" s="139"/>
      <c r="E25" s="38">
        <v>0</v>
      </c>
      <c r="F25" s="38">
        <v>0</v>
      </c>
    </row>
    <row r="26" spans="2:6" ht="15.75">
      <c r="B26" s="8">
        <v>10</v>
      </c>
      <c r="C26" s="22" t="s">
        <v>82</v>
      </c>
      <c r="D26" s="108"/>
      <c r="E26" s="40">
        <f>E13+E14+E15+E16+E19+E20</f>
        <v>11581288</v>
      </c>
      <c r="F26" s="40">
        <f>F13+F16+F12+F20</f>
        <v>12553134</v>
      </c>
    </row>
    <row r="27" spans="2:6" ht="15.75">
      <c r="B27" s="8">
        <v>11</v>
      </c>
      <c r="C27" s="22" t="s">
        <v>48</v>
      </c>
      <c r="D27" s="108"/>
      <c r="E27" s="40">
        <f>E6+E7+E12-E26</f>
        <v>579661</v>
      </c>
      <c r="F27" s="40">
        <f>F6+F7-F26</f>
        <v>295229</v>
      </c>
    </row>
    <row r="28" spans="2:6" ht="15.75">
      <c r="B28" s="8">
        <v>12</v>
      </c>
      <c r="C28" s="20" t="s">
        <v>10</v>
      </c>
      <c r="D28" s="139" t="s">
        <v>89</v>
      </c>
      <c r="E28" s="38">
        <v>0</v>
      </c>
      <c r="F28" s="39"/>
    </row>
    <row r="29" spans="2:6" ht="15.75">
      <c r="B29" s="8">
        <v>13</v>
      </c>
      <c r="C29" s="20" t="s">
        <v>11</v>
      </c>
      <c r="D29" s="139" t="s">
        <v>90</v>
      </c>
      <c r="E29" s="38">
        <v>0</v>
      </c>
      <c r="F29" s="39"/>
    </row>
    <row r="30" spans="2:6" ht="15.75">
      <c r="B30" s="8">
        <v>14</v>
      </c>
      <c r="C30" s="33" t="s">
        <v>12</v>
      </c>
      <c r="D30" s="141"/>
      <c r="E30" s="36">
        <f>E31+E32+E33+E34</f>
        <v>0</v>
      </c>
      <c r="F30" s="36">
        <f>F31+F32+F33+F34</f>
        <v>393747</v>
      </c>
    </row>
    <row r="31" spans="2:6" ht="38.25">
      <c r="B31" s="25" t="s">
        <v>83</v>
      </c>
      <c r="C31" s="24" t="s">
        <v>183</v>
      </c>
      <c r="D31" s="142" t="s">
        <v>91</v>
      </c>
      <c r="E31" s="38"/>
      <c r="F31" s="39"/>
    </row>
    <row r="32" spans="2:6" ht="15.75">
      <c r="B32" s="25" t="s">
        <v>84</v>
      </c>
      <c r="C32" s="20" t="s">
        <v>13</v>
      </c>
      <c r="D32" s="140" t="s">
        <v>92</v>
      </c>
      <c r="E32" s="38"/>
      <c r="F32" s="39">
        <v>-97595</v>
      </c>
    </row>
    <row r="33" spans="2:6" ht="15.75">
      <c r="B33" s="25" t="s">
        <v>85</v>
      </c>
      <c r="C33" s="20" t="s">
        <v>41</v>
      </c>
      <c r="D33" s="140" t="s">
        <v>93</v>
      </c>
      <c r="E33" s="38">
        <v>0</v>
      </c>
      <c r="F33" s="39"/>
    </row>
    <row r="34" spans="2:6" ht="15.75">
      <c r="B34" s="25" t="s">
        <v>86</v>
      </c>
      <c r="C34" s="20" t="s">
        <v>14</v>
      </c>
      <c r="D34" s="140" t="s">
        <v>94</v>
      </c>
      <c r="E34" s="38">
        <v>0</v>
      </c>
      <c r="F34" s="39">
        <v>491342</v>
      </c>
    </row>
    <row r="35" spans="2:6" ht="28.5">
      <c r="B35" s="8">
        <v>15</v>
      </c>
      <c r="C35" s="27" t="s">
        <v>87</v>
      </c>
      <c r="D35" s="108"/>
      <c r="E35" s="40">
        <f>E30</f>
        <v>0</v>
      </c>
      <c r="F35" s="40">
        <f>F30</f>
        <v>393747</v>
      </c>
    </row>
    <row r="36" spans="2:6" ht="15.75">
      <c r="B36" s="8">
        <v>16</v>
      </c>
      <c r="C36" s="22" t="s">
        <v>95</v>
      </c>
      <c r="D36" s="176"/>
      <c r="E36" s="40">
        <f>E27+E35</f>
        <v>579661</v>
      </c>
      <c r="F36" s="40">
        <f>F27+F35</f>
        <v>688976</v>
      </c>
    </row>
    <row r="37" spans="2:6" ht="15.75">
      <c r="B37" s="8">
        <v>17</v>
      </c>
      <c r="C37" s="20" t="s">
        <v>42</v>
      </c>
      <c r="D37" s="177">
        <v>0.1</v>
      </c>
      <c r="E37" s="38">
        <f>E36*D37</f>
        <v>57966.100000000006</v>
      </c>
      <c r="F37" s="38">
        <f>F36*10%</f>
        <v>68897.6</v>
      </c>
    </row>
    <row r="38" spans="2:6" ht="15.75">
      <c r="B38" s="8">
        <v>18</v>
      </c>
      <c r="C38" s="20" t="s">
        <v>663</v>
      </c>
      <c r="D38" s="143">
        <v>69</v>
      </c>
      <c r="E38" s="178"/>
      <c r="F38" s="178"/>
    </row>
    <row r="39" spans="2:6" ht="15.75">
      <c r="B39" s="8">
        <v>19</v>
      </c>
      <c r="C39" s="22" t="s">
        <v>88</v>
      </c>
      <c r="D39" s="108"/>
      <c r="E39" s="40">
        <f>E36-E37</f>
        <v>521694.9</v>
      </c>
      <c r="F39" s="40">
        <f>F36-F37</f>
        <v>620078.4</v>
      </c>
    </row>
    <row r="40" spans="2:6" ht="15.75">
      <c r="B40" s="8">
        <v>20</v>
      </c>
      <c r="C40" s="171" t="s">
        <v>0</v>
      </c>
      <c r="D40" s="172"/>
      <c r="E40" s="173">
        <f>E37-E38</f>
        <v>57966.100000000006</v>
      </c>
      <c r="F40" s="173">
        <f>F37-F38</f>
        <v>68897.6</v>
      </c>
    </row>
    <row r="41" spans="2:6" ht="16.5" thickBot="1">
      <c r="B41" s="8">
        <v>21</v>
      </c>
      <c r="C41" s="23" t="s">
        <v>49</v>
      </c>
      <c r="D41" s="144"/>
      <c r="E41" s="45"/>
      <c r="F41" s="46"/>
    </row>
    <row r="43" spans="5:6" ht="15.75">
      <c r="E43" s="182"/>
      <c r="F43" s="182"/>
    </row>
  </sheetData>
  <sheetProtection/>
  <mergeCells count="2">
    <mergeCell ref="B2:F2"/>
    <mergeCell ref="B3:F3"/>
  </mergeCells>
  <printOptions horizontalCentered="1"/>
  <pageMargins left="0.17" right="0.17" top="0.81" bottom="0.43" header="0.55" footer="0.2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43">
      <selection activeCell="B44" sqref="B43:D44"/>
    </sheetView>
  </sheetViews>
  <sheetFormatPr defaultColWidth="9.140625" defaultRowHeight="12.75"/>
  <cols>
    <col min="1" max="1" width="5.140625" style="0" customWidth="1"/>
    <col min="2" max="2" width="75.57421875" style="0" customWidth="1"/>
    <col min="3" max="3" width="9.57421875" style="186" bestFit="1" customWidth="1"/>
    <col min="4" max="4" width="9.140625" style="186" customWidth="1"/>
  </cols>
  <sheetData>
    <row r="2" ht="15.75">
      <c r="B2" s="1" t="s">
        <v>455</v>
      </c>
    </row>
    <row r="3" ht="12.75">
      <c r="C3" s="186" t="s">
        <v>450</v>
      </c>
    </row>
    <row r="5" ht="12.75">
      <c r="B5" t="s">
        <v>420</v>
      </c>
    </row>
    <row r="6" ht="12.75">
      <c r="B6" t="s">
        <v>456</v>
      </c>
    </row>
    <row r="7" ht="13.5" thickBot="1"/>
    <row r="8" spans="1:4" ht="13.5" thickTop="1">
      <c r="A8" s="190"/>
      <c r="B8" s="191" t="s">
        <v>421</v>
      </c>
      <c r="C8" s="192" t="s">
        <v>501</v>
      </c>
      <c r="D8" s="193" t="s">
        <v>501</v>
      </c>
    </row>
    <row r="9" spans="1:4" ht="12.75">
      <c r="A9" s="194"/>
      <c r="B9" s="164" t="s">
        <v>422</v>
      </c>
      <c r="C9" s="189">
        <v>579661</v>
      </c>
      <c r="D9" s="189"/>
    </row>
    <row r="10" spans="1:4" ht="12.75">
      <c r="A10" s="194"/>
      <c r="B10" s="164" t="s">
        <v>423</v>
      </c>
      <c r="C10" s="189"/>
      <c r="D10" s="189"/>
    </row>
    <row r="11" spans="1:4" ht="12.75">
      <c r="A11" s="194"/>
      <c r="B11" s="164" t="s">
        <v>294</v>
      </c>
      <c r="C11" s="189"/>
      <c r="D11" s="189"/>
    </row>
    <row r="12" spans="1:4" ht="12.75">
      <c r="A12" s="194"/>
      <c r="B12" s="164" t="s">
        <v>424</v>
      </c>
      <c r="C12" s="189"/>
      <c r="D12" s="189"/>
    </row>
    <row r="13" spans="1:4" ht="12.75">
      <c r="A13" s="194"/>
      <c r="B13" s="164" t="s">
        <v>425</v>
      </c>
      <c r="C13" s="189">
        <v>-57966</v>
      </c>
      <c r="D13" s="189"/>
    </row>
    <row r="14" spans="1:4" ht="12.75">
      <c r="A14" s="194"/>
      <c r="B14" s="164" t="s">
        <v>426</v>
      </c>
      <c r="C14" s="189"/>
      <c r="D14" s="189"/>
    </row>
    <row r="15" spans="1:4" ht="12.75">
      <c r="A15" s="194"/>
      <c r="B15" s="164" t="s">
        <v>427</v>
      </c>
      <c r="C15" s="189"/>
      <c r="D15" s="189"/>
    </row>
    <row r="16" spans="1:4" ht="12.75">
      <c r="A16" s="194"/>
      <c r="B16" s="164" t="s">
        <v>451</v>
      </c>
      <c r="C16" s="189">
        <v>-113410</v>
      </c>
      <c r="D16" s="189"/>
    </row>
    <row r="17" spans="1:4" ht="12.75">
      <c r="A17" s="194"/>
      <c r="B17" s="164" t="s">
        <v>428</v>
      </c>
      <c r="C17" s="189">
        <v>-1045146</v>
      </c>
      <c r="D17" s="189"/>
    </row>
    <row r="18" spans="1:4" ht="12.75">
      <c r="A18" s="194"/>
      <c r="B18" s="164" t="s">
        <v>429</v>
      </c>
      <c r="C18" s="189">
        <v>-514561</v>
      </c>
      <c r="D18" s="189"/>
    </row>
    <row r="19" spans="1:4" ht="12.75">
      <c r="A19" s="194"/>
      <c r="B19" s="164" t="s">
        <v>430</v>
      </c>
      <c r="C19" s="189"/>
      <c r="D19" s="189"/>
    </row>
    <row r="20" spans="1:4" ht="12.75">
      <c r="A20" s="194"/>
      <c r="B20" s="164" t="s">
        <v>431</v>
      </c>
      <c r="C20" s="189"/>
      <c r="D20" s="189"/>
    </row>
    <row r="21" spans="1:4" ht="12.75">
      <c r="A21" s="194"/>
      <c r="B21" s="164" t="s">
        <v>432</v>
      </c>
      <c r="C21" s="189"/>
      <c r="D21" s="189"/>
    </row>
    <row r="22" spans="1:4" ht="12.75">
      <c r="A22" s="194"/>
      <c r="B22" s="164" t="s">
        <v>433</v>
      </c>
      <c r="C22" s="189">
        <v>0</v>
      </c>
      <c r="D22" s="189"/>
    </row>
    <row r="23" spans="1:4" ht="12.75">
      <c r="A23" s="194"/>
      <c r="B23" s="164"/>
      <c r="C23" s="189"/>
      <c r="D23" s="189"/>
    </row>
    <row r="24" spans="1:4" ht="12.75">
      <c r="A24" s="195"/>
      <c r="B24" s="187" t="s">
        <v>434</v>
      </c>
      <c r="C24" s="188"/>
      <c r="D24" s="188"/>
    </row>
    <row r="25" spans="1:4" ht="12.75">
      <c r="A25" s="194"/>
      <c r="B25" s="164" t="s">
        <v>435</v>
      </c>
      <c r="C25" s="189"/>
      <c r="D25" s="189"/>
    </row>
    <row r="26" spans="1:4" ht="12.75">
      <c r="A26" s="194"/>
      <c r="B26" s="164" t="s">
        <v>436</v>
      </c>
      <c r="C26" s="189"/>
      <c r="D26" s="189"/>
    </row>
    <row r="27" spans="1:4" ht="12.75">
      <c r="A27" s="194"/>
      <c r="B27" s="164" t="s">
        <v>437</v>
      </c>
      <c r="C27" s="189"/>
      <c r="D27" s="189"/>
    </row>
    <row r="28" spans="1:4" ht="12.75">
      <c r="A28" s="194"/>
      <c r="B28" s="164" t="s">
        <v>438</v>
      </c>
      <c r="C28" s="189"/>
      <c r="D28" s="189"/>
    </row>
    <row r="29" spans="1:4" ht="12.75">
      <c r="A29" s="194"/>
      <c r="B29" s="164" t="s">
        <v>439</v>
      </c>
      <c r="C29" s="189"/>
      <c r="D29" s="189"/>
    </row>
    <row r="30" spans="1:4" ht="12.75">
      <c r="A30" s="194"/>
      <c r="B30" s="164" t="s">
        <v>440</v>
      </c>
      <c r="C30" s="189"/>
      <c r="D30" s="189"/>
    </row>
    <row r="31" spans="1:4" ht="12.75">
      <c r="A31" s="194"/>
      <c r="B31" s="164"/>
      <c r="C31" s="189"/>
      <c r="D31" s="189"/>
    </row>
    <row r="32" spans="1:4" ht="12.75">
      <c r="A32" s="195"/>
      <c r="B32" s="187" t="s">
        <v>441</v>
      </c>
      <c r="C32" s="188"/>
      <c r="D32" s="188"/>
    </row>
    <row r="33" spans="1:4" ht="12.75">
      <c r="A33" s="194"/>
      <c r="B33" s="164" t="s">
        <v>442</v>
      </c>
      <c r="C33" s="189"/>
      <c r="D33" s="189"/>
    </row>
    <row r="34" spans="1:4" ht="12.75">
      <c r="A34" s="194"/>
      <c r="B34" s="164" t="s">
        <v>443</v>
      </c>
      <c r="C34" s="189"/>
      <c r="D34" s="189"/>
    </row>
    <row r="35" spans="1:4" ht="12.75">
      <c r="A35" s="194"/>
      <c r="B35" s="164" t="s">
        <v>444</v>
      </c>
      <c r="C35" s="189"/>
      <c r="D35" s="189"/>
    </row>
    <row r="36" spans="1:4" ht="12.75">
      <c r="A36" s="194"/>
      <c r="B36" s="164" t="s">
        <v>445</v>
      </c>
      <c r="C36" s="189"/>
      <c r="D36" s="189"/>
    </row>
    <row r="37" spans="1:4" ht="12.75">
      <c r="A37" s="194"/>
      <c r="B37" s="164" t="s">
        <v>446</v>
      </c>
      <c r="C37" s="189"/>
      <c r="D37" s="189"/>
    </row>
    <row r="38" spans="1:4" ht="12.75">
      <c r="A38" s="194"/>
      <c r="B38" s="164"/>
      <c r="C38" s="189"/>
      <c r="D38" s="189"/>
    </row>
    <row r="39" spans="1:4" ht="12.75">
      <c r="A39" s="195"/>
      <c r="B39" s="187" t="s">
        <v>447</v>
      </c>
      <c r="C39" s="188">
        <f>C9+C16+C17+C18+C21+C22+C13+C20</f>
        <v>-1151422</v>
      </c>
      <c r="D39" s="188"/>
    </row>
    <row r="40" spans="1:4" ht="12.75">
      <c r="A40" s="195"/>
      <c r="B40" s="187" t="s">
        <v>448</v>
      </c>
      <c r="C40" s="188">
        <v>1758750</v>
      </c>
      <c r="D40" s="188"/>
    </row>
    <row r="41" spans="1:4" ht="13.5" thickBot="1">
      <c r="A41" s="196"/>
      <c r="B41" s="197" t="s">
        <v>449</v>
      </c>
      <c r="C41" s="198">
        <f>C40+C39</f>
        <v>607328</v>
      </c>
      <c r="D41" s="198"/>
    </row>
    <row r="42" ht="13.5" thickTop="1"/>
  </sheetData>
  <sheetProtection/>
  <printOptions/>
  <pageMargins left="0.25" right="0.42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B1">
      <selection activeCell="D41" sqref="D41:E45"/>
    </sheetView>
  </sheetViews>
  <sheetFormatPr defaultColWidth="9.140625" defaultRowHeight="12.75"/>
  <cols>
    <col min="1" max="1" width="5.28125" style="18" customWidth="1"/>
    <col min="2" max="2" width="4.7109375" style="28" customWidth="1"/>
    <col min="3" max="3" width="61.57421875" style="18" customWidth="1"/>
    <col min="4" max="4" width="13.421875" style="51" customWidth="1"/>
    <col min="5" max="5" width="12.8515625" style="51" customWidth="1"/>
    <col min="6" max="16384" width="9.140625" style="18" customWidth="1"/>
  </cols>
  <sheetData>
    <row r="2" spans="3:5" ht="15.75">
      <c r="C2" s="1" t="s">
        <v>455</v>
      </c>
      <c r="E2" s="18"/>
    </row>
    <row r="3" spans="1:4" ht="15.75">
      <c r="A3" s="2"/>
      <c r="B3" s="2"/>
      <c r="C3" s="2"/>
      <c r="D3" s="2"/>
    </row>
    <row r="4" spans="1:5" ht="16.5" thickBot="1">
      <c r="A4" s="2"/>
      <c r="B4" s="336" t="s">
        <v>56</v>
      </c>
      <c r="C4" s="336"/>
      <c r="D4" s="336"/>
      <c r="E4" s="336"/>
    </row>
    <row r="5" spans="1:5" ht="32.25" thickBot="1">
      <c r="A5" s="2"/>
      <c r="B5" s="4" t="s">
        <v>32</v>
      </c>
      <c r="C5" s="5" t="s">
        <v>52</v>
      </c>
      <c r="D5" s="34" t="s">
        <v>38</v>
      </c>
      <c r="E5" s="35" t="s">
        <v>39</v>
      </c>
    </row>
    <row r="6" spans="1:5" ht="15.75">
      <c r="A6" s="1"/>
      <c r="B6" s="6" t="s">
        <v>2</v>
      </c>
      <c r="C6" s="30" t="s">
        <v>55</v>
      </c>
      <c r="D6" s="47"/>
      <c r="E6" s="48"/>
    </row>
    <row r="7" spans="1:5" ht="15.75">
      <c r="A7" s="2"/>
      <c r="B7" s="8">
        <v>1</v>
      </c>
      <c r="C7" s="11" t="s">
        <v>54</v>
      </c>
      <c r="D7" s="36">
        <v>14265391</v>
      </c>
      <c r="E7" s="37"/>
    </row>
    <row r="8" spans="1:5" ht="15.75">
      <c r="A8" s="2"/>
      <c r="B8" s="8">
        <v>2</v>
      </c>
      <c r="C8" s="11" t="s">
        <v>458</v>
      </c>
      <c r="D8" s="38">
        <v>-9235866</v>
      </c>
      <c r="E8" s="39"/>
    </row>
    <row r="9" spans="1:5" ht="15.75">
      <c r="A9" s="2"/>
      <c r="B9" s="8">
        <v>3</v>
      </c>
      <c r="C9" s="11" t="s">
        <v>457</v>
      </c>
      <c r="D9" s="38">
        <v>-3613261</v>
      </c>
      <c r="E9" s="39"/>
    </row>
    <row r="10" spans="1:5" ht="15.75">
      <c r="A10" s="2"/>
      <c r="B10" s="8">
        <v>4</v>
      </c>
      <c r="C10" s="11" t="s">
        <v>15</v>
      </c>
      <c r="D10" s="38">
        <v>220563</v>
      </c>
      <c r="E10" s="39"/>
    </row>
    <row r="11" spans="1:5" ht="15.75">
      <c r="A11" s="2"/>
      <c r="B11" s="8">
        <v>5</v>
      </c>
      <c r="C11" s="11" t="s">
        <v>459</v>
      </c>
      <c r="D11" s="38">
        <v>-49334</v>
      </c>
      <c r="E11" s="39"/>
    </row>
    <row r="12" spans="1:5" ht="15.75">
      <c r="A12" s="2"/>
      <c r="B12" s="8">
        <v>6</v>
      </c>
      <c r="C12" s="11" t="s">
        <v>460</v>
      </c>
      <c r="D12" s="38">
        <f>-(21470+26537)</f>
        <v>-48007</v>
      </c>
      <c r="E12" s="39"/>
    </row>
    <row r="13" spans="1:5" ht="15.75">
      <c r="A13" s="2"/>
      <c r="B13" s="8">
        <v>7</v>
      </c>
      <c r="C13" s="11" t="s">
        <v>224</v>
      </c>
      <c r="D13" s="38">
        <v>-919077</v>
      </c>
      <c r="E13" s="39"/>
    </row>
    <row r="14" spans="1:5" ht="15.75">
      <c r="A14" s="2"/>
      <c r="B14" s="8">
        <v>8</v>
      </c>
      <c r="C14" s="11" t="s">
        <v>225</v>
      </c>
      <c r="D14" s="51">
        <v>-181376</v>
      </c>
      <c r="E14" s="39"/>
    </row>
    <row r="15" spans="1:5" ht="15.75">
      <c r="A15" s="2"/>
      <c r="B15" s="8">
        <v>9</v>
      </c>
      <c r="C15" s="11" t="s">
        <v>226</v>
      </c>
      <c r="D15" s="38">
        <v>-1346455</v>
      </c>
      <c r="E15" s="39"/>
    </row>
    <row r="16" spans="1:5" ht="15.75">
      <c r="A16" s="2"/>
      <c r="B16" s="8">
        <v>10</v>
      </c>
      <c r="C16" s="11" t="s">
        <v>227</v>
      </c>
      <c r="D16" s="38">
        <v>-244000</v>
      </c>
      <c r="E16" s="39"/>
    </row>
    <row r="17" spans="1:5" ht="15.75">
      <c r="A17" s="2"/>
      <c r="B17" s="8">
        <v>11</v>
      </c>
      <c r="C17" s="11" t="s">
        <v>184</v>
      </c>
      <c r="D17" s="38"/>
      <c r="E17" s="39"/>
    </row>
    <row r="18" spans="1:5" ht="15.75">
      <c r="A18" s="1"/>
      <c r="B18" s="8"/>
      <c r="C18" s="29" t="s">
        <v>53</v>
      </c>
      <c r="D18" s="40">
        <f>SUM(D7:D17)</f>
        <v>-1151422</v>
      </c>
      <c r="E18" s="41"/>
    </row>
    <row r="19" spans="1:5" ht="15.75">
      <c r="A19" s="2"/>
      <c r="B19" s="8"/>
      <c r="C19" s="11"/>
      <c r="D19" s="38"/>
      <c r="E19" s="39"/>
    </row>
    <row r="20" spans="1:5" ht="15.75">
      <c r="A20" s="1"/>
      <c r="B20" s="8" t="s">
        <v>16</v>
      </c>
      <c r="C20" s="13" t="s">
        <v>17</v>
      </c>
      <c r="D20" s="40"/>
      <c r="E20" s="41"/>
    </row>
    <row r="21" spans="1:5" ht="15.75">
      <c r="A21" s="2"/>
      <c r="B21" s="8">
        <v>1</v>
      </c>
      <c r="C21" s="11" t="s">
        <v>18</v>
      </c>
      <c r="D21" s="38"/>
      <c r="E21" s="39"/>
    </row>
    <row r="22" spans="1:5" ht="15.75">
      <c r="A22" s="2"/>
      <c r="B22" s="8">
        <v>2</v>
      </c>
      <c r="C22" s="11" t="s">
        <v>19</v>
      </c>
      <c r="D22" s="38"/>
      <c r="E22" s="39"/>
    </row>
    <row r="23" spans="1:5" ht="15.75">
      <c r="A23" s="2"/>
      <c r="B23" s="8">
        <v>3</v>
      </c>
      <c r="C23" s="11" t="s">
        <v>20</v>
      </c>
      <c r="D23" s="38"/>
      <c r="E23" s="39"/>
    </row>
    <row r="24" spans="1:5" ht="15.75">
      <c r="A24" s="2"/>
      <c r="B24" s="8">
        <v>4</v>
      </c>
      <c r="C24" s="11" t="s">
        <v>21</v>
      </c>
      <c r="D24" s="38"/>
      <c r="E24" s="39"/>
    </row>
    <row r="25" spans="1:5" ht="15.75">
      <c r="A25" s="2"/>
      <c r="B25" s="8">
        <v>5</v>
      </c>
      <c r="C25" s="11" t="s">
        <v>22</v>
      </c>
      <c r="D25" s="38"/>
      <c r="E25" s="39"/>
    </row>
    <row r="26" spans="1:5" ht="15.75">
      <c r="A26" s="2"/>
      <c r="B26" s="8"/>
      <c r="C26" s="11"/>
      <c r="D26" s="38"/>
      <c r="E26" s="39"/>
    </row>
    <row r="27" spans="1:5" ht="15.75">
      <c r="A27" s="1"/>
      <c r="B27" s="8"/>
      <c r="C27" s="29" t="s">
        <v>57</v>
      </c>
      <c r="D27" s="40"/>
      <c r="E27" s="41"/>
    </row>
    <row r="28" spans="1:5" ht="15.75">
      <c r="A28" s="2"/>
      <c r="B28" s="8"/>
      <c r="C28" s="11"/>
      <c r="D28" s="38"/>
      <c r="E28" s="39"/>
    </row>
    <row r="29" spans="1:5" ht="15.75">
      <c r="A29" s="1"/>
      <c r="B29" s="8" t="s">
        <v>23</v>
      </c>
      <c r="C29" s="13" t="s">
        <v>58</v>
      </c>
      <c r="D29" s="40"/>
      <c r="E29" s="41"/>
    </row>
    <row r="30" spans="1:5" ht="15.75">
      <c r="A30" s="2"/>
      <c r="B30" s="8">
        <v>1</v>
      </c>
      <c r="C30" s="11" t="s">
        <v>24</v>
      </c>
      <c r="D30" s="38"/>
      <c r="E30" s="39"/>
    </row>
    <row r="31" spans="1:5" ht="15.75">
      <c r="A31" s="2"/>
      <c r="B31" s="8">
        <v>2</v>
      </c>
      <c r="C31" s="11" t="s">
        <v>25</v>
      </c>
      <c r="D31" s="38"/>
      <c r="E31" s="39"/>
    </row>
    <row r="32" spans="1:5" ht="15.75">
      <c r="A32" s="2"/>
      <c r="B32" s="8">
        <v>3</v>
      </c>
      <c r="C32" s="11" t="s">
        <v>26</v>
      </c>
      <c r="D32" s="38"/>
      <c r="E32" s="39"/>
    </row>
    <row r="33" spans="1:5" ht="15.75">
      <c r="A33" s="2"/>
      <c r="B33" s="8">
        <v>4</v>
      </c>
      <c r="C33" s="11" t="s">
        <v>27</v>
      </c>
      <c r="D33" s="38"/>
      <c r="E33" s="39"/>
    </row>
    <row r="34" spans="1:5" ht="15.75">
      <c r="A34" s="2"/>
      <c r="B34" s="8"/>
      <c r="C34" s="11"/>
      <c r="D34" s="38"/>
      <c r="E34" s="39"/>
    </row>
    <row r="35" spans="1:5" ht="15.75">
      <c r="A35" s="1"/>
      <c r="B35" s="8"/>
      <c r="C35" s="29" t="s">
        <v>59</v>
      </c>
      <c r="D35" s="40">
        <f>D30+D31+D32+D33</f>
        <v>0</v>
      </c>
      <c r="E35" s="41"/>
    </row>
    <row r="36" spans="1:5" ht="15.75">
      <c r="A36" s="2"/>
      <c r="B36" s="8"/>
      <c r="C36" s="11"/>
      <c r="D36" s="38"/>
      <c r="E36" s="39"/>
    </row>
    <row r="37" spans="1:5" ht="15.75">
      <c r="A37" s="1"/>
      <c r="B37" s="8"/>
      <c r="C37" s="9" t="s">
        <v>60</v>
      </c>
      <c r="D37" s="51">
        <f>D18+D27+D35</f>
        <v>-1151422</v>
      </c>
      <c r="E37" s="37"/>
    </row>
    <row r="38" spans="1:5" ht="15.75">
      <c r="A38" s="1"/>
      <c r="B38" s="8"/>
      <c r="C38" s="9" t="s">
        <v>28</v>
      </c>
      <c r="D38" s="36">
        <v>1758750</v>
      </c>
      <c r="E38" s="37"/>
    </row>
    <row r="39" spans="1:5" ht="16.5" thickBot="1">
      <c r="A39" s="1"/>
      <c r="B39" s="19"/>
      <c r="C39" s="31" t="s">
        <v>29</v>
      </c>
      <c r="D39" s="49">
        <f>D38+D37</f>
        <v>607328</v>
      </c>
      <c r="E39" s="50"/>
    </row>
  </sheetData>
  <sheetProtection/>
  <mergeCells count="1">
    <mergeCell ref="B4:E4"/>
  </mergeCells>
  <printOptions horizontalCentered="1"/>
  <pageMargins left="0.17" right="0.17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46.57421875" style="0" customWidth="1"/>
    <col min="3" max="3" width="12.8515625" style="52" customWidth="1"/>
    <col min="4" max="4" width="12.57421875" style="52" customWidth="1"/>
    <col min="5" max="5" width="13.421875" style="52" customWidth="1"/>
    <col min="6" max="6" width="14.140625" style="52" customWidth="1"/>
    <col min="7" max="7" width="11.57421875" style="52" customWidth="1"/>
    <col min="8" max="8" width="16.140625" style="52" customWidth="1"/>
    <col min="10" max="10" width="10.140625" style="0" bestFit="1" customWidth="1"/>
  </cols>
  <sheetData>
    <row r="1" ht="15.75">
      <c r="B1" s="1" t="s">
        <v>452</v>
      </c>
    </row>
    <row r="3" spans="1:8" ht="18.75" thickBot="1">
      <c r="A3" s="2"/>
      <c r="B3" s="1"/>
      <c r="C3" s="89" t="s">
        <v>171</v>
      </c>
      <c r="D3" s="89"/>
      <c r="E3" s="89"/>
      <c r="F3" s="43"/>
      <c r="G3" s="43"/>
      <c r="H3" s="43"/>
    </row>
    <row r="4" spans="1:8" ht="15.75">
      <c r="A4" s="104" t="s">
        <v>203</v>
      </c>
      <c r="B4" s="7" t="s">
        <v>187</v>
      </c>
      <c r="C4" s="99" t="s">
        <v>188</v>
      </c>
      <c r="D4" s="99" t="s">
        <v>189</v>
      </c>
      <c r="E4" s="100" t="s">
        <v>190</v>
      </c>
      <c r="F4" s="161" t="s">
        <v>201</v>
      </c>
      <c r="G4" s="99" t="s">
        <v>191</v>
      </c>
      <c r="H4" s="103" t="s">
        <v>192</v>
      </c>
    </row>
    <row r="5" spans="1:8" ht="16.5" thickBot="1">
      <c r="A5" s="32"/>
      <c r="B5" s="49" t="s">
        <v>193</v>
      </c>
      <c r="C5" s="101" t="s">
        <v>194</v>
      </c>
      <c r="D5" s="101" t="s">
        <v>195</v>
      </c>
      <c r="E5" s="102" t="s">
        <v>196</v>
      </c>
      <c r="F5" s="162" t="s">
        <v>197</v>
      </c>
      <c r="G5" s="101" t="s">
        <v>202</v>
      </c>
      <c r="H5" s="50"/>
    </row>
    <row r="6" spans="1:8" ht="15.75">
      <c r="A6" s="70" t="s">
        <v>2</v>
      </c>
      <c r="B6" s="38" t="s">
        <v>461</v>
      </c>
      <c r="C6" s="122">
        <v>100000</v>
      </c>
      <c r="D6" s="122">
        <v>1000</v>
      </c>
      <c r="E6" s="122"/>
      <c r="F6" s="122">
        <v>198368</v>
      </c>
      <c r="G6" s="122">
        <v>4065665</v>
      </c>
      <c r="H6" s="128">
        <f>C6+E6+F6+G6</f>
        <v>4364033</v>
      </c>
    </row>
    <row r="7" spans="1:8" ht="15.75">
      <c r="A7" s="70"/>
      <c r="B7" s="38"/>
      <c r="C7" s="122"/>
      <c r="D7" s="122"/>
      <c r="E7" s="122"/>
      <c r="F7" s="122"/>
      <c r="G7" s="122"/>
      <c r="H7" s="128">
        <f aca="true" t="shared" si="0" ref="H7:H17">C7+E7+F7+G7</f>
        <v>0</v>
      </c>
    </row>
    <row r="8" spans="1:8" ht="15.75">
      <c r="A8" s="70">
        <v>1</v>
      </c>
      <c r="B8" s="38" t="s">
        <v>30</v>
      </c>
      <c r="C8" s="122"/>
      <c r="D8" s="122"/>
      <c r="E8" s="122"/>
      <c r="F8" s="122"/>
      <c r="G8" s="122"/>
      <c r="H8" s="128">
        <f t="shared" si="0"/>
        <v>0</v>
      </c>
    </row>
    <row r="9" spans="1:8" ht="15.75">
      <c r="A9" s="70">
        <v>2</v>
      </c>
      <c r="B9" s="38" t="s">
        <v>31</v>
      </c>
      <c r="C9" s="122"/>
      <c r="D9" s="122"/>
      <c r="E9" s="122"/>
      <c r="F9" s="122"/>
      <c r="G9" s="122"/>
      <c r="H9" s="128">
        <f t="shared" si="0"/>
        <v>0</v>
      </c>
    </row>
    <row r="10" spans="1:8" ht="15.75">
      <c r="A10" s="70">
        <v>3</v>
      </c>
      <c r="B10" s="38" t="s">
        <v>198</v>
      </c>
      <c r="C10" s="122">
        <v>4034661</v>
      </c>
      <c r="D10" s="122"/>
      <c r="E10" s="122"/>
      <c r="F10" s="122">
        <v>31004</v>
      </c>
      <c r="G10" s="52">
        <f>-(4034661+31004)</f>
        <v>-4065665</v>
      </c>
      <c r="H10" s="128">
        <f t="shared" si="0"/>
        <v>0</v>
      </c>
    </row>
    <row r="11" spans="1:8" ht="15.75">
      <c r="A11" s="70">
        <v>4</v>
      </c>
      <c r="B11" s="38" t="s">
        <v>199</v>
      </c>
      <c r="C11" s="122"/>
      <c r="D11" s="122"/>
      <c r="E11" s="122"/>
      <c r="F11" s="122"/>
      <c r="G11" s="122"/>
      <c r="H11" s="128">
        <f t="shared" si="0"/>
        <v>0</v>
      </c>
    </row>
    <row r="12" spans="1:8" ht="15.75">
      <c r="A12" s="70">
        <v>5</v>
      </c>
      <c r="B12" s="38" t="s">
        <v>200</v>
      </c>
      <c r="C12" s="122"/>
      <c r="D12" s="122"/>
      <c r="E12" s="122"/>
      <c r="F12" s="122"/>
      <c r="G12" s="122"/>
      <c r="H12" s="128">
        <f t="shared" si="0"/>
        <v>0</v>
      </c>
    </row>
    <row r="13" spans="1:8" ht="15.75">
      <c r="A13" s="70"/>
      <c r="B13" s="38"/>
      <c r="C13" s="122"/>
      <c r="D13" s="122"/>
      <c r="E13" s="122"/>
      <c r="F13" s="122"/>
      <c r="G13" s="122"/>
      <c r="H13" s="128">
        <f t="shared" si="0"/>
        <v>0</v>
      </c>
    </row>
    <row r="14" spans="1:8" ht="15.75">
      <c r="A14" s="199"/>
      <c r="B14" s="178" t="s">
        <v>462</v>
      </c>
      <c r="C14" s="180">
        <f>SUM(C6:C13)</f>
        <v>4134661</v>
      </c>
      <c r="D14" s="180">
        <f>SUM(D6:D13)</f>
        <v>1000</v>
      </c>
      <c r="E14" s="180">
        <f>SUM(E6:E13)</f>
        <v>0</v>
      </c>
      <c r="F14" s="180">
        <f>SUM(F6:F13)</f>
        <v>229372</v>
      </c>
      <c r="G14" s="180">
        <f>SUM(G6:G13)</f>
        <v>0</v>
      </c>
      <c r="H14" s="200">
        <f t="shared" si="0"/>
        <v>4364033</v>
      </c>
    </row>
    <row r="15" spans="1:8" ht="15.75">
      <c r="A15" s="199"/>
      <c r="B15" s="178"/>
      <c r="C15" s="180"/>
      <c r="D15" s="180"/>
      <c r="E15" s="180"/>
      <c r="F15" s="180"/>
      <c r="G15" s="180"/>
      <c r="H15" s="200">
        <f t="shared" si="0"/>
        <v>0</v>
      </c>
    </row>
    <row r="16" spans="1:10" ht="15.75">
      <c r="A16" s="199">
        <v>1</v>
      </c>
      <c r="B16" s="178" t="s">
        <v>464</v>
      </c>
      <c r="C16" s="180"/>
      <c r="D16" s="180"/>
      <c r="E16" s="180"/>
      <c r="F16" s="180"/>
      <c r="G16" s="180">
        <v>521695</v>
      </c>
      <c r="H16" s="200">
        <f t="shared" si="0"/>
        <v>521695</v>
      </c>
      <c r="J16" s="52"/>
    </row>
    <row r="17" spans="1:8" ht="15.75">
      <c r="A17" s="199"/>
      <c r="B17" s="178"/>
      <c r="C17" s="180"/>
      <c r="D17" s="180"/>
      <c r="E17" s="180"/>
      <c r="F17" s="180"/>
      <c r="G17" s="180"/>
      <c r="H17" s="200">
        <f t="shared" si="0"/>
        <v>0</v>
      </c>
    </row>
    <row r="18" spans="1:8" ht="15.75">
      <c r="A18" s="199"/>
      <c r="B18" s="178" t="s">
        <v>463</v>
      </c>
      <c r="C18" s="180">
        <f aca="true" t="shared" si="1" ref="C18:H18">C14+C16</f>
        <v>4134661</v>
      </c>
      <c r="D18" s="180">
        <f t="shared" si="1"/>
        <v>1000</v>
      </c>
      <c r="E18" s="180">
        <f t="shared" si="1"/>
        <v>0</v>
      </c>
      <c r="F18" s="180">
        <f t="shared" si="1"/>
        <v>229372</v>
      </c>
      <c r="G18" s="180">
        <f t="shared" si="1"/>
        <v>521695</v>
      </c>
      <c r="H18" s="180">
        <f t="shared" si="1"/>
        <v>4885728</v>
      </c>
    </row>
    <row r="19" spans="1:8" ht="16.5" thickBot="1">
      <c r="A19" s="105"/>
      <c r="B19" s="17"/>
      <c r="C19" s="146"/>
      <c r="D19" s="146"/>
      <c r="E19" s="146"/>
      <c r="F19" s="146"/>
      <c r="G19" s="146"/>
      <c r="H19" s="147"/>
    </row>
    <row r="20" spans="1:8" ht="15.75">
      <c r="A20" s="2"/>
      <c r="B20" s="2"/>
      <c r="C20" s="43"/>
      <c r="D20" s="43"/>
      <c r="E20" s="43"/>
      <c r="F20" s="43"/>
      <c r="G20" s="43"/>
      <c r="H20" s="43"/>
    </row>
    <row r="21" spans="1:8" ht="15.75">
      <c r="A21" s="2"/>
      <c r="B21" s="2"/>
      <c r="C21" s="43"/>
      <c r="D21" s="43"/>
      <c r="E21" s="43"/>
      <c r="F21" s="43"/>
      <c r="G21" s="43"/>
      <c r="H21" s="43"/>
    </row>
    <row r="22" spans="1:8" ht="15.75">
      <c r="A22" s="2"/>
      <c r="B22" s="2"/>
      <c r="C22" s="43"/>
      <c r="D22" s="43"/>
      <c r="E22" s="43"/>
      <c r="F22" s="43"/>
      <c r="G22" s="43"/>
      <c r="H22" s="43"/>
    </row>
    <row r="23" spans="1:8" ht="15.75">
      <c r="A23" s="2"/>
      <c r="B23" s="2"/>
      <c r="C23" s="43"/>
      <c r="D23" s="43"/>
      <c r="E23" s="43"/>
      <c r="F23" s="43"/>
      <c r="G23" s="43"/>
      <c r="H23" s="43"/>
    </row>
    <row r="24" spans="1:8" ht="15.75">
      <c r="A24" s="2"/>
      <c r="B24" s="2"/>
      <c r="C24" s="43"/>
      <c r="D24" s="43"/>
      <c r="E24" s="43"/>
      <c r="F24" s="43"/>
      <c r="G24" s="43"/>
      <c r="H24" s="43"/>
    </row>
    <row r="25" spans="1:8" ht="15.75">
      <c r="A25" s="2"/>
      <c r="B25" s="2"/>
      <c r="C25" s="43"/>
      <c r="D25" s="43"/>
      <c r="E25" s="43"/>
      <c r="F25" s="43"/>
      <c r="G25" s="43"/>
      <c r="H25" s="43"/>
    </row>
    <row r="26" spans="1:8" ht="15.75">
      <c r="A26" s="2"/>
      <c r="B26" s="2"/>
      <c r="C26" s="43"/>
      <c r="D26" s="43"/>
      <c r="E26" s="43"/>
      <c r="F26" s="43"/>
      <c r="G26" s="43"/>
      <c r="H26" s="43"/>
    </row>
    <row r="27" spans="1:8" ht="15.75">
      <c r="A27" s="2"/>
      <c r="B27" s="2"/>
      <c r="C27" s="43"/>
      <c r="D27" s="43"/>
      <c r="E27" s="43"/>
      <c r="F27" s="43"/>
      <c r="G27" s="43"/>
      <c r="H27" s="43"/>
    </row>
    <row r="28" spans="1:8" ht="15.75">
      <c r="A28" s="2"/>
      <c r="B28" s="2"/>
      <c r="C28" s="43"/>
      <c r="D28" s="43"/>
      <c r="E28" s="43"/>
      <c r="F28" s="43"/>
      <c r="G28" s="43"/>
      <c r="H28" s="43"/>
    </row>
    <row r="29" spans="1:8" ht="15.75">
      <c r="A29" s="2"/>
      <c r="B29" s="2"/>
      <c r="C29" s="43"/>
      <c r="D29" s="43"/>
      <c r="E29" s="43"/>
      <c r="F29" s="43"/>
      <c r="G29" s="43"/>
      <c r="H29" s="43"/>
    </row>
    <row r="30" spans="1:8" ht="15.75">
      <c r="A30" s="2"/>
      <c r="B30" s="2"/>
      <c r="C30" s="43"/>
      <c r="D30" s="43"/>
      <c r="E30" s="43"/>
      <c r="F30" s="43"/>
      <c r="G30" s="43"/>
      <c r="H30" s="43"/>
    </row>
    <row r="31" spans="1:8" ht="15.75">
      <c r="A31" s="2"/>
      <c r="B31" s="2"/>
      <c r="C31" s="43"/>
      <c r="D31" s="43"/>
      <c r="E31" s="43"/>
      <c r="F31" s="43"/>
      <c r="G31" s="43"/>
      <c r="H31" s="43"/>
    </row>
  </sheetData>
  <sheetProtection/>
  <printOptions horizontalCentered="1"/>
  <pageMargins left="0.17" right="0.17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2"/>
  <sheetViews>
    <sheetView zoomScalePageLayoutView="0" workbookViewId="0" topLeftCell="A244">
      <selection activeCell="A1" sqref="A1:I61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26.421875" style="0" customWidth="1"/>
    <col min="4" max="4" width="9.28125" style="0" bestFit="1" customWidth="1"/>
    <col min="5" max="5" width="10.8515625" style="0" bestFit="1" customWidth="1"/>
    <col min="6" max="14" width="9.28125" style="0" bestFit="1" customWidth="1"/>
  </cols>
  <sheetData>
    <row r="1" spans="1:14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.75">
      <c r="A2" s="1"/>
      <c r="B2" s="1" t="s">
        <v>452</v>
      </c>
      <c r="C2" s="1"/>
      <c r="D2" s="159"/>
      <c r="F2" s="204" t="s">
        <v>484</v>
      </c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2.75">
      <c r="A4" s="159"/>
      <c r="B4" s="159"/>
      <c r="C4" s="163" t="s">
        <v>228</v>
      </c>
      <c r="D4" s="163" t="s">
        <v>229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2.75">
      <c r="A6" s="159"/>
      <c r="B6" s="159">
        <v>1</v>
      </c>
      <c r="C6" s="159" t="s">
        <v>230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9">
        <v>3</v>
      </c>
      <c r="B7" s="160"/>
      <c r="C7" s="160" t="s">
        <v>231</v>
      </c>
      <c r="D7" s="160"/>
      <c r="E7" s="160"/>
      <c r="F7" s="160"/>
      <c r="G7" s="160"/>
      <c r="H7" s="160"/>
      <c r="I7" s="159"/>
      <c r="J7" s="159"/>
      <c r="K7" s="159"/>
      <c r="L7" s="159"/>
      <c r="M7" s="159"/>
      <c r="N7" s="159"/>
    </row>
    <row r="8" spans="1:14" ht="12.75">
      <c r="A8" s="159"/>
      <c r="B8" s="160" t="s">
        <v>203</v>
      </c>
      <c r="C8" s="160" t="s">
        <v>232</v>
      </c>
      <c r="D8" s="160" t="s">
        <v>233</v>
      </c>
      <c r="E8" s="160" t="s">
        <v>234</v>
      </c>
      <c r="F8" s="160" t="s">
        <v>235</v>
      </c>
      <c r="G8" s="160" t="s">
        <v>236</v>
      </c>
      <c r="H8" s="160" t="s">
        <v>237</v>
      </c>
      <c r="I8" s="159"/>
      <c r="J8" s="159"/>
      <c r="K8" s="159"/>
      <c r="L8" s="159"/>
      <c r="M8" s="159"/>
      <c r="N8" s="159"/>
    </row>
    <row r="9" spans="1:14" ht="12.75">
      <c r="A9" s="159"/>
      <c r="B9" s="160"/>
      <c r="C9" s="160"/>
      <c r="D9" s="160"/>
      <c r="E9" s="160"/>
      <c r="F9" s="160" t="s">
        <v>238</v>
      </c>
      <c r="G9" s="160" t="s">
        <v>239</v>
      </c>
      <c r="H9" s="160" t="s">
        <v>240</v>
      </c>
      <c r="I9" s="159"/>
      <c r="J9" s="159"/>
      <c r="K9" s="159"/>
      <c r="L9" s="159"/>
      <c r="M9" s="159"/>
      <c r="N9" s="159"/>
    </row>
    <row r="10" spans="1:14" ht="12.75">
      <c r="A10" s="159"/>
      <c r="B10" s="160">
        <v>1</v>
      </c>
      <c r="C10" s="160" t="s">
        <v>465</v>
      </c>
      <c r="D10" s="160" t="s">
        <v>466</v>
      </c>
      <c r="E10" s="160"/>
      <c r="F10" s="160"/>
      <c r="G10" s="160"/>
      <c r="H10" s="160">
        <v>5765</v>
      </c>
      <c r="I10" s="159"/>
      <c r="J10" s="159"/>
      <c r="K10" s="159"/>
      <c r="L10" s="159"/>
      <c r="M10" s="159"/>
      <c r="N10" s="159"/>
    </row>
    <row r="11" spans="1:14" ht="12.75">
      <c r="A11" s="159"/>
      <c r="B11" s="160">
        <v>2</v>
      </c>
      <c r="C11" s="160" t="s">
        <v>467</v>
      </c>
      <c r="D11" s="160" t="s">
        <v>466</v>
      </c>
      <c r="E11" s="160"/>
      <c r="F11" s="160"/>
      <c r="G11" s="160"/>
      <c r="H11" s="160">
        <v>220</v>
      </c>
      <c r="I11" s="159"/>
      <c r="J11" s="159"/>
      <c r="K11" s="159"/>
      <c r="L11" s="159"/>
      <c r="M11" s="159"/>
      <c r="N11" s="159"/>
    </row>
    <row r="12" spans="1:14" ht="12.75">
      <c r="A12" s="159"/>
      <c r="B12" s="160">
        <v>3</v>
      </c>
      <c r="C12" s="160"/>
      <c r="D12" s="160"/>
      <c r="E12" s="160"/>
      <c r="F12" s="160"/>
      <c r="G12" s="160"/>
      <c r="H12" s="160"/>
      <c r="I12" s="159"/>
      <c r="J12" s="159"/>
      <c r="K12" s="159"/>
      <c r="L12" s="159"/>
      <c r="M12" s="159"/>
      <c r="N12" s="159"/>
    </row>
    <row r="13" spans="1:14" ht="12.75">
      <c r="A13" s="159"/>
      <c r="B13" s="160"/>
      <c r="C13" s="160" t="s">
        <v>4</v>
      </c>
      <c r="D13" s="160"/>
      <c r="E13" s="160"/>
      <c r="F13" s="160"/>
      <c r="G13" s="160"/>
      <c r="H13" s="160">
        <f>SUM(H10:H12)</f>
        <v>5985</v>
      </c>
      <c r="I13" s="159"/>
      <c r="J13" s="159"/>
      <c r="K13" s="159"/>
      <c r="L13" s="159"/>
      <c r="M13" s="159"/>
      <c r="N13" s="159"/>
    </row>
    <row r="14" spans="1:14" ht="12.75">
      <c r="A14" s="159">
        <v>4</v>
      </c>
      <c r="B14" s="159"/>
      <c r="C14" s="159" t="s">
        <v>241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59"/>
      <c r="B15" s="160" t="s">
        <v>203</v>
      </c>
      <c r="C15" s="160" t="s">
        <v>242</v>
      </c>
      <c r="D15" s="160" t="s">
        <v>233</v>
      </c>
      <c r="E15" s="160" t="s">
        <v>234</v>
      </c>
      <c r="F15" s="160" t="s">
        <v>235</v>
      </c>
      <c r="G15" s="160" t="s">
        <v>236</v>
      </c>
      <c r="H15" s="160" t="s">
        <v>237</v>
      </c>
      <c r="I15" s="159"/>
      <c r="J15" s="159"/>
      <c r="K15" s="159"/>
      <c r="L15" s="159"/>
      <c r="M15" s="159"/>
      <c r="N15" s="159"/>
    </row>
    <row r="16" spans="1:14" ht="12.75">
      <c r="A16" s="159"/>
      <c r="B16" s="160"/>
      <c r="C16" s="160"/>
      <c r="D16" s="160"/>
      <c r="E16" s="160"/>
      <c r="F16" s="160" t="s">
        <v>238</v>
      </c>
      <c r="G16" s="160" t="s">
        <v>239</v>
      </c>
      <c r="H16" s="160" t="s">
        <v>240</v>
      </c>
      <c r="I16" s="159"/>
      <c r="J16" s="159"/>
      <c r="K16" s="159"/>
      <c r="L16" s="159"/>
      <c r="M16" s="159"/>
      <c r="N16" s="159"/>
    </row>
    <row r="17" spans="1:14" ht="12.75">
      <c r="A17" s="159"/>
      <c r="B17" s="160">
        <v>1</v>
      </c>
      <c r="C17" s="160" t="s">
        <v>243</v>
      </c>
      <c r="D17" s="160" t="s">
        <v>466</v>
      </c>
      <c r="E17" s="160"/>
      <c r="F17" s="160"/>
      <c r="G17" s="160"/>
      <c r="H17" s="160">
        <v>601343</v>
      </c>
      <c r="I17" s="159"/>
      <c r="J17" s="159"/>
      <c r="K17" s="159"/>
      <c r="L17" s="159"/>
      <c r="M17" s="159"/>
      <c r="N17" s="159"/>
    </row>
    <row r="18" spans="1:14" ht="12.75">
      <c r="A18" s="159"/>
      <c r="B18" s="160">
        <v>2</v>
      </c>
      <c r="C18" s="160" t="s">
        <v>244</v>
      </c>
      <c r="D18" s="160"/>
      <c r="E18" s="160"/>
      <c r="F18" s="160"/>
      <c r="G18" s="160"/>
      <c r="H18" s="160"/>
      <c r="I18" s="159"/>
      <c r="J18" s="159"/>
      <c r="K18" s="159"/>
      <c r="L18" s="159"/>
      <c r="M18" s="159"/>
      <c r="N18" s="159"/>
    </row>
    <row r="19" spans="1:14" ht="12.75">
      <c r="A19" s="159"/>
      <c r="B19" s="160">
        <v>3</v>
      </c>
      <c r="C19" s="160" t="s">
        <v>245</v>
      </c>
      <c r="D19" s="160"/>
      <c r="E19" s="160"/>
      <c r="F19" s="160"/>
      <c r="G19" s="160"/>
      <c r="H19" s="160"/>
      <c r="I19" s="159"/>
      <c r="J19" s="159"/>
      <c r="K19" s="159"/>
      <c r="L19" s="159"/>
      <c r="M19" s="159"/>
      <c r="N19" s="159"/>
    </row>
    <row r="20" spans="1:14" ht="12.75">
      <c r="A20" s="159"/>
      <c r="B20" s="160"/>
      <c r="C20" s="160" t="s">
        <v>4</v>
      </c>
      <c r="D20" s="160"/>
      <c r="E20" s="160"/>
      <c r="F20" s="160"/>
      <c r="G20" s="160"/>
      <c r="H20" s="160">
        <f>H17+H18+H19</f>
        <v>601343</v>
      </c>
      <c r="I20" s="159"/>
      <c r="J20" s="159"/>
      <c r="K20" s="159"/>
      <c r="L20" s="159"/>
      <c r="M20" s="159"/>
      <c r="N20" s="159"/>
    </row>
    <row r="21" spans="1:14" ht="12.75">
      <c r="A21" s="159">
        <v>5</v>
      </c>
      <c r="B21" s="159">
        <v>2</v>
      </c>
      <c r="C21" s="159" t="s">
        <v>246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ht="12.75">
      <c r="A22" s="159"/>
      <c r="B22" s="159"/>
      <c r="C22" s="159" t="s">
        <v>247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4" ht="12.75">
      <c r="A24" s="159">
        <v>6</v>
      </c>
      <c r="B24" s="159">
        <v>3</v>
      </c>
      <c r="C24" s="159" t="s">
        <v>248</v>
      </c>
      <c r="D24" s="159"/>
      <c r="E24" s="159"/>
      <c r="F24" s="159"/>
      <c r="G24" s="159"/>
      <c r="H24" s="159">
        <v>0</v>
      </c>
      <c r="I24" s="159"/>
      <c r="J24" s="159"/>
      <c r="K24" s="159"/>
      <c r="L24" s="159"/>
      <c r="M24" s="159"/>
      <c r="N24" s="159"/>
    </row>
    <row r="25" spans="1:14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ht="12.75">
      <c r="A26" s="159">
        <v>7</v>
      </c>
      <c r="B26" s="159" t="s">
        <v>249</v>
      </c>
      <c r="C26" s="159" t="s">
        <v>250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ht="12.75">
      <c r="A27" s="159"/>
      <c r="B27" s="159"/>
      <c r="C27" s="160" t="s">
        <v>251</v>
      </c>
      <c r="D27" s="160" t="s">
        <v>32</v>
      </c>
      <c r="E27" s="160">
        <v>1</v>
      </c>
      <c r="F27" s="160" t="s">
        <v>240</v>
      </c>
      <c r="G27" s="160">
        <v>1043197</v>
      </c>
      <c r="H27" s="159"/>
      <c r="I27" s="159"/>
      <c r="J27" s="159"/>
      <c r="K27" s="159"/>
      <c r="L27" s="159"/>
      <c r="M27" s="159"/>
      <c r="N27" s="159"/>
    </row>
    <row r="28" spans="1:14" ht="12.75">
      <c r="A28" s="159"/>
      <c r="B28" s="159"/>
      <c r="C28" s="160" t="s">
        <v>252</v>
      </c>
      <c r="D28" s="160" t="s">
        <v>32</v>
      </c>
      <c r="E28" s="160"/>
      <c r="F28" s="160" t="s">
        <v>240</v>
      </c>
      <c r="G28" s="160"/>
      <c r="H28" s="159"/>
      <c r="I28" s="159"/>
      <c r="J28" s="159"/>
      <c r="K28" s="159"/>
      <c r="L28" s="159"/>
      <c r="M28" s="159"/>
      <c r="N28" s="159"/>
    </row>
    <row r="29" spans="1:14" ht="12.75">
      <c r="A29" s="159"/>
      <c r="B29" s="159"/>
      <c r="C29" s="160" t="s">
        <v>253</v>
      </c>
      <c r="D29" s="160" t="s">
        <v>32</v>
      </c>
      <c r="E29" s="160">
        <v>1</v>
      </c>
      <c r="F29" s="160" t="s">
        <v>240</v>
      </c>
      <c r="G29" s="160">
        <v>1043197</v>
      </c>
      <c r="H29" s="159"/>
      <c r="I29" s="159"/>
      <c r="J29" s="159"/>
      <c r="K29" s="159"/>
      <c r="L29" s="159"/>
      <c r="M29" s="159"/>
      <c r="N29" s="159"/>
    </row>
    <row r="30" spans="1:14" ht="12.75">
      <c r="A30" s="159"/>
      <c r="B30" s="159"/>
      <c r="C30" s="160" t="s">
        <v>254</v>
      </c>
      <c r="D30" s="160" t="s">
        <v>32</v>
      </c>
      <c r="E30" s="160"/>
      <c r="F30" s="160" t="s">
        <v>240</v>
      </c>
      <c r="G30" s="160"/>
      <c r="H30" s="159"/>
      <c r="I30" s="159"/>
      <c r="J30" s="159"/>
      <c r="K30" s="159"/>
      <c r="L30" s="159"/>
      <c r="M30" s="159"/>
      <c r="N30" s="159"/>
    </row>
    <row r="31" spans="1:14" ht="12.75">
      <c r="A31" s="159"/>
      <c r="B31" s="159"/>
      <c r="C31" s="160" t="s">
        <v>255</v>
      </c>
      <c r="D31" s="160" t="s">
        <v>32</v>
      </c>
      <c r="E31" s="160"/>
      <c r="F31" s="160" t="s">
        <v>240</v>
      </c>
      <c r="G31" s="160"/>
      <c r="H31" s="159"/>
      <c r="I31" s="159"/>
      <c r="J31" s="159"/>
      <c r="K31" s="159"/>
      <c r="L31" s="159"/>
      <c r="M31" s="159"/>
      <c r="N31" s="159"/>
    </row>
    <row r="32" spans="1:14" ht="12.75">
      <c r="A32" s="159"/>
      <c r="B32" s="159"/>
      <c r="C32" s="160" t="s">
        <v>256</v>
      </c>
      <c r="D32" s="160" t="s">
        <v>32</v>
      </c>
      <c r="E32" s="160"/>
      <c r="F32" s="160" t="s">
        <v>240</v>
      </c>
      <c r="G32" s="160"/>
      <c r="H32" s="159"/>
      <c r="I32" s="159"/>
      <c r="J32" s="159"/>
      <c r="K32" s="159"/>
      <c r="L32" s="159"/>
      <c r="M32" s="159"/>
      <c r="N32" s="159"/>
    </row>
    <row r="33" spans="1:14" ht="12.75">
      <c r="A33" s="159"/>
      <c r="B33" s="159"/>
      <c r="C33" s="160" t="s">
        <v>257</v>
      </c>
      <c r="D33" s="160" t="s">
        <v>32</v>
      </c>
      <c r="E33" s="160"/>
      <c r="F33" s="160" t="s">
        <v>240</v>
      </c>
      <c r="G33" s="160"/>
      <c r="H33" s="159"/>
      <c r="I33" s="159"/>
      <c r="J33" s="159"/>
      <c r="K33" s="159"/>
      <c r="L33" s="159"/>
      <c r="M33" s="159"/>
      <c r="N33" s="159"/>
    </row>
    <row r="34" spans="1:14" ht="12.75">
      <c r="A34" s="159"/>
      <c r="B34" s="159"/>
      <c r="C34" s="160" t="s">
        <v>258</v>
      </c>
      <c r="D34" s="160" t="s">
        <v>32</v>
      </c>
      <c r="E34" s="160">
        <v>15</v>
      </c>
      <c r="F34" s="160" t="s">
        <v>240</v>
      </c>
      <c r="G34" s="160">
        <v>14265391</v>
      </c>
      <c r="H34" s="159"/>
      <c r="I34" s="159"/>
      <c r="J34" s="159"/>
      <c r="K34" s="159"/>
      <c r="L34" s="159"/>
      <c r="M34" s="159"/>
      <c r="N34" s="159"/>
    </row>
    <row r="35" spans="1:14" ht="12.75">
      <c r="A35" s="159"/>
      <c r="B35" s="159"/>
      <c r="C35" s="160" t="s">
        <v>259</v>
      </c>
      <c r="D35" s="160" t="s">
        <v>32</v>
      </c>
      <c r="E35" s="160">
        <v>12</v>
      </c>
      <c r="F35" s="160" t="s">
        <v>240</v>
      </c>
      <c r="G35" s="160">
        <v>14017415</v>
      </c>
      <c r="H35" s="159"/>
      <c r="I35" s="159"/>
      <c r="J35" s="159"/>
      <c r="K35" s="159"/>
      <c r="L35" s="159"/>
      <c r="M35" s="159"/>
      <c r="N35" s="159"/>
    </row>
    <row r="36" spans="1:14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14" ht="12.75">
      <c r="A37" s="159">
        <v>8</v>
      </c>
      <c r="B37" s="159" t="s">
        <v>249</v>
      </c>
      <c r="C37" s="159" t="s">
        <v>260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1:14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ht="12.75">
      <c r="A39" s="159">
        <v>9</v>
      </c>
      <c r="B39" s="159" t="s">
        <v>249</v>
      </c>
      <c r="C39" s="160" t="s">
        <v>261</v>
      </c>
      <c r="D39" s="160"/>
      <c r="E39" s="160"/>
      <c r="F39" s="160">
        <f>F42+F44</f>
        <v>325224</v>
      </c>
      <c r="G39" s="159"/>
      <c r="H39" s="159"/>
      <c r="I39" s="159"/>
      <c r="J39" s="159"/>
      <c r="K39" s="159"/>
      <c r="L39" s="159"/>
      <c r="M39" s="159"/>
      <c r="N39" s="159"/>
    </row>
    <row r="40" spans="1:14" ht="12.75">
      <c r="A40" s="159"/>
      <c r="B40" s="159"/>
      <c r="C40" s="160" t="s">
        <v>262</v>
      </c>
      <c r="D40" s="160" t="s">
        <v>240</v>
      </c>
      <c r="E40" s="160"/>
      <c r="F40" s="160">
        <v>171376</v>
      </c>
      <c r="G40" s="159"/>
      <c r="H40" s="159"/>
      <c r="I40" s="159"/>
      <c r="J40" s="159"/>
      <c r="K40" s="159"/>
      <c r="L40" s="159"/>
      <c r="M40" s="159"/>
      <c r="N40" s="159"/>
    </row>
    <row r="41" spans="1:14" ht="12.75">
      <c r="A41" s="159"/>
      <c r="B41" s="159"/>
      <c r="C41" s="160" t="s">
        <v>263</v>
      </c>
      <c r="D41" s="160" t="s">
        <v>240</v>
      </c>
      <c r="E41" s="160"/>
      <c r="F41" s="160">
        <v>57966</v>
      </c>
      <c r="G41" s="159"/>
      <c r="H41" s="159"/>
      <c r="I41" s="159"/>
      <c r="J41" s="159"/>
      <c r="K41" s="159"/>
      <c r="L41" s="159"/>
      <c r="M41" s="159"/>
      <c r="N41" s="159"/>
    </row>
    <row r="42" spans="1:14" ht="12.75">
      <c r="A42" s="159"/>
      <c r="B42" s="159"/>
      <c r="C42" s="160" t="s">
        <v>264</v>
      </c>
      <c r="D42" s="160" t="s">
        <v>240</v>
      </c>
      <c r="E42" s="160"/>
      <c r="F42" s="160">
        <f>F40-F41</f>
        <v>113410</v>
      </c>
      <c r="G42" s="159"/>
      <c r="H42" s="159"/>
      <c r="I42" s="159"/>
      <c r="J42" s="159"/>
      <c r="K42" s="159"/>
      <c r="L42" s="159"/>
      <c r="M42" s="159"/>
      <c r="N42" s="159"/>
    </row>
    <row r="43" spans="1:14" ht="12.75">
      <c r="A43" s="159"/>
      <c r="B43" s="159"/>
      <c r="C43" s="160" t="s">
        <v>265</v>
      </c>
      <c r="D43" s="160" t="s">
        <v>240</v>
      </c>
      <c r="E43" s="160"/>
      <c r="F43" s="160"/>
      <c r="G43" s="159"/>
      <c r="H43" s="159"/>
      <c r="I43" s="159"/>
      <c r="J43" s="159"/>
      <c r="K43" s="159"/>
      <c r="L43" s="159"/>
      <c r="M43" s="159"/>
      <c r="N43" s="159"/>
    </row>
    <row r="44" spans="1:14" ht="12.75">
      <c r="A44" s="159"/>
      <c r="B44" s="159"/>
      <c r="C44" s="160" t="s">
        <v>266</v>
      </c>
      <c r="D44" s="160" t="s">
        <v>240</v>
      </c>
      <c r="E44" s="160"/>
      <c r="F44" s="160">
        <v>211814</v>
      </c>
      <c r="G44" s="159"/>
      <c r="H44" s="159"/>
      <c r="I44" s="159"/>
      <c r="J44" s="159"/>
      <c r="K44" s="159"/>
      <c r="L44" s="159"/>
      <c r="M44" s="159"/>
      <c r="N44" s="159"/>
    </row>
    <row r="45" spans="1:14" ht="12.75">
      <c r="A45" s="159">
        <v>10</v>
      </c>
      <c r="B45" s="159" t="s">
        <v>249</v>
      </c>
      <c r="C45" s="160" t="s">
        <v>267</v>
      </c>
      <c r="D45" s="160"/>
      <c r="E45" s="160"/>
      <c r="F45" s="160"/>
      <c r="G45" s="159"/>
      <c r="H45" s="159"/>
      <c r="I45" s="159"/>
      <c r="J45" s="159"/>
      <c r="K45" s="159"/>
      <c r="L45" s="159"/>
      <c r="M45" s="159"/>
      <c r="N45" s="159"/>
    </row>
    <row r="46" spans="1:14" ht="12.75">
      <c r="A46" s="159"/>
      <c r="B46" s="159"/>
      <c r="C46" s="160" t="s">
        <v>268</v>
      </c>
      <c r="D46" s="160" t="s">
        <v>240</v>
      </c>
      <c r="E46" s="160"/>
      <c r="F46" s="160">
        <v>0</v>
      </c>
      <c r="G46" s="159"/>
      <c r="H46" s="159"/>
      <c r="I46" s="159"/>
      <c r="J46" s="159"/>
      <c r="K46" s="159"/>
      <c r="L46" s="159"/>
      <c r="M46" s="159"/>
      <c r="N46" s="159"/>
    </row>
    <row r="47" spans="1:14" ht="12.75">
      <c r="A47" s="159"/>
      <c r="B47" s="159"/>
      <c r="C47" s="160" t="s">
        <v>269</v>
      </c>
      <c r="D47" s="160" t="s">
        <v>240</v>
      </c>
      <c r="E47" s="160"/>
      <c r="F47" s="160">
        <v>1466986</v>
      </c>
      <c r="G47" s="159"/>
      <c r="H47" s="159"/>
      <c r="I47" s="159"/>
      <c r="J47" s="159"/>
      <c r="K47" s="159"/>
      <c r="L47" s="159"/>
      <c r="M47" s="159"/>
      <c r="N47" s="159"/>
    </row>
    <row r="48" spans="1:14" ht="12.75">
      <c r="A48" s="159"/>
      <c r="B48" s="159"/>
      <c r="C48" s="160" t="s">
        <v>270</v>
      </c>
      <c r="D48" s="160" t="s">
        <v>240</v>
      </c>
      <c r="E48" s="160"/>
      <c r="F48" s="160">
        <v>2377565</v>
      </c>
      <c r="G48" s="159"/>
      <c r="H48" s="159"/>
      <c r="I48" s="159"/>
      <c r="J48" s="159"/>
      <c r="K48" s="159"/>
      <c r="L48" s="159"/>
      <c r="M48" s="159"/>
      <c r="N48" s="159"/>
    </row>
    <row r="49" spans="1:14" ht="12.75">
      <c r="A49" s="159"/>
      <c r="B49" s="159"/>
      <c r="C49" s="160" t="s">
        <v>271</v>
      </c>
      <c r="D49" s="160" t="s">
        <v>240</v>
      </c>
      <c r="E49" s="160"/>
      <c r="F49" s="160">
        <f>F48-F47</f>
        <v>910579</v>
      </c>
      <c r="G49" s="159"/>
      <c r="H49" s="159"/>
      <c r="I49" s="159"/>
      <c r="J49" s="159"/>
      <c r="K49" s="159"/>
      <c r="L49" s="159"/>
      <c r="M49" s="159"/>
      <c r="N49" s="159"/>
    </row>
    <row r="50" spans="1:14" ht="12.75">
      <c r="A50" s="159"/>
      <c r="B50" s="159"/>
      <c r="C50" s="160" t="s">
        <v>272</v>
      </c>
      <c r="D50" s="160" t="s">
        <v>240</v>
      </c>
      <c r="E50" s="160"/>
      <c r="F50" s="160">
        <v>0</v>
      </c>
      <c r="G50" s="159"/>
      <c r="H50" s="159"/>
      <c r="I50" s="159"/>
      <c r="J50" s="159"/>
      <c r="K50" s="159"/>
      <c r="L50" s="159"/>
      <c r="M50" s="159"/>
      <c r="N50" s="159"/>
    </row>
    <row r="51" spans="1:14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</row>
    <row r="52" spans="1:14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  <row r="53" spans="1:14" ht="12.75">
      <c r="A53" s="159">
        <v>11</v>
      </c>
      <c r="B53" s="159" t="s">
        <v>249</v>
      </c>
      <c r="C53" s="160" t="s">
        <v>273</v>
      </c>
      <c r="D53" s="160"/>
      <c r="E53" s="160"/>
      <c r="F53" s="160" t="s">
        <v>240</v>
      </c>
      <c r="G53" s="159"/>
      <c r="H53" s="159"/>
      <c r="I53" s="159"/>
      <c r="J53" s="159"/>
      <c r="K53" s="159"/>
      <c r="L53" s="159"/>
      <c r="M53" s="159"/>
      <c r="N53" s="159"/>
    </row>
    <row r="54" spans="1:14" ht="12.75">
      <c r="A54" s="159"/>
      <c r="B54" s="159"/>
      <c r="C54" s="160"/>
      <c r="D54" s="160"/>
      <c r="E54" s="160"/>
      <c r="F54" s="160"/>
      <c r="G54" s="159"/>
      <c r="H54" s="159"/>
      <c r="I54" s="159"/>
      <c r="J54" s="159"/>
      <c r="K54" s="159"/>
      <c r="L54" s="159"/>
      <c r="M54" s="159"/>
      <c r="N54" s="159"/>
    </row>
    <row r="55" spans="1:14" ht="12.75">
      <c r="A55" s="159">
        <v>12</v>
      </c>
      <c r="B55" s="159" t="s">
        <v>249</v>
      </c>
      <c r="C55" s="160"/>
      <c r="D55" s="160"/>
      <c r="E55" s="160"/>
      <c r="F55" s="160"/>
      <c r="G55" s="159"/>
      <c r="H55" s="159"/>
      <c r="I55" s="159"/>
      <c r="J55" s="159"/>
      <c r="K55" s="159"/>
      <c r="L55" s="159"/>
      <c r="M55" s="159"/>
      <c r="N55" s="159"/>
    </row>
    <row r="56" spans="1:14" ht="12.75">
      <c r="A56" s="159"/>
      <c r="B56" s="159"/>
      <c r="C56" s="160"/>
      <c r="D56" s="160"/>
      <c r="E56" s="160"/>
      <c r="F56" s="160"/>
      <c r="G56" s="159"/>
      <c r="H56" s="159"/>
      <c r="I56" s="159"/>
      <c r="J56" s="159"/>
      <c r="K56" s="159"/>
      <c r="L56" s="159"/>
      <c r="M56" s="159"/>
      <c r="N56" s="159"/>
    </row>
    <row r="57" spans="1:14" ht="12.75">
      <c r="A57" s="159">
        <v>13</v>
      </c>
      <c r="B57" s="159" t="s">
        <v>249</v>
      </c>
      <c r="C57" s="160"/>
      <c r="D57" s="160"/>
      <c r="E57" s="160"/>
      <c r="F57" s="160"/>
      <c r="G57" s="159"/>
      <c r="H57" s="159"/>
      <c r="I57" s="159"/>
      <c r="J57" s="159"/>
      <c r="K57" s="159"/>
      <c r="L57" s="159"/>
      <c r="M57" s="159"/>
      <c r="N57" s="159"/>
    </row>
    <row r="58" spans="1:14" ht="12.75">
      <c r="A58" s="159"/>
      <c r="B58" s="159"/>
      <c r="C58" s="160"/>
      <c r="D58" s="160"/>
      <c r="E58" s="160"/>
      <c r="F58" s="160"/>
      <c r="G58" s="159"/>
      <c r="H58" s="159"/>
      <c r="I58" s="159"/>
      <c r="J58" s="159"/>
      <c r="K58" s="159"/>
      <c r="L58" s="159"/>
      <c r="M58" s="159"/>
      <c r="N58" s="159"/>
    </row>
    <row r="59" spans="1:14" ht="12.75">
      <c r="A59" s="159">
        <v>14</v>
      </c>
      <c r="B59" s="159">
        <v>4</v>
      </c>
      <c r="C59" s="160" t="s">
        <v>274</v>
      </c>
      <c r="D59" s="160"/>
      <c r="E59" s="160"/>
      <c r="F59" s="160"/>
      <c r="G59" s="159"/>
      <c r="H59" s="159"/>
      <c r="I59" s="159"/>
      <c r="J59" s="159"/>
      <c r="K59" s="159"/>
      <c r="L59" s="159"/>
      <c r="M59" s="159"/>
      <c r="N59" s="159"/>
    </row>
    <row r="60" spans="1:14" ht="12.75">
      <c r="A60" s="159"/>
      <c r="B60" s="159"/>
      <c r="C60" s="160"/>
      <c r="D60" s="160"/>
      <c r="E60" s="160"/>
      <c r="F60" s="160"/>
      <c r="G60" s="159"/>
      <c r="H60" s="159"/>
      <c r="I60" s="159"/>
      <c r="J60" s="159"/>
      <c r="K60" s="159"/>
      <c r="L60" s="159"/>
      <c r="M60" s="159"/>
      <c r="N60" s="159"/>
    </row>
    <row r="61" spans="1:14" ht="12.75">
      <c r="A61" s="159">
        <v>15</v>
      </c>
      <c r="B61" s="159" t="s">
        <v>249</v>
      </c>
      <c r="C61" s="160" t="s">
        <v>275</v>
      </c>
      <c r="D61" s="160"/>
      <c r="E61" s="160"/>
      <c r="F61" s="160">
        <v>2001490</v>
      </c>
      <c r="G61" s="159"/>
      <c r="H61" s="159"/>
      <c r="I61" s="159"/>
      <c r="J61" s="159"/>
      <c r="K61" s="159"/>
      <c r="L61" s="159"/>
      <c r="M61" s="159"/>
      <c r="N61" s="159"/>
    </row>
    <row r="62" spans="1:14" ht="12.75">
      <c r="A62" s="159"/>
      <c r="B62" s="159"/>
      <c r="C62" s="160"/>
      <c r="D62" s="160"/>
      <c r="E62" s="160"/>
      <c r="F62" s="160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159">
        <v>16</v>
      </c>
      <c r="B63" s="159" t="s">
        <v>249</v>
      </c>
      <c r="C63" s="160" t="s">
        <v>276</v>
      </c>
      <c r="D63" s="160"/>
      <c r="E63" s="160"/>
      <c r="F63" s="160"/>
      <c r="G63" s="159"/>
      <c r="H63" s="159"/>
      <c r="I63" s="159"/>
      <c r="J63" s="159"/>
      <c r="K63" s="159"/>
      <c r="L63" s="159"/>
      <c r="M63" s="159"/>
      <c r="N63" s="159"/>
    </row>
    <row r="64" spans="1:14" ht="12.75">
      <c r="A64" s="159"/>
      <c r="B64" s="159"/>
      <c r="C64" s="160"/>
      <c r="D64" s="160"/>
      <c r="E64" s="160"/>
      <c r="F64" s="160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59">
        <v>17</v>
      </c>
      <c r="B65" s="159" t="s">
        <v>249</v>
      </c>
      <c r="C65" s="160" t="s">
        <v>277</v>
      </c>
      <c r="D65" s="160"/>
      <c r="E65" s="160"/>
      <c r="F65" s="164"/>
      <c r="G65" s="159"/>
      <c r="H65" s="159"/>
      <c r="I65" s="159"/>
      <c r="J65" s="159"/>
      <c r="K65" s="159"/>
      <c r="L65" s="159"/>
      <c r="M65" s="159"/>
      <c r="N65" s="159"/>
    </row>
    <row r="66" spans="1:14" ht="12.75">
      <c r="A66" s="159"/>
      <c r="B66" s="159"/>
      <c r="C66" s="160"/>
      <c r="D66" s="160"/>
      <c r="E66" s="160"/>
      <c r="F66" s="160"/>
      <c r="G66" s="159"/>
      <c r="H66" s="159"/>
      <c r="I66" s="159"/>
      <c r="J66" s="159"/>
      <c r="K66" s="159"/>
      <c r="L66" s="159"/>
      <c r="M66" s="159"/>
      <c r="N66" s="159"/>
    </row>
    <row r="67" spans="1:14" ht="12.75">
      <c r="A67" s="159">
        <v>18</v>
      </c>
      <c r="B67" s="159" t="s">
        <v>249</v>
      </c>
      <c r="C67" s="160" t="s">
        <v>278</v>
      </c>
      <c r="D67" s="160"/>
      <c r="E67" s="160"/>
      <c r="F67" s="160">
        <v>134560</v>
      </c>
      <c r="G67" s="159"/>
      <c r="H67" s="159"/>
      <c r="I67" s="159"/>
      <c r="J67" s="159"/>
      <c r="K67" s="159"/>
      <c r="L67" s="159"/>
      <c r="M67" s="159"/>
      <c r="N67" s="159"/>
    </row>
    <row r="68" spans="1:14" ht="12.75">
      <c r="A68" s="159"/>
      <c r="B68" s="159"/>
      <c r="C68" s="160"/>
      <c r="D68" s="160"/>
      <c r="E68" s="160"/>
      <c r="F68" s="160"/>
      <c r="G68" s="159"/>
      <c r="H68" s="159"/>
      <c r="I68" s="159"/>
      <c r="J68" s="159"/>
      <c r="K68" s="159"/>
      <c r="L68" s="159"/>
      <c r="M68" s="159"/>
      <c r="N68" s="159"/>
    </row>
    <row r="69" spans="1:14" ht="12.75">
      <c r="A69" s="159">
        <v>19</v>
      </c>
      <c r="B69" s="159" t="s">
        <v>249</v>
      </c>
      <c r="C69" s="160" t="s">
        <v>279</v>
      </c>
      <c r="D69" s="160"/>
      <c r="E69" s="160"/>
      <c r="F69" s="160">
        <v>0</v>
      </c>
      <c r="G69" s="159"/>
      <c r="H69" s="159"/>
      <c r="I69" s="159"/>
      <c r="J69" s="159"/>
      <c r="K69" s="159"/>
      <c r="L69" s="159"/>
      <c r="M69" s="159"/>
      <c r="N69" s="159"/>
    </row>
    <row r="70" spans="1:14" ht="12.75">
      <c r="A70" s="159"/>
      <c r="B70" s="159"/>
      <c r="C70" s="160"/>
      <c r="D70" s="160"/>
      <c r="E70" s="160"/>
      <c r="F70" s="160"/>
      <c r="G70" s="159"/>
      <c r="H70" s="159"/>
      <c r="I70" s="159"/>
      <c r="J70" s="159"/>
      <c r="K70" s="159"/>
      <c r="L70" s="159"/>
      <c r="M70" s="159"/>
      <c r="N70" s="159"/>
    </row>
    <row r="71" spans="1:14" ht="12.75">
      <c r="A71" s="159">
        <v>20</v>
      </c>
      <c r="B71" s="159" t="s">
        <v>249</v>
      </c>
      <c r="C71" s="160" t="s">
        <v>280</v>
      </c>
      <c r="D71" s="160"/>
      <c r="E71" s="160"/>
      <c r="F71" s="160">
        <v>0</v>
      </c>
      <c r="G71" s="159"/>
      <c r="H71" s="159"/>
      <c r="I71" s="159"/>
      <c r="J71" s="159"/>
      <c r="K71" s="159"/>
      <c r="L71" s="159"/>
      <c r="M71" s="159"/>
      <c r="N71" s="159"/>
    </row>
    <row r="72" spans="1:14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1:14" ht="12.75">
      <c r="A73" s="159">
        <v>21</v>
      </c>
      <c r="B73" s="159" t="s">
        <v>249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ht="12.75">
      <c r="A75" s="159">
        <v>22</v>
      </c>
      <c r="B75" s="160">
        <v>5</v>
      </c>
      <c r="C75" s="160" t="s">
        <v>281</v>
      </c>
      <c r="D75" s="160"/>
      <c r="E75" s="160"/>
      <c r="F75" s="160">
        <v>0</v>
      </c>
      <c r="G75" s="159"/>
      <c r="H75" s="159"/>
      <c r="I75" s="159"/>
      <c r="J75" s="159"/>
      <c r="K75" s="159"/>
      <c r="L75" s="159"/>
      <c r="M75" s="159"/>
      <c r="N75" s="159"/>
    </row>
    <row r="76" spans="1:14" ht="12.75">
      <c r="A76" s="159"/>
      <c r="B76" s="160"/>
      <c r="C76" s="160"/>
      <c r="D76" s="160"/>
      <c r="E76" s="160"/>
      <c r="F76" s="160"/>
      <c r="G76" s="159"/>
      <c r="H76" s="159"/>
      <c r="I76" s="159"/>
      <c r="J76" s="159"/>
      <c r="K76" s="159"/>
      <c r="L76" s="159"/>
      <c r="M76" s="159"/>
      <c r="N76" s="159"/>
    </row>
    <row r="77" spans="1:14" ht="12.75">
      <c r="A77" s="159">
        <v>23</v>
      </c>
      <c r="B77" s="160">
        <v>6</v>
      </c>
      <c r="C77" s="160" t="s">
        <v>282</v>
      </c>
      <c r="D77" s="160"/>
      <c r="E77" s="160"/>
      <c r="F77" s="160">
        <v>0</v>
      </c>
      <c r="G77" s="159"/>
      <c r="H77" s="159"/>
      <c r="I77" s="159"/>
      <c r="J77" s="159"/>
      <c r="K77" s="159"/>
      <c r="L77" s="159"/>
      <c r="M77" s="159"/>
      <c r="N77" s="159"/>
    </row>
    <row r="78" spans="1:14" ht="12.75">
      <c r="A78" s="159"/>
      <c r="B78" s="160"/>
      <c r="C78" s="160"/>
      <c r="D78" s="160"/>
      <c r="E78" s="160"/>
      <c r="F78" s="160"/>
      <c r="G78" s="159"/>
      <c r="H78" s="159"/>
      <c r="I78" s="159"/>
      <c r="J78" s="159"/>
      <c r="K78" s="159"/>
      <c r="L78" s="159"/>
      <c r="M78" s="159"/>
      <c r="N78" s="159"/>
    </row>
    <row r="79" spans="1:14" ht="12.75">
      <c r="A79" s="159">
        <v>24</v>
      </c>
      <c r="B79" s="160">
        <v>7</v>
      </c>
      <c r="C79" s="160" t="s">
        <v>283</v>
      </c>
      <c r="D79" s="160"/>
      <c r="E79" s="160"/>
      <c r="F79" s="160"/>
      <c r="G79" s="159"/>
      <c r="H79" s="159"/>
      <c r="I79" s="159"/>
      <c r="J79" s="159"/>
      <c r="K79" s="159"/>
      <c r="L79" s="159"/>
      <c r="M79" s="159"/>
      <c r="N79" s="159"/>
    </row>
    <row r="80" spans="1:14" ht="12.75">
      <c r="A80" s="159"/>
      <c r="B80" s="160"/>
      <c r="C80" s="160"/>
      <c r="D80" s="160"/>
      <c r="E80" s="160"/>
      <c r="F80" s="160"/>
      <c r="G80" s="159"/>
      <c r="H80" s="159"/>
      <c r="I80" s="159"/>
      <c r="J80" s="159"/>
      <c r="K80" s="159"/>
      <c r="L80" s="159"/>
      <c r="M80" s="159"/>
      <c r="N80" s="159"/>
    </row>
    <row r="81" spans="1:14" ht="12.75">
      <c r="A81" s="159">
        <v>25</v>
      </c>
      <c r="B81" s="160" t="s">
        <v>249</v>
      </c>
      <c r="C81" s="160" t="s">
        <v>284</v>
      </c>
      <c r="D81" s="160"/>
      <c r="E81" s="160"/>
      <c r="F81" s="160"/>
      <c r="G81" s="159"/>
      <c r="H81" s="159"/>
      <c r="I81" s="159"/>
      <c r="J81" s="159"/>
      <c r="K81" s="159"/>
      <c r="L81" s="159"/>
      <c r="M81" s="159"/>
      <c r="N81" s="159"/>
    </row>
    <row r="82" spans="1:14" ht="12.75">
      <c r="A82" s="159"/>
      <c r="B82" s="160"/>
      <c r="C82" s="160"/>
      <c r="D82" s="160"/>
      <c r="E82" s="160"/>
      <c r="F82" s="160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>
        <v>26</v>
      </c>
      <c r="B83" s="160" t="s">
        <v>249</v>
      </c>
      <c r="C83" s="160"/>
      <c r="D83" s="160"/>
      <c r="E83" s="160"/>
      <c r="F83" s="160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60"/>
      <c r="C84" s="160"/>
      <c r="D84" s="160"/>
      <c r="E84" s="160"/>
      <c r="F84" s="160"/>
      <c r="G84" s="159"/>
      <c r="H84" s="159"/>
      <c r="I84" s="159"/>
      <c r="J84" s="159"/>
      <c r="K84" s="159"/>
      <c r="L84" s="159"/>
      <c r="M84" s="159"/>
      <c r="N84" s="159"/>
    </row>
    <row r="85" spans="1:14" ht="12.75">
      <c r="A85" s="159">
        <v>27</v>
      </c>
      <c r="B85" s="160" t="s">
        <v>285</v>
      </c>
      <c r="C85" s="160" t="s">
        <v>286</v>
      </c>
      <c r="D85" s="160"/>
      <c r="E85" s="160"/>
      <c r="F85" s="160"/>
      <c r="G85" s="159"/>
      <c r="H85" s="159"/>
      <c r="I85" s="159"/>
      <c r="J85" s="159"/>
      <c r="K85" s="159"/>
      <c r="L85" s="159"/>
      <c r="M85" s="159"/>
      <c r="N85" s="159"/>
    </row>
    <row r="86" spans="1:14" ht="12.75">
      <c r="A86" s="159"/>
      <c r="B86" s="160"/>
      <c r="C86" s="160"/>
      <c r="D86" s="160"/>
      <c r="E86" s="160"/>
      <c r="F86" s="160"/>
      <c r="G86" s="159"/>
      <c r="H86" s="159"/>
      <c r="I86" s="159"/>
      <c r="J86" s="159"/>
      <c r="K86" s="159"/>
      <c r="L86" s="159"/>
      <c r="M86" s="159"/>
      <c r="N86" s="159"/>
    </row>
    <row r="87" spans="1:14" ht="12.75">
      <c r="A87" s="159">
        <v>28</v>
      </c>
      <c r="B87" s="160">
        <v>1</v>
      </c>
      <c r="C87" s="160" t="s">
        <v>287</v>
      </c>
      <c r="D87" s="160"/>
      <c r="E87" s="160"/>
      <c r="F87" s="160">
        <v>0</v>
      </c>
      <c r="G87" s="159"/>
      <c r="H87" s="159"/>
      <c r="I87" s="159"/>
      <c r="J87" s="159"/>
      <c r="K87" s="159"/>
      <c r="L87" s="159"/>
      <c r="M87" s="159"/>
      <c r="N87" s="159"/>
    </row>
    <row r="88" spans="1:14" ht="12.75">
      <c r="A88" s="159"/>
      <c r="B88" s="160"/>
      <c r="C88" s="160"/>
      <c r="D88" s="160"/>
      <c r="E88" s="160"/>
      <c r="F88" s="160"/>
      <c r="G88" s="159"/>
      <c r="H88" s="159"/>
      <c r="I88" s="159"/>
      <c r="J88" s="159"/>
      <c r="K88" s="159"/>
      <c r="L88" s="159"/>
      <c r="M88" s="159"/>
      <c r="N88" s="159"/>
    </row>
    <row r="89" spans="1:14" ht="12.75">
      <c r="A89" s="159">
        <v>29</v>
      </c>
      <c r="B89" s="160">
        <v>2</v>
      </c>
      <c r="C89" s="160" t="s">
        <v>288</v>
      </c>
      <c r="D89" s="160"/>
      <c r="E89" s="160"/>
      <c r="F89" s="160">
        <v>0</v>
      </c>
      <c r="G89" s="159"/>
      <c r="H89" s="159"/>
      <c r="I89" s="159"/>
      <c r="J89" s="159"/>
      <c r="K89" s="159"/>
      <c r="L89" s="159"/>
      <c r="M89" s="159"/>
      <c r="N89" s="159"/>
    </row>
    <row r="90" spans="1:14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ht="12.75">
      <c r="A91" s="160"/>
      <c r="B91" s="160"/>
      <c r="C91" s="160" t="s">
        <v>289</v>
      </c>
      <c r="D91" s="160"/>
      <c r="E91" s="160"/>
      <c r="F91" s="160"/>
      <c r="G91" s="160"/>
      <c r="H91" s="160"/>
      <c r="I91" s="160"/>
      <c r="J91" s="159"/>
      <c r="K91" s="159"/>
      <c r="L91" s="159"/>
      <c r="M91" s="159"/>
      <c r="N91" s="159"/>
    </row>
    <row r="92" spans="1:14" ht="12.75">
      <c r="A92" s="160"/>
      <c r="B92" s="160"/>
      <c r="C92" s="160"/>
      <c r="D92" s="160" t="s">
        <v>290</v>
      </c>
      <c r="E92" s="160"/>
      <c r="F92" s="160"/>
      <c r="G92" s="160"/>
      <c r="H92" s="160" t="s">
        <v>291</v>
      </c>
      <c r="I92" s="160"/>
      <c r="J92" s="159"/>
      <c r="K92" s="159"/>
      <c r="L92" s="159"/>
      <c r="M92" s="159"/>
      <c r="N92" s="159"/>
    </row>
    <row r="93" spans="1:14" ht="12.75">
      <c r="A93" s="160"/>
      <c r="B93" s="160" t="s">
        <v>32</v>
      </c>
      <c r="C93" s="160" t="s">
        <v>292</v>
      </c>
      <c r="D93" s="160" t="s">
        <v>293</v>
      </c>
      <c r="E93" s="160" t="s">
        <v>294</v>
      </c>
      <c r="F93" s="160" t="s">
        <v>295</v>
      </c>
      <c r="G93" s="160" t="s">
        <v>293</v>
      </c>
      <c r="H93" s="160" t="s">
        <v>294</v>
      </c>
      <c r="I93" s="160" t="s">
        <v>296</v>
      </c>
      <c r="J93" s="159"/>
      <c r="K93" s="159"/>
      <c r="L93" s="159"/>
      <c r="M93" s="159"/>
      <c r="N93" s="159"/>
    </row>
    <row r="94" spans="1:14" ht="12.75">
      <c r="A94" s="160">
        <v>30</v>
      </c>
      <c r="B94" s="160"/>
      <c r="C94" s="160" t="s">
        <v>297</v>
      </c>
      <c r="D94" s="160"/>
      <c r="E94" s="160"/>
      <c r="F94" s="160"/>
      <c r="G94" s="160"/>
      <c r="H94" s="160"/>
      <c r="I94" s="160"/>
      <c r="J94" s="159"/>
      <c r="K94" s="159"/>
      <c r="L94" s="159"/>
      <c r="M94" s="159"/>
      <c r="N94" s="159"/>
    </row>
    <row r="95" spans="1:14" ht="12.75">
      <c r="A95" s="160">
        <v>31</v>
      </c>
      <c r="B95" s="160"/>
      <c r="C95" s="160" t="s">
        <v>468</v>
      </c>
      <c r="D95" s="160">
        <v>2000000</v>
      </c>
      <c r="E95" s="160">
        <v>380000</v>
      </c>
      <c r="F95" s="160">
        <f>D95-E95</f>
        <v>1620000</v>
      </c>
      <c r="G95" s="160"/>
      <c r="H95" s="160">
        <v>0</v>
      </c>
      <c r="I95" s="160">
        <f>F95-H95</f>
        <v>1620000</v>
      </c>
      <c r="J95" s="159"/>
      <c r="K95" s="159"/>
      <c r="L95" s="159"/>
      <c r="M95" s="159"/>
      <c r="N95" s="159"/>
    </row>
    <row r="96" spans="1:14" ht="12.75">
      <c r="A96" s="160">
        <v>32</v>
      </c>
      <c r="B96" s="160"/>
      <c r="C96" s="160" t="s">
        <v>298</v>
      </c>
      <c r="D96" s="160"/>
      <c r="E96" s="160"/>
      <c r="F96" s="160">
        <f>D96-E96</f>
        <v>0</v>
      </c>
      <c r="G96" s="160"/>
      <c r="H96" s="160"/>
      <c r="I96" s="160">
        <f>F96-H96</f>
        <v>0</v>
      </c>
      <c r="J96" s="159"/>
      <c r="K96" s="159"/>
      <c r="L96" s="159"/>
      <c r="M96" s="159"/>
      <c r="N96" s="159"/>
    </row>
    <row r="97" spans="1:14" ht="12.75">
      <c r="A97" s="160">
        <v>33</v>
      </c>
      <c r="B97" s="160"/>
      <c r="C97" s="160" t="s">
        <v>299</v>
      </c>
      <c r="D97" s="160">
        <v>920000</v>
      </c>
      <c r="E97" s="160">
        <v>0</v>
      </c>
      <c r="F97" s="160">
        <f>D97-E97</f>
        <v>920000</v>
      </c>
      <c r="G97" s="160"/>
      <c r="H97" s="160">
        <v>0</v>
      </c>
      <c r="I97" s="160">
        <f>F97-H97</f>
        <v>920000</v>
      </c>
      <c r="J97" s="159"/>
      <c r="K97" s="159"/>
      <c r="L97" s="159"/>
      <c r="M97" s="159"/>
      <c r="N97" s="159"/>
    </row>
    <row r="98" spans="1:14" ht="12.75">
      <c r="A98" s="160"/>
      <c r="B98" s="160"/>
      <c r="C98" s="201" t="s">
        <v>469</v>
      </c>
      <c r="D98" s="160">
        <f aca="true" t="shared" si="0" ref="D98:I98">SUM(D95:D97)</f>
        <v>2920000</v>
      </c>
      <c r="E98" s="160">
        <f t="shared" si="0"/>
        <v>380000</v>
      </c>
      <c r="F98" s="160">
        <f t="shared" si="0"/>
        <v>2540000</v>
      </c>
      <c r="G98" s="160">
        <f t="shared" si="0"/>
        <v>0</v>
      </c>
      <c r="H98" s="160">
        <f t="shared" si="0"/>
        <v>0</v>
      </c>
      <c r="I98" s="160">
        <f t="shared" si="0"/>
        <v>2540000</v>
      </c>
      <c r="J98" s="159"/>
      <c r="K98" s="159"/>
      <c r="L98" s="159"/>
      <c r="M98" s="159"/>
      <c r="N98" s="159"/>
    </row>
    <row r="99" spans="1:14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</row>
    <row r="100" spans="1:14" ht="12.75">
      <c r="A100" s="159">
        <v>34</v>
      </c>
      <c r="B100" s="160">
        <v>3</v>
      </c>
      <c r="C100" s="160" t="s">
        <v>300</v>
      </c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</row>
    <row r="101" spans="1:14" ht="12.75">
      <c r="A101" s="159"/>
      <c r="B101" s="160"/>
      <c r="C101" s="160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</row>
    <row r="102" spans="1:14" ht="12.75">
      <c r="A102" s="159">
        <v>35</v>
      </c>
      <c r="B102" s="160">
        <v>4</v>
      </c>
      <c r="C102" s="160" t="s">
        <v>301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</row>
    <row r="103" spans="1:14" ht="12.75">
      <c r="A103" s="159"/>
      <c r="B103" s="160"/>
      <c r="C103" s="160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</row>
    <row r="104" spans="1:14" ht="12.75">
      <c r="A104" s="159">
        <v>36</v>
      </c>
      <c r="B104" s="160">
        <v>5</v>
      </c>
      <c r="C104" s="160" t="s">
        <v>302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</row>
    <row r="105" spans="1:14" ht="12.75">
      <c r="A105" s="159">
        <v>37</v>
      </c>
      <c r="B105" s="160"/>
      <c r="C105" s="160" t="s">
        <v>303</v>
      </c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</row>
    <row r="106" spans="1:14" ht="12.75">
      <c r="A106" s="159"/>
      <c r="B106" s="160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</row>
    <row r="107" spans="1:14" ht="12.75">
      <c r="A107" s="159">
        <v>40</v>
      </c>
      <c r="B107" s="160">
        <v>1</v>
      </c>
      <c r="C107" s="160" t="s">
        <v>304</v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</row>
    <row r="108" spans="1:14" ht="12.75">
      <c r="A108" s="159"/>
      <c r="B108" s="160"/>
      <c r="C108" s="160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</row>
    <row r="109" spans="1:14" ht="12.75">
      <c r="A109" s="159">
        <v>41</v>
      </c>
      <c r="B109" s="160">
        <v>2</v>
      </c>
      <c r="C109" s="160" t="s">
        <v>305</v>
      </c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</row>
    <row r="110" spans="1:14" ht="12.75">
      <c r="A110" s="159"/>
      <c r="B110" s="160"/>
      <c r="C110" s="160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</row>
    <row r="111" spans="1:14" ht="12.75">
      <c r="A111" s="159">
        <v>42</v>
      </c>
      <c r="B111" s="160" t="s">
        <v>249</v>
      </c>
      <c r="C111" s="160" t="s">
        <v>306</v>
      </c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</row>
    <row r="112" spans="1:14" ht="12.75">
      <c r="A112" s="159"/>
      <c r="B112" s="160"/>
      <c r="C112" s="160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</row>
    <row r="113" spans="1:14" ht="12.75">
      <c r="A113" s="159">
        <v>43</v>
      </c>
      <c r="B113" s="160" t="s">
        <v>249</v>
      </c>
      <c r="C113" s="160" t="s">
        <v>307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</row>
    <row r="114" spans="1:14" ht="12.75">
      <c r="A114" s="159"/>
      <c r="B114" s="160"/>
      <c r="C114" s="160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</row>
    <row r="115" spans="1:14" ht="12.75">
      <c r="A115" s="159">
        <v>44</v>
      </c>
      <c r="B115" s="160">
        <v>3</v>
      </c>
      <c r="C115" s="160" t="s">
        <v>308</v>
      </c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</row>
    <row r="116" spans="1:14" ht="12.7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</row>
    <row r="117" spans="1:14" ht="12.75">
      <c r="A117" s="159">
        <v>45</v>
      </c>
      <c r="B117" s="159" t="s">
        <v>249</v>
      </c>
      <c r="C117" s="160" t="s">
        <v>309</v>
      </c>
      <c r="D117" s="160"/>
      <c r="E117" s="160"/>
      <c r="F117" s="160"/>
      <c r="G117" s="160"/>
      <c r="H117" s="160"/>
      <c r="I117" s="159"/>
      <c r="J117" s="159"/>
      <c r="K117" s="159"/>
      <c r="L117" s="159"/>
      <c r="M117" s="159"/>
      <c r="N117" s="159"/>
    </row>
    <row r="118" spans="1:14" ht="12.75">
      <c r="A118" s="159"/>
      <c r="B118" s="159"/>
      <c r="C118" s="160" t="s">
        <v>310</v>
      </c>
      <c r="D118" s="160"/>
      <c r="E118" s="160" t="s">
        <v>311</v>
      </c>
      <c r="F118" s="160">
        <v>3</v>
      </c>
      <c r="G118" s="160" t="s">
        <v>240</v>
      </c>
      <c r="H118" s="160">
        <v>1006041</v>
      </c>
      <c r="I118" s="159"/>
      <c r="J118" s="159"/>
      <c r="K118" s="159"/>
      <c r="L118" s="159"/>
      <c r="M118" s="159"/>
      <c r="N118" s="159"/>
    </row>
    <row r="119" spans="1:14" ht="12.75">
      <c r="A119" s="159"/>
      <c r="B119" s="159"/>
      <c r="C119" s="160" t="s">
        <v>312</v>
      </c>
      <c r="D119" s="160"/>
      <c r="E119" s="160" t="s">
        <v>311</v>
      </c>
      <c r="F119" s="160" t="s">
        <v>313</v>
      </c>
      <c r="G119" s="160" t="s">
        <v>240</v>
      </c>
      <c r="H119" s="160" t="s">
        <v>314</v>
      </c>
      <c r="I119" s="159"/>
      <c r="J119" s="159"/>
      <c r="K119" s="159"/>
      <c r="L119" s="159"/>
      <c r="M119" s="159"/>
      <c r="N119" s="159"/>
    </row>
    <row r="120" spans="1:14" ht="12.75">
      <c r="A120" s="159"/>
      <c r="B120" s="159"/>
      <c r="C120" s="160" t="s">
        <v>315</v>
      </c>
      <c r="D120" s="160"/>
      <c r="E120" s="160" t="s">
        <v>311</v>
      </c>
      <c r="F120" s="160" t="s">
        <v>313</v>
      </c>
      <c r="G120" s="160" t="s">
        <v>240</v>
      </c>
      <c r="H120" s="160" t="s">
        <v>314</v>
      </c>
      <c r="I120" s="159"/>
      <c r="J120" s="159"/>
      <c r="K120" s="159"/>
      <c r="L120" s="159"/>
      <c r="M120" s="159"/>
      <c r="N120" s="159"/>
    </row>
    <row r="121" spans="1:14" ht="12.75">
      <c r="A121" s="159"/>
      <c r="B121" s="159"/>
      <c r="C121" s="160" t="s">
        <v>316</v>
      </c>
      <c r="D121" s="160"/>
      <c r="E121" s="160" t="s">
        <v>311</v>
      </c>
      <c r="F121" s="160">
        <v>1</v>
      </c>
      <c r="G121" s="160" t="s">
        <v>240</v>
      </c>
      <c r="H121" s="160">
        <v>166050</v>
      </c>
      <c r="I121" s="159"/>
      <c r="J121" s="159"/>
      <c r="K121" s="159"/>
      <c r="L121" s="159"/>
      <c r="M121" s="159"/>
      <c r="N121" s="159"/>
    </row>
    <row r="122" spans="1:14" ht="12.75">
      <c r="A122" s="159"/>
      <c r="B122" s="159"/>
      <c r="C122" s="160" t="s">
        <v>317</v>
      </c>
      <c r="D122" s="160"/>
      <c r="E122" s="160" t="s">
        <v>311</v>
      </c>
      <c r="F122" s="160" t="s">
        <v>313</v>
      </c>
      <c r="G122" s="160" t="s">
        <v>240</v>
      </c>
      <c r="H122" s="160" t="s">
        <v>314</v>
      </c>
      <c r="I122" s="159"/>
      <c r="J122" s="159"/>
      <c r="K122" s="159"/>
      <c r="L122" s="159"/>
      <c r="M122" s="159"/>
      <c r="N122" s="159"/>
    </row>
    <row r="123" spans="1:14" ht="12.75">
      <c r="A123" s="159"/>
      <c r="B123" s="159"/>
      <c r="C123" s="160" t="s">
        <v>318</v>
      </c>
      <c r="D123" s="160"/>
      <c r="E123" s="160" t="s">
        <v>311</v>
      </c>
      <c r="F123" s="160">
        <v>2</v>
      </c>
      <c r="G123" s="160" t="s">
        <v>240</v>
      </c>
      <c r="H123" s="160">
        <v>840000</v>
      </c>
      <c r="I123" s="159"/>
      <c r="J123" s="159"/>
      <c r="K123" s="159"/>
      <c r="L123" s="159"/>
      <c r="M123" s="159"/>
      <c r="N123" s="159"/>
    </row>
    <row r="124" spans="1:14" ht="12.75">
      <c r="A124" s="159"/>
      <c r="B124" s="159"/>
      <c r="C124" s="160" t="s">
        <v>319</v>
      </c>
      <c r="D124" s="160"/>
      <c r="E124" s="160" t="s">
        <v>311</v>
      </c>
      <c r="F124" s="160">
        <v>18</v>
      </c>
      <c r="G124" s="160" t="s">
        <v>240</v>
      </c>
      <c r="H124" s="160">
        <v>8801867</v>
      </c>
      <c r="I124" s="159"/>
      <c r="J124" s="159"/>
      <c r="K124" s="159"/>
      <c r="L124" s="159"/>
      <c r="M124" s="159"/>
      <c r="N124" s="159"/>
    </row>
    <row r="125" spans="1:14" ht="12.75">
      <c r="A125" s="159"/>
      <c r="B125" s="159"/>
      <c r="C125" s="160" t="s">
        <v>320</v>
      </c>
      <c r="D125" s="160"/>
      <c r="E125" s="160" t="s">
        <v>311</v>
      </c>
      <c r="F125" s="160">
        <v>12</v>
      </c>
      <c r="G125" s="160" t="s">
        <v>240</v>
      </c>
      <c r="H125" s="160">
        <v>8686209</v>
      </c>
      <c r="I125" s="159"/>
      <c r="J125" s="159"/>
      <c r="K125" s="159"/>
      <c r="L125" s="159"/>
      <c r="M125" s="159"/>
      <c r="N125" s="159"/>
    </row>
    <row r="126" spans="1:14" ht="12.75">
      <c r="A126" s="159"/>
      <c r="B126" s="159"/>
      <c r="C126" s="160" t="s">
        <v>321</v>
      </c>
      <c r="D126" s="160"/>
      <c r="E126" s="160" t="s">
        <v>311</v>
      </c>
      <c r="F126" s="160" t="s">
        <v>313</v>
      </c>
      <c r="G126" s="160" t="s">
        <v>240</v>
      </c>
      <c r="H126" s="160" t="s">
        <v>314</v>
      </c>
      <c r="I126" s="159"/>
      <c r="J126" s="159"/>
      <c r="K126" s="159"/>
      <c r="L126" s="159"/>
      <c r="M126" s="159"/>
      <c r="N126" s="159"/>
    </row>
    <row r="127" spans="1:14" ht="12.75">
      <c r="A127" s="159">
        <v>46</v>
      </c>
      <c r="B127" s="159" t="s">
        <v>249</v>
      </c>
      <c r="C127" s="159" t="s">
        <v>322</v>
      </c>
      <c r="D127" s="159" t="s">
        <v>470</v>
      </c>
      <c r="E127" s="159">
        <v>332624</v>
      </c>
      <c r="F127" s="159"/>
      <c r="G127" s="159"/>
      <c r="H127" s="159"/>
      <c r="I127" s="159"/>
      <c r="J127" s="159"/>
      <c r="K127" s="159"/>
      <c r="L127" s="159"/>
      <c r="M127" s="159"/>
      <c r="N127" s="159"/>
    </row>
    <row r="128" spans="1:14" ht="12.7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</row>
    <row r="129" spans="1:14" ht="12.75">
      <c r="A129" s="159">
        <v>47</v>
      </c>
      <c r="B129" s="159" t="s">
        <v>249</v>
      </c>
      <c r="C129" s="159" t="s">
        <v>323</v>
      </c>
      <c r="D129" s="159"/>
      <c r="E129" s="159">
        <v>111042</v>
      </c>
      <c r="F129" s="159"/>
      <c r="G129" s="159"/>
      <c r="H129" s="159"/>
      <c r="I129" s="159"/>
      <c r="J129" s="159"/>
      <c r="K129" s="159"/>
      <c r="L129" s="159"/>
      <c r="M129" s="159"/>
      <c r="N129" s="159"/>
    </row>
    <row r="130" spans="1:14" ht="12.7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</row>
    <row r="131" spans="1:14" ht="12.75">
      <c r="A131" s="159">
        <v>48</v>
      </c>
      <c r="B131" s="159" t="s">
        <v>249</v>
      </c>
      <c r="C131" s="159" t="s">
        <v>324</v>
      </c>
      <c r="D131" s="159"/>
      <c r="E131" s="159">
        <v>20800</v>
      </c>
      <c r="F131" s="159"/>
      <c r="G131" s="159"/>
      <c r="H131" s="159"/>
      <c r="I131" s="159"/>
      <c r="J131" s="159"/>
      <c r="K131" s="159"/>
      <c r="L131" s="159"/>
      <c r="M131" s="159"/>
      <c r="N131" s="159"/>
    </row>
    <row r="132" spans="1:14" ht="12.7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</row>
    <row r="133" spans="1:14" ht="12.75">
      <c r="A133" s="159">
        <v>49</v>
      </c>
      <c r="B133" s="159" t="s">
        <v>249</v>
      </c>
      <c r="C133" s="159" t="s">
        <v>325</v>
      </c>
      <c r="D133" s="159"/>
      <c r="E133" s="159">
        <v>0</v>
      </c>
      <c r="F133" s="159"/>
      <c r="G133" s="159"/>
      <c r="H133" s="159"/>
      <c r="I133" s="159"/>
      <c r="J133" s="159"/>
      <c r="K133" s="159"/>
      <c r="L133" s="159"/>
      <c r="M133" s="159"/>
      <c r="N133" s="159"/>
    </row>
    <row r="134" spans="1:14" ht="12.7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</row>
    <row r="135" spans="1:14" ht="12.75">
      <c r="A135" s="159">
        <v>50</v>
      </c>
      <c r="B135" s="159" t="s">
        <v>249</v>
      </c>
      <c r="C135" s="159" t="s">
        <v>326</v>
      </c>
      <c r="D135" s="159"/>
      <c r="E135" s="159">
        <v>98079</v>
      </c>
      <c r="F135" s="159"/>
      <c r="G135" s="159"/>
      <c r="H135" s="159"/>
      <c r="I135" s="159"/>
      <c r="J135" s="159"/>
      <c r="K135" s="159"/>
      <c r="L135" s="159"/>
      <c r="M135" s="159"/>
      <c r="N135" s="159"/>
    </row>
    <row r="136" spans="1:14" ht="12.7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</row>
    <row r="137" spans="1:14" ht="12.75">
      <c r="A137" s="159">
        <v>51</v>
      </c>
      <c r="B137" s="159" t="s">
        <v>249</v>
      </c>
      <c r="C137" s="159" t="s">
        <v>327</v>
      </c>
      <c r="D137" s="159"/>
      <c r="E137" s="159">
        <v>0</v>
      </c>
      <c r="F137" s="159"/>
      <c r="G137" s="159"/>
      <c r="H137" s="159"/>
      <c r="I137" s="159"/>
      <c r="J137" s="159"/>
      <c r="K137" s="159"/>
      <c r="L137" s="159"/>
      <c r="M137" s="159"/>
      <c r="N137" s="159"/>
    </row>
    <row r="138" spans="1:14" ht="12.7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</row>
    <row r="139" spans="1:14" ht="12.75">
      <c r="A139" s="159">
        <v>52</v>
      </c>
      <c r="B139" s="159" t="s">
        <v>249</v>
      </c>
      <c r="C139" s="159" t="s">
        <v>328</v>
      </c>
      <c r="D139" s="159"/>
      <c r="E139" s="159">
        <v>0</v>
      </c>
      <c r="F139" s="159"/>
      <c r="G139" s="159"/>
      <c r="H139" s="159"/>
      <c r="I139" s="159"/>
      <c r="J139" s="159"/>
      <c r="K139" s="159"/>
      <c r="L139" s="159"/>
      <c r="M139" s="159"/>
      <c r="N139" s="159"/>
    </row>
    <row r="140" spans="1:14" ht="12.7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</row>
    <row r="141" spans="1:14" ht="12.75">
      <c r="A141" s="159">
        <v>53</v>
      </c>
      <c r="B141" s="159" t="s">
        <v>249</v>
      </c>
      <c r="C141" s="159" t="s">
        <v>329</v>
      </c>
      <c r="D141" s="159"/>
      <c r="E141" s="159">
        <v>0</v>
      </c>
      <c r="F141" s="159"/>
      <c r="G141" s="159"/>
      <c r="H141" s="159"/>
      <c r="I141" s="159"/>
      <c r="J141" s="159"/>
      <c r="K141" s="159"/>
      <c r="L141" s="159"/>
      <c r="M141" s="159"/>
      <c r="N141" s="159"/>
    </row>
    <row r="142" spans="1:14" ht="12.7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</row>
    <row r="143" spans="1:14" ht="12.75">
      <c r="A143" s="159">
        <v>54</v>
      </c>
      <c r="B143" s="159" t="s">
        <v>249</v>
      </c>
      <c r="C143" s="159" t="s">
        <v>330</v>
      </c>
      <c r="D143" s="159"/>
      <c r="E143" s="159">
        <v>0</v>
      </c>
      <c r="F143" s="159"/>
      <c r="G143" s="159"/>
      <c r="H143" s="159"/>
      <c r="I143" s="159"/>
      <c r="J143" s="159"/>
      <c r="K143" s="159"/>
      <c r="L143" s="159"/>
      <c r="M143" s="159"/>
      <c r="N143" s="159"/>
    </row>
    <row r="144" spans="1:14" ht="12.7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</row>
    <row r="145" spans="1:14" ht="12.75">
      <c r="A145" s="159">
        <v>55</v>
      </c>
      <c r="B145" s="159">
        <v>4</v>
      </c>
      <c r="C145" s="159" t="s">
        <v>331</v>
      </c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</row>
    <row r="146" spans="1:14" ht="12.7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</row>
    <row r="147" spans="1:14" ht="12.75">
      <c r="A147" s="159">
        <v>56</v>
      </c>
      <c r="B147" s="159">
        <v>5</v>
      </c>
      <c r="C147" s="159" t="s">
        <v>332</v>
      </c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</row>
    <row r="148" spans="1:14" ht="12.7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</row>
    <row r="149" spans="1:14" ht="12.75">
      <c r="A149" s="159"/>
      <c r="B149" s="159" t="s">
        <v>285</v>
      </c>
      <c r="C149" s="159" t="s">
        <v>333</v>
      </c>
      <c r="D149" s="159"/>
      <c r="E149" s="159">
        <v>197485</v>
      </c>
      <c r="F149" s="159"/>
      <c r="G149" s="159"/>
      <c r="H149" s="159"/>
      <c r="I149" s="159"/>
      <c r="J149" s="159"/>
      <c r="K149" s="159"/>
      <c r="L149" s="159"/>
      <c r="M149" s="159"/>
      <c r="N149" s="159"/>
    </row>
    <row r="150" spans="1:14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</row>
    <row r="151" spans="1:14" ht="12.75">
      <c r="A151" s="159">
        <v>58</v>
      </c>
      <c r="B151" s="159">
        <v>1</v>
      </c>
      <c r="C151" s="159" t="s">
        <v>334</v>
      </c>
      <c r="D151" s="159"/>
      <c r="E151" s="159">
        <v>0</v>
      </c>
      <c r="F151" s="159"/>
      <c r="G151" s="159"/>
      <c r="H151" s="159"/>
      <c r="I151" s="159"/>
      <c r="J151" s="159"/>
      <c r="K151" s="159"/>
      <c r="L151" s="159"/>
      <c r="M151" s="159"/>
      <c r="N151" s="159"/>
    </row>
    <row r="152" spans="1:14" ht="12.7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</row>
    <row r="153" spans="1:14" ht="12.75">
      <c r="A153" s="159">
        <v>59</v>
      </c>
      <c r="B153" s="159" t="s">
        <v>249</v>
      </c>
      <c r="C153" s="159" t="s">
        <v>335</v>
      </c>
      <c r="D153" s="159"/>
      <c r="E153" s="159">
        <v>0</v>
      </c>
      <c r="F153" s="159"/>
      <c r="G153" s="159"/>
      <c r="H153" s="159"/>
      <c r="I153" s="159"/>
      <c r="J153" s="159"/>
      <c r="K153" s="159"/>
      <c r="L153" s="159"/>
      <c r="M153" s="159"/>
      <c r="N153" s="159"/>
    </row>
    <row r="154" spans="1:14" ht="12.75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</row>
    <row r="155" spans="1:14" ht="12.75">
      <c r="A155" s="159">
        <v>60</v>
      </c>
      <c r="B155" s="159" t="s">
        <v>249</v>
      </c>
      <c r="C155" s="159" t="s">
        <v>336</v>
      </c>
      <c r="D155" s="159"/>
      <c r="E155" s="159">
        <v>0</v>
      </c>
      <c r="F155" s="159"/>
      <c r="G155" s="159"/>
      <c r="H155" s="159"/>
      <c r="I155" s="159"/>
      <c r="J155" s="159"/>
      <c r="K155" s="159"/>
      <c r="L155" s="159"/>
      <c r="M155" s="159"/>
      <c r="N155" s="159"/>
    </row>
    <row r="156" spans="1:14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</row>
    <row r="157" spans="1:14" ht="12.75">
      <c r="A157" s="159">
        <v>61</v>
      </c>
      <c r="B157" s="159">
        <v>2</v>
      </c>
      <c r="C157" s="159" t="s">
        <v>337</v>
      </c>
      <c r="D157" s="159"/>
      <c r="E157" s="159">
        <v>0</v>
      </c>
      <c r="F157" s="159"/>
      <c r="G157" s="159"/>
      <c r="H157" s="159"/>
      <c r="I157" s="159"/>
      <c r="J157" s="159"/>
      <c r="K157" s="159"/>
      <c r="L157" s="159"/>
      <c r="M157" s="159"/>
      <c r="N157" s="159"/>
    </row>
    <row r="158" spans="1:14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</row>
    <row r="159" spans="1:14" ht="12.75">
      <c r="A159" s="159">
        <v>62</v>
      </c>
      <c r="B159" s="159">
        <v>3</v>
      </c>
      <c r="C159" s="159" t="s">
        <v>331</v>
      </c>
      <c r="D159" s="159"/>
      <c r="E159" s="159">
        <v>0</v>
      </c>
      <c r="F159" s="159"/>
      <c r="G159" s="159"/>
      <c r="H159" s="159"/>
      <c r="I159" s="159"/>
      <c r="J159" s="159"/>
      <c r="K159" s="159"/>
      <c r="L159" s="159"/>
      <c r="M159" s="159"/>
      <c r="N159" s="159"/>
    </row>
    <row r="160" spans="1:14" ht="12.7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</row>
    <row r="161" spans="1:14" ht="12.75">
      <c r="A161" s="159">
        <v>63</v>
      </c>
      <c r="B161" s="159">
        <v>4</v>
      </c>
      <c r="C161" s="159" t="s">
        <v>338</v>
      </c>
      <c r="D161" s="159"/>
      <c r="E161" s="159">
        <v>197485</v>
      </c>
      <c r="F161" s="159"/>
      <c r="G161" s="159"/>
      <c r="H161" s="159"/>
      <c r="I161" s="159"/>
      <c r="J161" s="159"/>
      <c r="K161" s="159"/>
      <c r="L161" s="159"/>
      <c r="M161" s="159"/>
      <c r="N161" s="159"/>
    </row>
    <row r="162" spans="1:14" ht="12.75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</row>
    <row r="163" spans="1:14" ht="12.75">
      <c r="A163" s="159"/>
      <c r="B163" s="159" t="s">
        <v>339</v>
      </c>
      <c r="C163" s="159" t="s">
        <v>211</v>
      </c>
      <c r="D163" s="159"/>
      <c r="E163" s="159">
        <v>4885728</v>
      </c>
      <c r="F163" s="159"/>
      <c r="G163" s="159"/>
      <c r="H163" s="159"/>
      <c r="I163" s="159"/>
      <c r="J163" s="159"/>
      <c r="K163" s="159"/>
      <c r="L163" s="159"/>
      <c r="M163" s="159"/>
      <c r="N163" s="159"/>
    </row>
    <row r="164" spans="1:14" ht="12.7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</row>
    <row r="165" spans="1:14" ht="12.75">
      <c r="A165" s="159">
        <v>66</v>
      </c>
      <c r="B165" s="159">
        <v>1</v>
      </c>
      <c r="C165" s="159" t="s">
        <v>340</v>
      </c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</row>
    <row r="166" spans="1:14" ht="12.7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</row>
    <row r="167" spans="1:14" ht="12.75">
      <c r="A167" s="159">
        <v>67</v>
      </c>
      <c r="B167" s="159">
        <v>2</v>
      </c>
      <c r="C167" s="159" t="s">
        <v>341</v>
      </c>
      <c r="D167" s="159"/>
      <c r="F167" s="159"/>
      <c r="G167" s="159"/>
      <c r="H167" s="159"/>
      <c r="I167" s="159"/>
      <c r="J167" s="159"/>
      <c r="K167" s="159"/>
      <c r="L167" s="159"/>
      <c r="M167" s="159"/>
      <c r="N167" s="159"/>
    </row>
    <row r="168" spans="1:14" ht="12.7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</row>
    <row r="169" spans="1:14" ht="12.75">
      <c r="A169" s="159">
        <v>68</v>
      </c>
      <c r="B169" s="159">
        <v>3</v>
      </c>
      <c r="C169" s="159" t="s">
        <v>7</v>
      </c>
      <c r="D169" s="159"/>
      <c r="E169" s="159">
        <v>4134661</v>
      </c>
      <c r="F169" s="159"/>
      <c r="G169" s="159"/>
      <c r="H169" s="159"/>
      <c r="I169" s="159"/>
      <c r="J169" s="159"/>
      <c r="K169" s="159"/>
      <c r="L169" s="159"/>
      <c r="M169" s="159"/>
      <c r="N169" s="159"/>
    </row>
    <row r="170" spans="1:14" ht="12.7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</row>
    <row r="171" spans="1:14" ht="12.75">
      <c r="A171" s="159">
        <v>69</v>
      </c>
      <c r="B171" s="159">
        <v>4</v>
      </c>
      <c r="C171" s="159" t="s">
        <v>342</v>
      </c>
      <c r="D171" s="159"/>
      <c r="E171" s="159">
        <v>1000</v>
      </c>
      <c r="F171" s="159"/>
      <c r="G171" s="159"/>
      <c r="H171" s="159"/>
      <c r="I171" s="159"/>
      <c r="J171" s="159"/>
      <c r="K171" s="159"/>
      <c r="L171" s="159"/>
      <c r="M171" s="159"/>
      <c r="N171" s="159"/>
    </row>
    <row r="172" spans="1:14" ht="12.7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</row>
    <row r="173" spans="1:14" ht="12.75">
      <c r="A173" s="159">
        <v>70</v>
      </c>
      <c r="B173" s="159">
        <v>5</v>
      </c>
      <c r="C173" s="159" t="s">
        <v>343</v>
      </c>
      <c r="D173" s="159"/>
      <c r="E173" s="159">
        <v>0</v>
      </c>
      <c r="F173" s="159"/>
      <c r="G173" s="159"/>
      <c r="H173" s="159"/>
      <c r="I173" s="159"/>
      <c r="J173" s="159"/>
      <c r="K173" s="159"/>
      <c r="L173" s="159"/>
      <c r="M173" s="159"/>
      <c r="N173" s="159"/>
    </row>
    <row r="174" spans="1:14" ht="12.7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</row>
    <row r="175" spans="1:14" ht="12.75">
      <c r="A175" s="159">
        <v>71</v>
      </c>
      <c r="B175" s="159">
        <v>6</v>
      </c>
      <c r="C175" s="159" t="s">
        <v>344</v>
      </c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</row>
    <row r="176" spans="1:14" ht="12.7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</row>
    <row r="177" spans="1:14" ht="12.75">
      <c r="A177" s="159">
        <v>72</v>
      </c>
      <c r="B177" s="159">
        <v>7</v>
      </c>
      <c r="C177" s="159" t="s">
        <v>345</v>
      </c>
      <c r="D177" s="159"/>
      <c r="E177" s="159">
        <v>229372</v>
      </c>
      <c r="F177" s="159"/>
      <c r="G177" s="159"/>
      <c r="H177" s="159"/>
      <c r="I177" s="159"/>
      <c r="J177" s="159"/>
      <c r="K177" s="159"/>
      <c r="L177" s="159"/>
      <c r="M177" s="159"/>
      <c r="N177" s="159"/>
    </row>
    <row r="178" spans="1:14" ht="12.75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</row>
    <row r="179" spans="1:14" ht="12.75">
      <c r="A179" s="159">
        <v>73</v>
      </c>
      <c r="B179" s="159">
        <v>8</v>
      </c>
      <c r="C179" s="159" t="s">
        <v>346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</row>
    <row r="180" spans="1:14" ht="12.7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</row>
    <row r="181" spans="1:14" ht="12.75">
      <c r="A181" s="159">
        <v>74</v>
      </c>
      <c r="B181" s="159">
        <v>9</v>
      </c>
      <c r="C181" s="159" t="s">
        <v>347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</row>
    <row r="182" spans="1:14" ht="12.7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</row>
    <row r="183" spans="1:14" ht="12.7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</row>
    <row r="184" spans="1:14" ht="12.7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</row>
    <row r="185" spans="1:14" ht="12.75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</row>
    <row r="186" spans="1:14" ht="12.75">
      <c r="A186" s="159">
        <v>75</v>
      </c>
      <c r="B186" s="159">
        <v>10</v>
      </c>
      <c r="C186" s="159" t="s">
        <v>348</v>
      </c>
      <c r="D186" s="159"/>
      <c r="E186" s="159">
        <v>521695</v>
      </c>
      <c r="F186" s="159"/>
      <c r="G186" s="159"/>
      <c r="H186" s="159"/>
      <c r="I186" s="159"/>
      <c r="J186" s="159"/>
      <c r="K186" s="159"/>
      <c r="L186" s="159"/>
      <c r="M186" s="159"/>
      <c r="N186" s="159"/>
    </row>
    <row r="187" spans="1:14" ht="12.75">
      <c r="A187" s="159"/>
      <c r="B187" s="159"/>
      <c r="C187" s="159"/>
      <c r="D187" s="159" t="s">
        <v>349</v>
      </c>
      <c r="E187" s="159"/>
      <c r="F187" s="159"/>
      <c r="G187" s="159"/>
      <c r="H187" s="159" t="s">
        <v>240</v>
      </c>
      <c r="I187" s="159">
        <v>579661</v>
      </c>
      <c r="J187" s="159"/>
      <c r="K187" s="159"/>
      <c r="L187" s="159"/>
      <c r="M187" s="159"/>
      <c r="N187" s="159"/>
    </row>
    <row r="188" spans="1:14" ht="12.75">
      <c r="A188" s="159"/>
      <c r="B188" s="159"/>
      <c r="C188" s="159"/>
      <c r="D188" s="159" t="s">
        <v>350</v>
      </c>
      <c r="E188" s="159"/>
      <c r="F188" s="159"/>
      <c r="G188" s="159"/>
      <c r="H188" s="159" t="s">
        <v>240</v>
      </c>
      <c r="I188" s="159">
        <v>0</v>
      </c>
      <c r="J188" s="159"/>
      <c r="K188" s="159"/>
      <c r="L188" s="159"/>
      <c r="M188" s="159"/>
      <c r="N188" s="159"/>
    </row>
    <row r="189" spans="1:14" ht="12.75">
      <c r="A189" s="159"/>
      <c r="B189" s="159"/>
      <c r="C189" s="159"/>
      <c r="D189" s="159" t="s">
        <v>40</v>
      </c>
      <c r="E189" s="159"/>
      <c r="F189" s="159"/>
      <c r="G189" s="159"/>
      <c r="H189" s="159" t="s">
        <v>240</v>
      </c>
      <c r="I189" s="159">
        <f>I187+I188</f>
        <v>579661</v>
      </c>
      <c r="J189" s="159"/>
      <c r="K189" s="159"/>
      <c r="L189" s="159"/>
      <c r="M189" s="159"/>
      <c r="N189" s="159"/>
    </row>
    <row r="190" spans="1:14" ht="12.75">
      <c r="A190" s="159"/>
      <c r="B190" s="159"/>
      <c r="C190" s="159"/>
      <c r="D190" s="159" t="s">
        <v>351</v>
      </c>
      <c r="E190" s="159"/>
      <c r="F190" s="159"/>
      <c r="G190" s="159"/>
      <c r="H190" s="159" t="s">
        <v>240</v>
      </c>
      <c r="I190" s="159">
        <v>57966</v>
      </c>
      <c r="J190" s="159"/>
      <c r="K190" s="159"/>
      <c r="L190" s="159"/>
      <c r="M190" s="159"/>
      <c r="N190" s="159"/>
    </row>
    <row r="191" spans="1:14" ht="12.75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</row>
    <row r="192" spans="1:14" ht="12.75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</row>
    <row r="193" spans="1:14" ht="12.75">
      <c r="A193" s="159"/>
      <c r="B193" s="159" t="s">
        <v>23</v>
      </c>
      <c r="C193" s="159" t="s">
        <v>352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</row>
    <row r="194" spans="1:14" ht="12.75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</row>
    <row r="195" spans="1:14" ht="12.75">
      <c r="A195" s="159"/>
      <c r="B195" s="159"/>
      <c r="C195" s="159" t="s">
        <v>353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</row>
    <row r="196" spans="1:14" ht="12.75">
      <c r="A196" s="159"/>
      <c r="B196" s="159"/>
      <c r="C196" s="159" t="s">
        <v>354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</row>
    <row r="197" spans="1:14" ht="12.75">
      <c r="A197" s="159"/>
      <c r="B197" s="159"/>
      <c r="C197" s="159" t="s">
        <v>471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</row>
    <row r="198" spans="1:14" ht="12.75">
      <c r="A198" s="159"/>
      <c r="B198" s="159"/>
      <c r="C198" s="159" t="s">
        <v>355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</row>
    <row r="199" spans="1:14" ht="12.7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</row>
    <row r="200" spans="1:14" ht="12.75">
      <c r="A200" s="159"/>
      <c r="B200" s="159"/>
      <c r="C200" s="159"/>
      <c r="D200" s="159"/>
      <c r="E200" s="159" t="s">
        <v>356</v>
      </c>
      <c r="F200" s="159"/>
      <c r="G200" s="159"/>
      <c r="H200" s="159"/>
      <c r="I200" s="159"/>
      <c r="J200" s="159"/>
      <c r="K200" s="159"/>
      <c r="L200" s="159"/>
      <c r="M200" s="159"/>
      <c r="N200" s="159"/>
    </row>
    <row r="201" spans="1:14" ht="12.75">
      <c r="A201" s="159"/>
      <c r="B201" s="159"/>
      <c r="C201" s="159"/>
      <c r="D201" s="159"/>
      <c r="E201" s="159" t="s">
        <v>472</v>
      </c>
      <c r="F201" s="159"/>
      <c r="G201" s="159"/>
      <c r="H201" s="159"/>
      <c r="I201" s="159"/>
      <c r="J201" s="159"/>
      <c r="K201" s="159"/>
      <c r="L201" s="159"/>
      <c r="M201" s="159"/>
      <c r="N201" s="159"/>
    </row>
    <row r="202" spans="1:14" ht="12.7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</row>
    <row r="203" spans="1:14" ht="12.75">
      <c r="A203" s="159"/>
      <c r="B203" s="159"/>
      <c r="C203" s="160" t="s">
        <v>473</v>
      </c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</row>
    <row r="204" spans="1:14" ht="12.75">
      <c r="A204" s="159"/>
      <c r="B204" s="159"/>
      <c r="C204" s="159"/>
      <c r="D204" s="159"/>
      <c r="E204" s="159"/>
      <c r="F204" s="159"/>
      <c r="G204" s="159"/>
      <c r="H204" s="159" t="s">
        <v>357</v>
      </c>
      <c r="I204" s="159"/>
      <c r="J204" s="159"/>
      <c r="K204" s="159"/>
      <c r="L204" s="159"/>
      <c r="M204" s="159"/>
      <c r="N204" s="159"/>
    </row>
    <row r="205" spans="1:14" ht="12.75">
      <c r="A205" s="159"/>
      <c r="B205" s="160"/>
      <c r="C205" s="160" t="s">
        <v>358</v>
      </c>
      <c r="D205" s="160"/>
      <c r="E205" s="160"/>
      <c r="F205" s="160"/>
      <c r="G205" s="160"/>
      <c r="H205" s="160"/>
      <c r="I205" s="159"/>
      <c r="J205" s="159"/>
      <c r="K205" s="159"/>
      <c r="L205" s="159"/>
      <c r="M205" s="159"/>
      <c r="N205" s="159"/>
    </row>
    <row r="206" spans="1:14" ht="12.75">
      <c r="A206" s="159"/>
      <c r="B206" s="160"/>
      <c r="C206" s="160" t="s">
        <v>359</v>
      </c>
      <c r="D206" s="160"/>
      <c r="E206" s="160"/>
      <c r="F206" s="160"/>
      <c r="G206" s="160"/>
      <c r="H206" s="160"/>
      <c r="I206" s="159"/>
      <c r="J206" s="159"/>
      <c r="K206" s="159"/>
      <c r="L206" s="159"/>
      <c r="M206" s="159"/>
      <c r="N206" s="159"/>
    </row>
    <row r="207" spans="1:14" ht="12.75">
      <c r="A207" s="159"/>
      <c r="B207" s="160"/>
      <c r="C207" s="160"/>
      <c r="D207" s="160"/>
      <c r="E207" s="160"/>
      <c r="F207" s="160"/>
      <c r="G207" s="160"/>
      <c r="H207" s="160"/>
      <c r="I207" s="159"/>
      <c r="J207" s="159"/>
      <c r="K207" s="159"/>
      <c r="L207" s="159"/>
      <c r="M207" s="159"/>
      <c r="N207" s="159"/>
    </row>
    <row r="208" spans="1:14" ht="12.75">
      <c r="A208" s="159"/>
      <c r="B208" s="160"/>
      <c r="C208" s="160"/>
      <c r="D208" s="160"/>
      <c r="E208" s="160"/>
      <c r="F208" s="160"/>
      <c r="G208" s="160"/>
      <c r="H208" s="160"/>
      <c r="I208" s="159"/>
      <c r="J208" s="159"/>
      <c r="K208" s="159"/>
      <c r="L208" s="159"/>
      <c r="M208" s="159"/>
      <c r="N208" s="159"/>
    </row>
    <row r="209" spans="1:14" ht="12.75">
      <c r="A209" s="159"/>
      <c r="B209" s="160" t="s">
        <v>32</v>
      </c>
      <c r="C209" s="160" t="s">
        <v>360</v>
      </c>
      <c r="D209" s="160"/>
      <c r="E209" s="160"/>
      <c r="F209" s="160" t="s">
        <v>361</v>
      </c>
      <c r="G209" s="160" t="s">
        <v>361</v>
      </c>
      <c r="H209" s="160" t="s">
        <v>362</v>
      </c>
      <c r="I209" s="159"/>
      <c r="J209" s="159"/>
      <c r="K209" s="159"/>
      <c r="L209" s="159"/>
      <c r="M209" s="159"/>
      <c r="N209" s="159"/>
    </row>
    <row r="210" spans="1:14" ht="12.75">
      <c r="A210" s="159"/>
      <c r="B210" s="160"/>
      <c r="C210" s="160"/>
      <c r="D210" s="160"/>
      <c r="E210" s="160"/>
      <c r="F210" s="160" t="s">
        <v>476</v>
      </c>
      <c r="G210" s="160" t="s">
        <v>475</v>
      </c>
      <c r="H210" s="160" t="s">
        <v>363</v>
      </c>
      <c r="I210" s="159"/>
      <c r="J210" s="159"/>
      <c r="K210" s="159"/>
      <c r="L210" s="159"/>
      <c r="M210" s="159"/>
      <c r="N210" s="159"/>
    </row>
    <row r="211" spans="1:14" ht="12.75">
      <c r="A211" s="159"/>
      <c r="B211" s="160">
        <v>1</v>
      </c>
      <c r="C211" s="160" t="s">
        <v>364</v>
      </c>
      <c r="D211" s="160"/>
      <c r="E211" s="160"/>
      <c r="F211" s="160">
        <v>5985</v>
      </c>
      <c r="G211" s="160">
        <v>28980</v>
      </c>
      <c r="H211" s="160">
        <f>F211-G211</f>
        <v>-22995</v>
      </c>
      <c r="I211" s="159"/>
      <c r="J211" s="159"/>
      <c r="K211" s="159"/>
      <c r="L211" s="159"/>
      <c r="M211" s="159"/>
      <c r="N211" s="159"/>
    </row>
    <row r="212" spans="1:14" ht="12.75">
      <c r="A212" s="159"/>
      <c r="B212" s="160">
        <v>2</v>
      </c>
      <c r="C212" s="160" t="s">
        <v>365</v>
      </c>
      <c r="D212" s="160"/>
      <c r="E212" s="160"/>
      <c r="F212" s="160">
        <v>403858</v>
      </c>
      <c r="G212" s="160">
        <v>1729770</v>
      </c>
      <c r="H212" s="160">
        <f>F212-G212</f>
        <v>-1325912</v>
      </c>
      <c r="I212" s="159"/>
      <c r="J212" s="159"/>
      <c r="K212" s="159"/>
      <c r="L212" s="159"/>
      <c r="M212" s="159"/>
      <c r="N212" s="159"/>
    </row>
    <row r="213" spans="1:14" ht="12.75">
      <c r="A213" s="159"/>
      <c r="B213" s="160"/>
      <c r="C213" s="160" t="s">
        <v>366</v>
      </c>
      <c r="D213" s="160"/>
      <c r="E213" s="160"/>
      <c r="F213" s="160">
        <f>SUM(F211:F212)</f>
        <v>409843</v>
      </c>
      <c r="G213" s="160">
        <f>SUM(G211:G212)</f>
        <v>1758750</v>
      </c>
      <c r="H213" s="160">
        <f>SUM(H211:H212)</f>
        <v>-1348907</v>
      </c>
      <c r="I213" s="159"/>
      <c r="J213" s="159"/>
      <c r="K213" s="159"/>
      <c r="L213" s="159"/>
      <c r="M213" s="159"/>
      <c r="N213" s="159"/>
    </row>
    <row r="214" spans="1:14" ht="12.75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</row>
    <row r="215" spans="1:14" ht="12.75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</row>
    <row r="216" spans="1:14" ht="12.75">
      <c r="A216" s="159"/>
      <c r="B216" s="160" t="s">
        <v>32</v>
      </c>
      <c r="C216" s="160" t="s">
        <v>292</v>
      </c>
      <c r="D216" s="160"/>
      <c r="E216" s="160"/>
      <c r="F216" s="160"/>
      <c r="G216" s="160"/>
      <c r="H216" s="160" t="s">
        <v>361</v>
      </c>
      <c r="I216" s="160" t="s">
        <v>361</v>
      </c>
      <c r="J216" s="160" t="s">
        <v>367</v>
      </c>
      <c r="K216" s="160" t="s">
        <v>367</v>
      </c>
      <c r="L216" s="160" t="s">
        <v>368</v>
      </c>
      <c r="M216" s="160" t="s">
        <v>369</v>
      </c>
      <c r="N216" s="160" t="s">
        <v>370</v>
      </c>
    </row>
    <row r="217" spans="1:14" ht="12.75">
      <c r="A217" s="159"/>
      <c r="B217" s="160"/>
      <c r="C217" s="160"/>
      <c r="D217" s="160"/>
      <c r="E217" s="160" t="s">
        <v>371</v>
      </c>
      <c r="F217" s="160"/>
      <c r="G217" s="160"/>
      <c r="H217" s="160" t="s">
        <v>474</v>
      </c>
      <c r="I217" s="202">
        <v>0.04247685185185185</v>
      </c>
      <c r="J217" s="160"/>
      <c r="K217" s="160"/>
      <c r="L217" s="160"/>
      <c r="M217" s="160"/>
      <c r="N217" s="160" t="s">
        <v>372</v>
      </c>
    </row>
    <row r="218" spans="1:14" ht="12.75">
      <c r="A218" s="159"/>
      <c r="B218" s="160">
        <v>1</v>
      </c>
      <c r="C218" s="160" t="s">
        <v>373</v>
      </c>
      <c r="D218" s="160" t="s">
        <v>374</v>
      </c>
      <c r="E218" s="160"/>
      <c r="F218" s="160"/>
      <c r="G218" s="160"/>
      <c r="H218" s="160">
        <v>2540000</v>
      </c>
      <c r="I218" s="160">
        <v>2540000</v>
      </c>
      <c r="J218" s="160">
        <v>0</v>
      </c>
      <c r="K218" s="160">
        <v>0</v>
      </c>
      <c r="L218" s="160"/>
      <c r="M218" s="160"/>
      <c r="N218" s="160">
        <v>0</v>
      </c>
    </row>
    <row r="219" spans="1:14" ht="12.75">
      <c r="A219" s="159"/>
      <c r="B219" s="160">
        <v>2</v>
      </c>
      <c r="C219" s="160" t="s">
        <v>294</v>
      </c>
      <c r="D219" s="160" t="s">
        <v>375</v>
      </c>
      <c r="E219" s="160"/>
      <c r="F219" s="160"/>
      <c r="G219" s="160"/>
      <c r="H219" s="160">
        <v>0</v>
      </c>
      <c r="I219" s="160"/>
      <c r="J219" s="160">
        <v>0</v>
      </c>
      <c r="K219" s="160">
        <v>0</v>
      </c>
      <c r="L219" s="160"/>
      <c r="M219" s="160"/>
      <c r="N219" s="160">
        <v>0</v>
      </c>
    </row>
    <row r="220" spans="1:14" ht="12.75">
      <c r="A220" s="159"/>
      <c r="B220" s="160">
        <v>3</v>
      </c>
      <c r="C220" s="160" t="s">
        <v>376</v>
      </c>
      <c r="D220" s="160" t="s">
        <v>374</v>
      </c>
      <c r="E220" s="160"/>
      <c r="F220" s="160"/>
      <c r="G220" s="160"/>
      <c r="H220" s="160"/>
      <c r="I220" s="160"/>
      <c r="J220" s="160">
        <v>0</v>
      </c>
      <c r="K220" s="160">
        <v>0</v>
      </c>
      <c r="L220" s="160"/>
      <c r="M220" s="160"/>
      <c r="N220" s="160">
        <v>0</v>
      </c>
    </row>
    <row r="221" spans="1:14" ht="12.75">
      <c r="A221" s="159"/>
      <c r="B221" s="160">
        <v>4</v>
      </c>
      <c r="C221" s="160" t="s">
        <v>377</v>
      </c>
      <c r="D221" s="160" t="s">
        <v>374</v>
      </c>
      <c r="E221" s="160"/>
      <c r="F221" s="160"/>
      <c r="G221" s="160"/>
      <c r="H221" s="160"/>
      <c r="I221" s="160"/>
      <c r="J221" s="160">
        <v>0</v>
      </c>
      <c r="K221" s="160">
        <v>0</v>
      </c>
      <c r="L221" s="160"/>
      <c r="M221" s="160"/>
      <c r="N221" s="160">
        <v>0</v>
      </c>
    </row>
    <row r="222" spans="1:14" ht="12.75">
      <c r="A222" s="159"/>
      <c r="B222" s="160">
        <v>5</v>
      </c>
      <c r="C222" s="160" t="s">
        <v>378</v>
      </c>
      <c r="D222" s="160" t="s">
        <v>374</v>
      </c>
      <c r="E222" s="160"/>
      <c r="F222" s="160"/>
      <c r="G222" s="160"/>
      <c r="H222" s="160"/>
      <c r="I222" s="160"/>
      <c r="J222" s="160">
        <v>0</v>
      </c>
      <c r="K222" s="160">
        <v>0</v>
      </c>
      <c r="L222" s="160"/>
      <c r="M222" s="160"/>
      <c r="N222" s="160">
        <v>0</v>
      </c>
    </row>
    <row r="223" spans="1:14" ht="12.75">
      <c r="A223" s="159"/>
      <c r="B223" s="160">
        <v>6</v>
      </c>
      <c r="C223" s="160" t="s">
        <v>379</v>
      </c>
      <c r="D223" s="160" t="s">
        <v>375</v>
      </c>
      <c r="E223" s="160"/>
      <c r="F223" s="160"/>
      <c r="G223" s="160"/>
      <c r="H223" s="160"/>
      <c r="I223" s="160"/>
      <c r="J223" s="160">
        <v>0</v>
      </c>
      <c r="K223" s="160">
        <v>0</v>
      </c>
      <c r="L223" s="160"/>
      <c r="M223" s="160"/>
      <c r="N223" s="160">
        <v>0</v>
      </c>
    </row>
    <row r="224" spans="1:14" ht="12.75">
      <c r="A224" s="159"/>
      <c r="B224" s="160">
        <v>7</v>
      </c>
      <c r="C224" s="160" t="s">
        <v>380</v>
      </c>
      <c r="D224" s="160" t="s">
        <v>375</v>
      </c>
      <c r="E224" s="160"/>
      <c r="F224" s="160"/>
      <c r="G224" s="160"/>
      <c r="H224" s="160"/>
      <c r="I224" s="160"/>
      <c r="J224" s="160">
        <v>0</v>
      </c>
      <c r="K224" s="160">
        <v>0</v>
      </c>
      <c r="L224" s="160"/>
      <c r="M224" s="160"/>
      <c r="N224" s="160">
        <v>0</v>
      </c>
    </row>
    <row r="225" spans="1:14" ht="12.75">
      <c r="A225" s="159"/>
      <c r="B225" s="160">
        <v>8</v>
      </c>
      <c r="C225" s="160" t="s">
        <v>381</v>
      </c>
      <c r="D225" s="160" t="s">
        <v>375</v>
      </c>
      <c r="E225" s="160"/>
      <c r="F225" s="160"/>
      <c r="G225" s="160"/>
      <c r="H225" s="160">
        <v>0</v>
      </c>
      <c r="I225" s="160">
        <v>0</v>
      </c>
      <c r="J225" s="160">
        <v>0</v>
      </c>
      <c r="K225" s="160">
        <v>0</v>
      </c>
      <c r="L225" s="160">
        <v>0</v>
      </c>
      <c r="M225" s="160">
        <v>0</v>
      </c>
      <c r="N225" s="160">
        <v>0</v>
      </c>
    </row>
    <row r="226" spans="1:14" ht="12.75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</row>
    <row r="227" spans="1:14" ht="12.7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</row>
    <row r="228" spans="1:14" ht="12.75">
      <c r="A228" s="160"/>
      <c r="B228" s="160"/>
      <c r="C228" s="160" t="s">
        <v>382</v>
      </c>
      <c r="D228" s="160"/>
      <c r="E228" s="160" t="s">
        <v>483</v>
      </c>
      <c r="F228" s="160"/>
      <c r="G228" s="160"/>
      <c r="H228" s="160"/>
      <c r="I228" s="160"/>
      <c r="J228" s="160"/>
      <c r="K228" s="160"/>
      <c r="L228" s="160"/>
      <c r="M228" s="160"/>
      <c r="N228" s="160"/>
    </row>
    <row r="229" spans="1:14" ht="12.7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</row>
    <row r="230" spans="1:14" ht="12.75">
      <c r="A230" s="160"/>
      <c r="B230" s="160" t="s">
        <v>32</v>
      </c>
      <c r="C230" s="160" t="s">
        <v>292</v>
      </c>
      <c r="D230" s="160" t="s">
        <v>383</v>
      </c>
      <c r="E230" s="160" t="s">
        <v>384</v>
      </c>
      <c r="F230" s="160" t="s">
        <v>385</v>
      </c>
      <c r="G230" s="160" t="s">
        <v>386</v>
      </c>
      <c r="H230" s="160" t="s">
        <v>384</v>
      </c>
      <c r="I230" s="160" t="s">
        <v>387</v>
      </c>
      <c r="J230" s="160" t="s">
        <v>296</v>
      </c>
      <c r="K230" s="160" t="s">
        <v>388</v>
      </c>
      <c r="L230" s="160"/>
      <c r="M230" s="160" t="s">
        <v>389</v>
      </c>
      <c r="N230" s="160" t="s">
        <v>390</v>
      </c>
    </row>
    <row r="231" spans="1:14" ht="12.75">
      <c r="A231" s="160"/>
      <c r="B231" s="160"/>
      <c r="C231" s="160"/>
      <c r="D231" s="160"/>
      <c r="E231" s="202">
        <v>0.04247685185185185</v>
      </c>
      <c r="F231" s="160"/>
      <c r="G231" s="160"/>
      <c r="H231" s="203" t="s">
        <v>478</v>
      </c>
      <c r="I231" s="202" t="s">
        <v>480</v>
      </c>
      <c r="J231" s="202" t="s">
        <v>478</v>
      </c>
      <c r="K231" s="160" t="s">
        <v>479</v>
      </c>
      <c r="L231" s="203" t="s">
        <v>478</v>
      </c>
      <c r="M231" s="203" t="s">
        <v>478</v>
      </c>
      <c r="N231" s="160" t="s">
        <v>391</v>
      </c>
    </row>
    <row r="232" spans="1:14" ht="12.75">
      <c r="A232" s="160"/>
      <c r="B232" s="160">
        <v>1</v>
      </c>
      <c r="C232" s="160" t="s">
        <v>477</v>
      </c>
      <c r="D232" s="160"/>
      <c r="E232" s="160">
        <v>2000000</v>
      </c>
      <c r="F232" s="160">
        <v>0</v>
      </c>
      <c r="G232" s="160"/>
      <c r="H232" s="160">
        <f>E232+F232-G232</f>
        <v>2000000</v>
      </c>
      <c r="I232" s="160">
        <v>380000</v>
      </c>
      <c r="J232" s="160">
        <f>H232-I232</f>
        <v>1620000</v>
      </c>
      <c r="K232" s="160">
        <v>0</v>
      </c>
      <c r="L232" s="160">
        <f>J232-K232</f>
        <v>1620000</v>
      </c>
      <c r="M232" s="160">
        <f>I232+K232</f>
        <v>380000</v>
      </c>
      <c r="N232" s="160">
        <v>0</v>
      </c>
    </row>
    <row r="233" spans="1:14" ht="12.75">
      <c r="A233" s="160"/>
      <c r="B233" s="160">
        <v>2</v>
      </c>
      <c r="C233" s="160"/>
      <c r="D233" s="160"/>
      <c r="E233" s="160"/>
      <c r="F233" s="160"/>
      <c r="G233" s="160"/>
      <c r="H233" s="160">
        <f aca="true" t="shared" si="1" ref="H233:H241">E233+F233-G233</f>
        <v>0</v>
      </c>
      <c r="I233" s="160"/>
      <c r="J233" s="160">
        <f aca="true" t="shared" si="2" ref="J233:J241">H233-I233</f>
        <v>0</v>
      </c>
      <c r="K233" s="160"/>
      <c r="L233" s="160">
        <f aca="true" t="shared" si="3" ref="L233:L241">J233-K233</f>
        <v>0</v>
      </c>
      <c r="M233" s="160">
        <f aca="true" t="shared" si="4" ref="M233:M241">I233+K233</f>
        <v>0</v>
      </c>
      <c r="N233" s="160">
        <v>0</v>
      </c>
    </row>
    <row r="234" spans="1:14" ht="12.75">
      <c r="A234" s="160"/>
      <c r="B234" s="160">
        <v>3</v>
      </c>
      <c r="C234" s="160"/>
      <c r="D234" s="160"/>
      <c r="E234" s="160"/>
      <c r="F234" s="160"/>
      <c r="G234" s="160"/>
      <c r="H234" s="160">
        <f t="shared" si="1"/>
        <v>0</v>
      </c>
      <c r="I234" s="160"/>
      <c r="J234" s="160">
        <f t="shared" si="2"/>
        <v>0</v>
      </c>
      <c r="K234" s="160"/>
      <c r="L234" s="160">
        <f t="shared" si="3"/>
        <v>0</v>
      </c>
      <c r="M234" s="160">
        <f t="shared" si="4"/>
        <v>0</v>
      </c>
      <c r="N234" s="160">
        <v>0</v>
      </c>
    </row>
    <row r="235" spans="1:14" ht="12.75">
      <c r="A235" s="160"/>
      <c r="B235" s="160">
        <v>4</v>
      </c>
      <c r="C235" s="160"/>
      <c r="D235" s="160"/>
      <c r="E235" s="160"/>
      <c r="F235" s="160"/>
      <c r="G235" s="160"/>
      <c r="H235" s="160">
        <f t="shared" si="1"/>
        <v>0</v>
      </c>
      <c r="I235" s="160"/>
      <c r="J235" s="160">
        <f t="shared" si="2"/>
        <v>0</v>
      </c>
      <c r="K235" s="160"/>
      <c r="L235" s="160">
        <f t="shared" si="3"/>
        <v>0</v>
      </c>
      <c r="M235" s="160">
        <f t="shared" si="4"/>
        <v>0</v>
      </c>
      <c r="N235" s="160">
        <v>0</v>
      </c>
    </row>
    <row r="236" spans="1:14" ht="12.75">
      <c r="A236" s="160"/>
      <c r="B236" s="160">
        <v>5</v>
      </c>
      <c r="C236" s="160"/>
      <c r="D236" s="160"/>
      <c r="E236" s="160"/>
      <c r="F236" s="160"/>
      <c r="G236" s="160"/>
      <c r="H236" s="160">
        <f t="shared" si="1"/>
        <v>0</v>
      </c>
      <c r="I236" s="160"/>
      <c r="J236" s="160">
        <f t="shared" si="2"/>
        <v>0</v>
      </c>
      <c r="K236" s="160"/>
      <c r="L236" s="160">
        <f t="shared" si="3"/>
        <v>0</v>
      </c>
      <c r="M236" s="160">
        <f t="shared" si="4"/>
        <v>0</v>
      </c>
      <c r="N236" s="160">
        <v>0</v>
      </c>
    </row>
    <row r="237" spans="1:14" ht="12.75">
      <c r="A237" s="160"/>
      <c r="B237" s="160" t="s">
        <v>392</v>
      </c>
      <c r="C237" s="160" t="s">
        <v>393</v>
      </c>
      <c r="D237" s="160"/>
      <c r="E237" s="160">
        <f>SUM(E232:E236)</f>
        <v>2000000</v>
      </c>
      <c r="F237" s="160">
        <f aca="true" t="shared" si="5" ref="F237:M237">SUM(F232:F236)</f>
        <v>0</v>
      </c>
      <c r="G237" s="160">
        <f t="shared" si="5"/>
        <v>0</v>
      </c>
      <c r="H237" s="160">
        <f t="shared" si="5"/>
        <v>2000000</v>
      </c>
      <c r="I237" s="160">
        <f t="shared" si="5"/>
        <v>380000</v>
      </c>
      <c r="J237" s="160">
        <f t="shared" si="5"/>
        <v>1620000</v>
      </c>
      <c r="K237" s="160">
        <f t="shared" si="5"/>
        <v>0</v>
      </c>
      <c r="L237" s="160">
        <f t="shared" si="5"/>
        <v>1620000</v>
      </c>
      <c r="M237" s="160">
        <f t="shared" si="5"/>
        <v>380000</v>
      </c>
      <c r="N237" s="160">
        <v>0</v>
      </c>
    </row>
    <row r="238" spans="1:14" ht="12.75">
      <c r="A238" s="160"/>
      <c r="B238" s="160">
        <v>1</v>
      </c>
      <c r="C238" s="160"/>
      <c r="D238" s="160"/>
      <c r="E238" s="160"/>
      <c r="F238" s="160"/>
      <c r="G238" s="160"/>
      <c r="H238" s="160">
        <f t="shared" si="1"/>
        <v>0</v>
      </c>
      <c r="I238" s="160"/>
      <c r="J238" s="160">
        <f t="shared" si="2"/>
        <v>0</v>
      </c>
      <c r="K238" s="160"/>
      <c r="L238" s="160">
        <f t="shared" si="3"/>
        <v>0</v>
      </c>
      <c r="M238" s="160">
        <f t="shared" si="4"/>
        <v>0</v>
      </c>
      <c r="N238" s="160">
        <v>0</v>
      </c>
    </row>
    <row r="239" spans="1:14" ht="12.75">
      <c r="A239" s="160"/>
      <c r="B239" s="160">
        <v>2</v>
      </c>
      <c r="C239" s="160" t="s">
        <v>481</v>
      </c>
      <c r="D239" s="160"/>
      <c r="E239" s="160">
        <v>920000</v>
      </c>
      <c r="F239" s="160"/>
      <c r="G239" s="160"/>
      <c r="H239" s="160">
        <f t="shared" si="1"/>
        <v>920000</v>
      </c>
      <c r="I239" s="160"/>
      <c r="J239" s="160">
        <f t="shared" si="2"/>
        <v>920000</v>
      </c>
      <c r="K239" s="160"/>
      <c r="L239" s="160">
        <f t="shared" si="3"/>
        <v>920000</v>
      </c>
      <c r="M239" s="160">
        <f t="shared" si="4"/>
        <v>0</v>
      </c>
      <c r="N239" s="160">
        <v>0</v>
      </c>
    </row>
    <row r="240" spans="1:14" ht="12.75">
      <c r="A240" s="160"/>
      <c r="B240" s="160">
        <v>3</v>
      </c>
      <c r="C240" s="160"/>
      <c r="D240" s="160"/>
      <c r="E240" s="160"/>
      <c r="F240" s="160"/>
      <c r="G240" s="160"/>
      <c r="H240" s="160">
        <f t="shared" si="1"/>
        <v>0</v>
      </c>
      <c r="I240" s="160"/>
      <c r="J240" s="160">
        <f t="shared" si="2"/>
        <v>0</v>
      </c>
      <c r="K240" s="160"/>
      <c r="L240" s="160">
        <f t="shared" si="3"/>
        <v>0</v>
      </c>
      <c r="M240" s="160">
        <f t="shared" si="4"/>
        <v>0</v>
      </c>
      <c r="N240" s="160">
        <v>0</v>
      </c>
    </row>
    <row r="241" spans="1:14" ht="12.75">
      <c r="A241" s="160"/>
      <c r="B241" s="160">
        <v>4</v>
      </c>
      <c r="C241" s="160"/>
      <c r="D241" s="160"/>
      <c r="E241" s="160"/>
      <c r="F241" s="160"/>
      <c r="G241" s="160"/>
      <c r="H241" s="160">
        <f t="shared" si="1"/>
        <v>0</v>
      </c>
      <c r="I241" s="160"/>
      <c r="J241" s="160">
        <f t="shared" si="2"/>
        <v>0</v>
      </c>
      <c r="K241" s="160"/>
      <c r="L241" s="160">
        <f t="shared" si="3"/>
        <v>0</v>
      </c>
      <c r="M241" s="160">
        <f t="shared" si="4"/>
        <v>0</v>
      </c>
      <c r="N241" s="160">
        <v>0</v>
      </c>
    </row>
    <row r="242" spans="1:14" ht="12.75">
      <c r="A242" s="160"/>
      <c r="B242" s="160" t="s">
        <v>285</v>
      </c>
      <c r="C242" s="160" t="s">
        <v>394</v>
      </c>
      <c r="D242" s="160"/>
      <c r="E242" s="160">
        <f>SUM(E239:E241)</f>
        <v>920000</v>
      </c>
      <c r="F242" s="160">
        <f aca="true" t="shared" si="6" ref="F242:M242">SUM(F239:F241)</f>
        <v>0</v>
      </c>
      <c r="G242" s="160">
        <f t="shared" si="6"/>
        <v>0</v>
      </c>
      <c r="H242" s="160">
        <f t="shared" si="6"/>
        <v>920000</v>
      </c>
      <c r="I242" s="160">
        <f t="shared" si="6"/>
        <v>0</v>
      </c>
      <c r="J242" s="160">
        <f t="shared" si="6"/>
        <v>920000</v>
      </c>
      <c r="K242" s="160">
        <f t="shared" si="6"/>
        <v>0</v>
      </c>
      <c r="L242" s="160">
        <f t="shared" si="6"/>
        <v>920000</v>
      </c>
      <c r="M242" s="160">
        <f t="shared" si="6"/>
        <v>0</v>
      </c>
      <c r="N242" s="160">
        <v>0</v>
      </c>
    </row>
    <row r="243" spans="1:14" ht="12.75">
      <c r="A243" s="160"/>
      <c r="B243" s="160"/>
      <c r="C243" s="160" t="s">
        <v>395</v>
      </c>
      <c r="D243" s="160"/>
      <c r="E243" s="160">
        <f>E237+E242</f>
        <v>2920000</v>
      </c>
      <c r="F243" s="160">
        <f aca="true" t="shared" si="7" ref="F243:M243">F237+F242</f>
        <v>0</v>
      </c>
      <c r="G243" s="160">
        <f t="shared" si="7"/>
        <v>0</v>
      </c>
      <c r="H243" s="160">
        <f t="shared" si="7"/>
        <v>2920000</v>
      </c>
      <c r="I243" s="160">
        <f t="shared" si="7"/>
        <v>380000</v>
      </c>
      <c r="J243" s="160">
        <f t="shared" si="7"/>
        <v>2540000</v>
      </c>
      <c r="K243" s="160">
        <f t="shared" si="7"/>
        <v>0</v>
      </c>
      <c r="L243" s="160">
        <f t="shared" si="7"/>
        <v>2540000</v>
      </c>
      <c r="M243" s="160">
        <f t="shared" si="7"/>
        <v>380000</v>
      </c>
      <c r="N243" s="160">
        <v>0</v>
      </c>
    </row>
    <row r="244" spans="1:14" ht="12.7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</row>
    <row r="245" spans="1:14" ht="12.7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 t="s">
        <v>396</v>
      </c>
      <c r="M245" s="160"/>
      <c r="N245" s="160"/>
    </row>
    <row r="246" spans="1:14" ht="12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 t="s">
        <v>482</v>
      </c>
      <c r="M246" s="160"/>
      <c r="N246" s="160"/>
    </row>
    <row r="247" spans="1:14" ht="12.75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</row>
    <row r="248" spans="1:14" ht="12.75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</row>
    <row r="249" spans="1:14" ht="12.75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</row>
    <row r="250" spans="1:14" ht="12.75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</row>
    <row r="251" spans="1:14" ht="12.75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</row>
    <row r="252" spans="1:14" ht="12.75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</row>
  </sheetData>
  <sheetProtection/>
  <printOptions/>
  <pageMargins left="0.28" right="0.16" top="0.44" bottom="0.64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22">
      <selection activeCell="A1" sqref="A1:B51"/>
    </sheetView>
  </sheetViews>
  <sheetFormatPr defaultColWidth="9.140625" defaultRowHeight="12.75"/>
  <cols>
    <col min="1" max="1" width="2.57421875" style="0" customWidth="1"/>
    <col min="2" max="2" width="88.28125" style="0" customWidth="1"/>
    <col min="3" max="3" width="9.7109375" style="0" customWidth="1"/>
    <col min="8" max="8" width="10.00390625" style="0" customWidth="1"/>
    <col min="10" max="10" width="9.7109375" style="0" customWidth="1"/>
    <col min="11" max="11" width="11.28125" style="0" customWidth="1"/>
  </cols>
  <sheetData>
    <row r="1" ht="15.75">
      <c r="B1" s="1" t="s">
        <v>455</v>
      </c>
    </row>
    <row r="3" ht="15.75">
      <c r="B3" s="150" t="s">
        <v>397</v>
      </c>
    </row>
    <row r="6" ht="12.75">
      <c r="B6" s="149" t="s">
        <v>409</v>
      </c>
    </row>
    <row r="7" ht="12.75">
      <c r="B7" s="148"/>
    </row>
    <row r="8" ht="12.75">
      <c r="B8" s="148" t="s">
        <v>419</v>
      </c>
    </row>
    <row r="9" ht="12.75">
      <c r="B9" s="148" t="s">
        <v>416</v>
      </c>
    </row>
    <row r="10" ht="12.75">
      <c r="B10" s="148" t="s">
        <v>417</v>
      </c>
    </row>
    <row r="11" ht="12.75">
      <c r="B11" s="148" t="s">
        <v>418</v>
      </c>
    </row>
    <row r="12" ht="12.75">
      <c r="B12" t="s">
        <v>398</v>
      </c>
    </row>
    <row r="13" ht="12.75">
      <c r="B13" t="s">
        <v>413</v>
      </c>
    </row>
    <row r="14" ht="12.75">
      <c r="B14" t="s">
        <v>414</v>
      </c>
    </row>
    <row r="16" ht="12.75">
      <c r="B16" t="s">
        <v>485</v>
      </c>
    </row>
    <row r="17" ht="12.75">
      <c r="B17" t="s">
        <v>399</v>
      </c>
    </row>
    <row r="18" ht="12.75">
      <c r="B18" t="s">
        <v>401</v>
      </c>
    </row>
    <row r="19" ht="12.75">
      <c r="B19" t="s">
        <v>400</v>
      </c>
    </row>
    <row r="20" ht="12.75">
      <c r="B20" t="s">
        <v>402</v>
      </c>
    </row>
    <row r="21" ht="12.75">
      <c r="B21" t="s">
        <v>403</v>
      </c>
    </row>
    <row r="22" ht="12.75">
      <c r="B22" t="s">
        <v>404</v>
      </c>
    </row>
    <row r="23" ht="12.75">
      <c r="B23" t="s">
        <v>405</v>
      </c>
    </row>
    <row r="24" ht="12.75">
      <c r="B24" t="s">
        <v>406</v>
      </c>
    </row>
    <row r="25" ht="12.75">
      <c r="B25" t="s">
        <v>407</v>
      </c>
    </row>
    <row r="26" ht="12.75">
      <c r="B26" t="s">
        <v>408</v>
      </c>
    </row>
    <row r="27" ht="12.75">
      <c r="B27" t="s">
        <v>410</v>
      </c>
    </row>
    <row r="28" spans="3:4" ht="12.75">
      <c r="C28" s="168"/>
      <c r="D28" s="168"/>
    </row>
    <row r="29" ht="12.75">
      <c r="B29" t="s">
        <v>411</v>
      </c>
    </row>
    <row r="30" ht="12.75">
      <c r="B30" t="s">
        <v>487</v>
      </c>
    </row>
    <row r="32" ht="12.75">
      <c r="B32" t="s">
        <v>412</v>
      </c>
    </row>
    <row r="33" ht="12.75">
      <c r="B33" t="s">
        <v>486</v>
      </c>
    </row>
    <row r="34" ht="12.75">
      <c r="B34" t="s">
        <v>490</v>
      </c>
    </row>
    <row r="35" ht="12.75">
      <c r="B35" s="205" t="s">
        <v>489</v>
      </c>
    </row>
    <row r="36" ht="13.5" thickBot="1">
      <c r="B36" s="205" t="s">
        <v>488</v>
      </c>
    </row>
    <row r="37" spans="2:4" ht="13.5" thickBot="1">
      <c r="B37" t="s">
        <v>491</v>
      </c>
      <c r="D37" s="167"/>
    </row>
    <row r="39" ht="12.75">
      <c r="B39" t="s">
        <v>492</v>
      </c>
    </row>
    <row r="41" ht="12.75">
      <c r="B41" t="s">
        <v>493</v>
      </c>
    </row>
    <row r="42" ht="12.75">
      <c r="B42" t="s">
        <v>494</v>
      </c>
    </row>
    <row r="44" ht="12.75">
      <c r="B44" t="s">
        <v>495</v>
      </c>
    </row>
    <row r="45" ht="12.75">
      <c r="B45" t="s">
        <v>496</v>
      </c>
    </row>
    <row r="46" ht="12.75">
      <c r="B46" t="s">
        <v>497</v>
      </c>
    </row>
    <row r="48" ht="12.75">
      <c r="B48" t="s">
        <v>498</v>
      </c>
    </row>
    <row r="49" ht="12.75">
      <c r="B49" t="s">
        <v>499</v>
      </c>
    </row>
    <row r="51" ht="12.75">
      <c r="B51" t="s">
        <v>500</v>
      </c>
    </row>
    <row r="52" ht="12.75">
      <c r="B52" s="166"/>
    </row>
    <row r="54" ht="12.75">
      <c r="B54" s="166"/>
    </row>
    <row r="56" ht="12.75">
      <c r="B56" s="166"/>
    </row>
    <row r="290" s="169" customFormat="1" ht="12.75"/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niku</cp:lastModifiedBy>
  <cp:lastPrinted>2011-06-13T20:14:06Z</cp:lastPrinted>
  <dcterms:created xsi:type="dcterms:W3CDTF">2009-03-11T13:54:22Z</dcterms:created>
  <dcterms:modified xsi:type="dcterms:W3CDTF">2011-07-21T20:18:24Z</dcterms:modified>
  <cp:category/>
  <cp:version/>
  <cp:contentType/>
  <cp:contentStatus/>
</cp:coreProperties>
</file>