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kopertina" sheetId="1" r:id="rId1"/>
    <sheet name="pasq.financiare" sheetId="2" r:id="rId2"/>
    <sheet name="pas.e amortizimit" sheetId="3" r:id="rId3"/>
  </sheets>
  <definedNames/>
  <calcPr fullCalcOnLoad="1"/>
</workbook>
</file>

<file path=xl/sharedStrings.xml><?xml version="1.0" encoding="utf-8"?>
<sst xmlns="http://schemas.openxmlformats.org/spreadsheetml/2006/main" count="302" uniqueCount="217">
  <si>
    <t>Emertimi dhe Forma ligjore</t>
  </si>
  <si>
    <t>NIPT-I</t>
  </si>
  <si>
    <t>Adresa e Selise</t>
  </si>
  <si>
    <t>Data e krijimit</t>
  </si>
  <si>
    <t>Nr. I Rregjistrit Tregtar</t>
  </si>
  <si>
    <t>Veprimtaria Kryesore</t>
  </si>
  <si>
    <t>PASQYRAT FINANCIARE</t>
  </si>
  <si>
    <t>(Ne zbatim te Standardit Kombetar te Kontabilitetit nr. 2</t>
  </si>
  <si>
    <t>dhe Ligjit Nr. 9228, date 29.04.2004 "Per Kontabilitetin dhe Pasqyrat Financiare")</t>
  </si>
  <si>
    <t>VITI 2011</t>
  </si>
  <si>
    <t>Pasqyrat Financiare jane individuale</t>
  </si>
  <si>
    <t>Pasqyrat Financiare jane te konsoliduara</t>
  </si>
  <si>
    <t>Pasqyrat Financiare jane te shprehura ne</t>
  </si>
  <si>
    <t xml:space="preserve">              Leke</t>
  </si>
  <si>
    <t>Pasqyrat Financiare jane te rrumbullakosura ne</t>
  </si>
  <si>
    <t xml:space="preserve">     </t>
  </si>
  <si>
    <t>Periudha Kontabel e Pasqyrave Financiare</t>
  </si>
  <si>
    <t>Nga 01.01.2011</t>
  </si>
  <si>
    <t>Deri 31.12.2011</t>
  </si>
  <si>
    <t>Data e mbylljes se Pasqyrave Financiare</t>
  </si>
  <si>
    <t>Zeri I Bilancit</t>
  </si>
  <si>
    <t>Shenimet</t>
  </si>
  <si>
    <t>Viti ushtrimor</t>
  </si>
  <si>
    <t>Viti paraardhes</t>
  </si>
  <si>
    <t>A</t>
  </si>
  <si>
    <t>AKTIVET</t>
  </si>
  <si>
    <t>II</t>
  </si>
  <si>
    <t>AKTIVET AFATSHKURTERA</t>
  </si>
  <si>
    <t>Aktive monetare</t>
  </si>
  <si>
    <t>Pasqyra e levizjes se kapitaleve per vitin e mbyllur me 31.12.2011</t>
  </si>
  <si>
    <t>Derivate dhe aktive te mbajtura per tregetim</t>
  </si>
  <si>
    <t>(shumat ne LEK)</t>
  </si>
  <si>
    <t>a)</t>
  </si>
  <si>
    <t>Derivatet</t>
  </si>
  <si>
    <t>b)</t>
  </si>
  <si>
    <t>Aktivet e mbajtura per tregetim</t>
  </si>
  <si>
    <t>Totali</t>
  </si>
  <si>
    <t>Aktive te tjera financiare afatshkurtera</t>
  </si>
  <si>
    <t>Llogari/Kerkesa te arketushme</t>
  </si>
  <si>
    <t>Kapitali</t>
  </si>
  <si>
    <t>Rezervat e</t>
  </si>
  <si>
    <t xml:space="preserve">Fitimet e </t>
  </si>
  <si>
    <t xml:space="preserve">Provizione per </t>
  </si>
  <si>
    <t>Llogari/Kerkesa te tjera te arketushme</t>
  </si>
  <si>
    <t>themeltar</t>
  </si>
  <si>
    <t>akumuluara</t>
  </si>
  <si>
    <t>rreziqe</t>
  </si>
  <si>
    <t>c)</t>
  </si>
  <si>
    <t>Instrumente te tjera borxhi</t>
  </si>
  <si>
    <t>d)</t>
  </si>
  <si>
    <t>Investime te tjera financiare</t>
  </si>
  <si>
    <t>Pozicioni me 31 Dhjetor 2009</t>
  </si>
  <si>
    <t>Inventari</t>
  </si>
  <si>
    <t>Lende te para</t>
  </si>
  <si>
    <t>Fitimi neto i vitit 2010</t>
  </si>
  <si>
    <t>Prodhim ne proces</t>
  </si>
  <si>
    <t>Produkte te gateshme</t>
  </si>
  <si>
    <t>Mallra per rishitje</t>
  </si>
  <si>
    <t>Pozicioni me 31 Dhjetor 2010</t>
  </si>
  <si>
    <t>f)</t>
  </si>
  <si>
    <t>Te tjera</t>
  </si>
  <si>
    <t>Aktive biollogjike afatshkurtera</t>
  </si>
  <si>
    <t>Fitimi neto i vitit 2011</t>
  </si>
  <si>
    <t>Aktive afatshkurtera te mbajtura per shitje</t>
  </si>
  <si>
    <t>Parapagime dhe shpenzime te shtyra</t>
  </si>
  <si>
    <t>AKTIVET TOTALE AFATSHKURTERA</t>
  </si>
  <si>
    <t>Pozicioni me 31 Dhjetor 2011</t>
  </si>
  <si>
    <t>AKTIVET AFATGJATA</t>
  </si>
  <si>
    <t>Investime financiare afatgjata</t>
  </si>
  <si>
    <t xml:space="preserve">a) </t>
  </si>
  <si>
    <t>Aksione dhe pjesemarrje te tjera ne njesi te kontroll.</t>
  </si>
  <si>
    <t>Aksione dhe investime te tjera ne pjesemarrje</t>
  </si>
  <si>
    <t>Aksione dhe letra me vlere</t>
  </si>
  <si>
    <t>Llogari/Kerkesa te arketushme afatgjata</t>
  </si>
  <si>
    <t>Aktive afatgjata materjale</t>
  </si>
  <si>
    <t>Ndertesa ( minus amortizimi)</t>
  </si>
  <si>
    <t>Makineri dhe paisje (minus amortizimi)</t>
  </si>
  <si>
    <t xml:space="preserve">Te tjera aktive afatgjata materjale </t>
  </si>
  <si>
    <t>Aktive biollogjike afatgjata</t>
  </si>
  <si>
    <t>Aktive afatgjata jo materjale</t>
  </si>
  <si>
    <t>Emri I mire</t>
  </si>
  <si>
    <t>Shpenzimet e zhvillimit</t>
  </si>
  <si>
    <t>Aktive te tjera afatgjata jomateriale</t>
  </si>
  <si>
    <t>Kapitali aksionar I papaguar</t>
  </si>
  <si>
    <t>Aktive te tjera afatgjata (ne proces)</t>
  </si>
  <si>
    <t>TOTALI AKTIVEVE AFATGJATA</t>
  </si>
  <si>
    <t xml:space="preserve">TOTALI AKTIVE  </t>
  </si>
  <si>
    <t>B</t>
  </si>
  <si>
    <t>PASIVET DHE KAPITALI</t>
  </si>
  <si>
    <t>I</t>
  </si>
  <si>
    <t>Pasivet afatshkurtera</t>
  </si>
  <si>
    <t>Huamarrjet</t>
  </si>
  <si>
    <t>Huat dhe obligacionet afatshkurtera</t>
  </si>
  <si>
    <t>Kthimet/Ripagesa te huave afatgjata</t>
  </si>
  <si>
    <t>Bono te konvertushme</t>
  </si>
  <si>
    <t>Huat dhe parapagimet</t>
  </si>
  <si>
    <t>Te pagueshme ndaj furnitoreve</t>
  </si>
  <si>
    <t>Te pagueshme ndaj punonjesve</t>
  </si>
  <si>
    <t>Detyrime tatimore</t>
  </si>
  <si>
    <t>Hua te tjera</t>
  </si>
  <si>
    <t>e)</t>
  </si>
  <si>
    <t>Grandet dhe te ardhura te shtyra</t>
  </si>
  <si>
    <t>Provizione afatshkurtera</t>
  </si>
  <si>
    <t>TOTALI PASIVE AFATSHKURTERA</t>
  </si>
  <si>
    <t>Pasive afatgjata</t>
  </si>
  <si>
    <t>Hua afatgjata</t>
  </si>
  <si>
    <t>Hua ,bono dhe detyrime nga qiraja financiare</t>
  </si>
  <si>
    <t>Hua te tjera afatgjata</t>
  </si>
  <si>
    <t>Provizione afatgjata</t>
  </si>
  <si>
    <t>TOTALI PASIVE AFATGJATA</t>
  </si>
  <si>
    <t>TOTALI I PASIVEVE</t>
  </si>
  <si>
    <t>III</t>
  </si>
  <si>
    <t>Aksionet e pakices</t>
  </si>
  <si>
    <t>Kapitali I aksionereve te shoqerise meme</t>
  </si>
  <si>
    <t>Kapitali aksionar</t>
  </si>
  <si>
    <t>Primi I aksionit</t>
  </si>
  <si>
    <t>Njesite ose Aksionet e thesarit(negative)</t>
  </si>
  <si>
    <t>Rezerva statutore</t>
  </si>
  <si>
    <t>Rezerva ligjore</t>
  </si>
  <si>
    <t>Rezerva te tjera</t>
  </si>
  <si>
    <t>Fitime te pashperndara</t>
  </si>
  <si>
    <t>Fitimi (humbja) e vitit financiar</t>
  </si>
  <si>
    <t>TOTALI I KAPITALIT</t>
  </si>
  <si>
    <t>TOTALI I PASIVEVE DHE KAPITALIT</t>
  </si>
  <si>
    <t>ADMINISTRATORI</t>
  </si>
  <si>
    <t>Nr</t>
  </si>
  <si>
    <t>Pershkrimi I elementeve</t>
  </si>
  <si>
    <t>Shenime</t>
  </si>
  <si>
    <t>Shitjet neto</t>
  </si>
  <si>
    <t>Te ardhura te tjera nga veprimtarite e shfrytezimit</t>
  </si>
  <si>
    <t xml:space="preserve">Ndryshime ne inventarin e produkteve te </t>
  </si>
  <si>
    <t>gateshme dhe prodhimit ne proces</t>
  </si>
  <si>
    <t>Materiale te konsumuara</t>
  </si>
  <si>
    <t>Shpenzime te tjera nga veprimtaria e</t>
  </si>
  <si>
    <t>shfrytezimit</t>
  </si>
  <si>
    <t>Shpenzime personeli</t>
  </si>
  <si>
    <t xml:space="preserve">    Pagat</t>
  </si>
  <si>
    <t xml:space="preserve">   Shpenzimet pe pensionet</t>
  </si>
  <si>
    <t>Amortizimi dhe zhvleresimet</t>
  </si>
  <si>
    <t xml:space="preserve">Shpenzime te tjera </t>
  </si>
  <si>
    <t>Totali I shpenzimeve (4 deri 8)</t>
  </si>
  <si>
    <t>Fitimi (humbja) nga veprimtarite e shfrytezimit</t>
  </si>
  <si>
    <t>Te ardhura dhe shpenzimet financiare nga</t>
  </si>
  <si>
    <t>njesite e kontrolluara</t>
  </si>
  <si>
    <t>pjesemarrjet</t>
  </si>
  <si>
    <t>Te ardhura dhe shpenzime te tjera financiare</t>
  </si>
  <si>
    <t xml:space="preserve">    Te ardhurat dhe shpenzimet financiare nga</t>
  </si>
  <si>
    <t xml:space="preserve">    investime te tjera financiare afatgjata</t>
  </si>
  <si>
    <t xml:space="preserve">    Te ardhurat dhe shpenzimet nga interesi</t>
  </si>
  <si>
    <t xml:space="preserve">    Fitimet (humbjet) nga kursi I kembimit</t>
  </si>
  <si>
    <t>Totali I te adhurave dhe shpenzimeve financiare</t>
  </si>
  <si>
    <t>Fitimi (humbja) para tatimit</t>
  </si>
  <si>
    <t>Shpenzimi I tatimit mbi fitimin</t>
  </si>
  <si>
    <t>Fitimi (humbja) neto e vitit financiar</t>
  </si>
  <si>
    <t>Elementet e pasqyrave te konsoliduara</t>
  </si>
  <si>
    <t>31 Dhjetor 2011</t>
  </si>
  <si>
    <t>31 Dhjetor 2010</t>
  </si>
  <si>
    <t>Fluksi I parave nga veprimtarite e shfrytzim.</t>
  </si>
  <si>
    <t>Fitimi para tatimit</t>
  </si>
  <si>
    <t>Rregullime per:</t>
  </si>
  <si>
    <t xml:space="preserve">               Amortizimi</t>
  </si>
  <si>
    <t>Rritje (renje) ne tepricen e kerkesave te arketushme</t>
  </si>
  <si>
    <t xml:space="preserve">nga aktiviteti si dhe kerkesave te arketushme te </t>
  </si>
  <si>
    <t>tjera</t>
  </si>
  <si>
    <t>Rritje (renje) ne tepricen e inventarit</t>
  </si>
  <si>
    <t>Rritje (renje) ne tepricen e detyrimeve per tu</t>
  </si>
  <si>
    <t>paguar nga aktiviteti</t>
  </si>
  <si>
    <t>Tatimi I fitimit I llogaritur</t>
  </si>
  <si>
    <t>Paraja neto nga aktiviteti I shfrytezimit</t>
  </si>
  <si>
    <t>Fluksi I parave nga veprimtarite investuese</t>
  </si>
  <si>
    <t xml:space="preserve">    Blerje paisje</t>
  </si>
  <si>
    <t>Paraja neto e perdorur ne aktivitete investuese</t>
  </si>
  <si>
    <t>Fluksi I parave nga veprimtarite financiare</t>
  </si>
  <si>
    <t>Fitimi ne para</t>
  </si>
  <si>
    <t>Rritja/Renja neto ne mjete monetare</t>
  </si>
  <si>
    <t>Mjetet monetare ne fillim te periudhes</t>
  </si>
  <si>
    <t>Mjetet monetare ne fund te periudhes</t>
  </si>
  <si>
    <t>Bilanci Kontabel I Shoqerise "MUCA" shpk  31.12.2011</t>
  </si>
  <si>
    <t>Pasqyra e te Ardhurave e Shpenzimeve e Shoqerise "MUCA" shpk me 31.12.2011</t>
  </si>
  <si>
    <t>Pasqyra e Fluksit te parave e Shoqerise "MUCA" shpk me 31.12.2011</t>
  </si>
  <si>
    <t xml:space="preserve">  "MUCA" shpk</t>
  </si>
  <si>
    <t>Toka   (M. Transporti)</t>
  </si>
  <si>
    <t>Parapagime te arketuara (Debitore e kreditore te tjere)</t>
  </si>
  <si>
    <t>13,1</t>
  </si>
  <si>
    <t>13,2</t>
  </si>
  <si>
    <t>13,3</t>
  </si>
  <si>
    <t>13,4</t>
  </si>
  <si>
    <t xml:space="preserve">    Sponsorizime</t>
  </si>
  <si>
    <t>NIPT K01421002H</t>
  </si>
  <si>
    <t>Shoqeria "Muca" shpk</t>
  </si>
  <si>
    <t>"Muca" shpk</t>
  </si>
  <si>
    <t>K01421002H</t>
  </si>
  <si>
    <t>Tregti Import Eksport</t>
  </si>
  <si>
    <t>Nr.</t>
  </si>
  <si>
    <t xml:space="preserve">   Emertimi</t>
  </si>
  <si>
    <t xml:space="preserve">   Sasia</t>
  </si>
  <si>
    <t xml:space="preserve">   Gjendje</t>
  </si>
  <si>
    <t xml:space="preserve">  Shtesa nga</t>
  </si>
  <si>
    <t xml:space="preserve">  rivleresimet</t>
  </si>
  <si>
    <t xml:space="preserve">  Shtesa</t>
  </si>
  <si>
    <t xml:space="preserve">  Pakesime </t>
  </si>
  <si>
    <t xml:space="preserve">  12/31/2011</t>
  </si>
  <si>
    <t xml:space="preserve">   TOTALI</t>
  </si>
  <si>
    <t>Toka</t>
  </si>
  <si>
    <t>Ndertime</t>
  </si>
  <si>
    <t>Makineri, paisje</t>
  </si>
  <si>
    <t>Mjete transporti</t>
  </si>
  <si>
    <t>kompjuterike</t>
  </si>
  <si>
    <t>Zyre</t>
  </si>
  <si>
    <t xml:space="preserve">   Aktivet Afatgjata Materiale me vlere fillestare      2011</t>
  </si>
  <si>
    <t xml:space="preserve">   Amortizimi A. A. Materiale      2011</t>
  </si>
  <si>
    <t xml:space="preserve">        Vlera Kontabel Neto e A. A. Materiale           2011</t>
  </si>
  <si>
    <t xml:space="preserve">       Administratori</t>
  </si>
  <si>
    <t xml:space="preserve">    Shpenzimet per sigurime shoqerore e shendetesore</t>
  </si>
  <si>
    <t>Paraja neto e perd. Ne aktivitete financiare</t>
  </si>
  <si>
    <t>Te ardhura nga huamarrje afatgjata</t>
  </si>
  <si>
    <t>Autostrada Tr-Dr , km 13 Picar Vore Tirane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</si>
</sst>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3" fontId="0" fillId="33" borderId="19" xfId="0" applyNumberForma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5" fillId="34" borderId="19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5" fillId="34" borderId="19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8" fillId="34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0" fillId="34" borderId="19" xfId="0" applyFill="1" applyBorder="1" applyAlignment="1">
      <alignment/>
    </xf>
    <xf numFmtId="0" fontId="7" fillId="34" borderId="19" xfId="0" applyFont="1" applyFill="1" applyBorder="1" applyAlignment="1">
      <alignment/>
    </xf>
    <xf numFmtId="2" fontId="0" fillId="0" borderId="1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zoomScalePageLayoutView="0" workbookViewId="0" topLeftCell="A37">
      <selection activeCell="M9" sqref="M9"/>
    </sheetView>
  </sheetViews>
  <sheetFormatPr defaultColWidth="9.140625" defaultRowHeight="12.75"/>
  <cols>
    <col min="1" max="1" width="3.28125" style="0" customWidth="1"/>
    <col min="6" max="6" width="10.140625" style="0" bestFit="1" customWidth="1"/>
    <col min="11" max="11" width="3.8515625" style="0" customWidth="1"/>
  </cols>
  <sheetData>
    <row r="2" spans="2:10" ht="12.75">
      <c r="B2" s="1"/>
      <c r="C2" s="2" t="s">
        <v>0</v>
      </c>
      <c r="D2" s="2"/>
      <c r="E2" s="2"/>
      <c r="F2" s="45" t="s">
        <v>190</v>
      </c>
      <c r="G2" s="3"/>
      <c r="H2" s="3"/>
      <c r="I2" s="3"/>
      <c r="J2" s="4"/>
    </row>
    <row r="3" spans="2:10" ht="12.75">
      <c r="B3" s="5"/>
      <c r="C3" s="6" t="s">
        <v>1</v>
      </c>
      <c r="D3" s="6"/>
      <c r="E3" s="6"/>
      <c r="F3" s="45" t="s">
        <v>191</v>
      </c>
      <c r="G3" s="3"/>
      <c r="H3" s="6"/>
      <c r="I3" s="6"/>
      <c r="J3" s="7"/>
    </row>
    <row r="4" spans="2:10" ht="15.75">
      <c r="B4" s="5"/>
      <c r="C4" s="6" t="s">
        <v>2</v>
      </c>
      <c r="D4" s="6"/>
      <c r="E4" s="6"/>
      <c r="F4" s="56" t="s">
        <v>216</v>
      </c>
      <c r="G4" s="57"/>
      <c r="H4" s="57"/>
      <c r="I4" s="57"/>
      <c r="J4" s="58"/>
    </row>
    <row r="5" spans="2:10" ht="12.75">
      <c r="B5" s="5"/>
      <c r="C5" s="6"/>
      <c r="D5" s="6"/>
      <c r="E5" s="6"/>
      <c r="F5" s="47"/>
      <c r="G5" s="6"/>
      <c r="H5" s="6"/>
      <c r="I5" s="6"/>
      <c r="J5" s="7"/>
    </row>
    <row r="6" spans="2:10" ht="12.75">
      <c r="B6" s="5"/>
      <c r="C6" s="6" t="s">
        <v>3</v>
      </c>
      <c r="D6" s="6"/>
      <c r="E6" s="6"/>
      <c r="F6" s="48">
        <v>36579</v>
      </c>
      <c r="G6" s="6"/>
      <c r="H6" s="6"/>
      <c r="I6" s="6"/>
      <c r="J6" s="7"/>
    </row>
    <row r="7" spans="2:10" ht="12.75">
      <c r="B7" s="5"/>
      <c r="C7" s="6" t="s">
        <v>4</v>
      </c>
      <c r="D7" s="6"/>
      <c r="E7" s="6"/>
      <c r="F7" s="45">
        <v>23078</v>
      </c>
      <c r="G7" s="3"/>
      <c r="H7" s="6"/>
      <c r="I7" s="6"/>
      <c r="J7" s="7"/>
    </row>
    <row r="8" spans="2:10" ht="12.75">
      <c r="B8" s="5"/>
      <c r="C8" s="6"/>
      <c r="D8" s="6"/>
      <c r="E8" s="6"/>
      <c r="F8" s="47"/>
      <c r="G8" s="6"/>
      <c r="H8" s="6"/>
      <c r="I8" s="6"/>
      <c r="J8" s="7"/>
    </row>
    <row r="9" spans="2:10" ht="12.75">
      <c r="B9" s="5"/>
      <c r="C9" s="6" t="s">
        <v>5</v>
      </c>
      <c r="D9" s="6"/>
      <c r="E9" s="6"/>
      <c r="F9" s="47" t="s">
        <v>192</v>
      </c>
      <c r="G9" s="6"/>
      <c r="H9" s="6"/>
      <c r="I9" s="6"/>
      <c r="J9" s="7"/>
    </row>
    <row r="10" spans="2:10" ht="12.75">
      <c r="B10" s="5"/>
      <c r="C10" s="6"/>
      <c r="D10" s="6"/>
      <c r="E10" s="6"/>
      <c r="F10" s="45"/>
      <c r="G10" s="3"/>
      <c r="H10" s="3"/>
      <c r="I10" s="3"/>
      <c r="J10" s="7"/>
    </row>
    <row r="11" spans="2:10" ht="12.75">
      <c r="B11" s="5"/>
      <c r="C11" s="6"/>
      <c r="D11" s="6"/>
      <c r="E11" s="6"/>
      <c r="F11" s="45"/>
      <c r="G11" s="3"/>
      <c r="H11" s="3"/>
      <c r="I11" s="3"/>
      <c r="J11" s="7"/>
    </row>
    <row r="12" spans="2:10" ht="12.75">
      <c r="B12" s="5"/>
      <c r="C12" s="6"/>
      <c r="D12" s="6"/>
      <c r="E12" s="6"/>
      <c r="F12" s="6"/>
      <c r="G12" s="6"/>
      <c r="H12" s="6"/>
      <c r="I12" s="6"/>
      <c r="J12" s="7"/>
    </row>
    <row r="13" spans="2:10" ht="12.75">
      <c r="B13" s="5"/>
      <c r="C13" s="6"/>
      <c r="D13" s="6"/>
      <c r="E13" s="6"/>
      <c r="F13" s="6"/>
      <c r="G13" s="6"/>
      <c r="H13" s="6"/>
      <c r="I13" s="6"/>
      <c r="J13" s="7"/>
    </row>
    <row r="14" spans="2:10" ht="12.75">
      <c r="B14" s="5"/>
      <c r="C14" s="6"/>
      <c r="D14" s="6"/>
      <c r="E14" s="6"/>
      <c r="F14" s="6"/>
      <c r="G14" s="6"/>
      <c r="H14" s="6"/>
      <c r="I14" s="6"/>
      <c r="J14" s="7"/>
    </row>
    <row r="15" spans="2:10" ht="12.75">
      <c r="B15" s="5"/>
      <c r="C15" s="6"/>
      <c r="D15" s="6"/>
      <c r="E15" s="6"/>
      <c r="F15" s="6"/>
      <c r="G15" s="6"/>
      <c r="H15" s="6"/>
      <c r="I15" s="6"/>
      <c r="J15" s="7"/>
    </row>
    <row r="16" spans="2:10" ht="12.75">
      <c r="B16" s="5"/>
      <c r="C16" s="6"/>
      <c r="D16" s="6"/>
      <c r="E16" s="6"/>
      <c r="F16" s="6"/>
      <c r="G16" s="6"/>
      <c r="H16" s="6"/>
      <c r="I16" s="6"/>
      <c r="J16" s="7"/>
    </row>
    <row r="17" spans="2:10" ht="12.75">
      <c r="B17" s="5"/>
      <c r="C17" s="6"/>
      <c r="D17" s="6"/>
      <c r="E17" s="6"/>
      <c r="F17" s="6"/>
      <c r="G17" s="6"/>
      <c r="H17" s="6"/>
      <c r="I17" s="6"/>
      <c r="J17" s="7"/>
    </row>
    <row r="18" spans="2:10" ht="12.75">
      <c r="B18" s="5"/>
      <c r="C18" s="6"/>
      <c r="D18" s="6"/>
      <c r="E18" s="6"/>
      <c r="F18" s="6"/>
      <c r="G18" s="6"/>
      <c r="H18" s="6"/>
      <c r="I18" s="6"/>
      <c r="J18" s="7"/>
    </row>
    <row r="19" spans="2:10" ht="33.75">
      <c r="B19" s="5"/>
      <c r="C19" s="9" t="s">
        <v>6</v>
      </c>
      <c r="D19" s="10"/>
      <c r="E19" s="10"/>
      <c r="F19" s="6"/>
      <c r="G19" s="6"/>
      <c r="H19" s="6"/>
      <c r="I19" s="6"/>
      <c r="J19" s="7"/>
    </row>
    <row r="20" spans="2:10" ht="12" customHeight="1">
      <c r="B20" s="5"/>
      <c r="C20" s="9"/>
      <c r="D20" s="10"/>
      <c r="E20" s="10"/>
      <c r="F20" s="6"/>
      <c r="G20" s="6"/>
      <c r="H20" s="6"/>
      <c r="I20" s="6"/>
      <c r="J20" s="7"/>
    </row>
    <row r="21" spans="2:10" ht="12.75">
      <c r="B21" s="5"/>
      <c r="C21" s="6"/>
      <c r="D21" s="6"/>
      <c r="E21" s="6"/>
      <c r="F21" s="6"/>
      <c r="G21" s="6"/>
      <c r="H21" s="6"/>
      <c r="I21" s="6"/>
      <c r="J21" s="7"/>
    </row>
    <row r="22" spans="2:10" ht="12.75">
      <c r="B22" s="5"/>
      <c r="C22" s="6"/>
      <c r="D22" s="6" t="s">
        <v>7</v>
      </c>
      <c r="E22" s="6"/>
      <c r="F22" s="6"/>
      <c r="G22" s="6"/>
      <c r="H22" s="6"/>
      <c r="I22" s="6"/>
      <c r="J22" s="7"/>
    </row>
    <row r="23" spans="2:10" ht="12.75">
      <c r="B23" s="5"/>
      <c r="C23" s="6" t="s">
        <v>8</v>
      </c>
      <c r="D23" s="6"/>
      <c r="E23" s="6"/>
      <c r="F23" s="6"/>
      <c r="G23" s="6"/>
      <c r="H23" s="6"/>
      <c r="I23" s="6"/>
      <c r="J23" s="7"/>
    </row>
    <row r="24" spans="2:10" ht="12.75">
      <c r="B24" s="5"/>
      <c r="C24" s="6"/>
      <c r="D24" s="6"/>
      <c r="E24" s="6"/>
      <c r="F24" s="6"/>
      <c r="G24" s="6"/>
      <c r="H24" s="6"/>
      <c r="I24" s="6"/>
      <c r="J24" s="7"/>
    </row>
    <row r="25" spans="2:10" ht="12.75">
      <c r="B25" s="5"/>
      <c r="C25" s="6"/>
      <c r="D25" s="6"/>
      <c r="E25" s="6"/>
      <c r="F25" s="6"/>
      <c r="G25" s="6"/>
      <c r="H25" s="6"/>
      <c r="I25" s="6"/>
      <c r="J25" s="7"/>
    </row>
    <row r="26" spans="2:10" ht="12.75">
      <c r="B26" s="5"/>
      <c r="C26" s="6"/>
      <c r="D26" s="6"/>
      <c r="E26" s="6"/>
      <c r="F26" s="6"/>
      <c r="G26" s="6"/>
      <c r="H26" s="6"/>
      <c r="I26" s="6"/>
      <c r="J26" s="7"/>
    </row>
    <row r="27" spans="2:10" ht="12.75">
      <c r="B27" s="5"/>
      <c r="C27" s="6"/>
      <c r="D27" s="6"/>
      <c r="E27" s="6"/>
      <c r="F27" s="6"/>
      <c r="G27" s="6"/>
      <c r="H27" s="6"/>
      <c r="I27" s="6"/>
      <c r="J27" s="7"/>
    </row>
    <row r="28" spans="2:10" ht="35.25">
      <c r="B28" s="5"/>
      <c r="C28" s="6"/>
      <c r="D28" s="6"/>
      <c r="E28" s="11" t="s">
        <v>9</v>
      </c>
      <c r="F28" s="6"/>
      <c r="G28" s="6"/>
      <c r="H28" s="6"/>
      <c r="I28" s="6"/>
      <c r="J28" s="7"/>
    </row>
    <row r="29" spans="2:10" ht="12.75">
      <c r="B29" s="5"/>
      <c r="C29" s="6"/>
      <c r="D29" s="6"/>
      <c r="E29" s="6"/>
      <c r="F29" s="6"/>
      <c r="G29" s="6"/>
      <c r="H29" s="6"/>
      <c r="I29" s="6"/>
      <c r="J29" s="7"/>
    </row>
    <row r="30" spans="2:10" ht="12.75">
      <c r="B30" s="5"/>
      <c r="C30" s="6"/>
      <c r="D30" s="6"/>
      <c r="E30" s="6"/>
      <c r="F30" s="6"/>
      <c r="G30" s="6"/>
      <c r="H30" s="6"/>
      <c r="I30" s="6"/>
      <c r="J30" s="7"/>
    </row>
    <row r="31" spans="2:10" ht="12.75">
      <c r="B31" s="5"/>
      <c r="C31" s="6"/>
      <c r="D31" s="6"/>
      <c r="E31" s="6"/>
      <c r="F31" s="6"/>
      <c r="G31" s="6"/>
      <c r="H31" s="6"/>
      <c r="I31" s="6"/>
      <c r="J31" s="7"/>
    </row>
    <row r="32" spans="2:10" ht="12.75">
      <c r="B32" s="5"/>
      <c r="C32" s="6"/>
      <c r="D32" s="6"/>
      <c r="E32" s="6"/>
      <c r="F32" s="6"/>
      <c r="G32" s="6"/>
      <c r="H32" s="6"/>
      <c r="I32" s="6"/>
      <c r="J32" s="7"/>
    </row>
    <row r="33" spans="2:10" ht="12.75">
      <c r="B33" s="5"/>
      <c r="C33" s="6"/>
      <c r="D33" s="6"/>
      <c r="E33" s="6"/>
      <c r="F33" s="6"/>
      <c r="G33" s="6"/>
      <c r="H33" s="6"/>
      <c r="I33" s="6"/>
      <c r="J33" s="7"/>
    </row>
    <row r="34" spans="2:10" ht="12.75">
      <c r="B34" s="5"/>
      <c r="C34" s="6"/>
      <c r="D34" s="6"/>
      <c r="E34" s="6"/>
      <c r="F34" s="6"/>
      <c r="G34" s="6"/>
      <c r="H34" s="6"/>
      <c r="I34" s="6"/>
      <c r="J34" s="7"/>
    </row>
    <row r="35" spans="2:10" ht="12.75">
      <c r="B35" s="5"/>
      <c r="C35" s="6"/>
      <c r="D35" s="6"/>
      <c r="E35" s="6"/>
      <c r="F35" s="6"/>
      <c r="G35" s="6"/>
      <c r="H35" s="6"/>
      <c r="I35" s="6"/>
      <c r="J35" s="7"/>
    </row>
    <row r="36" spans="2:10" ht="12.75">
      <c r="B36" s="5"/>
      <c r="C36" s="6"/>
      <c r="D36" s="6"/>
      <c r="E36" s="6"/>
      <c r="F36" s="6"/>
      <c r="G36" s="6"/>
      <c r="H36" s="6"/>
      <c r="I36" s="6"/>
      <c r="J36" s="7"/>
    </row>
    <row r="37" spans="2:10" ht="12.75">
      <c r="B37" s="5"/>
      <c r="C37" s="6"/>
      <c r="D37" s="6"/>
      <c r="E37" s="6"/>
      <c r="F37" s="6"/>
      <c r="G37" s="6"/>
      <c r="H37" s="6"/>
      <c r="I37" s="6"/>
      <c r="J37" s="7"/>
    </row>
    <row r="38" spans="2:10" ht="12.75">
      <c r="B38" s="5"/>
      <c r="C38" s="6" t="s">
        <v>10</v>
      </c>
      <c r="D38" s="6"/>
      <c r="E38" s="6"/>
      <c r="F38" s="6"/>
      <c r="G38" s="6"/>
      <c r="H38" s="6"/>
      <c r="I38" s="6"/>
      <c r="J38" s="7"/>
    </row>
    <row r="39" spans="2:10" ht="12.75">
      <c r="B39" s="5"/>
      <c r="C39" s="6" t="s">
        <v>11</v>
      </c>
      <c r="D39" s="6"/>
      <c r="E39" s="6"/>
      <c r="F39" s="6"/>
      <c r="G39" s="6"/>
      <c r="H39" s="2"/>
      <c r="I39" s="2"/>
      <c r="J39" s="7"/>
    </row>
    <row r="40" spans="2:10" ht="12.75">
      <c r="B40" s="5"/>
      <c r="C40" s="6" t="s">
        <v>12</v>
      </c>
      <c r="D40" s="6"/>
      <c r="E40" s="6"/>
      <c r="F40" s="6"/>
      <c r="G40" s="6"/>
      <c r="H40" s="3" t="s">
        <v>13</v>
      </c>
      <c r="I40" s="3"/>
      <c r="J40" s="7"/>
    </row>
    <row r="41" spans="2:10" ht="12.75">
      <c r="B41" s="5"/>
      <c r="C41" s="6" t="s">
        <v>14</v>
      </c>
      <c r="D41" s="6"/>
      <c r="E41" s="6"/>
      <c r="F41" s="6"/>
      <c r="G41" s="6"/>
      <c r="H41" s="8" t="s">
        <v>15</v>
      </c>
      <c r="I41" s="8"/>
      <c r="J41" s="7"/>
    </row>
    <row r="42" spans="2:10" ht="12.75">
      <c r="B42" s="5"/>
      <c r="C42" s="6"/>
      <c r="D42" s="6"/>
      <c r="E42" s="6"/>
      <c r="F42" s="6"/>
      <c r="G42" s="6"/>
      <c r="H42" s="6"/>
      <c r="I42" s="6"/>
      <c r="J42" s="7"/>
    </row>
    <row r="43" spans="2:10" ht="12.75">
      <c r="B43" s="5"/>
      <c r="C43" s="6"/>
      <c r="D43" s="6"/>
      <c r="E43" s="6"/>
      <c r="F43" s="6"/>
      <c r="G43" s="6"/>
      <c r="H43" s="6"/>
      <c r="I43" s="6"/>
      <c r="J43" s="7"/>
    </row>
    <row r="44" spans="2:10" ht="12.75">
      <c r="B44" s="5"/>
      <c r="C44" s="6" t="s">
        <v>16</v>
      </c>
      <c r="D44" s="6"/>
      <c r="E44" s="6"/>
      <c r="F44" s="6"/>
      <c r="G44" s="6"/>
      <c r="H44" s="6" t="s">
        <v>17</v>
      </c>
      <c r="I44" s="6"/>
      <c r="J44" s="7"/>
    </row>
    <row r="45" spans="2:10" ht="12.75">
      <c r="B45" s="5"/>
      <c r="C45" s="6"/>
      <c r="D45" s="6"/>
      <c r="E45" s="6"/>
      <c r="F45" s="6"/>
      <c r="G45" s="6"/>
      <c r="H45" s="3" t="s">
        <v>18</v>
      </c>
      <c r="I45" s="3"/>
      <c r="J45" s="7"/>
    </row>
    <row r="46" spans="2:10" ht="12.75">
      <c r="B46" s="5"/>
      <c r="C46" s="6" t="s">
        <v>19</v>
      </c>
      <c r="D46" s="6"/>
      <c r="E46" s="6"/>
      <c r="F46" s="6"/>
      <c r="G46" s="6"/>
      <c r="H46" s="3"/>
      <c r="I46" s="3"/>
      <c r="J46" s="7"/>
    </row>
    <row r="47" spans="2:10" ht="12.75">
      <c r="B47" s="12"/>
      <c r="C47" s="8"/>
      <c r="D47" s="8"/>
      <c r="E47" s="8"/>
      <c r="F47" s="8"/>
      <c r="G47" s="8"/>
      <c r="H47" s="8"/>
      <c r="I47" s="8"/>
      <c r="J47" s="1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49.57421875" style="0" customWidth="1"/>
    <col min="3" max="3" width="8.8515625" style="0" customWidth="1"/>
    <col min="4" max="5" width="14.28125" style="0" customWidth="1"/>
    <col min="6" max="6" width="2.140625" style="0" customWidth="1"/>
    <col min="7" max="7" width="25.140625" style="0" customWidth="1"/>
    <col min="8" max="8" width="12.140625" style="0" customWidth="1"/>
    <col min="9" max="10" width="11.8515625" style="0" customWidth="1"/>
    <col min="11" max="11" width="14.00390625" style="0" customWidth="1"/>
    <col min="12" max="12" width="11.7109375" style="0" customWidth="1"/>
  </cols>
  <sheetData>
    <row r="1" spans="1:2" ht="12.75">
      <c r="A1" s="14" t="s">
        <v>177</v>
      </c>
      <c r="B1" s="14"/>
    </row>
    <row r="2" spans="1:5" ht="12.75">
      <c r="A2" s="15"/>
      <c r="B2" s="15" t="s">
        <v>20</v>
      </c>
      <c r="C2" s="15" t="s">
        <v>21</v>
      </c>
      <c r="D2" s="15" t="s">
        <v>22</v>
      </c>
      <c r="E2" s="15" t="s">
        <v>23</v>
      </c>
    </row>
    <row r="3" spans="1:5" ht="12.75">
      <c r="A3" s="15" t="s">
        <v>24</v>
      </c>
      <c r="B3" s="15" t="s">
        <v>25</v>
      </c>
      <c r="C3" s="16"/>
      <c r="D3" s="16"/>
      <c r="E3" s="16"/>
    </row>
    <row r="4" spans="1:12" ht="12.75">
      <c r="A4" s="15" t="s">
        <v>26</v>
      </c>
      <c r="B4" s="15" t="s">
        <v>27</v>
      </c>
      <c r="C4" s="16"/>
      <c r="D4" s="16"/>
      <c r="E4" s="16"/>
      <c r="G4" s="14" t="s">
        <v>180</v>
      </c>
      <c r="H4" s="14"/>
      <c r="I4" s="14"/>
      <c r="J4" s="14"/>
      <c r="K4" s="14"/>
      <c r="L4" s="14"/>
    </row>
    <row r="5" spans="1:12" ht="12.75">
      <c r="A5" s="15">
        <v>1</v>
      </c>
      <c r="B5" s="15" t="s">
        <v>28</v>
      </c>
      <c r="C5" s="16">
        <v>4</v>
      </c>
      <c r="D5" s="17">
        <v>61352182</v>
      </c>
      <c r="E5" s="17">
        <v>87271820</v>
      </c>
      <c r="G5" s="14" t="s">
        <v>29</v>
      </c>
      <c r="H5" s="14"/>
      <c r="I5" s="14"/>
      <c r="J5" s="14"/>
      <c r="K5" s="14"/>
      <c r="L5" s="14"/>
    </row>
    <row r="6" spans="1:12" ht="12.75">
      <c r="A6" s="15">
        <v>2</v>
      </c>
      <c r="B6" s="15" t="s">
        <v>30</v>
      </c>
      <c r="C6" s="16"/>
      <c r="D6" s="16"/>
      <c r="E6" s="16"/>
      <c r="G6" s="14" t="s">
        <v>31</v>
      </c>
      <c r="H6" s="14"/>
      <c r="I6" s="14"/>
      <c r="J6" s="14"/>
      <c r="K6" s="14"/>
      <c r="L6" s="14"/>
    </row>
    <row r="7" spans="1:12" ht="12.75">
      <c r="A7" s="16" t="s">
        <v>32</v>
      </c>
      <c r="B7" s="16" t="s">
        <v>33</v>
      </c>
      <c r="C7" s="16"/>
      <c r="D7" s="16"/>
      <c r="E7" s="16"/>
      <c r="G7" s="14"/>
      <c r="H7" s="14"/>
      <c r="I7" s="14"/>
      <c r="J7" s="14"/>
      <c r="K7" s="14"/>
      <c r="L7" s="14"/>
    </row>
    <row r="8" spans="1:12" ht="12.75">
      <c r="A8" s="16" t="s">
        <v>34</v>
      </c>
      <c r="B8" s="16" t="s">
        <v>35</v>
      </c>
      <c r="C8" s="16"/>
      <c r="D8" s="16"/>
      <c r="E8" s="16"/>
      <c r="G8" s="14"/>
      <c r="H8" s="14"/>
      <c r="I8" s="14"/>
      <c r="J8" s="14"/>
      <c r="K8" s="14"/>
      <c r="L8" s="14"/>
    </row>
    <row r="9" spans="1:12" ht="12.75">
      <c r="A9" s="18"/>
      <c r="B9" s="19" t="s">
        <v>36</v>
      </c>
      <c r="C9" s="19"/>
      <c r="D9" s="20">
        <f>SUM(D5:D8)</f>
        <v>61352182</v>
      </c>
      <c r="E9" s="20">
        <f>SUM(E5:E8)</f>
        <v>87271820</v>
      </c>
      <c r="G9" s="14"/>
      <c r="H9" s="14"/>
      <c r="I9" s="14"/>
      <c r="J9" s="14"/>
      <c r="K9" s="14"/>
      <c r="L9" s="14"/>
    </row>
    <row r="10" spans="1:12" ht="12.75">
      <c r="A10" s="18">
        <v>3</v>
      </c>
      <c r="B10" s="15" t="s">
        <v>37</v>
      </c>
      <c r="C10" s="16"/>
      <c r="D10" s="16"/>
      <c r="E10" s="16"/>
      <c r="G10" s="14"/>
      <c r="H10" s="14"/>
      <c r="I10" s="14"/>
      <c r="J10" s="14"/>
      <c r="K10" s="14"/>
      <c r="L10" s="14"/>
    </row>
    <row r="11" spans="1:12" ht="12.75">
      <c r="A11" s="21" t="s">
        <v>32</v>
      </c>
      <c r="B11" s="16" t="s">
        <v>38</v>
      </c>
      <c r="C11" s="16">
        <v>5</v>
      </c>
      <c r="D11" s="17">
        <v>188478014</v>
      </c>
      <c r="E11" s="17">
        <v>56170802</v>
      </c>
      <c r="G11" s="22"/>
      <c r="H11" s="22" t="s">
        <v>39</v>
      </c>
      <c r="I11" s="22" t="s">
        <v>40</v>
      </c>
      <c r="J11" s="23" t="s">
        <v>41</v>
      </c>
      <c r="K11" s="24" t="s">
        <v>42</v>
      </c>
      <c r="L11" s="24" t="s">
        <v>36</v>
      </c>
    </row>
    <row r="12" spans="1:12" ht="12.75">
      <c r="A12" s="21" t="s">
        <v>34</v>
      </c>
      <c r="B12" s="16" t="s">
        <v>43</v>
      </c>
      <c r="C12" s="16">
        <v>6</v>
      </c>
      <c r="D12" s="17">
        <v>48895829</v>
      </c>
      <c r="E12" s="17">
        <v>54203261</v>
      </c>
      <c r="G12" s="25"/>
      <c r="H12" s="25" t="s">
        <v>44</v>
      </c>
      <c r="I12" s="25" t="s">
        <v>45</v>
      </c>
      <c r="J12" s="26" t="s">
        <v>45</v>
      </c>
      <c r="K12" s="27" t="s">
        <v>46</v>
      </c>
      <c r="L12" s="27"/>
    </row>
    <row r="13" spans="1:12" ht="12.75">
      <c r="A13" s="21" t="s">
        <v>47</v>
      </c>
      <c r="B13" s="16" t="s">
        <v>48</v>
      </c>
      <c r="C13" s="16"/>
      <c r="D13" s="16"/>
      <c r="E13" s="16"/>
      <c r="G13" s="15"/>
      <c r="H13" s="15"/>
      <c r="I13" s="15"/>
      <c r="J13" s="15"/>
      <c r="K13" s="15"/>
      <c r="L13" s="15"/>
    </row>
    <row r="14" spans="1:12" ht="12.75">
      <c r="A14" s="21" t="s">
        <v>49</v>
      </c>
      <c r="B14" s="16" t="s">
        <v>50</v>
      </c>
      <c r="C14" s="16"/>
      <c r="D14" s="16"/>
      <c r="E14" s="16"/>
      <c r="G14" s="16"/>
      <c r="H14" s="16"/>
      <c r="I14" s="16"/>
      <c r="J14" s="16"/>
      <c r="K14" s="16"/>
      <c r="L14" s="16"/>
    </row>
    <row r="15" spans="1:12" ht="12.75">
      <c r="A15" s="18"/>
      <c r="B15" s="19" t="s">
        <v>36</v>
      </c>
      <c r="C15" s="19"/>
      <c r="D15" s="20">
        <f>SUM(D11:D14)</f>
        <v>237373843</v>
      </c>
      <c r="E15" s="20">
        <f>SUM(E11:E14)</f>
        <v>110374063</v>
      </c>
      <c r="G15" s="16" t="s">
        <v>51</v>
      </c>
      <c r="H15" s="17">
        <v>216900000</v>
      </c>
      <c r="I15" s="17">
        <v>1415166</v>
      </c>
      <c r="J15" s="17">
        <v>86606069</v>
      </c>
      <c r="K15" s="17"/>
      <c r="L15" s="20">
        <f>SUM(H15+I15+J15+K15)</f>
        <v>304921235</v>
      </c>
    </row>
    <row r="16" spans="1:12" ht="12.75">
      <c r="A16" s="15">
        <v>4</v>
      </c>
      <c r="B16" s="15" t="s">
        <v>52</v>
      </c>
      <c r="C16" s="16"/>
      <c r="D16" s="16"/>
      <c r="E16" s="16"/>
      <c r="G16" s="16"/>
      <c r="H16" s="16"/>
      <c r="I16" s="16"/>
      <c r="J16" s="16"/>
      <c r="K16" s="16"/>
      <c r="L16" s="15"/>
    </row>
    <row r="17" spans="1:12" ht="12.75">
      <c r="A17" s="16" t="s">
        <v>32</v>
      </c>
      <c r="B17" s="16" t="s">
        <v>53</v>
      </c>
      <c r="C17" s="16"/>
      <c r="D17" s="16"/>
      <c r="E17" s="16"/>
      <c r="G17" s="16" t="s">
        <v>54</v>
      </c>
      <c r="H17" s="17"/>
      <c r="I17" s="16"/>
      <c r="J17" s="17">
        <v>24727430</v>
      </c>
      <c r="K17" s="16"/>
      <c r="L17" s="20">
        <f>SUM(J17:K17)</f>
        <v>24727430</v>
      </c>
    </row>
    <row r="18" spans="1:12" ht="12.75">
      <c r="A18" s="16" t="s">
        <v>34</v>
      </c>
      <c r="B18" s="16" t="s">
        <v>55</v>
      </c>
      <c r="C18" s="16"/>
      <c r="D18" s="16"/>
      <c r="E18" s="16"/>
      <c r="G18" s="16"/>
      <c r="H18" s="16"/>
      <c r="I18" s="16"/>
      <c r="J18" s="16"/>
      <c r="K18" s="16"/>
      <c r="L18" s="15"/>
    </row>
    <row r="19" spans="1:12" ht="12.75">
      <c r="A19" s="16" t="s">
        <v>47</v>
      </c>
      <c r="B19" s="16" t="s">
        <v>56</v>
      </c>
      <c r="C19" s="16"/>
      <c r="D19" s="16"/>
      <c r="E19" s="16"/>
      <c r="G19" s="16"/>
      <c r="H19" s="16"/>
      <c r="I19" s="16"/>
      <c r="J19" s="16"/>
      <c r="K19" s="16"/>
      <c r="L19" s="15"/>
    </row>
    <row r="20" spans="1:12" ht="12.75">
      <c r="A20" s="16" t="s">
        <v>49</v>
      </c>
      <c r="B20" s="16" t="s">
        <v>57</v>
      </c>
      <c r="C20" s="16">
        <v>7</v>
      </c>
      <c r="D20" s="17">
        <v>389424136</v>
      </c>
      <c r="E20" s="28">
        <v>320152082</v>
      </c>
      <c r="G20" s="16" t="s">
        <v>58</v>
      </c>
      <c r="H20" s="17">
        <f>SUM(H15:H19)</f>
        <v>216900000</v>
      </c>
      <c r="I20" s="17">
        <f>SUM(I15:I19)</f>
        <v>1415166</v>
      </c>
      <c r="J20" s="17">
        <f>SUM(J15:J19)</f>
        <v>111333499</v>
      </c>
      <c r="K20" s="17"/>
      <c r="L20" s="20">
        <f>SUM(H20:K20)</f>
        <v>329648665</v>
      </c>
    </row>
    <row r="21" spans="1:12" ht="12.75">
      <c r="A21" s="16" t="s">
        <v>59</v>
      </c>
      <c r="B21" s="16" t="s">
        <v>60</v>
      </c>
      <c r="C21" s="16"/>
      <c r="D21" s="16"/>
      <c r="E21" s="16"/>
      <c r="G21" s="16"/>
      <c r="H21" s="16"/>
      <c r="I21" s="16"/>
      <c r="J21" s="16"/>
      <c r="K21" s="16"/>
      <c r="L21" s="15"/>
    </row>
    <row r="22" spans="1:12" ht="12.75">
      <c r="A22" s="18"/>
      <c r="B22" s="19" t="s">
        <v>36</v>
      </c>
      <c r="C22" s="19"/>
      <c r="D22" s="20">
        <f>SUM(D17+D18+D19+D20+D21)</f>
        <v>389424136</v>
      </c>
      <c r="E22" s="20">
        <f>SUM(E17+E18+E19+E20+E21)</f>
        <v>320152082</v>
      </c>
      <c r="G22" s="16"/>
      <c r="H22" s="16"/>
      <c r="I22" s="16"/>
      <c r="J22" s="16"/>
      <c r="K22" s="16"/>
      <c r="L22" s="15"/>
    </row>
    <row r="23" spans="1:12" ht="12.75">
      <c r="A23" s="15">
        <v>5</v>
      </c>
      <c r="B23" s="15" t="s">
        <v>61</v>
      </c>
      <c r="C23" s="15"/>
      <c r="D23" s="15"/>
      <c r="E23" s="15"/>
      <c r="G23" s="16" t="s">
        <v>62</v>
      </c>
      <c r="H23" s="17"/>
      <c r="I23" s="16"/>
      <c r="J23" s="17">
        <v>16754369</v>
      </c>
      <c r="K23" s="16"/>
      <c r="L23" s="20">
        <f>SUM(J23)</f>
        <v>16754369</v>
      </c>
    </row>
    <row r="24" spans="1:12" ht="12.75">
      <c r="A24" s="15">
        <v>6</v>
      </c>
      <c r="B24" s="15" t="s">
        <v>63</v>
      </c>
      <c r="C24" s="15"/>
      <c r="D24" s="15"/>
      <c r="E24" s="15"/>
      <c r="G24" s="16"/>
      <c r="H24" s="16"/>
      <c r="I24" s="16"/>
      <c r="J24" s="16"/>
      <c r="K24" s="16"/>
      <c r="L24" s="15"/>
    </row>
    <row r="25" spans="1:12" ht="12.75">
      <c r="A25" s="15">
        <v>7</v>
      </c>
      <c r="B25" s="15" t="s">
        <v>64</v>
      </c>
      <c r="C25" s="15"/>
      <c r="D25" s="15"/>
      <c r="E25" s="15"/>
      <c r="G25" s="16"/>
      <c r="H25" s="16"/>
      <c r="I25" s="16"/>
      <c r="J25" s="16"/>
      <c r="K25" s="16"/>
      <c r="L25" s="15"/>
    </row>
    <row r="26" spans="1:12" ht="12.75">
      <c r="A26" s="19"/>
      <c r="B26" s="19" t="s">
        <v>65</v>
      </c>
      <c r="C26" s="19"/>
      <c r="D26" s="20">
        <f>SUM(D9+D15+D22)</f>
        <v>688150161</v>
      </c>
      <c r="E26" s="20">
        <f>SUM(E9+E15+E22)</f>
        <v>517797965</v>
      </c>
      <c r="G26" s="16" t="s">
        <v>66</v>
      </c>
      <c r="H26" s="28">
        <f>SUM(H20:H25)</f>
        <v>216900000</v>
      </c>
      <c r="I26" s="28">
        <f>SUM(I20:I25)</f>
        <v>1415166</v>
      </c>
      <c r="J26" s="28">
        <f>SUM(J20:J25)</f>
        <v>128087868</v>
      </c>
      <c r="K26" s="28"/>
      <c r="L26" s="20">
        <f>SUM(L20+L23)</f>
        <v>346403034</v>
      </c>
    </row>
    <row r="27" spans="1:5" ht="12.75">
      <c r="A27" s="15"/>
      <c r="B27" s="15"/>
      <c r="C27" s="15"/>
      <c r="D27" s="15"/>
      <c r="E27" s="15"/>
    </row>
    <row r="28" spans="1:5" ht="12.75">
      <c r="A28" s="15" t="s">
        <v>26</v>
      </c>
      <c r="B28" s="15" t="s">
        <v>67</v>
      </c>
      <c r="C28" s="15"/>
      <c r="D28" s="15"/>
      <c r="E28" s="15"/>
    </row>
    <row r="29" spans="1:5" ht="12.75">
      <c r="A29" s="15"/>
      <c r="B29" s="15"/>
      <c r="C29" s="15"/>
      <c r="D29" s="15"/>
      <c r="E29" s="15"/>
    </row>
    <row r="30" spans="1:5" ht="12.75">
      <c r="A30" s="15">
        <v>1</v>
      </c>
      <c r="B30" s="15" t="s">
        <v>68</v>
      </c>
      <c r="C30" s="15"/>
      <c r="D30" s="15"/>
      <c r="E30" s="15"/>
    </row>
    <row r="31" spans="1:5" ht="12.75">
      <c r="A31" s="16" t="s">
        <v>69</v>
      </c>
      <c r="B31" s="16" t="s">
        <v>70</v>
      </c>
      <c r="C31" s="16"/>
      <c r="D31" s="17"/>
      <c r="E31" s="17"/>
    </row>
    <row r="32" spans="1:5" ht="12.75">
      <c r="A32" s="16" t="s">
        <v>34</v>
      </c>
      <c r="B32" s="16" t="s">
        <v>71</v>
      </c>
      <c r="C32" s="16"/>
      <c r="D32" s="17"/>
      <c r="E32" s="17"/>
    </row>
    <row r="33" spans="1:5" ht="12.75">
      <c r="A33" s="16" t="s">
        <v>47</v>
      </c>
      <c r="B33" s="16" t="s">
        <v>72</v>
      </c>
      <c r="C33" s="16"/>
      <c r="D33" s="17"/>
      <c r="E33" s="17"/>
    </row>
    <row r="34" spans="1:5" ht="12.75">
      <c r="A34" s="16" t="s">
        <v>49</v>
      </c>
      <c r="B34" s="16" t="s">
        <v>73</v>
      </c>
      <c r="C34" s="16"/>
      <c r="D34" s="17"/>
      <c r="E34" s="17"/>
    </row>
    <row r="35" spans="1:5" ht="12.75">
      <c r="A35" s="18"/>
      <c r="B35" s="19" t="s">
        <v>36</v>
      </c>
      <c r="C35" s="19"/>
      <c r="D35" s="20">
        <f>SUM(D30)</f>
        <v>0</v>
      </c>
      <c r="E35" s="20">
        <f>SUM(E30)</f>
        <v>0</v>
      </c>
    </row>
    <row r="36" spans="1:5" ht="12.75">
      <c r="A36" s="15">
        <v>2</v>
      </c>
      <c r="B36" s="15" t="s">
        <v>74</v>
      </c>
      <c r="C36" s="16"/>
      <c r="D36" s="16"/>
      <c r="E36" s="16"/>
    </row>
    <row r="37" spans="1:5" ht="12.75">
      <c r="A37" s="16" t="s">
        <v>69</v>
      </c>
      <c r="B37" s="16" t="s">
        <v>181</v>
      </c>
      <c r="C37" s="16">
        <v>8</v>
      </c>
      <c r="D37" s="17">
        <v>13186621</v>
      </c>
      <c r="E37" s="16"/>
    </row>
    <row r="38" spans="1:5" ht="12.75">
      <c r="A38" s="16" t="s">
        <v>34</v>
      </c>
      <c r="B38" s="16" t="s">
        <v>75</v>
      </c>
      <c r="C38" s="16">
        <f>SUM(C37+1)</f>
        <v>9</v>
      </c>
      <c r="D38" s="17">
        <v>145887819</v>
      </c>
      <c r="E38" s="17">
        <v>156464530</v>
      </c>
    </row>
    <row r="39" spans="1:5" ht="12.75">
      <c r="A39" s="16" t="s">
        <v>47</v>
      </c>
      <c r="B39" s="16" t="s">
        <v>76</v>
      </c>
      <c r="C39" s="16">
        <f>SUM(C38+1)</f>
        <v>10</v>
      </c>
      <c r="D39" s="17">
        <v>1734194</v>
      </c>
      <c r="E39" s="17">
        <v>14840875</v>
      </c>
    </row>
    <row r="40" spans="1:5" ht="12.75">
      <c r="A40" s="16" t="s">
        <v>49</v>
      </c>
      <c r="B40" s="16" t="s">
        <v>77</v>
      </c>
      <c r="C40" s="16">
        <f>SUM(C39+1)</f>
        <v>11</v>
      </c>
      <c r="D40" s="17">
        <v>793396</v>
      </c>
      <c r="E40" s="17"/>
    </row>
    <row r="41" spans="1:5" ht="12.75">
      <c r="A41" s="16"/>
      <c r="B41" s="19" t="s">
        <v>36</v>
      </c>
      <c r="C41" s="19"/>
      <c r="D41" s="20">
        <f>SUM(D37:D40)</f>
        <v>161602030</v>
      </c>
      <c r="E41" s="20">
        <f>SUM(E38:E40)</f>
        <v>171305405</v>
      </c>
    </row>
    <row r="42" spans="1:5" ht="12.75">
      <c r="A42" s="15">
        <v>3</v>
      </c>
      <c r="B42" s="15" t="s">
        <v>78</v>
      </c>
      <c r="C42" s="16"/>
      <c r="D42" s="16"/>
      <c r="E42" s="16"/>
    </row>
    <row r="43" spans="1:5" ht="12.75">
      <c r="A43" s="15">
        <v>4</v>
      </c>
      <c r="B43" s="15" t="s">
        <v>79</v>
      </c>
      <c r="C43" s="16"/>
      <c r="D43" s="16"/>
      <c r="E43" s="16"/>
    </row>
    <row r="44" spans="1:5" ht="12.75">
      <c r="A44" s="16" t="s">
        <v>69</v>
      </c>
      <c r="B44" s="16" t="s">
        <v>80</v>
      </c>
      <c r="C44" s="16"/>
      <c r="D44" s="17"/>
      <c r="E44" s="17"/>
    </row>
    <row r="45" spans="1:5" ht="12.75">
      <c r="A45" s="16" t="s">
        <v>34</v>
      </c>
      <c r="B45" s="16" t="s">
        <v>81</v>
      </c>
      <c r="C45" s="16"/>
      <c r="D45" s="17"/>
      <c r="E45" s="17"/>
    </row>
    <row r="46" spans="1:5" ht="12.75">
      <c r="A46" s="16" t="s">
        <v>47</v>
      </c>
      <c r="B46" s="16" t="s">
        <v>82</v>
      </c>
      <c r="C46" s="16"/>
      <c r="D46" s="17"/>
      <c r="E46" s="17"/>
    </row>
    <row r="47" spans="1:5" ht="12.75">
      <c r="A47" s="16"/>
      <c r="B47" s="19" t="s">
        <v>36</v>
      </c>
      <c r="C47" s="19"/>
      <c r="D47" s="20">
        <f>SUM(D44)</f>
        <v>0</v>
      </c>
      <c r="E47" s="20">
        <f>SUM(E44)</f>
        <v>0</v>
      </c>
    </row>
    <row r="48" spans="1:5" ht="12.75">
      <c r="A48" s="15">
        <v>5</v>
      </c>
      <c r="B48" s="15" t="s">
        <v>83</v>
      </c>
      <c r="C48" s="15"/>
      <c r="D48" s="15"/>
      <c r="E48" s="15"/>
    </row>
    <row r="49" spans="1:5" ht="12.75">
      <c r="A49" s="15">
        <v>5</v>
      </c>
      <c r="B49" s="15" t="s">
        <v>84</v>
      </c>
      <c r="C49" s="15"/>
      <c r="D49" s="15"/>
      <c r="E49" s="15"/>
    </row>
    <row r="50" spans="1:5" ht="12.75">
      <c r="A50" s="19"/>
      <c r="B50" s="19" t="s">
        <v>85</v>
      </c>
      <c r="C50" s="19"/>
      <c r="D50" s="20">
        <f>SUM(D35+D41+D47+D48+D49)</f>
        <v>161602030</v>
      </c>
      <c r="E50" s="20">
        <f>SUM(E35+E41+E47+E48+E49)</f>
        <v>171305405</v>
      </c>
    </row>
    <row r="51" spans="1:5" ht="12.75">
      <c r="A51" s="19"/>
      <c r="B51" s="19" t="s">
        <v>86</v>
      </c>
      <c r="C51" s="19"/>
      <c r="D51" s="20">
        <f>SUM(D50+D26)</f>
        <v>849752191</v>
      </c>
      <c r="E51" s="20">
        <f>SUM(E50+E26)</f>
        <v>689103370</v>
      </c>
    </row>
    <row r="52" spans="1:5" ht="12.75">
      <c r="A52" s="15"/>
      <c r="B52" s="15" t="s">
        <v>20</v>
      </c>
      <c r="C52" s="15" t="s">
        <v>21</v>
      </c>
      <c r="D52" s="15" t="s">
        <v>22</v>
      </c>
      <c r="E52" s="15" t="s">
        <v>23</v>
      </c>
    </row>
    <row r="53" spans="1:5" ht="15">
      <c r="A53" s="15" t="s">
        <v>87</v>
      </c>
      <c r="B53" s="15" t="s">
        <v>88</v>
      </c>
      <c r="C53" s="29"/>
      <c r="D53" s="29"/>
      <c r="E53" s="29"/>
    </row>
    <row r="54" spans="1:5" ht="15">
      <c r="A54" s="15" t="s">
        <v>89</v>
      </c>
      <c r="B54" s="15" t="s">
        <v>90</v>
      </c>
      <c r="C54" s="29"/>
      <c r="D54" s="29"/>
      <c r="E54" s="29"/>
    </row>
    <row r="55" spans="1:5" ht="15">
      <c r="A55" s="15">
        <v>1</v>
      </c>
      <c r="B55" s="15" t="s">
        <v>33</v>
      </c>
      <c r="C55" s="29"/>
      <c r="D55" s="29"/>
      <c r="E55" s="29"/>
    </row>
    <row r="56" spans="1:5" ht="15">
      <c r="A56" s="15">
        <v>2</v>
      </c>
      <c r="B56" s="15" t="s">
        <v>91</v>
      </c>
      <c r="C56" s="29"/>
      <c r="D56" s="29"/>
      <c r="E56" s="29"/>
    </row>
    <row r="57" spans="1:5" ht="14.25">
      <c r="A57" s="16" t="s">
        <v>32</v>
      </c>
      <c r="B57" s="16" t="s">
        <v>92</v>
      </c>
      <c r="C57" s="30"/>
      <c r="D57" s="30"/>
      <c r="E57" s="30"/>
    </row>
    <row r="58" spans="1:5" ht="14.25">
      <c r="A58" s="16" t="s">
        <v>34</v>
      </c>
      <c r="B58" s="16" t="s">
        <v>93</v>
      </c>
      <c r="C58" s="30"/>
      <c r="D58" s="30"/>
      <c r="E58" s="30"/>
    </row>
    <row r="59" spans="1:5" ht="14.25">
      <c r="A59" s="16" t="s">
        <v>47</v>
      </c>
      <c r="B59" s="16" t="s">
        <v>94</v>
      </c>
      <c r="C59" s="30"/>
      <c r="D59" s="30"/>
      <c r="E59" s="30"/>
    </row>
    <row r="60" spans="1:5" ht="15">
      <c r="A60" s="16"/>
      <c r="B60" s="19" t="s">
        <v>36</v>
      </c>
      <c r="C60" s="31"/>
      <c r="D60" s="31"/>
      <c r="E60" s="31"/>
    </row>
    <row r="61" spans="1:5" ht="14.25">
      <c r="A61" s="15">
        <v>3</v>
      </c>
      <c r="B61" s="15" t="s">
        <v>95</v>
      </c>
      <c r="C61" s="30"/>
      <c r="D61" s="30"/>
      <c r="E61" s="30"/>
    </row>
    <row r="62" spans="1:5" ht="14.25">
      <c r="A62" s="16" t="s">
        <v>32</v>
      </c>
      <c r="B62" s="16" t="s">
        <v>96</v>
      </c>
      <c r="C62" s="30">
        <v>12</v>
      </c>
      <c r="D62" s="32">
        <v>119030973</v>
      </c>
      <c r="E62" s="32">
        <v>88601454</v>
      </c>
    </row>
    <row r="63" spans="1:5" ht="14.25">
      <c r="A63" s="16" t="s">
        <v>34</v>
      </c>
      <c r="B63" s="16" t="s">
        <v>97</v>
      </c>
      <c r="C63" s="30"/>
      <c r="D63" s="32"/>
      <c r="E63" s="32"/>
    </row>
    <row r="64" spans="1:5" ht="14.25">
      <c r="A64" s="16" t="s">
        <v>47</v>
      </c>
      <c r="B64" s="16" t="s">
        <v>98</v>
      </c>
      <c r="C64" s="30">
        <v>13</v>
      </c>
      <c r="D64" s="32">
        <v>493289</v>
      </c>
      <c r="E64" s="32">
        <v>1302849</v>
      </c>
    </row>
    <row r="65" spans="1:5" ht="14.25">
      <c r="A65" s="16" t="s">
        <v>49</v>
      </c>
      <c r="B65" s="16" t="s">
        <v>99</v>
      </c>
      <c r="C65" s="30"/>
      <c r="D65" s="30"/>
      <c r="E65" s="30"/>
    </row>
    <row r="66" spans="1:5" ht="14.25">
      <c r="A66" s="16" t="s">
        <v>100</v>
      </c>
      <c r="B66" s="16" t="s">
        <v>182</v>
      </c>
      <c r="C66" s="30">
        <v>14</v>
      </c>
      <c r="D66" s="32">
        <v>383824895</v>
      </c>
      <c r="E66" s="32">
        <v>269550402</v>
      </c>
    </row>
    <row r="67" spans="1:5" ht="15">
      <c r="A67" s="16"/>
      <c r="B67" s="19" t="s">
        <v>36</v>
      </c>
      <c r="C67" s="31"/>
      <c r="D67" s="33">
        <f>SUM(D62:D66)</f>
        <v>503349157</v>
      </c>
      <c r="E67" s="33">
        <f>SUM(E62:E66)</f>
        <v>359454705</v>
      </c>
    </row>
    <row r="68" spans="1:5" ht="15">
      <c r="A68" s="15">
        <v>4</v>
      </c>
      <c r="B68" s="15" t="s">
        <v>101</v>
      </c>
      <c r="C68" s="29"/>
      <c r="D68" s="29"/>
      <c r="E68" s="29"/>
    </row>
    <row r="69" spans="1:5" ht="15">
      <c r="A69" s="15">
        <v>5</v>
      </c>
      <c r="B69" s="15" t="s">
        <v>102</v>
      </c>
      <c r="C69" s="29"/>
      <c r="D69" s="29"/>
      <c r="E69" s="29"/>
    </row>
    <row r="70" spans="1:5" ht="15">
      <c r="A70" s="19"/>
      <c r="B70" s="19" t="s">
        <v>103</v>
      </c>
      <c r="C70" s="31"/>
      <c r="D70" s="33">
        <f>SUM(D67)</f>
        <v>503349157</v>
      </c>
      <c r="E70" s="33">
        <f>SUM(E67)</f>
        <v>359454705</v>
      </c>
    </row>
    <row r="71" spans="1:5" ht="15">
      <c r="A71" s="15"/>
      <c r="B71" s="15"/>
      <c r="C71" s="29"/>
      <c r="D71" s="29"/>
      <c r="E71" s="29"/>
    </row>
    <row r="72" spans="1:5" ht="15">
      <c r="A72" s="15" t="s">
        <v>26</v>
      </c>
      <c r="B72" s="15" t="s">
        <v>104</v>
      </c>
      <c r="C72" s="29"/>
      <c r="D72" s="29"/>
      <c r="E72" s="29"/>
    </row>
    <row r="73" spans="1:5" ht="15">
      <c r="A73" s="15">
        <v>1</v>
      </c>
      <c r="B73" s="15" t="s">
        <v>105</v>
      </c>
      <c r="C73" s="29"/>
      <c r="D73" s="29"/>
      <c r="E73" s="29"/>
    </row>
    <row r="74" spans="1:5" ht="14.25">
      <c r="A74" s="16" t="s">
        <v>32</v>
      </c>
      <c r="B74" s="16" t="s">
        <v>106</v>
      </c>
      <c r="C74" s="30"/>
      <c r="D74" s="30"/>
      <c r="E74" s="30"/>
    </row>
    <row r="75" spans="1:5" ht="14.25">
      <c r="A75" s="16" t="s">
        <v>34</v>
      </c>
      <c r="B75" s="16" t="s">
        <v>94</v>
      </c>
      <c r="C75" s="30"/>
      <c r="D75" s="30"/>
      <c r="E75" s="30"/>
    </row>
    <row r="76" spans="1:5" ht="15">
      <c r="A76" s="16"/>
      <c r="B76" s="19" t="s">
        <v>36</v>
      </c>
      <c r="C76" s="31"/>
      <c r="D76" s="31"/>
      <c r="E76" s="31"/>
    </row>
    <row r="77" spans="1:5" ht="15">
      <c r="A77" s="15">
        <v>2</v>
      </c>
      <c r="B77" s="15" t="s">
        <v>107</v>
      </c>
      <c r="C77" s="30"/>
      <c r="D77" s="34"/>
      <c r="E77" s="34"/>
    </row>
    <row r="78" spans="1:5" ht="15">
      <c r="A78" s="15">
        <v>3</v>
      </c>
      <c r="B78" s="15" t="s">
        <v>108</v>
      </c>
      <c r="C78" s="30"/>
      <c r="D78" s="34"/>
      <c r="E78" s="34"/>
    </row>
    <row r="79" spans="1:5" ht="15">
      <c r="A79" s="15">
        <v>4</v>
      </c>
      <c r="B79" s="15" t="s">
        <v>101</v>
      </c>
      <c r="C79" s="29"/>
      <c r="D79" s="29"/>
      <c r="E79" s="29"/>
    </row>
    <row r="80" spans="1:5" ht="15">
      <c r="A80" s="19"/>
      <c r="B80" s="19" t="s">
        <v>109</v>
      </c>
      <c r="C80" s="31"/>
      <c r="D80" s="33">
        <f>SUM(D77:D79)</f>
        <v>0</v>
      </c>
      <c r="E80" s="33">
        <f>SUM(E77:E79)</f>
        <v>0</v>
      </c>
    </row>
    <row r="81" spans="1:5" ht="15">
      <c r="A81" s="19"/>
      <c r="B81" s="19" t="s">
        <v>110</v>
      </c>
      <c r="C81" s="31"/>
      <c r="D81" s="33">
        <f>SUM(D80+D70)</f>
        <v>503349157</v>
      </c>
      <c r="E81" s="33">
        <f>SUM(E80+E70)</f>
        <v>359454705</v>
      </c>
    </row>
    <row r="82" spans="1:5" ht="15">
      <c r="A82" s="15"/>
      <c r="B82" s="15"/>
      <c r="C82" s="29"/>
      <c r="D82" s="29"/>
      <c r="E82" s="29"/>
    </row>
    <row r="83" spans="1:5" ht="15">
      <c r="A83" s="15" t="s">
        <v>111</v>
      </c>
      <c r="B83" s="15" t="s">
        <v>39</v>
      </c>
      <c r="C83" s="29"/>
      <c r="D83" s="29"/>
      <c r="E83" s="29"/>
    </row>
    <row r="84" spans="1:5" ht="15">
      <c r="A84" s="15">
        <v>1</v>
      </c>
      <c r="B84" s="15" t="s">
        <v>112</v>
      </c>
      <c r="C84" s="29"/>
      <c r="D84" s="29"/>
      <c r="E84" s="29"/>
    </row>
    <row r="85" spans="1:5" ht="15">
      <c r="A85" s="15">
        <v>2</v>
      </c>
      <c r="B85" s="15" t="s">
        <v>113</v>
      </c>
      <c r="C85" s="29"/>
      <c r="D85" s="29"/>
      <c r="E85" s="29"/>
    </row>
    <row r="86" spans="1:5" ht="14.25">
      <c r="A86" s="15">
        <v>3</v>
      </c>
      <c r="B86" s="15" t="s">
        <v>114</v>
      </c>
      <c r="C86" s="30">
        <v>1.3</v>
      </c>
      <c r="D86" s="32">
        <v>216900000</v>
      </c>
      <c r="E86" s="32">
        <v>216900000</v>
      </c>
    </row>
    <row r="87" spans="1:5" ht="14.25">
      <c r="A87" s="15">
        <v>4</v>
      </c>
      <c r="B87" s="15" t="s">
        <v>115</v>
      </c>
      <c r="C87" s="30"/>
      <c r="D87" s="30"/>
      <c r="E87" s="30"/>
    </row>
    <row r="88" spans="1:5" ht="14.25">
      <c r="A88" s="15">
        <v>5</v>
      </c>
      <c r="B88" s="15" t="s">
        <v>116</v>
      </c>
      <c r="C88" s="30"/>
      <c r="D88" s="30"/>
      <c r="E88" s="30"/>
    </row>
    <row r="89" spans="1:5" ht="14.25">
      <c r="A89" s="15">
        <v>6</v>
      </c>
      <c r="B89" s="15" t="s">
        <v>117</v>
      </c>
      <c r="C89" s="30"/>
      <c r="D89" s="30"/>
      <c r="E89" s="30"/>
    </row>
    <row r="90" spans="1:5" ht="14.25">
      <c r="A90" s="15">
        <v>7</v>
      </c>
      <c r="B90" s="15" t="s">
        <v>118</v>
      </c>
      <c r="C90" s="30">
        <v>15</v>
      </c>
      <c r="D90" s="32">
        <v>1415166</v>
      </c>
      <c r="E90" s="32">
        <v>1415166</v>
      </c>
    </row>
    <row r="91" spans="1:5" ht="14.25">
      <c r="A91" s="15">
        <v>8</v>
      </c>
      <c r="B91" s="15" t="s">
        <v>119</v>
      </c>
      <c r="C91" s="30"/>
      <c r="D91" s="32"/>
      <c r="E91" s="32"/>
    </row>
    <row r="92" spans="1:5" ht="14.25">
      <c r="A92" s="15">
        <v>9</v>
      </c>
      <c r="B92" s="15" t="s">
        <v>120</v>
      </c>
      <c r="C92" s="30">
        <v>16</v>
      </c>
      <c r="D92" s="32">
        <v>111333499</v>
      </c>
      <c r="E92" s="30">
        <v>86606069</v>
      </c>
    </row>
    <row r="93" spans="1:5" ht="14.25">
      <c r="A93" s="15">
        <v>10</v>
      </c>
      <c r="B93" s="15" t="s">
        <v>121</v>
      </c>
      <c r="C93" s="30">
        <v>17</v>
      </c>
      <c r="D93" s="32">
        <v>16754369</v>
      </c>
      <c r="E93" s="32">
        <v>24727430</v>
      </c>
    </row>
    <row r="94" spans="1:5" ht="15">
      <c r="A94" s="19"/>
      <c r="B94" s="19" t="s">
        <v>122</v>
      </c>
      <c r="C94" s="31"/>
      <c r="D94" s="33">
        <f>SUM(D84:D93)</f>
        <v>346403034</v>
      </c>
      <c r="E94" s="33">
        <f>SUM(E84:E93)</f>
        <v>329648665</v>
      </c>
    </row>
    <row r="95" spans="1:5" ht="15">
      <c r="A95" s="19"/>
      <c r="B95" s="19" t="s">
        <v>123</v>
      </c>
      <c r="C95" s="31"/>
      <c r="D95" s="33">
        <f>SUM(D94+D81)</f>
        <v>849752191</v>
      </c>
      <c r="E95" s="33">
        <f>SUM(E81+E94)</f>
        <v>689103370</v>
      </c>
    </row>
    <row r="96" spans="1:5" ht="12.75">
      <c r="A96" s="14"/>
      <c r="B96" s="14"/>
      <c r="C96" s="14"/>
      <c r="D96" s="14" t="s">
        <v>124</v>
      </c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 t="s">
        <v>178</v>
      </c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5" t="s">
        <v>125</v>
      </c>
      <c r="B100" s="15" t="s">
        <v>126</v>
      </c>
      <c r="C100" s="15" t="s">
        <v>127</v>
      </c>
      <c r="D100" s="15" t="s">
        <v>22</v>
      </c>
      <c r="E100" s="15" t="s">
        <v>23</v>
      </c>
    </row>
    <row r="101" spans="1:5" ht="18">
      <c r="A101" s="16">
        <v>1</v>
      </c>
      <c r="B101" s="16" t="s">
        <v>128</v>
      </c>
      <c r="C101" s="35"/>
      <c r="D101" s="32">
        <v>409458754</v>
      </c>
      <c r="E101" s="32">
        <v>323247507</v>
      </c>
    </row>
    <row r="102" spans="1:5" ht="18">
      <c r="A102" s="16">
        <v>2</v>
      </c>
      <c r="B102" s="16" t="s">
        <v>129</v>
      </c>
      <c r="C102" s="35"/>
      <c r="D102" s="30"/>
      <c r="E102" s="32">
        <v>3196000</v>
      </c>
    </row>
    <row r="103" spans="1:5" ht="18">
      <c r="A103" s="16">
        <v>3</v>
      </c>
      <c r="B103" s="16" t="s">
        <v>130</v>
      </c>
      <c r="C103" s="35"/>
      <c r="D103" s="30"/>
      <c r="E103" s="30"/>
    </row>
    <row r="104" spans="1:5" ht="18">
      <c r="A104" s="16"/>
      <c r="B104" s="16" t="s">
        <v>131</v>
      </c>
      <c r="C104" s="35"/>
      <c r="D104" s="30"/>
      <c r="E104" s="30"/>
    </row>
    <row r="105" spans="1:5" ht="18">
      <c r="A105" s="16">
        <v>4</v>
      </c>
      <c r="B105" s="16" t="s">
        <v>132</v>
      </c>
      <c r="C105" s="35"/>
      <c r="D105" s="32">
        <v>341654674</v>
      </c>
      <c r="E105" s="32">
        <v>262252845</v>
      </c>
    </row>
    <row r="106" spans="1:5" ht="18">
      <c r="A106" s="16">
        <v>5</v>
      </c>
      <c r="B106" s="16" t="s">
        <v>133</v>
      </c>
      <c r="C106" s="35"/>
      <c r="D106" s="30"/>
      <c r="E106" s="30"/>
    </row>
    <row r="107" spans="1:5" ht="18">
      <c r="A107" s="16"/>
      <c r="B107" s="16" t="s">
        <v>134</v>
      </c>
      <c r="C107" s="35"/>
      <c r="D107" s="32">
        <v>21360787</v>
      </c>
      <c r="E107" s="32"/>
    </row>
    <row r="108" spans="1:5" ht="18">
      <c r="A108" s="16">
        <v>6</v>
      </c>
      <c r="B108" s="16" t="s">
        <v>135</v>
      </c>
      <c r="C108" s="35"/>
      <c r="D108" s="32">
        <f>SUM(D109+D110)</f>
        <v>15928014</v>
      </c>
      <c r="E108" s="32">
        <f>SUM(E109+E110)</f>
        <v>17152674</v>
      </c>
    </row>
    <row r="109" spans="1:5" ht="18">
      <c r="A109" s="16"/>
      <c r="B109" s="16" t="s">
        <v>136</v>
      </c>
      <c r="C109" s="35"/>
      <c r="D109" s="32">
        <v>13668201</v>
      </c>
      <c r="E109" s="32">
        <v>15001194</v>
      </c>
    </row>
    <row r="110" spans="1:5" ht="18">
      <c r="A110" s="16"/>
      <c r="B110" s="16" t="s">
        <v>213</v>
      </c>
      <c r="C110" s="35"/>
      <c r="D110" s="32">
        <v>2259813</v>
      </c>
      <c r="E110" s="32">
        <v>2151480</v>
      </c>
    </row>
    <row r="111" spans="1:5" ht="18">
      <c r="A111" s="16"/>
      <c r="B111" s="16" t="s">
        <v>137</v>
      </c>
      <c r="C111" s="35"/>
      <c r="D111" s="30"/>
      <c r="E111" s="30"/>
    </row>
    <row r="112" spans="1:5" ht="18">
      <c r="A112" s="16">
        <v>7</v>
      </c>
      <c r="B112" s="16" t="s">
        <v>138</v>
      </c>
      <c r="C112" s="35"/>
      <c r="D112" s="32">
        <v>11362581</v>
      </c>
      <c r="E112" s="32">
        <v>4503010</v>
      </c>
    </row>
    <row r="113" spans="1:5" ht="18">
      <c r="A113" s="16">
        <v>8</v>
      </c>
      <c r="B113" s="16" t="s">
        <v>139</v>
      </c>
      <c r="C113" s="35"/>
      <c r="D113" s="32">
        <v>3066733</v>
      </c>
      <c r="E113" s="32">
        <v>25315318</v>
      </c>
    </row>
    <row r="114" spans="1:5" ht="18">
      <c r="A114" s="19">
        <v>9</v>
      </c>
      <c r="B114" s="19" t="s">
        <v>140</v>
      </c>
      <c r="C114" s="36"/>
      <c r="D114" s="33">
        <f>SUM(D105+D107+D108+D112+D113)</f>
        <v>393372789</v>
      </c>
      <c r="E114" s="33">
        <f>SUM(E105+E106+E108+E112+E113)</f>
        <v>309223847</v>
      </c>
    </row>
    <row r="115" spans="1:5" ht="18">
      <c r="A115" s="15">
        <v>10</v>
      </c>
      <c r="B115" s="15" t="s">
        <v>141</v>
      </c>
      <c r="C115" s="37"/>
      <c r="D115" s="34">
        <f>SUM(D101-D114)</f>
        <v>16085965</v>
      </c>
      <c r="E115" s="34">
        <f>SUM(E101+E102-E114)</f>
        <v>17219660</v>
      </c>
    </row>
    <row r="116" spans="1:5" ht="18">
      <c r="A116" s="16"/>
      <c r="B116" s="16"/>
      <c r="C116" s="35"/>
      <c r="D116" s="30"/>
      <c r="E116" s="30"/>
    </row>
    <row r="117" spans="1:5" ht="18">
      <c r="A117" s="16">
        <v>11</v>
      </c>
      <c r="B117" s="16" t="s">
        <v>142</v>
      </c>
      <c r="C117" s="35"/>
      <c r="D117" s="30"/>
      <c r="E117" s="32">
        <v>10256373</v>
      </c>
    </row>
    <row r="118" spans="1:5" ht="18">
      <c r="A118" s="16"/>
      <c r="B118" s="16" t="s">
        <v>143</v>
      </c>
      <c r="C118" s="35"/>
      <c r="D118" s="30"/>
      <c r="E118" s="30"/>
    </row>
    <row r="119" spans="1:5" ht="18">
      <c r="A119" s="16">
        <v>12</v>
      </c>
      <c r="B119" s="16" t="s">
        <v>142</v>
      </c>
      <c r="C119" s="35"/>
      <c r="D119" s="30"/>
      <c r="E119" s="30"/>
    </row>
    <row r="120" spans="1:5" ht="18">
      <c r="A120" s="16"/>
      <c r="B120" s="16" t="s">
        <v>144</v>
      </c>
      <c r="C120" s="35"/>
      <c r="D120" s="30"/>
      <c r="E120" s="30"/>
    </row>
    <row r="121" spans="1:5" ht="18">
      <c r="A121" s="16">
        <v>13</v>
      </c>
      <c r="B121" s="16" t="s">
        <v>145</v>
      </c>
      <c r="C121" s="35"/>
      <c r="D121" s="32"/>
      <c r="E121" s="32"/>
    </row>
    <row r="122" spans="1:5" ht="18">
      <c r="A122" s="44" t="s">
        <v>183</v>
      </c>
      <c r="B122" s="16" t="s">
        <v>146</v>
      </c>
      <c r="C122" s="35"/>
      <c r="D122" s="30"/>
      <c r="E122" s="30"/>
    </row>
    <row r="123" spans="1:5" ht="18">
      <c r="A123" s="16"/>
      <c r="B123" s="16" t="s">
        <v>147</v>
      </c>
      <c r="C123" s="35"/>
      <c r="D123" s="30"/>
      <c r="E123" s="32"/>
    </row>
    <row r="124" spans="1:5" ht="18">
      <c r="A124" s="16" t="s">
        <v>184</v>
      </c>
      <c r="B124" s="16" t="s">
        <v>148</v>
      </c>
      <c r="C124" s="35"/>
      <c r="D124" s="32">
        <v>3000000</v>
      </c>
      <c r="E124" s="30"/>
    </row>
    <row r="125" spans="1:5" ht="18">
      <c r="A125" s="16" t="s">
        <v>185</v>
      </c>
      <c r="B125" s="16" t="s">
        <v>149</v>
      </c>
      <c r="C125" s="35"/>
      <c r="D125" s="30"/>
      <c r="E125" s="30"/>
    </row>
    <row r="126" spans="1:5" ht="18">
      <c r="A126" s="16" t="s">
        <v>186</v>
      </c>
      <c r="B126" s="16" t="s">
        <v>187</v>
      </c>
      <c r="C126" s="35"/>
      <c r="D126" s="32">
        <v>-470000</v>
      </c>
      <c r="E126" s="30"/>
    </row>
    <row r="127" spans="1:5" ht="18">
      <c r="A127" s="16">
        <v>14</v>
      </c>
      <c r="B127" s="16" t="s">
        <v>150</v>
      </c>
      <c r="C127" s="35"/>
      <c r="D127" s="30"/>
      <c r="E127" s="32"/>
    </row>
    <row r="128" spans="1:5" ht="18">
      <c r="A128" s="16"/>
      <c r="B128" s="16"/>
      <c r="C128" s="35"/>
      <c r="D128" s="30"/>
      <c r="E128" s="30"/>
    </row>
    <row r="129" spans="1:5" ht="18">
      <c r="A129" s="19">
        <v>15</v>
      </c>
      <c r="B129" s="19" t="s">
        <v>151</v>
      </c>
      <c r="C129" s="36"/>
      <c r="D129" s="33">
        <f>SUM(D115:D128)</f>
        <v>18615965</v>
      </c>
      <c r="E129" s="33">
        <f>SUM(E115:E128)</f>
        <v>27476033</v>
      </c>
    </row>
    <row r="130" spans="1:5" ht="18">
      <c r="A130" s="16">
        <v>16</v>
      </c>
      <c r="B130" s="16" t="s">
        <v>152</v>
      </c>
      <c r="C130" s="35"/>
      <c r="D130" s="32">
        <v>1861596</v>
      </c>
      <c r="E130" s="32">
        <f>SUM(E129*10%)</f>
        <v>2747603.3000000003</v>
      </c>
    </row>
    <row r="131" spans="1:5" ht="18">
      <c r="A131" s="16"/>
      <c r="B131" s="16"/>
      <c r="C131" s="35"/>
      <c r="D131" s="30"/>
      <c r="E131" s="30"/>
    </row>
    <row r="132" spans="1:5" ht="18">
      <c r="A132" s="19">
        <v>17</v>
      </c>
      <c r="B132" s="19" t="s">
        <v>153</v>
      </c>
      <c r="C132" s="36"/>
      <c r="D132" s="33">
        <f>SUM(D129-D130)</f>
        <v>16754369</v>
      </c>
      <c r="E132" s="33">
        <f>SUM(E129-E130)</f>
        <v>24728429.7</v>
      </c>
    </row>
    <row r="133" spans="1:5" ht="18">
      <c r="A133" s="16"/>
      <c r="B133" s="16" t="s">
        <v>154</v>
      </c>
      <c r="C133" s="35"/>
      <c r="D133" s="30"/>
      <c r="E133" s="30"/>
    </row>
    <row r="134" spans="4:5" ht="15">
      <c r="D134" s="14" t="s">
        <v>124</v>
      </c>
      <c r="E134" s="38"/>
    </row>
    <row r="135" spans="4:5" ht="15">
      <c r="D135" s="38"/>
      <c r="E135" s="38"/>
    </row>
    <row r="136" spans="1:5" ht="15.75">
      <c r="A136" s="14" t="s">
        <v>179</v>
      </c>
      <c r="B136" s="14"/>
      <c r="C136" s="14"/>
      <c r="D136" s="39"/>
      <c r="E136" s="38"/>
    </row>
    <row r="137" spans="1:5" ht="15.75">
      <c r="A137" s="14"/>
      <c r="B137" s="14"/>
      <c r="C137" s="14"/>
      <c r="D137" s="39"/>
      <c r="E137" s="38"/>
    </row>
    <row r="138" spans="1:5" ht="15.75">
      <c r="A138" s="14"/>
      <c r="B138" s="14"/>
      <c r="C138" s="14"/>
      <c r="D138" s="39"/>
      <c r="E138" s="38"/>
    </row>
    <row r="139" spans="1:5" ht="18">
      <c r="A139" s="14"/>
      <c r="B139" s="37"/>
      <c r="C139" s="37"/>
      <c r="D139" s="15" t="s">
        <v>155</v>
      </c>
      <c r="E139" s="15" t="s">
        <v>156</v>
      </c>
    </row>
    <row r="140" spans="1:5" ht="18">
      <c r="A140" s="14"/>
      <c r="B140" s="15"/>
      <c r="C140" s="37"/>
      <c r="D140" s="40"/>
      <c r="E140" s="41"/>
    </row>
    <row r="141" spans="1:5" ht="18">
      <c r="A141" s="14"/>
      <c r="B141" s="15" t="s">
        <v>157</v>
      </c>
      <c r="C141" s="37"/>
      <c r="D141" s="29"/>
      <c r="E141" s="30"/>
    </row>
    <row r="142" spans="2:5" ht="18">
      <c r="B142" s="16" t="s">
        <v>158</v>
      </c>
      <c r="C142" s="35"/>
      <c r="D142" s="32">
        <v>18615965</v>
      </c>
      <c r="E142" s="32"/>
    </row>
    <row r="143" spans="2:5" ht="18">
      <c r="B143" s="16" t="s">
        <v>159</v>
      </c>
      <c r="C143" s="35"/>
      <c r="D143" s="30"/>
      <c r="E143" s="30"/>
    </row>
    <row r="144" spans="2:5" ht="18">
      <c r="B144" s="16" t="s">
        <v>160</v>
      </c>
      <c r="C144" s="35"/>
      <c r="D144" s="32">
        <v>11362581</v>
      </c>
      <c r="E144" s="32"/>
    </row>
    <row r="145" spans="2:5" ht="18">
      <c r="B145" s="16" t="s">
        <v>161</v>
      </c>
      <c r="C145" s="35"/>
      <c r="D145" s="30"/>
      <c r="E145" s="30"/>
    </row>
    <row r="146" spans="2:5" ht="18">
      <c r="B146" s="16" t="s">
        <v>162</v>
      </c>
      <c r="C146" s="35"/>
      <c r="D146" s="32">
        <v>-126999480</v>
      </c>
      <c r="E146" s="32">
        <v>462613730</v>
      </c>
    </row>
    <row r="147" spans="2:5" ht="18">
      <c r="B147" s="16" t="s">
        <v>163</v>
      </c>
      <c r="C147" s="35"/>
      <c r="D147" s="30"/>
      <c r="E147" s="30"/>
    </row>
    <row r="148" spans="2:5" ht="18">
      <c r="B148" s="16" t="s">
        <v>164</v>
      </c>
      <c r="C148" s="35"/>
      <c r="D148" s="32">
        <v>-69272054</v>
      </c>
      <c r="E148" s="30"/>
    </row>
    <row r="149" spans="2:5" ht="18">
      <c r="B149" s="16" t="s">
        <v>165</v>
      </c>
      <c r="C149" s="35"/>
      <c r="D149" s="32"/>
      <c r="E149" s="32"/>
    </row>
    <row r="150" spans="2:5" ht="18">
      <c r="B150" s="16" t="s">
        <v>166</v>
      </c>
      <c r="C150" s="35"/>
      <c r="D150" s="32">
        <v>143894152</v>
      </c>
      <c r="E150" s="32">
        <v>530035397</v>
      </c>
    </row>
    <row r="151" spans="2:5" ht="18">
      <c r="B151" s="16" t="s">
        <v>167</v>
      </c>
      <c r="C151" s="35"/>
      <c r="D151" s="32">
        <v>-1861596</v>
      </c>
      <c r="E151" s="32">
        <v>2469598</v>
      </c>
    </row>
    <row r="152" spans="2:5" ht="18">
      <c r="B152" s="16"/>
      <c r="C152" s="35"/>
      <c r="D152" s="30"/>
      <c r="E152" s="30"/>
    </row>
    <row r="153" spans="2:5" ht="18">
      <c r="B153" s="15" t="s">
        <v>168</v>
      </c>
      <c r="C153" s="37"/>
      <c r="D153" s="29"/>
      <c r="E153" s="29"/>
    </row>
    <row r="154" spans="2:5" ht="18">
      <c r="B154" s="15"/>
      <c r="C154" s="37"/>
      <c r="D154" s="29"/>
      <c r="E154" s="29"/>
    </row>
    <row r="155" spans="2:5" ht="18">
      <c r="B155" s="15" t="s">
        <v>169</v>
      </c>
      <c r="C155" s="37"/>
      <c r="D155" s="29"/>
      <c r="E155" s="29"/>
    </row>
    <row r="156" spans="2:5" ht="18">
      <c r="B156" s="16" t="s">
        <v>170</v>
      </c>
      <c r="C156" s="35"/>
      <c r="D156" s="32">
        <v>-1659206</v>
      </c>
      <c r="E156" s="30"/>
    </row>
    <row r="157" spans="2:5" ht="18">
      <c r="B157" s="16"/>
      <c r="C157" s="35"/>
      <c r="D157" s="30"/>
      <c r="E157" s="30"/>
    </row>
    <row r="158" spans="2:5" ht="18">
      <c r="B158" s="15" t="s">
        <v>171</v>
      </c>
      <c r="C158" s="37"/>
      <c r="D158" s="29"/>
      <c r="E158" s="32">
        <v>8910493</v>
      </c>
    </row>
    <row r="159" spans="2:5" ht="18">
      <c r="B159" s="15"/>
      <c r="C159" s="37"/>
      <c r="D159" s="29"/>
      <c r="E159" s="29"/>
    </row>
    <row r="160" spans="2:5" ht="18">
      <c r="B160" s="15" t="s">
        <v>172</v>
      </c>
      <c r="C160" s="37"/>
      <c r="D160" s="29"/>
      <c r="E160" s="32">
        <v>3837860</v>
      </c>
    </row>
    <row r="161" spans="2:5" ht="18">
      <c r="B161" s="15"/>
      <c r="C161" s="37"/>
      <c r="D161" s="29"/>
      <c r="E161" s="30"/>
    </row>
    <row r="162" spans="2:5" ht="18">
      <c r="B162" s="15" t="s">
        <v>214</v>
      </c>
      <c r="C162" s="37"/>
      <c r="D162" s="29"/>
      <c r="E162" s="32">
        <v>13452373</v>
      </c>
    </row>
    <row r="163" spans="2:5" ht="18">
      <c r="B163" s="15" t="s">
        <v>215</v>
      </c>
      <c r="C163" s="37"/>
      <c r="D163" s="29"/>
      <c r="E163" s="32">
        <v>75320200</v>
      </c>
    </row>
    <row r="164" spans="2:5" ht="18">
      <c r="B164" s="15" t="s">
        <v>173</v>
      </c>
      <c r="C164" s="37"/>
      <c r="D164" s="29"/>
      <c r="E164" s="30"/>
    </row>
    <row r="165" spans="2:5" ht="18">
      <c r="B165" s="15"/>
      <c r="C165" s="37"/>
      <c r="D165" s="29"/>
      <c r="E165" s="30"/>
    </row>
    <row r="166" spans="2:5" ht="18">
      <c r="B166" s="15" t="s">
        <v>174</v>
      </c>
      <c r="C166" s="37"/>
      <c r="D166" s="29"/>
      <c r="E166" s="30"/>
    </row>
    <row r="167" spans="2:5" ht="18">
      <c r="B167" s="16" t="s">
        <v>175</v>
      </c>
      <c r="C167" s="35"/>
      <c r="D167" s="32">
        <v>87271820</v>
      </c>
      <c r="E167" s="32">
        <v>73463145</v>
      </c>
    </row>
    <row r="168" spans="2:5" ht="18">
      <c r="B168" s="42" t="s">
        <v>176</v>
      </c>
      <c r="C168" s="43"/>
      <c r="D168" s="33">
        <f>SUM(D142:D167)</f>
        <v>61352182</v>
      </c>
      <c r="E168" s="33">
        <v>87271820</v>
      </c>
    </row>
    <row r="169" spans="2:5" ht="18">
      <c r="B169" s="16"/>
      <c r="C169" s="35"/>
      <c r="D169" s="30"/>
      <c r="E169" s="30"/>
    </row>
    <row r="171" ht="12.75">
      <c r="D171" s="14" t="s">
        <v>124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7">
      <selection activeCell="D19" sqref="D19"/>
    </sheetView>
  </sheetViews>
  <sheetFormatPr defaultColWidth="9.140625" defaultRowHeight="12.75"/>
  <cols>
    <col min="1" max="1" width="4.8515625" style="0" customWidth="1"/>
    <col min="2" max="2" width="18.140625" style="0" customWidth="1"/>
    <col min="4" max="4" width="12.00390625" style="0" customWidth="1"/>
    <col min="5" max="5" width="11.8515625" style="0" customWidth="1"/>
    <col min="6" max="6" width="10.00390625" style="0" customWidth="1"/>
    <col min="7" max="7" width="10.421875" style="0" customWidth="1"/>
    <col min="8" max="8" width="11.7109375" style="0" customWidth="1"/>
  </cols>
  <sheetData>
    <row r="1" ht="12.75">
      <c r="B1" s="14" t="s">
        <v>189</v>
      </c>
    </row>
    <row r="2" ht="12.75">
      <c r="B2" s="14" t="s">
        <v>188</v>
      </c>
    </row>
    <row r="3" ht="12.75">
      <c r="B3" s="14"/>
    </row>
    <row r="4" spans="2:7" ht="12.75">
      <c r="B4" s="14"/>
      <c r="C4" s="46" t="s">
        <v>209</v>
      </c>
      <c r="D4" s="8"/>
      <c r="E4" s="8"/>
      <c r="F4" s="8"/>
      <c r="G4" s="8"/>
    </row>
    <row r="6" spans="1:8" ht="16.5" customHeight="1">
      <c r="A6" s="49" t="s">
        <v>193</v>
      </c>
      <c r="B6" s="49" t="s">
        <v>194</v>
      </c>
      <c r="C6" s="49" t="s">
        <v>195</v>
      </c>
      <c r="D6" s="49" t="s">
        <v>196</v>
      </c>
      <c r="E6" s="49" t="s">
        <v>197</v>
      </c>
      <c r="F6" s="49" t="s">
        <v>199</v>
      </c>
      <c r="G6" s="49" t="s">
        <v>200</v>
      </c>
      <c r="H6" s="49" t="s">
        <v>196</v>
      </c>
    </row>
    <row r="7" spans="1:8" ht="15" customHeight="1">
      <c r="A7" s="50"/>
      <c r="B7" s="50"/>
      <c r="C7" s="50"/>
      <c r="D7" s="51">
        <v>40544</v>
      </c>
      <c r="E7" s="50" t="s">
        <v>198</v>
      </c>
      <c r="F7" s="50"/>
      <c r="G7" s="50"/>
      <c r="H7" s="50" t="s">
        <v>201</v>
      </c>
    </row>
    <row r="8" spans="1:8" ht="12.75">
      <c r="A8" s="16">
        <v>1</v>
      </c>
      <c r="B8" s="16" t="s">
        <v>203</v>
      </c>
      <c r="C8" s="16"/>
      <c r="D8" s="17"/>
      <c r="E8" s="16"/>
      <c r="F8" s="16"/>
      <c r="G8" s="16"/>
      <c r="H8" s="16"/>
    </row>
    <row r="9" spans="1:8" ht="12.75">
      <c r="A9" s="16">
        <v>2</v>
      </c>
      <c r="B9" s="16" t="s">
        <v>204</v>
      </c>
      <c r="C9" s="16"/>
      <c r="D9" s="17">
        <v>208897182</v>
      </c>
      <c r="E9" s="16"/>
      <c r="F9" s="16"/>
      <c r="G9" s="16"/>
      <c r="H9" s="17">
        <f>SUM(D9:G9)</f>
        <v>208897182</v>
      </c>
    </row>
    <row r="10" spans="1:8" ht="12.75">
      <c r="A10" s="16">
        <v>3</v>
      </c>
      <c r="B10" s="16" t="s">
        <v>205</v>
      </c>
      <c r="C10" s="16"/>
      <c r="D10" s="17">
        <v>2167743</v>
      </c>
      <c r="E10" s="16"/>
      <c r="F10" s="16"/>
      <c r="G10" s="16"/>
      <c r="H10" s="17">
        <f>SUM(D10:G10)</f>
        <v>2167743</v>
      </c>
    </row>
    <row r="11" spans="1:8" ht="12.75">
      <c r="A11" s="16">
        <v>4</v>
      </c>
      <c r="B11" s="16" t="s">
        <v>206</v>
      </c>
      <c r="C11" s="16"/>
      <c r="D11" s="17">
        <v>25997385</v>
      </c>
      <c r="E11" s="16"/>
      <c r="F11" s="17">
        <v>1637039</v>
      </c>
      <c r="G11" s="16"/>
      <c r="H11" s="52">
        <f>SUM(D11:G11)</f>
        <v>27634424</v>
      </c>
    </row>
    <row r="12" spans="1:8" ht="12.75">
      <c r="A12" s="16">
        <v>5</v>
      </c>
      <c r="B12" s="16" t="s">
        <v>207</v>
      </c>
      <c r="C12" s="16"/>
      <c r="D12" s="17">
        <v>912711</v>
      </c>
      <c r="E12" s="16"/>
      <c r="F12" s="16"/>
      <c r="G12" s="16"/>
      <c r="H12" s="52">
        <f>SUM(D12:G12)</f>
        <v>912711</v>
      </c>
    </row>
    <row r="13" spans="1:8" ht="12.75">
      <c r="A13" s="16">
        <v>1</v>
      </c>
      <c r="B13" s="16" t="s">
        <v>208</v>
      </c>
      <c r="C13" s="16"/>
      <c r="D13" s="17">
        <v>528200</v>
      </c>
      <c r="E13" s="16"/>
      <c r="F13" s="17">
        <v>22167</v>
      </c>
      <c r="G13" s="16"/>
      <c r="H13" s="52">
        <f>SUM(D13:G13)</f>
        <v>550367</v>
      </c>
    </row>
    <row r="14" spans="1:8" ht="12.75">
      <c r="A14" s="16">
        <v>2</v>
      </c>
      <c r="B14" s="16"/>
      <c r="C14" s="16"/>
      <c r="D14" s="16"/>
      <c r="E14" s="16"/>
      <c r="F14" s="52"/>
      <c r="G14" s="53"/>
      <c r="H14" s="52"/>
    </row>
    <row r="15" spans="1:8" ht="12.75">
      <c r="A15" s="16">
        <v>3</v>
      </c>
      <c r="B15" s="16"/>
      <c r="C15" s="16"/>
      <c r="D15" s="16"/>
      <c r="E15" s="16"/>
      <c r="F15" s="16"/>
      <c r="G15" s="16"/>
      <c r="H15" s="53"/>
    </row>
    <row r="16" spans="1:8" ht="12.75">
      <c r="A16" s="16">
        <v>4</v>
      </c>
      <c r="B16" s="16"/>
      <c r="C16" s="16"/>
      <c r="D16" s="16"/>
      <c r="E16" s="16"/>
      <c r="F16" s="16"/>
      <c r="G16" s="16"/>
      <c r="H16" s="53"/>
    </row>
    <row r="17" spans="1:8" ht="12.75">
      <c r="A17" s="16"/>
      <c r="B17" s="15" t="s">
        <v>202</v>
      </c>
      <c r="C17" s="15"/>
      <c r="D17" s="54">
        <f>SUM(D9:D16)</f>
        <v>238503221</v>
      </c>
      <c r="E17" s="15"/>
      <c r="F17" s="54">
        <f>SUM(F11:F16)</f>
        <v>1659206</v>
      </c>
      <c r="G17" s="15"/>
      <c r="H17" s="55">
        <f>SUM(H9:H16)</f>
        <v>240162427</v>
      </c>
    </row>
    <row r="19" spans="4:6" ht="12.75">
      <c r="D19" s="46" t="s">
        <v>210</v>
      </c>
      <c r="E19" s="46"/>
      <c r="F19" s="46"/>
    </row>
    <row r="21" spans="1:8" ht="12.75">
      <c r="A21" s="49" t="s">
        <v>193</v>
      </c>
      <c r="B21" s="49" t="s">
        <v>194</v>
      </c>
      <c r="C21" s="49" t="s">
        <v>195</v>
      </c>
      <c r="D21" s="49" t="s">
        <v>196</v>
      </c>
      <c r="E21" s="49" t="s">
        <v>197</v>
      </c>
      <c r="F21" s="49" t="s">
        <v>199</v>
      </c>
      <c r="G21" s="49" t="s">
        <v>200</v>
      </c>
      <c r="H21" s="49" t="s">
        <v>196</v>
      </c>
    </row>
    <row r="22" spans="1:8" ht="12.75">
      <c r="A22" s="50"/>
      <c r="B22" s="50"/>
      <c r="C22" s="50"/>
      <c r="D22" s="51">
        <v>40544</v>
      </c>
      <c r="E22" s="50" t="s">
        <v>198</v>
      </c>
      <c r="F22" s="50"/>
      <c r="G22" s="50"/>
      <c r="H22" s="50" t="s">
        <v>201</v>
      </c>
    </row>
    <row r="23" spans="1:8" ht="12.75">
      <c r="A23" s="16">
        <v>1</v>
      </c>
      <c r="B23" s="16" t="s">
        <v>203</v>
      </c>
      <c r="C23" s="16"/>
      <c r="D23" s="17"/>
      <c r="E23" s="16"/>
      <c r="F23" s="16"/>
      <c r="G23" s="16"/>
      <c r="H23" s="16"/>
    </row>
    <row r="24" spans="1:8" ht="12.75">
      <c r="A24" s="16">
        <v>2</v>
      </c>
      <c r="B24" s="16" t="s">
        <v>204</v>
      </c>
      <c r="C24" s="16"/>
      <c r="D24" s="17">
        <v>55331057</v>
      </c>
      <c r="E24" s="16"/>
      <c r="F24" s="17">
        <v>7678306</v>
      </c>
      <c r="G24" s="16"/>
      <c r="H24" s="17">
        <f>SUM(D24:G24)</f>
        <v>63009363</v>
      </c>
    </row>
    <row r="25" spans="1:8" ht="12.75">
      <c r="A25" s="16">
        <v>3</v>
      </c>
      <c r="B25" s="16" t="s">
        <v>205</v>
      </c>
      <c r="C25" s="16"/>
      <c r="D25" s="17"/>
      <c r="E25" s="16"/>
      <c r="F25" s="17">
        <v>433549</v>
      </c>
      <c r="G25" s="16"/>
      <c r="H25" s="52">
        <f>SUM(D25:G25)</f>
        <v>433549</v>
      </c>
    </row>
    <row r="26" spans="1:8" ht="12.75">
      <c r="A26" s="16">
        <v>4</v>
      </c>
      <c r="B26" s="16" t="s">
        <v>206</v>
      </c>
      <c r="C26" s="16"/>
      <c r="D26" s="17">
        <v>7935809</v>
      </c>
      <c r="E26" s="16"/>
      <c r="F26" s="17">
        <v>3057920</v>
      </c>
      <c r="G26" s="16"/>
      <c r="H26" s="52">
        <f>SUM(D26:G26)</f>
        <v>10993729</v>
      </c>
    </row>
    <row r="27" spans="1:8" ht="12.75">
      <c r="A27" s="16">
        <v>5</v>
      </c>
      <c r="B27" s="16" t="s">
        <v>207</v>
      </c>
      <c r="C27" s="16"/>
      <c r="D27" s="17">
        <v>297862</v>
      </c>
      <c r="E27" s="16"/>
      <c r="F27" s="17">
        <v>122969</v>
      </c>
      <c r="G27" s="16"/>
      <c r="H27" s="52">
        <f>SUM(D27:G27)</f>
        <v>420831</v>
      </c>
    </row>
    <row r="28" spans="1:8" ht="12.75">
      <c r="A28" s="16">
        <v>1</v>
      </c>
      <c r="B28" s="16" t="s">
        <v>208</v>
      </c>
      <c r="C28" s="16"/>
      <c r="D28" s="17">
        <v>179014</v>
      </c>
      <c r="E28" s="16"/>
      <c r="F28" s="17">
        <v>69837</v>
      </c>
      <c r="G28" s="16"/>
      <c r="H28" s="52">
        <f>SUM(D28:G28)</f>
        <v>248851</v>
      </c>
    </row>
    <row r="29" spans="1:8" ht="12.75">
      <c r="A29" s="16">
        <v>2</v>
      </c>
      <c r="B29" s="16"/>
      <c r="C29" s="16"/>
      <c r="D29" s="16"/>
      <c r="E29" s="16"/>
      <c r="F29" s="17"/>
      <c r="G29" s="16"/>
      <c r="H29" s="52"/>
    </row>
    <row r="30" spans="1:8" ht="12.75">
      <c r="A30" s="16">
        <v>3</v>
      </c>
      <c r="B30" s="16"/>
      <c r="C30" s="16"/>
      <c r="D30" s="16"/>
      <c r="E30" s="16"/>
      <c r="F30" s="16"/>
      <c r="G30" s="16"/>
      <c r="H30" s="53"/>
    </row>
    <row r="31" spans="1:8" ht="12.75">
      <c r="A31" s="16">
        <v>4</v>
      </c>
      <c r="B31" s="16"/>
      <c r="C31" s="16"/>
      <c r="D31" s="16"/>
      <c r="E31" s="16"/>
      <c r="F31" s="16"/>
      <c r="G31" s="16"/>
      <c r="H31" s="53"/>
    </row>
    <row r="32" spans="1:8" ht="12.75">
      <c r="A32" s="16"/>
      <c r="B32" s="15" t="s">
        <v>202</v>
      </c>
      <c r="C32" s="15"/>
      <c r="D32" s="54">
        <f>SUM(D24:D31)</f>
        <v>63743742</v>
      </c>
      <c r="E32" s="15"/>
      <c r="F32" s="54">
        <f>SUM(F24:F31)</f>
        <v>11362581</v>
      </c>
      <c r="G32" s="15"/>
      <c r="H32" s="55">
        <f>SUM(H24:H31)</f>
        <v>75106323</v>
      </c>
    </row>
    <row r="34" spans="3:7" ht="12.75">
      <c r="C34" s="46" t="s">
        <v>211</v>
      </c>
      <c r="D34" s="46"/>
      <c r="E34" s="46"/>
      <c r="F34" s="46"/>
      <c r="G34" s="8"/>
    </row>
    <row r="36" spans="1:8" ht="12.75">
      <c r="A36" s="49" t="s">
        <v>193</v>
      </c>
      <c r="B36" s="49" t="s">
        <v>194</v>
      </c>
      <c r="C36" s="49" t="s">
        <v>195</v>
      </c>
      <c r="D36" s="49" t="s">
        <v>196</v>
      </c>
      <c r="E36" s="49" t="s">
        <v>197</v>
      </c>
      <c r="F36" s="49" t="s">
        <v>199</v>
      </c>
      <c r="G36" s="49" t="s">
        <v>200</v>
      </c>
      <c r="H36" s="49" t="s">
        <v>196</v>
      </c>
    </row>
    <row r="37" spans="1:8" ht="12.75">
      <c r="A37" s="50"/>
      <c r="B37" s="50"/>
      <c r="C37" s="50"/>
      <c r="D37" s="51">
        <v>40544</v>
      </c>
      <c r="E37" s="50" t="s">
        <v>198</v>
      </c>
      <c r="F37" s="50"/>
      <c r="G37" s="50"/>
      <c r="H37" s="50" t="s">
        <v>201</v>
      </c>
    </row>
    <row r="38" spans="1:8" ht="12.75">
      <c r="A38" s="16">
        <v>1</v>
      </c>
      <c r="B38" s="16" t="s">
        <v>203</v>
      </c>
      <c r="C38" s="16"/>
      <c r="D38" s="17"/>
      <c r="E38" s="16"/>
      <c r="F38" s="16"/>
      <c r="G38" s="16"/>
      <c r="H38" s="16"/>
    </row>
    <row r="39" spans="1:8" ht="12.75">
      <c r="A39" s="16">
        <v>2</v>
      </c>
      <c r="B39" s="16" t="s">
        <v>204</v>
      </c>
      <c r="C39" s="16"/>
      <c r="D39" s="17">
        <v>153566125</v>
      </c>
      <c r="E39" s="16"/>
      <c r="F39" s="17"/>
      <c r="G39" s="17">
        <v>7678306</v>
      </c>
      <c r="H39" s="17">
        <f>SUM(D39+F39-G39)</f>
        <v>145887819</v>
      </c>
    </row>
    <row r="40" spans="1:8" ht="12.75">
      <c r="A40" s="16">
        <v>3</v>
      </c>
      <c r="B40" s="16" t="s">
        <v>205</v>
      </c>
      <c r="C40" s="16"/>
      <c r="D40" s="17">
        <v>2167743</v>
      </c>
      <c r="E40" s="16"/>
      <c r="F40" s="17"/>
      <c r="G40" s="17">
        <v>433549</v>
      </c>
      <c r="H40" s="17">
        <f>SUM(D40+F40-G40)</f>
        <v>1734194</v>
      </c>
    </row>
    <row r="41" spans="1:8" ht="12.75">
      <c r="A41" s="16">
        <v>4</v>
      </c>
      <c r="B41" s="16" t="s">
        <v>206</v>
      </c>
      <c r="C41" s="16"/>
      <c r="D41" s="17">
        <v>14607502</v>
      </c>
      <c r="E41" s="16"/>
      <c r="F41" s="17">
        <v>1637039</v>
      </c>
      <c r="G41" s="17">
        <v>3057920</v>
      </c>
      <c r="H41" s="52">
        <f>SUM(D41+F41-G41)</f>
        <v>13186621</v>
      </c>
    </row>
    <row r="42" spans="1:8" ht="12.75">
      <c r="A42" s="16">
        <v>5</v>
      </c>
      <c r="B42" s="16" t="s">
        <v>207</v>
      </c>
      <c r="C42" s="16"/>
      <c r="D42" s="17">
        <v>614849</v>
      </c>
      <c r="E42" s="16"/>
      <c r="F42" s="17"/>
      <c r="G42" s="17">
        <v>122969</v>
      </c>
      <c r="H42" s="52">
        <f>SUM(D42+F42-G42)</f>
        <v>491880</v>
      </c>
    </row>
    <row r="43" spans="1:8" ht="12.75">
      <c r="A43" s="16">
        <v>1</v>
      </c>
      <c r="B43" s="16" t="s">
        <v>208</v>
      </c>
      <c r="C43" s="16"/>
      <c r="D43" s="17">
        <v>349186</v>
      </c>
      <c r="E43" s="16"/>
      <c r="F43" s="17">
        <v>22167</v>
      </c>
      <c r="G43" s="17">
        <v>69837</v>
      </c>
      <c r="H43" s="52">
        <f>SUM(D43+F43-G43)</f>
        <v>301516</v>
      </c>
    </row>
    <row r="44" spans="1:8" ht="12.75">
      <c r="A44" s="16">
        <v>2</v>
      </c>
      <c r="B44" s="16"/>
      <c r="C44" s="16"/>
      <c r="D44" s="16"/>
      <c r="E44" s="16"/>
      <c r="F44" s="17"/>
      <c r="G44" s="16"/>
      <c r="H44" s="52"/>
    </row>
    <row r="45" spans="1:8" ht="12.75">
      <c r="A45" s="16">
        <v>3</v>
      </c>
      <c r="B45" s="16"/>
      <c r="C45" s="16"/>
      <c r="D45" s="16"/>
      <c r="E45" s="16"/>
      <c r="F45" s="16"/>
      <c r="G45" s="16"/>
      <c r="H45" s="53"/>
    </row>
    <row r="46" spans="1:8" ht="12.75">
      <c r="A46" s="16">
        <v>4</v>
      </c>
      <c r="B46" s="16"/>
      <c r="C46" s="16"/>
      <c r="D46" s="16"/>
      <c r="E46" s="16"/>
      <c r="F46" s="16"/>
      <c r="G46" s="16"/>
      <c r="H46" s="53"/>
    </row>
    <row r="47" spans="1:8" ht="12.75">
      <c r="A47" s="16"/>
      <c r="B47" s="15" t="s">
        <v>202</v>
      </c>
      <c r="C47" s="15"/>
      <c r="D47" s="54">
        <f>SUM(D39:D46)</f>
        <v>171305405</v>
      </c>
      <c r="E47" s="15"/>
      <c r="F47" s="54">
        <f>SUM(F39:F46)</f>
        <v>1659206</v>
      </c>
      <c r="G47" s="54">
        <f>SUM(G39:G46)</f>
        <v>11362581</v>
      </c>
      <c r="H47" s="55">
        <f>SUM(H39:H46)</f>
        <v>161602030</v>
      </c>
    </row>
    <row r="50" ht="12.75">
      <c r="G50" s="14" t="s">
        <v>212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E-MOTION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E-MOTION CUSTOMER</dc:creator>
  <cp:keywords/>
  <dc:description/>
  <cp:lastModifiedBy>User</cp:lastModifiedBy>
  <cp:lastPrinted>2012-03-26T15:59:54Z</cp:lastPrinted>
  <dcterms:created xsi:type="dcterms:W3CDTF">2012-03-24T16:32:46Z</dcterms:created>
  <dcterms:modified xsi:type="dcterms:W3CDTF">2012-07-28T08:11:11Z</dcterms:modified>
  <cp:category/>
  <cp:version/>
  <cp:contentType/>
  <cp:contentStatus/>
</cp:coreProperties>
</file>