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7380" activeTab="9"/>
  </bookViews>
  <sheets>
    <sheet name="Iv mjet tra" sheetId="1" r:id="rId1"/>
    <sheet name="Iv mat" sheetId="2" r:id="rId2"/>
    <sheet name="shen 5" sheetId="3" r:id="rId3"/>
    <sheet name="shen 4" sheetId="4" r:id="rId4"/>
    <sheet name="shen3" sheetId="5" r:id="rId5"/>
    <sheet name="Shen 2" sheetId="6" r:id="rId6"/>
    <sheet name="shen 1" sheetId="7" r:id="rId7"/>
    <sheet name="P1" sheetId="8" r:id="rId8"/>
    <sheet name="P3" sheetId="9" r:id="rId9"/>
    <sheet name="a.a" sheetId="10" r:id="rId10"/>
    <sheet name="F1" sheetId="11" r:id="rId11"/>
    <sheet name="Lik Fu" sheetId="12" r:id="rId12"/>
    <sheet name="P b" sheetId="13" r:id="rId13"/>
    <sheet name="P.A.sh" sheetId="14" r:id="rId14"/>
    <sheet name="P.n.k" sheetId="15" r:id="rId15"/>
    <sheet name="P.f.m" sheetId="16" r:id="rId16"/>
  </sheets>
  <definedNames/>
  <calcPr fullCalcOnLoad="1"/>
</workbook>
</file>

<file path=xl/sharedStrings.xml><?xml version="1.0" encoding="utf-8"?>
<sst xmlns="http://schemas.openxmlformats.org/spreadsheetml/2006/main" count="1059" uniqueCount="907">
  <si>
    <t>Shen</t>
  </si>
  <si>
    <t>AKTIVET</t>
  </si>
  <si>
    <t>I</t>
  </si>
  <si>
    <t>Aktivet Afatshkurtera</t>
  </si>
  <si>
    <t>Aktivet Monetare</t>
  </si>
  <si>
    <t xml:space="preserve">Derivative dhe aktive te </t>
  </si>
  <si>
    <t>mbajtura per tregetim</t>
  </si>
  <si>
    <t xml:space="preserve">  Derivativet</t>
  </si>
  <si>
    <t xml:space="preserve">  Aktivet e mbajtura per tregetim</t>
  </si>
  <si>
    <t xml:space="preserve">   TOTALI  2</t>
  </si>
  <si>
    <t xml:space="preserve">Aktive te tjera financiare </t>
  </si>
  <si>
    <t>afatshkurtera</t>
  </si>
  <si>
    <t xml:space="preserve"> Instrumenta te tjera borxhi</t>
  </si>
  <si>
    <t>Investime te tjera financiare</t>
  </si>
  <si>
    <t xml:space="preserve">  TOTALI 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</si>
  <si>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</si>
  <si>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</si>
  <si>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</si>
  <si>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</si>
  <si>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</si>
  <si>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</si>
  <si>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 xml:space="preserve">  TOTALi   4</t>
  </si>
  <si>
    <t>Aktivet biologjike afatshkurtra</t>
  </si>
  <si>
    <t xml:space="preserve">Aktivet afatshkurtera te </t>
  </si>
  <si>
    <t>mbajtura per shitje</t>
  </si>
  <si>
    <t xml:space="preserve"> Parapagimet dhe shpenzimet e</t>
  </si>
  <si>
    <t>shtyra.</t>
  </si>
  <si>
    <t>TOTALI  i AKTIVEVE</t>
  </si>
  <si>
    <t>AFATSHKURTERA ( I )</t>
  </si>
  <si>
    <t>II</t>
  </si>
  <si>
    <t xml:space="preserve">  Aktivet afatgjata</t>
  </si>
  <si>
    <t>Investime financiare afatgjata.</t>
  </si>
  <si>
    <t xml:space="preserve">Pjesemarje te tjera ne njesi te </t>
  </si>
  <si>
    <t>kontrolluara</t>
  </si>
  <si>
    <t xml:space="preserve">Aksione dhe investime te tjera </t>
  </si>
  <si>
    <t>ne pjesemarje.</t>
  </si>
  <si>
    <t xml:space="preserve"> Aksione dhe letra te tjera me </t>
  </si>
  <si>
    <t>vlere.</t>
  </si>
  <si>
    <t xml:space="preserve">Llogari/kerkesa te arketueshme </t>
  </si>
  <si>
    <t>afatgjata.</t>
  </si>
  <si>
    <t xml:space="preserve">   Totali   1</t>
  </si>
  <si>
    <t xml:space="preserve">  Aktive afatgjata materiale</t>
  </si>
  <si>
    <t xml:space="preserve">  Toka</t>
  </si>
  <si>
    <t xml:space="preserve">  Ndertesa</t>
  </si>
  <si>
    <t xml:space="preserve">  Makineri dhe paisje</t>
  </si>
  <si>
    <t xml:space="preserve">  Aktive te tjera afatgjata</t>
  </si>
  <si>
    <t xml:space="preserve">  Totali  2</t>
  </si>
  <si>
    <t xml:space="preserve"> Aktivet Biologjike afatgjata.</t>
  </si>
  <si>
    <t xml:space="preserve"> Aktivet afatgjata jo materiale.</t>
  </si>
  <si>
    <t xml:space="preserve">   Emri i mire</t>
  </si>
  <si>
    <t xml:space="preserve">   Shpenzimet e zhvillimit</t>
  </si>
  <si>
    <t xml:space="preserve">   Aktive te tjera afatgjata jo </t>
  </si>
  <si>
    <t xml:space="preserve">   materiale.</t>
  </si>
  <si>
    <t xml:space="preserve">    Totali   4</t>
  </si>
  <si>
    <t xml:space="preserve">  Kapital aksionar i papaguar</t>
  </si>
  <si>
    <t>Totali i aktiveve afatgjata  ( II )</t>
  </si>
  <si>
    <t xml:space="preserve">  TOTALI I AKTIVEVE (I + II )</t>
  </si>
  <si>
    <t xml:space="preserve"> DETYRIMET  DHE KAPITALI</t>
  </si>
  <si>
    <t xml:space="preserve">  Detyrimet  afatshkurtera</t>
  </si>
  <si>
    <t>Derivativet</t>
  </si>
  <si>
    <t xml:space="preserve"> Huamarjet</t>
  </si>
  <si>
    <t xml:space="preserve"> Huat dhe obligacionet afatshkurtera</t>
  </si>
  <si>
    <t xml:space="preserve"> Kthimet/ripagesat e huave </t>
  </si>
  <si>
    <t xml:space="preserve"> afatgjata</t>
  </si>
  <si>
    <t xml:space="preserve"> Bono te konvertueshme.</t>
  </si>
  <si>
    <t xml:space="preserve">  Totali    2</t>
  </si>
  <si>
    <t xml:space="preserve"> Huat  dhe parapagimet.</t>
  </si>
  <si>
    <t xml:space="preserve"> te pagueshme ndaj furnitoreve</t>
  </si>
  <si>
    <t xml:space="preserve"> Te pagueshme ndaj punonjesve</t>
  </si>
  <si>
    <t xml:space="preserve"> Detyrime tatimore</t>
  </si>
  <si>
    <t xml:space="preserve"> Hua te tjera</t>
  </si>
  <si>
    <t xml:space="preserve"> Parapagimet e arketuara</t>
  </si>
  <si>
    <t xml:space="preserve">  Totali 3</t>
  </si>
  <si>
    <t>Grantet dhe te ardh.e shtyra</t>
  </si>
  <si>
    <t xml:space="preserve"> Provizionet afatshkurtera</t>
  </si>
  <si>
    <t xml:space="preserve"> Totali i detyrimeve afatshkurtera ( I )</t>
  </si>
  <si>
    <t xml:space="preserve">  DETYRIME  AFATGJATA</t>
  </si>
  <si>
    <t xml:space="preserve"> Huat afatgjata</t>
  </si>
  <si>
    <t xml:space="preserve"> Hua,bono dhe detyrime nga</t>
  </si>
  <si>
    <t xml:space="preserve"> qiraja financiare</t>
  </si>
  <si>
    <t xml:space="preserve"> Bonot e konvertueshme</t>
  </si>
  <si>
    <t xml:space="preserve"> Totali 1 </t>
  </si>
  <si>
    <t xml:space="preserve"> Huamarje te tjera afatgjata.</t>
  </si>
  <si>
    <t xml:space="preserve"> Provizionet afatgjata</t>
  </si>
  <si>
    <t xml:space="preserve"> Grantet dhe te ardh. Te shtyra</t>
  </si>
  <si>
    <t xml:space="preserve"> Totali i detyrimeve afatgjata ( II )</t>
  </si>
  <si>
    <t xml:space="preserve">  TOTALI  I  DETYRIMEVE  ( I + II )</t>
  </si>
  <si>
    <t>III</t>
  </si>
  <si>
    <t xml:space="preserve">  Kapitali</t>
  </si>
  <si>
    <t xml:space="preserve"> Aksionet e pakices</t>
  </si>
  <si>
    <t xml:space="preserve"> Kapitali qe i perket aksionareve te </t>
  </si>
  <si>
    <t>shoqerise meme</t>
  </si>
  <si>
    <t xml:space="preserve"> Kapitali aksionar</t>
  </si>
  <si>
    <t xml:space="preserve"> Primi  i  aksionit</t>
  </si>
  <si>
    <t xml:space="preserve"> Njesite ose aksionet e thesarit.</t>
  </si>
  <si>
    <t>(negative )</t>
  </si>
  <si>
    <t xml:space="preserve"> Rezerva statusore</t>
  </si>
  <si>
    <t>Rezerva te tjera</t>
  </si>
  <si>
    <t xml:space="preserve"> Fitimet e pashperndara</t>
  </si>
  <si>
    <t>Rezerva ligjore</t>
  </si>
  <si>
    <t>Fitimi (Humbja ) e vitit financiar</t>
  </si>
  <si>
    <t xml:space="preserve"> </t>
  </si>
  <si>
    <t>Totali i kapitalit  ( III )</t>
  </si>
  <si>
    <t xml:space="preserve"> TOTALI  I DETYRIMEVE DHE </t>
  </si>
  <si>
    <t xml:space="preserve"> KAPITALIT  ( I + II + III ) </t>
  </si>
  <si>
    <t>Nr</t>
  </si>
  <si>
    <t>PERSHKRIMI I ELEMENTEVE</t>
  </si>
  <si>
    <t>Shenime</t>
  </si>
  <si>
    <t>Viti Ushtrimor</t>
  </si>
  <si>
    <t>Viti paraardhes</t>
  </si>
  <si>
    <t xml:space="preserve">  Shitjet Neto</t>
  </si>
  <si>
    <t xml:space="preserve">  Te ardhura te tjera nga </t>
  </si>
  <si>
    <t xml:space="preserve">  veprimtarite e shfrytezimit.</t>
  </si>
  <si>
    <t xml:space="preserve">Ndryshimet ne iventarin e </t>
  </si>
  <si>
    <t>produkteve te gateshme dhe</t>
  </si>
  <si>
    <t>prodhimiit ne proces.</t>
  </si>
  <si>
    <t>Materialet e konsumuara.</t>
  </si>
  <si>
    <t>Kosto e punes.</t>
  </si>
  <si>
    <t xml:space="preserve"> Pagat e personelit.</t>
  </si>
  <si>
    <t xml:space="preserve"> Shpenzimet per sigurimet </t>
  </si>
  <si>
    <t>shoqerore e shendetesore.</t>
  </si>
  <si>
    <t xml:space="preserve"> Amortizimi dhe zhvleresimet</t>
  </si>
  <si>
    <t xml:space="preserve"> Shpenzime te tjera.</t>
  </si>
  <si>
    <t xml:space="preserve"> Totali i shpenzimeve </t>
  </si>
  <si>
    <t xml:space="preserve"> Fitimi apo humbja nga </t>
  </si>
  <si>
    <t>veprimtaria kryesore</t>
  </si>
  <si>
    <t xml:space="preserve"> Te ardhurat dhe shpenzimet</t>
  </si>
  <si>
    <t xml:space="preserve">financiare nga njesite e </t>
  </si>
  <si>
    <t>kontrolluara.</t>
  </si>
  <si>
    <t>financiare nga pjesemarjet.</t>
  </si>
  <si>
    <t xml:space="preserve"> financiare</t>
  </si>
  <si>
    <t>Te ardhurat dhe shpenzimet</t>
  </si>
  <si>
    <t xml:space="preserve">financiare nga investimet te </t>
  </si>
  <si>
    <t>tjera financiare afatgjata.</t>
  </si>
  <si>
    <t>nga intresi.</t>
  </si>
  <si>
    <t xml:space="preserve"> Fitimet (humbjet ) nga kursi i</t>
  </si>
  <si>
    <t>kembimit.</t>
  </si>
  <si>
    <t>te tjera financiare.</t>
  </si>
  <si>
    <t xml:space="preserve">Totali i te ardhurave dhe </t>
  </si>
  <si>
    <t>shpenzimeve financiare.</t>
  </si>
  <si>
    <t>(12.1+/-12.2+/-12.3+/-12.4)</t>
  </si>
  <si>
    <t>Fitimi ( humbja ) para tatimit</t>
  </si>
  <si>
    <t xml:space="preserve"> ( 9 +/-13 )</t>
  </si>
  <si>
    <t xml:space="preserve"> Shpenzimet e tatimit mbi </t>
  </si>
  <si>
    <t>fitimin</t>
  </si>
  <si>
    <t xml:space="preserve"> Fitimi ( humbja ) neto e </t>
  </si>
  <si>
    <t>vitit financiar.( 14-15)</t>
  </si>
  <si>
    <t xml:space="preserve">Elementet e pasqyrave te </t>
  </si>
  <si>
    <t>dhjetor 2007</t>
  </si>
  <si>
    <t>Kapitali</t>
  </si>
  <si>
    <t>aksionar</t>
  </si>
  <si>
    <t>Primi i</t>
  </si>
  <si>
    <t>aksionit</t>
  </si>
  <si>
    <t xml:space="preserve">Aksionet </t>
  </si>
  <si>
    <t>e thesarit</t>
  </si>
  <si>
    <t xml:space="preserve">Rezerva </t>
  </si>
  <si>
    <t>statuore</t>
  </si>
  <si>
    <t>dhe ligjore</t>
  </si>
  <si>
    <t xml:space="preserve">Rez.te </t>
  </si>
  <si>
    <t>konvert</t>
  </si>
  <si>
    <t>monedhave</t>
  </si>
  <si>
    <t>te huaj</t>
  </si>
  <si>
    <t>Fitimi i</t>
  </si>
  <si>
    <t xml:space="preserve">pa </t>
  </si>
  <si>
    <t>shperndare</t>
  </si>
  <si>
    <t>Rezerva</t>
  </si>
  <si>
    <t>te</t>
  </si>
  <si>
    <t>tjera</t>
  </si>
  <si>
    <t>Shuma te</t>
  </si>
  <si>
    <t>parashikuar</t>
  </si>
  <si>
    <t>per</t>
  </si>
  <si>
    <t>reziqe</t>
  </si>
  <si>
    <t xml:space="preserve">TOTALI </t>
  </si>
  <si>
    <t xml:space="preserve"> Pozicioni me 31</t>
  </si>
  <si>
    <t>Efekti i ndryshim ne</t>
  </si>
  <si>
    <t>politikat kontabel</t>
  </si>
  <si>
    <t xml:space="preserve">  Pozicioni i </t>
  </si>
  <si>
    <t xml:space="preserve">  rregulluar</t>
  </si>
  <si>
    <t xml:space="preserve"> Fitimi neto i </t>
  </si>
  <si>
    <t>Periudhes Kontabel</t>
  </si>
  <si>
    <t xml:space="preserve"> Dividendet e </t>
  </si>
  <si>
    <t xml:space="preserve"> paguar / deklaruar</t>
  </si>
  <si>
    <t xml:space="preserve"> Transferuar ne </t>
  </si>
  <si>
    <t xml:space="preserve"> reserven e</t>
  </si>
  <si>
    <t>detyrueshme ligjore</t>
  </si>
  <si>
    <t xml:space="preserve"> rezerven e</t>
  </si>
  <si>
    <t xml:space="preserve"> detyrueshme statuore</t>
  </si>
  <si>
    <t xml:space="preserve"> Transferim ne </t>
  </si>
  <si>
    <t>rezerva te tjera</t>
  </si>
  <si>
    <t xml:space="preserve"> Emetim i kapitalit aksionar</t>
  </si>
  <si>
    <t xml:space="preserve"> Rezerva rivleresimi </t>
  </si>
  <si>
    <t>AAGJ</t>
  </si>
  <si>
    <t>Detyrimet</t>
  </si>
  <si>
    <t xml:space="preserve">Blerje aksionesh </t>
  </si>
  <si>
    <t>thesari</t>
  </si>
  <si>
    <t xml:space="preserve"> Terheqje kapitali </t>
  </si>
  <si>
    <t>per zvogelim</t>
  </si>
  <si>
    <t xml:space="preserve">Pozicioni me   31 </t>
  </si>
  <si>
    <t>dhjetor 2008</t>
  </si>
  <si>
    <t>Llogarite e bilancit Kontabel</t>
  </si>
  <si>
    <t>Klasifikimi sipas zeravete B.K</t>
  </si>
  <si>
    <t>ne S.K.K</t>
  </si>
  <si>
    <t>Shpenzimet e Zhvillimit</t>
  </si>
  <si>
    <t>Shp.te kerkimeve te aplikimit</t>
  </si>
  <si>
    <t>dhe zhvillimit</t>
  </si>
  <si>
    <t>20.30.02</t>
  </si>
  <si>
    <t>F.Amortizimitshpenzimeve</t>
  </si>
  <si>
    <t>kerkimi,aplikimi e zhvillimi.</t>
  </si>
  <si>
    <t>28.03.102</t>
  </si>
  <si>
    <t>Aktive te tjera afatgjata jo</t>
  </si>
  <si>
    <t>materiale</t>
  </si>
  <si>
    <t xml:space="preserve"> Patenta</t>
  </si>
  <si>
    <t>20.50.05</t>
  </si>
  <si>
    <t xml:space="preserve"> F.Amort per patenten</t>
  </si>
  <si>
    <t xml:space="preserve"> Totali i AAJM me V.K.N</t>
  </si>
  <si>
    <t>20.10.010</t>
  </si>
  <si>
    <t>Terene per ndertime</t>
  </si>
  <si>
    <t>Ndertesa</t>
  </si>
  <si>
    <t>Ndertesa industriale (ndertesa)</t>
  </si>
  <si>
    <t>Riparime te pergjithshme (ndertesa</t>
  </si>
  <si>
    <t>Rregullime te pergjitshme (ndertesa)</t>
  </si>
  <si>
    <t>F.Amortiz Nderteses industriale</t>
  </si>
  <si>
    <t>21.21.020</t>
  </si>
  <si>
    <t>21.21.021</t>
  </si>
  <si>
    <t>21.70.010</t>
  </si>
  <si>
    <t>28.12.20102</t>
  </si>
  <si>
    <t>Makineri dhe paisje</t>
  </si>
  <si>
    <t xml:space="preserve"> Linja Elektrike</t>
  </si>
  <si>
    <t>21.33.055</t>
  </si>
  <si>
    <t>21.33.057</t>
  </si>
  <si>
    <t>Gjeneratore</t>
  </si>
  <si>
    <t>Cisterne karburanti mak e paisje energjetike</t>
  </si>
  <si>
    <t>21.33.058</t>
  </si>
  <si>
    <t>21.34.060</t>
  </si>
  <si>
    <t>Makineri e paisje pube</t>
  </si>
  <si>
    <t>Instrumenta e vegla</t>
  </si>
  <si>
    <t>21.35.010</t>
  </si>
  <si>
    <t>28.13.20105</t>
  </si>
  <si>
    <t>F.Amortizimit paisjeve te punes.</t>
  </si>
  <si>
    <t>28.13.20106</t>
  </si>
  <si>
    <t>F.Amortizim i makinerive e impianteve</t>
  </si>
  <si>
    <t>Aktive te tjera afatgjata materiale</t>
  </si>
  <si>
    <t>(me vl kontabel)</t>
  </si>
  <si>
    <t>Te tjera A.A.M ne shfrytezim</t>
  </si>
  <si>
    <t xml:space="preserve"> Mjete transporti</t>
  </si>
  <si>
    <t xml:space="preserve"> Kamiona</t>
  </si>
  <si>
    <t>Autovetura</t>
  </si>
  <si>
    <t xml:space="preserve"> Karelle dhe elevatore dhe te tjera m transporti</t>
  </si>
  <si>
    <t xml:space="preserve"> Autovetura me leasing</t>
  </si>
  <si>
    <t xml:space="preserve"> Amballazh Qarkullues</t>
  </si>
  <si>
    <t>21.50.090</t>
  </si>
  <si>
    <t>21.50.091</t>
  </si>
  <si>
    <t>21.50.010</t>
  </si>
  <si>
    <t>21.50.191</t>
  </si>
  <si>
    <t>21.60.110</t>
  </si>
  <si>
    <t xml:space="preserve"> Bidona amballazhimi</t>
  </si>
  <si>
    <t>21.60.113</t>
  </si>
  <si>
    <t>Konteniere per CO2(amballazh)</t>
  </si>
  <si>
    <t>21.60.120</t>
  </si>
  <si>
    <t xml:space="preserve"> Arka amballazhi (amballazh)</t>
  </si>
  <si>
    <t>21.60.130</t>
  </si>
  <si>
    <t xml:space="preserve"> Paleta (amballazh)</t>
  </si>
  <si>
    <t>21.60.140</t>
  </si>
  <si>
    <t xml:space="preserve"> Shishe te ndryshme amballazhimi</t>
  </si>
  <si>
    <t>Te tjera inventare afatgjata</t>
  </si>
  <si>
    <t xml:space="preserve"> Frigorifere</t>
  </si>
  <si>
    <t>21.80.080</t>
  </si>
  <si>
    <t>21.88.010</t>
  </si>
  <si>
    <t>21.88.020</t>
  </si>
  <si>
    <t xml:space="preserve"> Paisje publicitare</t>
  </si>
  <si>
    <t xml:space="preserve"> Inventar ekonomik.</t>
  </si>
  <si>
    <t>Mobilje e paisje zyrash</t>
  </si>
  <si>
    <t xml:space="preserve"> Mobilje e orendi zyrash</t>
  </si>
  <si>
    <t xml:space="preserve"> Paisje Zyrash</t>
  </si>
  <si>
    <t xml:space="preserve"> Programe te kompjuterizuara kontab e te tjera</t>
  </si>
  <si>
    <t xml:space="preserve"> Vepra arti</t>
  </si>
  <si>
    <t>21.81.050</t>
  </si>
  <si>
    <t>21.82.070</t>
  </si>
  <si>
    <t>21.82.080</t>
  </si>
  <si>
    <t>21.88.100</t>
  </si>
  <si>
    <t>Totali i A.A.M te tjera me vleren bruto</t>
  </si>
  <si>
    <t>28.15.20210</t>
  </si>
  <si>
    <t xml:space="preserve"> F.Amortizimi karelash  e elevatoresh</t>
  </si>
  <si>
    <t>28.15.20309</t>
  </si>
  <si>
    <t xml:space="preserve"> F.Amortizimi automjetesh</t>
  </si>
  <si>
    <t>28.15.20310</t>
  </si>
  <si>
    <t xml:space="preserve"> F.Amortizimi autovetura</t>
  </si>
  <si>
    <t>28.16.20314</t>
  </si>
  <si>
    <t xml:space="preserve"> F.Amortizimi ambalazh</t>
  </si>
  <si>
    <t>28.17.20405</t>
  </si>
  <si>
    <t xml:space="preserve"> F.Amortiz paisje zyrash e informatike</t>
  </si>
  <si>
    <t xml:space="preserve"> F.Amortiz mobilje zyrash</t>
  </si>
  <si>
    <t>28.18.20407</t>
  </si>
  <si>
    <t xml:space="preserve"> F.Amortiz inventar ekonomik</t>
  </si>
  <si>
    <t>28.18.20507</t>
  </si>
  <si>
    <t>28.19.20301</t>
  </si>
  <si>
    <t xml:space="preserve"> F.Amortiz Mat publicitare</t>
  </si>
  <si>
    <t>28.19.20308</t>
  </si>
  <si>
    <t xml:space="preserve"> F.Amortiz per frigorifere</t>
  </si>
  <si>
    <t>Totali AAM te tjera me vleren Kontab Neto</t>
  </si>
  <si>
    <t>Pjesemarje te tjera ne njesi te kontrolluara</t>
  </si>
  <si>
    <t xml:space="preserve"> Investime ne filiale( 60 %)</t>
  </si>
  <si>
    <t>26.10.011</t>
  </si>
  <si>
    <t>29.61.002</t>
  </si>
  <si>
    <t xml:space="preserve"> Zhvleresimi i IAGJ ne filiale</t>
  </si>
  <si>
    <t>Aksione dhe investime te tjera ne pjesemarje</t>
  </si>
  <si>
    <t xml:space="preserve"> Investime afatgjata  (30 %)</t>
  </si>
  <si>
    <t>26.20.002</t>
  </si>
  <si>
    <t xml:space="preserve">Lendet e para </t>
  </si>
  <si>
    <t>Materiale te para</t>
  </si>
  <si>
    <t>31.10.01</t>
  </si>
  <si>
    <t>Materiali X</t>
  </si>
  <si>
    <t>31.10.02</t>
  </si>
  <si>
    <t>Materiali Y</t>
  </si>
  <si>
    <t>Materiali Z</t>
  </si>
  <si>
    <t>31.10.03</t>
  </si>
  <si>
    <t>31.10.04</t>
  </si>
  <si>
    <t xml:space="preserve"> Material etiketimi,tapa etj.</t>
  </si>
  <si>
    <t>31.28.01</t>
  </si>
  <si>
    <t xml:space="preserve"> Materiale te tjera per prodhim</t>
  </si>
  <si>
    <t>31.28.02</t>
  </si>
  <si>
    <t xml:space="preserve"> Pjese riparimi per makinerite a paisjet etj</t>
  </si>
  <si>
    <t>32.70.01</t>
  </si>
  <si>
    <t>Material publicitar</t>
  </si>
  <si>
    <t>Produkte te Gatshme</t>
  </si>
  <si>
    <t>34.20.01</t>
  </si>
  <si>
    <t xml:space="preserve"> Produkt i gatshem A</t>
  </si>
  <si>
    <t>Produkt i gatshem B</t>
  </si>
  <si>
    <t>Produkt i gatshem C</t>
  </si>
  <si>
    <t>TOTALI</t>
  </si>
  <si>
    <t xml:space="preserve"> Mallra per rishitje</t>
  </si>
  <si>
    <t xml:space="preserve"> Mallra 1</t>
  </si>
  <si>
    <t xml:space="preserve"> Mallra 2</t>
  </si>
  <si>
    <t>34.20.02</t>
  </si>
  <si>
    <t>34.20.03</t>
  </si>
  <si>
    <t>35.10.01</t>
  </si>
  <si>
    <t>35.10.02</t>
  </si>
  <si>
    <t xml:space="preserve"> Provizione per produktet e gatshme</t>
  </si>
  <si>
    <t xml:space="preserve"> Provizione per mallrat 2</t>
  </si>
  <si>
    <t>39.40.003</t>
  </si>
  <si>
    <t>39.50.002</t>
  </si>
  <si>
    <t xml:space="preserve">  Llogari / Kerkesa te arketueshme</t>
  </si>
  <si>
    <t>41.10.002</t>
  </si>
  <si>
    <t xml:space="preserve"> Klienta</t>
  </si>
  <si>
    <t xml:space="preserve"> Zhvleresim i klientave</t>
  </si>
  <si>
    <t>49.11.001</t>
  </si>
  <si>
    <t>41.30..002</t>
  </si>
  <si>
    <t xml:space="preserve"> Premtim pagesa te arketueshme per huadhenie</t>
  </si>
  <si>
    <t>41.80.01</t>
  </si>
  <si>
    <t xml:space="preserve"> Furnitori X parapagime</t>
  </si>
  <si>
    <t xml:space="preserve"> Furnitori y parapagime</t>
  </si>
  <si>
    <t>41.80.02</t>
  </si>
  <si>
    <t xml:space="preserve"> Parapagime per furnitore te ndryshem</t>
  </si>
  <si>
    <t xml:space="preserve"> Llogari  / Kerkesa te tjera te arketueshme</t>
  </si>
  <si>
    <t xml:space="preserve"> Garanci e paguar furnitoreve per mallra</t>
  </si>
  <si>
    <t xml:space="preserve"> Personeli per blerje mallrash</t>
  </si>
  <si>
    <t xml:space="preserve"> Tatim fitimi i parapaguar</t>
  </si>
  <si>
    <t xml:space="preserve"> Tatim mbi te ardhurat personale</t>
  </si>
  <si>
    <t xml:space="preserve"> Pagat</t>
  </si>
  <si>
    <t>46.70.001</t>
  </si>
  <si>
    <t>46.70.002</t>
  </si>
  <si>
    <t>44.40.001</t>
  </si>
  <si>
    <t>44.20.002</t>
  </si>
  <si>
    <t>Taksa amballazhi e te tjera</t>
  </si>
  <si>
    <t>44.70.001</t>
  </si>
  <si>
    <t>44.70.002</t>
  </si>
  <si>
    <t xml:space="preserve"> Shteti tatime dhe taksa te tjera</t>
  </si>
  <si>
    <t>Kerkesa ndaj personelit per deme te shkakt etj</t>
  </si>
  <si>
    <t>46.70.005</t>
  </si>
  <si>
    <t>44.54.001</t>
  </si>
  <si>
    <t xml:space="preserve"> TVSH  e kreditueshme</t>
  </si>
  <si>
    <t>44.10.001</t>
  </si>
  <si>
    <t>45.10.001</t>
  </si>
  <si>
    <t xml:space="preserve"> Dividende te arketushem nga pjesemarja</t>
  </si>
  <si>
    <t xml:space="preserve"> Aktive monetare</t>
  </si>
  <si>
    <t xml:space="preserve">Llogari  Bankare </t>
  </si>
  <si>
    <t xml:space="preserve"> Investime ne bono thesari 1 muaj</t>
  </si>
  <si>
    <t>50.40.002</t>
  </si>
  <si>
    <t>Arka</t>
  </si>
  <si>
    <t xml:space="preserve"> Arka ne lek</t>
  </si>
  <si>
    <t>Arka ne USD</t>
  </si>
  <si>
    <t xml:space="preserve"> Arka ne Euro</t>
  </si>
  <si>
    <t>53.40.02</t>
  </si>
  <si>
    <t>53.40.01</t>
  </si>
  <si>
    <t>53.11.01</t>
  </si>
  <si>
    <t>51.21.101</t>
  </si>
  <si>
    <t xml:space="preserve"> Te tjera vlera arke</t>
  </si>
  <si>
    <t>53.20.01</t>
  </si>
  <si>
    <t xml:space="preserve"> Depozita garancie diners Club</t>
  </si>
  <si>
    <t>TOTALI  I AKTIVEVE MONETARE</t>
  </si>
  <si>
    <t>Parapagimet dhe shpenzimet e shtyra</t>
  </si>
  <si>
    <t>48.10.001</t>
  </si>
  <si>
    <t xml:space="preserve"> shpenz per tu faturuar ne muajt e ardhshem</t>
  </si>
  <si>
    <t>48.60.001</t>
  </si>
  <si>
    <t xml:space="preserve"> Shpenzime riparimi kapital</t>
  </si>
  <si>
    <t>Totali i parapagimeve dhe shpenzimeve te shtyra</t>
  </si>
  <si>
    <t xml:space="preserve"> Kapitali i paguar</t>
  </si>
  <si>
    <t>Primi i aksionit</t>
  </si>
  <si>
    <t>Prime te kapitalit</t>
  </si>
  <si>
    <t xml:space="preserve"> Rezerva te tjera</t>
  </si>
  <si>
    <t>10.78.001</t>
  </si>
  <si>
    <t xml:space="preserve"> Plusvlera te parealizuara nga rivleresimi i filialeve</t>
  </si>
  <si>
    <t xml:space="preserve"> Rezerva nga rivleresimi i aktiveve</t>
  </si>
  <si>
    <t>10.60.001</t>
  </si>
  <si>
    <t xml:space="preserve"> Rezerva Ligjore </t>
  </si>
  <si>
    <t>10.71.001</t>
  </si>
  <si>
    <t xml:space="preserve"> Njesite ose aksionet e thesarit (negative )</t>
  </si>
  <si>
    <t xml:space="preserve"> Aksione te thesarit</t>
  </si>
  <si>
    <t>10.30.001</t>
  </si>
  <si>
    <t>10.80.001</t>
  </si>
  <si>
    <t xml:space="preserve"> Fitime e humbje te mbartura.</t>
  </si>
  <si>
    <t>10.90.001</t>
  </si>
  <si>
    <t xml:space="preserve"> Fitime dhe humbje te vitit</t>
  </si>
  <si>
    <t xml:space="preserve"> Huat dhe oblikacionet afatshkurtera</t>
  </si>
  <si>
    <t>Hua  bankare 1 mujore nga ABA ne lek</t>
  </si>
  <si>
    <t>Hua, bono dhe detyrime nga qiraja financiare</t>
  </si>
  <si>
    <t>46.81.001</t>
  </si>
  <si>
    <t xml:space="preserve"> Hua nga Tirana bank ( 5 vjet )</t>
  </si>
  <si>
    <t>46.31.001</t>
  </si>
  <si>
    <t xml:space="preserve"> Provizione per shitje me garanci 6 mujore</t>
  </si>
  <si>
    <t>Provizionet afatgjata</t>
  </si>
  <si>
    <t>46.31.002</t>
  </si>
  <si>
    <t xml:space="preserve"> Provizione a.gj per detyrime mjedisore</t>
  </si>
  <si>
    <t xml:space="preserve"> Huamarje te tjera afatgjata</t>
  </si>
  <si>
    <t xml:space="preserve"> Financime nga ortaket</t>
  </si>
  <si>
    <t xml:space="preserve"> Financime te tjera</t>
  </si>
  <si>
    <t xml:space="preserve"> Furnitore AQ</t>
  </si>
  <si>
    <t>46.82.005</t>
  </si>
  <si>
    <t>46.82.004</t>
  </si>
  <si>
    <t>40.40.002</t>
  </si>
  <si>
    <t xml:space="preserve"> Huat dhe parapagimet te pagueshme furnitoreve</t>
  </si>
  <si>
    <t>40.10.001</t>
  </si>
  <si>
    <t xml:space="preserve"> Furnitore</t>
  </si>
  <si>
    <t>40.10.800</t>
  </si>
  <si>
    <t xml:space="preserve"> Furnit Ft te pamberitura</t>
  </si>
  <si>
    <t>40.30.102</t>
  </si>
  <si>
    <t xml:space="preserve"> Premtim pagesa te pagueshme 6 mujore</t>
  </si>
  <si>
    <t>42.10.010</t>
  </si>
  <si>
    <t xml:space="preserve"> Personeli per paga per tu paguar</t>
  </si>
  <si>
    <t xml:space="preserve"> Detyrime per shperblimin e keshillit drejtues</t>
  </si>
  <si>
    <t>42.10.004</t>
  </si>
  <si>
    <t xml:space="preserve"> Detyrimet tatimore </t>
  </si>
  <si>
    <t xml:space="preserve"> Tatim mbi te ardhurat personale </t>
  </si>
  <si>
    <t xml:space="preserve"> Tatimet e shtyra mbi fitimin</t>
  </si>
  <si>
    <t xml:space="preserve"> Akciza per prodhimin e shitur</t>
  </si>
  <si>
    <t xml:space="preserve"> Taksa per ambalazhe</t>
  </si>
  <si>
    <t xml:space="preserve"> Sigurimet Shoqerore</t>
  </si>
  <si>
    <t xml:space="preserve"> Detyrime per TVSH</t>
  </si>
  <si>
    <t>44.20.100</t>
  </si>
  <si>
    <t>44.80.005</t>
  </si>
  <si>
    <t>44.70.005</t>
  </si>
  <si>
    <t>43.10.010</t>
  </si>
  <si>
    <t xml:space="preserve"> Huamarje te tjera </t>
  </si>
  <si>
    <t xml:space="preserve"> Dividende te pagueshem ndaj ortakeve (Ash)</t>
  </si>
  <si>
    <t xml:space="preserve"> Detyrime paradhenie personeli</t>
  </si>
  <si>
    <t>Detyrime te tjera ndaj personelit</t>
  </si>
  <si>
    <t>45.70.002</t>
  </si>
  <si>
    <t>42.30.010</t>
  </si>
  <si>
    <t>46.70.020</t>
  </si>
  <si>
    <t>Parapagimeet e arketuara</t>
  </si>
  <si>
    <t>Parapagim nga klientet</t>
  </si>
  <si>
    <t>40.09.001</t>
  </si>
  <si>
    <t xml:space="preserve">SUBJEKTI </t>
  </si>
  <si>
    <t>Paisje informatike (kasa )</t>
  </si>
  <si>
    <t>Humbje e vitit 2009</t>
  </si>
  <si>
    <t xml:space="preserve">Humbje </t>
  </si>
  <si>
    <t>Pozicioni 31.12.2009</t>
  </si>
  <si>
    <t>Kristo Zahari</t>
  </si>
  <si>
    <t>arketueshme t fitimi</t>
  </si>
  <si>
    <t>kristaq zahari</t>
  </si>
  <si>
    <t>Fitimi vitit 2010</t>
  </si>
  <si>
    <t>Pozicioni me 31.12.10</t>
  </si>
  <si>
    <t>Pasqyra e fluksit monetar – Metoda direkte</t>
  </si>
  <si>
    <t>Përshkrimi i Elementëve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</si>
  <si>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</si>
  <si>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</si>
  <si>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</si>
  <si>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</si>
  <si>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</si>
  <si>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</si>
  <si>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</si>
  <si>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Kthim huaje  ortakeve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</si>
  <si>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</si>
  <si>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</si>
  <si>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</si>
  <si>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</si>
  <si>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</si>
  <si>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</si>
  <si>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</si>
  <si>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</si>
  <si>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</si>
  <si>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</si>
  <si>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</si>
  <si>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</si>
  <si>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</si>
  <si>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</si>
  <si>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</si>
  <si>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</si>
  <si>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Emërtimi dhe forma ligjore</t>
  </si>
  <si>
    <t>JURIDIK</t>
  </si>
  <si>
    <t>NIPT - i</t>
  </si>
  <si>
    <t>Adresa e selisë</t>
  </si>
  <si>
    <t>Data e krijimit</t>
  </si>
  <si>
    <t>Nr. i Regjistrit Tregtar</t>
  </si>
  <si>
    <t>Veprimtaria kryesore</t>
  </si>
  <si>
    <t>PASQYRAT FINANCIARE</t>
  </si>
  <si>
    <t>Viti 2010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</si>
  <si>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</si>
  <si>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</si>
  <si>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</si>
  <si>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</si>
  <si>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</si>
  <si>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</si>
  <si>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1/lek</t>
    </r>
  </si>
  <si>
    <t>"Kristaq  ZAHARI " SHPK</t>
  </si>
  <si>
    <t>K37508043T</t>
  </si>
  <si>
    <t>Barmash</t>
  </si>
  <si>
    <t>Erseke</t>
  </si>
  <si>
    <t>Gusht 2008</t>
  </si>
  <si>
    <t>Shfrytezim pylli perpunim e tregeti lende druri</t>
  </si>
  <si>
    <t>Shoqeria Kristaq  ZAHARI</t>
  </si>
  <si>
    <t>NIPTI  K37508043 T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</si>
  <si>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</si>
  <si>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</si>
  <si>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</si>
  <si>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</si>
  <si>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</si>
  <si>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</si>
  <si>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</si>
  <si>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</si>
  <si>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</si>
  <si>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</si>
  <si>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</si>
  <si>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</si>
  <si>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</si>
  <si>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</si>
  <si>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Kristaq ZAHARI</t>
  </si>
  <si>
    <t>SHOQERIA Kristaq  ZAHARI</t>
  </si>
  <si>
    <t>NIPTI  K37508043T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</si>
  <si>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</si>
  <si>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</si>
  <si>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</si>
  <si>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</si>
  <si>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</si>
  <si>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</si>
  <si>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</si>
  <si>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</si>
  <si>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</si>
  <si>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</si>
  <si>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</si>
  <si>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</si>
  <si>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</si>
  <si>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</si>
  <si>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</si>
  <si>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</si>
  <si>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</si>
  <si>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</si>
  <si>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</si>
  <si>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</si>
  <si>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</si>
  <si>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</si>
  <si>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</si>
  <si>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</si>
  <si>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</si>
  <si>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</si>
  <si>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</si>
  <si>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</si>
  <si>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</si>
  <si>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</si>
  <si>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</si>
  <si>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</si>
  <si>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</si>
  <si>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</si>
  <si>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</si>
  <si>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</si>
  <si>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</si>
  <si>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</si>
  <si>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</si>
  <si>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</si>
  <si>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</si>
  <si>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</si>
  <si>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</si>
  <si>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</si>
  <si>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</si>
  <si>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</si>
  <si>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</si>
  <si>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</si>
  <si>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</si>
  <si>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</si>
  <si>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</si>
  <si>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</si>
  <si>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</si>
  <si>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</si>
  <si>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</si>
  <si>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</si>
  <si>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</si>
  <si>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</si>
  <si>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</si>
  <si>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 Kristaq  ZAHARI</t>
  </si>
  <si>
    <t>NIPT K37508043T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</si>
  <si>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</si>
  <si>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</si>
  <si>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</si>
  <si>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</si>
  <si>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</si>
  <si>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</si>
  <si>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</si>
  <si>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</si>
  <si>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</si>
  <si>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</si>
  <si>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</si>
  <si>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</si>
  <si>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</si>
  <si>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</si>
  <si>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</si>
  <si>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</si>
  <si>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</si>
  <si>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</si>
  <si>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</si>
  <si>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</si>
  <si>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</si>
  <si>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</si>
  <si>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</si>
  <si>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</si>
  <si>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</si>
  <si>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</si>
  <si>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</si>
  <si>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</si>
  <si>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</si>
  <si>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</si>
  <si>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</si>
  <si>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Kristaq Zahari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</si>
  <si>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</si>
  <si>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</si>
  <si>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</si>
  <si>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</si>
  <si>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</si>
  <si>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</si>
  <si>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</si>
  <si>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</si>
  <si>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</si>
  <si>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</si>
  <si>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</si>
  <si>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</si>
  <si>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</si>
  <si>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</si>
  <si>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</si>
  <si>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</si>
  <si>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</si>
  <si>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</si>
  <si>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</si>
  <si>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</si>
  <si>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</si>
  <si>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</si>
  <si>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</si>
  <si>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</si>
  <si>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</si>
  <si>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</si>
  <si>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</si>
  <si>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</si>
  <si>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</si>
  <si>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</si>
  <si>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</si>
  <si>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</si>
  <si>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</si>
  <si>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</si>
  <si>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</si>
  <si>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</si>
  <si>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</si>
  <si>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</si>
  <si>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</si>
  <si>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</si>
  <si>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</si>
  <si>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</si>
  <si>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</si>
  <si>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</si>
  <si>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</si>
  <si>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</si>
  <si>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</si>
  <si>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</si>
  <si>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</si>
  <si>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</si>
  <si>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</si>
  <si>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</si>
  <si>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</si>
  <si>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</si>
  <si>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</si>
  <si>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</si>
  <si>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</si>
  <si>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</si>
  <si>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</si>
  <si>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</si>
  <si>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</si>
  <si>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</si>
  <si>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SHENIMET SHPJEGUESE </t>
  </si>
  <si>
    <t>Shenimet qe shpjegojne zerat e ndryshem te pasqyrave financiare</t>
  </si>
  <si>
    <t xml:space="preserve">AKTIVET AFATSHKURTERA </t>
  </si>
  <si>
    <t>AKTIVET  MONETARE</t>
  </si>
  <si>
    <t>Banka</t>
  </si>
  <si>
    <t xml:space="preserve">ne valute </t>
  </si>
  <si>
    <t>Nr/llog</t>
  </si>
  <si>
    <t xml:space="preserve">Emri i bankes </t>
  </si>
  <si>
    <t>Monedha</t>
  </si>
  <si>
    <t xml:space="preserve">Vlera ne lek </t>
  </si>
  <si>
    <t>Vlera ne</t>
  </si>
  <si>
    <t xml:space="preserve">kursi i </t>
  </si>
  <si>
    <t>vlera  ne</t>
  </si>
  <si>
    <t>valute</t>
  </si>
  <si>
    <t>fundvitit</t>
  </si>
  <si>
    <t>leke</t>
  </si>
  <si>
    <t>Raiffeisen Bank</t>
  </si>
  <si>
    <t>Vlera</t>
  </si>
  <si>
    <t>Kursi i</t>
  </si>
  <si>
    <t>fund vitit</t>
  </si>
  <si>
    <t>Arka e subjektit</t>
  </si>
  <si>
    <t>Derivative dhe aktive te mbajyura per tregetim</t>
  </si>
  <si>
    <t>Shoqeria nuk ka derivative dhe aktive te mbajtura per tregetim.</t>
  </si>
  <si>
    <t>Aktive te tjera financiare afatshkurtra</t>
  </si>
  <si>
    <t>&gt;</t>
  </si>
  <si>
    <t>Kliente per mallra e sherbime</t>
  </si>
  <si>
    <t>ska</t>
  </si>
  <si>
    <t xml:space="preserve">   Fatura gjithsej</t>
  </si>
  <si>
    <t>Nr_______ Leke _________</t>
  </si>
  <si>
    <t xml:space="preserve">a-Nga keto </t>
  </si>
  <si>
    <t>Pa likiduar deri ne 30 dite  Nr __________ leke________</t>
  </si>
  <si>
    <t>Pa likuiduara permi nje vit  Nr __________ leke _________</t>
  </si>
  <si>
    <t xml:space="preserve">Debitore,Kreditore te tjere </t>
  </si>
  <si>
    <t>Tatim mbi fitimin</t>
  </si>
  <si>
    <t>Tatim fitimi derdhur paradhenie</t>
  </si>
  <si>
    <t xml:space="preserve">Leke </t>
  </si>
  <si>
    <t>Tatimi i vitit ushtrimor</t>
  </si>
  <si>
    <t>Tatimi i derdhur vitet e kaluara</t>
  </si>
  <si>
    <t xml:space="preserve">Leke  </t>
  </si>
  <si>
    <t>Tatim derdhur teper</t>
  </si>
  <si>
    <t xml:space="preserve">Tatim per tu paguar </t>
  </si>
  <si>
    <t>TVSH</t>
  </si>
  <si>
    <t xml:space="preserve">        Leke</t>
  </si>
  <si>
    <t>TVSH e pagueshme ne Blerje gjate vitit    Leke</t>
  </si>
  <si>
    <t>TVSH e pagueshme ne shitje gjate vitit Leke</t>
  </si>
  <si>
    <t>Te tjera detyrime ndaj ortakeve</t>
  </si>
  <si>
    <t xml:space="preserve">Iventari </t>
  </si>
  <si>
    <t>Lende te para prod te gatshme</t>
  </si>
  <si>
    <t xml:space="preserve">Iventar i imet </t>
  </si>
  <si>
    <t>__________________</t>
  </si>
  <si>
    <t>Aktive Biologjike afatshkurtra</t>
  </si>
  <si>
    <t xml:space="preserve">Aktive afatshkurtra te mbajtura per rishitje </t>
  </si>
  <si>
    <t>Parapagime dhe shpenzime te shtyra</t>
  </si>
  <si>
    <t xml:space="preserve">A K T I V E T    A F A T G J A T A </t>
  </si>
  <si>
    <t>Investime   financiare afatgjata                         __________________</t>
  </si>
  <si>
    <t xml:space="preserve">Aktive afatgjata  materiale </t>
  </si>
  <si>
    <t xml:space="preserve">Aktive afatgjata jo materiale   </t>
  </si>
  <si>
    <t>Persh llog</t>
  </si>
  <si>
    <t>Ndryshime</t>
  </si>
  <si>
    <t>Shuma</t>
  </si>
  <si>
    <t xml:space="preserve">Viti raport </t>
  </si>
  <si>
    <t>Vl mbetur</t>
  </si>
  <si>
    <t>Blerje</t>
  </si>
  <si>
    <t>rivlersime</t>
  </si>
  <si>
    <t>Shitje</t>
  </si>
  <si>
    <t>Nx.j.perd</t>
  </si>
  <si>
    <t>amortiz</t>
  </si>
  <si>
    <t>Mak paisje</t>
  </si>
  <si>
    <t>P. kompjut</t>
  </si>
  <si>
    <t>AAM te tj</t>
  </si>
  <si>
    <t xml:space="preserve">Shuma </t>
  </si>
  <si>
    <t xml:space="preserve">Aktive biologjike   afatgjata </t>
  </si>
  <si>
    <t xml:space="preserve">Aktive afatgjata jo materiale </t>
  </si>
  <si>
    <t>Kapitali aksionar i pa paguar</t>
  </si>
  <si>
    <t xml:space="preserve">Aktive te tjera afatgjata </t>
  </si>
  <si>
    <t xml:space="preserve">blere kase fiskale </t>
  </si>
  <si>
    <t>Shenime te tjera shpjeguese</t>
  </si>
  <si>
    <t>Ngjarje te ndodhura pas dates se bilancit per te cilat behen regullime</t>
  </si>
  <si>
    <t>apo ngjarje te ndodhura pas dates se bilancit per te cilat nuk behen rregullime nuk ka.</t>
  </si>
  <si>
    <t>Gabime materiale ndodhur ne periudhat kontabel te meparshme konstatuar</t>
  </si>
  <si>
    <t>gjate periudhes raportuese dhe korigjim nuk ka</t>
  </si>
  <si>
    <t xml:space="preserve">Per Drejtimin e Njesise Ekonomike </t>
  </si>
  <si>
    <t>(__________________________)</t>
  </si>
  <si>
    <t>SHENIME SHPJEGUESE</t>
  </si>
  <si>
    <t>Shenimet qe shpjegojne  zerat e ndryshem te pasqyrave financiare.</t>
  </si>
  <si>
    <t xml:space="preserve">P A S I V E T      A F A T S H K U R T R A </t>
  </si>
  <si>
    <t xml:space="preserve">Derivativet </t>
  </si>
  <si>
    <t>Huamarjet</t>
  </si>
  <si>
    <t xml:space="preserve">Overdraftet bankare </t>
  </si>
  <si>
    <t>Huamarje afatshkurtra</t>
  </si>
  <si>
    <t xml:space="preserve">Huat  dhe parapagimet </t>
  </si>
  <si>
    <t xml:space="preserve">Te pagueshme ndaj furnitoreve </t>
  </si>
  <si>
    <t>Fatura  gjithsej</t>
  </si>
  <si>
    <t>Nr___________ Leke ________</t>
  </si>
  <si>
    <t xml:space="preserve">Pa likuiduar deri ne 30 dite     </t>
  </si>
  <si>
    <t xml:space="preserve">Detyrime  tatimore per tatim fitimin </t>
  </si>
  <si>
    <t xml:space="preserve">Detyrime tatimore per tatimin ne burim </t>
  </si>
  <si>
    <t>Te Drejta e detyrime ndaj ortakeve</t>
  </si>
  <si>
    <t>Dividente per tu paguar</t>
  </si>
  <si>
    <t xml:space="preserve">Debitore dhe kreditore te tjere </t>
  </si>
  <si>
    <t>Grantet dhe te ardhurat e shtyra</t>
  </si>
  <si>
    <t xml:space="preserve">Provizionet afatshkurtera </t>
  </si>
  <si>
    <t>tvsh</t>
  </si>
  <si>
    <t>shuma detyr tatimore</t>
  </si>
  <si>
    <t xml:space="preserve">P A S I V E T       A F A T G J A T A </t>
  </si>
  <si>
    <t xml:space="preserve">Huat   afatgjata </t>
  </si>
  <si>
    <t xml:space="preserve">Hua bono dhe detyrime nga qeraja financiare </t>
  </si>
  <si>
    <t xml:space="preserve">Bono te konvertueshme </t>
  </si>
  <si>
    <t xml:space="preserve">Huamarje te tjera afatgjata </t>
  </si>
  <si>
    <t xml:space="preserve">Grantet dhe te ardhurat e shtyra </t>
  </si>
  <si>
    <t xml:space="preserve">Provizionet afatgjata </t>
  </si>
  <si>
    <t xml:space="preserve">K A P I T A L I </t>
  </si>
  <si>
    <t>Aksionet e pakices   (pf te konsoliduara )</t>
  </si>
  <si>
    <t>Kapitali aksionar                                                       ______________</t>
  </si>
  <si>
    <t>Kapitali aksionar</t>
  </si>
  <si>
    <t xml:space="preserve">Njesite ose aksionet e thesarit </t>
  </si>
  <si>
    <t xml:space="preserve">Rezervat statuore </t>
  </si>
  <si>
    <t xml:space="preserve">Rezervat ligjore </t>
  </si>
  <si>
    <t xml:space="preserve">Rezervat e tjera </t>
  </si>
  <si>
    <t xml:space="preserve">Fitimet e pa shperndara </t>
  </si>
  <si>
    <t xml:space="preserve">Fitimi ( humbja) e vitit financiar </t>
  </si>
  <si>
    <t>Fitimi i ushtrimit</t>
  </si>
  <si>
    <t>Shpenzime te pa zbritshme</t>
  </si>
  <si>
    <t xml:space="preserve">Fitimi para tatimit </t>
  </si>
  <si>
    <t xml:space="preserve">Tatimi mbi fitimin </t>
  </si>
  <si>
    <t xml:space="preserve">Ngjarje te ndodhura pas dates se bilancit per te cilat behen regullime apa ngjarje </t>
  </si>
  <si>
    <t>te ndodhura pas dates se bilancit per te cilat nuk behen rregullime nuk ka.</t>
  </si>
  <si>
    <t xml:space="preserve">Gabime materiale te ndodhura ne periudhat kontabel te meparshme te konstatuara </t>
  </si>
  <si>
    <t>gjate periudhes raportuese dhe qe jane korigjuar nuk ka.</t>
  </si>
  <si>
    <t>Per Drejtimin e Njesise Ekonomike</t>
  </si>
  <si>
    <t>___________________________</t>
  </si>
  <si>
    <t xml:space="preserve">SHENIMET  SHPJEGUESE TE  PASH  sipas  natyres </t>
  </si>
  <si>
    <t xml:space="preserve">Shitjet   Neto </t>
  </si>
  <si>
    <t xml:space="preserve">SHUMA </t>
  </si>
  <si>
    <t xml:space="preserve">Materialet e konsumuara </t>
  </si>
  <si>
    <t xml:space="preserve">Kosto e punes </t>
  </si>
  <si>
    <t xml:space="preserve">Amortizimi </t>
  </si>
  <si>
    <t xml:space="preserve">Shpenzime te tjera </t>
  </si>
  <si>
    <t xml:space="preserve">Shpenzime per intresa </t>
  </si>
  <si>
    <t>661 ___________</t>
  </si>
  <si>
    <t xml:space="preserve">Per drejtimin e njesise Ekonomike </t>
  </si>
  <si>
    <t>(______________________)</t>
  </si>
  <si>
    <t>Subjekti  Kristaq  ZAHARI</t>
  </si>
  <si>
    <t>sasi</t>
  </si>
  <si>
    <t>cmim</t>
  </si>
  <si>
    <t>vlere</t>
  </si>
  <si>
    <t>Lende e sharuar</t>
  </si>
  <si>
    <t>Elemente balete</t>
  </si>
  <si>
    <t>Perf  ligjor ;    Kristaq  ZAHARI</t>
  </si>
  <si>
    <t>Viti 2011</t>
  </si>
  <si>
    <t>18 Shp Pa njohura</t>
  </si>
  <si>
    <t>Fitimi Tatimor</t>
  </si>
  <si>
    <t>Tatim Fitimi</t>
  </si>
  <si>
    <t>Humbja</t>
  </si>
  <si>
    <t>Pozicioni me 31.12.2011</t>
  </si>
  <si>
    <t>Tvsh e tep kred ne celje te vitit</t>
  </si>
  <si>
    <t>TVSH e paguar</t>
  </si>
  <si>
    <t>(fit Tatimor)</t>
  </si>
  <si>
    <t xml:space="preserve">Shp pa njohura Pagat </t>
  </si>
  <si>
    <t>Energji</t>
  </si>
  <si>
    <t>Telefon</t>
  </si>
  <si>
    <t>Sherb Kontabel</t>
  </si>
  <si>
    <t>Taksa lokale</t>
  </si>
  <si>
    <t>L rrumbullakte</t>
  </si>
  <si>
    <t>Njesia</t>
  </si>
  <si>
    <t>m³</t>
  </si>
  <si>
    <t xml:space="preserve">gjate vitit </t>
  </si>
  <si>
    <t>IVENTARI I MJETEVE TE TRANSPORTIT</t>
  </si>
  <si>
    <t>Subjekti : Kristaq Zahari</t>
  </si>
  <si>
    <t xml:space="preserve">Emertimi </t>
  </si>
  <si>
    <t>Automjet tip Benx</t>
  </si>
  <si>
    <t xml:space="preserve">Kap </t>
  </si>
  <si>
    <t>8-10 ton</t>
  </si>
  <si>
    <t>Targa</t>
  </si>
  <si>
    <t>ER 0922A</t>
  </si>
  <si>
    <t xml:space="preserve">Vlera </t>
  </si>
  <si>
    <t>Nisan</t>
  </si>
  <si>
    <t>1.2 ton</t>
  </si>
  <si>
    <t>E1137 A</t>
  </si>
  <si>
    <t xml:space="preserve">Totali </t>
  </si>
  <si>
    <t xml:space="preserve">Vlera fillestare </t>
  </si>
  <si>
    <t xml:space="preserve">Perf  Ligjor Kristo Zahari </t>
  </si>
  <si>
    <t xml:space="preserve">Perf : ligjor   Kristo  ZAHARI </t>
  </si>
  <si>
    <t>Humbja v ushtrimor</t>
  </si>
  <si>
    <t>Pozicioni 31.12.2012</t>
  </si>
  <si>
    <t>31.12.2012</t>
  </si>
  <si>
    <t xml:space="preserve"> Llogari / kerkesa te arketueshme tvsh</t>
  </si>
  <si>
    <t xml:space="preserve"> Llogari /kerkesa te tjera te kliente</t>
  </si>
  <si>
    <t>Viti 2013</t>
  </si>
  <si>
    <t>01.01.2013</t>
  </si>
  <si>
    <t>31.12.2013.</t>
  </si>
  <si>
    <t>22.02.2014</t>
  </si>
  <si>
    <t>4 688 000</t>
  </si>
  <si>
    <t>pakesim</t>
  </si>
  <si>
    <t xml:space="preserve">  (shuma 3+4 +5 +6+ 7 )</t>
  </si>
  <si>
    <t>Pasqyra e te Ardhurave dhe Shpenzimeve -Periudha  1 Gusht - 31 Dhjetor 2013</t>
  </si>
  <si>
    <t xml:space="preserve">     Pasqyra  e ndryshimit te Kapitalit   Periudha   1 Janar - 31 Dhjetor 2013</t>
  </si>
  <si>
    <t>Fitimi vitit 2013</t>
  </si>
  <si>
    <t>Pozicioni me 31.12.2013</t>
  </si>
  <si>
    <t>IVENTARI ME 31.12.2013</t>
  </si>
  <si>
    <t>Automjet transp tip benx</t>
  </si>
  <si>
    <t>TVSH   ne mbyllje te vitit tep kred</t>
  </si>
  <si>
    <t>gj 1.1.2013</t>
  </si>
  <si>
    <t>gj 31.12.2013</t>
  </si>
  <si>
    <t>Paga pa paguar 31.12.2013</t>
  </si>
  <si>
    <t>Sigurime pa paguar me 31.12.2013</t>
  </si>
  <si>
    <t>Tap pa paguar me 31.12.2013</t>
  </si>
  <si>
    <t>Ndryshimi i gjendjes pakesim</t>
  </si>
  <si>
    <t>taksa makinat</t>
  </si>
  <si>
    <t>karburant e te tjera shp</t>
  </si>
  <si>
    <t>Aktivet Afatgjata Materiale  me vlere fillestare   2013</t>
  </si>
  <si>
    <t>Amortizimi A.A.Materiale   2013</t>
  </si>
  <si>
    <t>Vlera Kontabel Neto e A.A.Materiale 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</si>
</sst>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.00_L_e_k_-;\-* #,##0.00_L_e_k_-;_-* &quot;-&quot;??_L_e_k_-;_-@_-"/>
    <numFmt numFmtId="17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b/>
      <i/>
      <sz val="10"/>
      <color indexed="4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i/>
      <sz val="10"/>
      <name val="Algerian"/>
      <family val="5"/>
    </font>
    <font>
      <b/>
      <i/>
      <sz val="30"/>
      <name val="Algerian"/>
      <family val="5"/>
    </font>
    <font>
      <i/>
      <sz val="10"/>
      <name val="Algerian"/>
      <family val="5"/>
    </font>
    <font>
      <b/>
      <i/>
      <sz val="25"/>
      <name val="Algerian"/>
      <family val="5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44" xfId="0" applyBorder="1" applyAlignment="1">
      <alignment/>
    </xf>
    <xf numFmtId="0" fontId="1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4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4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49" xfId="0" applyFont="1" applyBorder="1" applyAlignment="1">
      <alignment/>
    </xf>
    <xf numFmtId="14" fontId="16" fillId="0" borderId="12" xfId="0" applyNumberFormat="1" applyFont="1" applyBorder="1" applyAlignment="1">
      <alignment/>
    </xf>
    <xf numFmtId="14" fontId="16" fillId="0" borderId="13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2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3" fontId="0" fillId="0" borderId="17" xfId="44" applyNumberFormat="1" applyBorder="1" applyAlignment="1">
      <alignment/>
    </xf>
    <xf numFmtId="0" fontId="0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3" fontId="4" fillId="0" borderId="54" xfId="44" applyNumberFormat="1" applyFont="1" applyBorder="1" applyAlignment="1">
      <alignment vertical="center"/>
    </xf>
    <xf numFmtId="3" fontId="4" fillId="0" borderId="55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7" xfId="56" applyFont="1" applyBorder="1" applyAlignment="1">
      <alignment horizontal="center"/>
      <protection/>
    </xf>
    <xf numFmtId="2" fontId="10" fillId="0" borderId="56" xfId="56" applyNumberFormat="1" applyFont="1" applyBorder="1" applyAlignment="1">
      <alignment horizontal="center" wrapText="1"/>
      <protection/>
    </xf>
    <xf numFmtId="0" fontId="8" fillId="0" borderId="15" xfId="56" applyFont="1" applyBorder="1" applyAlignment="1">
      <alignment horizontal="center" vertical="center" wrapText="1"/>
      <protection/>
    </xf>
    <xf numFmtId="0" fontId="1" fillId="0" borderId="57" xfId="56" applyFont="1" applyBorder="1" applyAlignment="1">
      <alignment horizontal="center"/>
      <protection/>
    </xf>
    <xf numFmtId="0" fontId="1" fillId="0" borderId="58" xfId="56" applyFont="1" applyBorder="1" applyAlignment="1">
      <alignment horizontal="left" wrapText="1"/>
      <protection/>
    </xf>
    <xf numFmtId="0" fontId="1" fillId="0" borderId="58" xfId="56" applyFont="1" applyBorder="1" applyAlignment="1">
      <alignment horizontal="left"/>
      <protection/>
    </xf>
    <xf numFmtId="0" fontId="1" fillId="0" borderId="59" xfId="56" applyFont="1" applyBorder="1" applyAlignment="1">
      <alignment horizontal="left"/>
      <protection/>
    </xf>
    <xf numFmtId="0" fontId="0" fillId="0" borderId="60" xfId="56" applyFont="1" applyBorder="1" applyAlignment="1">
      <alignment horizontal="center"/>
      <protection/>
    </xf>
    <xf numFmtId="0" fontId="0" fillId="0" borderId="44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/>
      <protection/>
    </xf>
    <xf numFmtId="0" fontId="1" fillId="0" borderId="61" xfId="56" applyFont="1" applyBorder="1" applyAlignment="1">
      <alignment horizontal="left"/>
      <protection/>
    </xf>
    <xf numFmtId="0" fontId="0" fillId="0" borderId="62" xfId="56" applyFont="1" applyBorder="1" applyAlignment="1">
      <alignment horizontal="center"/>
      <protection/>
    </xf>
    <xf numFmtId="0" fontId="4" fillId="0" borderId="44" xfId="56" applyFont="1" applyBorder="1" applyAlignment="1">
      <alignment horizontal="left" wrapText="1"/>
      <protection/>
    </xf>
    <xf numFmtId="0" fontId="1" fillId="0" borderId="63" xfId="56" applyFont="1" applyBorder="1" applyAlignment="1">
      <alignment horizontal="center"/>
      <protection/>
    </xf>
    <xf numFmtId="0" fontId="1" fillId="0" borderId="44" xfId="56" applyFont="1" applyBorder="1" applyAlignment="1">
      <alignment horizontal="left" wrapText="1"/>
      <protection/>
    </xf>
    <xf numFmtId="0" fontId="0" fillId="0" borderId="16" xfId="56" applyFont="1" applyBorder="1" applyAlignment="1">
      <alignment horizontal="left" wrapText="1"/>
      <protection/>
    </xf>
    <xf numFmtId="0" fontId="0" fillId="0" borderId="64" xfId="56" applyFont="1" applyBorder="1" applyAlignment="1">
      <alignment horizontal="center"/>
      <protection/>
    </xf>
    <xf numFmtId="0" fontId="0" fillId="0" borderId="65" xfId="56" applyFont="1" applyBorder="1" applyAlignment="1">
      <alignment horizontal="left" wrapText="1"/>
      <protection/>
    </xf>
    <xf numFmtId="0" fontId="1" fillId="0" borderId="63" xfId="56" applyFont="1" applyBorder="1" applyAlignment="1">
      <alignment horizontal="center" vertical="center"/>
      <protection/>
    </xf>
    <xf numFmtId="0" fontId="1" fillId="0" borderId="62" xfId="56" applyFont="1" applyBorder="1" applyAlignment="1">
      <alignment horizontal="center" vertical="center"/>
      <protection/>
    </xf>
    <xf numFmtId="0" fontId="0" fillId="0" borderId="44" xfId="56" applyFont="1" applyBorder="1" applyAlignment="1">
      <alignment horizontal="center" wrapText="1"/>
      <protection/>
    </xf>
    <xf numFmtId="0" fontId="1" fillId="0" borderId="60" xfId="56" applyFont="1" applyBorder="1" applyAlignment="1">
      <alignment horizontal="center"/>
      <protection/>
    </xf>
    <xf numFmtId="0" fontId="3" fillId="0" borderId="10" xfId="56" applyFont="1" applyBorder="1" applyAlignment="1">
      <alignment horizontal="left" wrapText="1"/>
      <protection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62" xfId="56" applyFont="1" applyBorder="1" applyAlignment="1">
      <alignment horizontal="center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64" xfId="56" applyFont="1" applyBorder="1" applyAlignment="1">
      <alignment horizontal="center"/>
      <protection/>
    </xf>
    <xf numFmtId="0" fontId="1" fillId="0" borderId="16" xfId="56" applyFont="1" applyBorder="1" applyAlignment="1">
      <alignment horizontal="left" wrapText="1"/>
      <protection/>
    </xf>
    <xf numFmtId="0" fontId="1" fillId="0" borderId="66" xfId="56" applyFont="1" applyBorder="1" applyAlignment="1">
      <alignment horizontal="center"/>
      <protection/>
    </xf>
    <xf numFmtId="0" fontId="1" fillId="0" borderId="67" xfId="56" applyFont="1" applyBorder="1" applyAlignment="1">
      <alignment horizontal="left" wrapText="1"/>
      <protection/>
    </xf>
    <xf numFmtId="0" fontId="1" fillId="0" borderId="67" xfId="56" applyFont="1" applyBorder="1" applyAlignment="1">
      <alignment horizontal="left"/>
      <protection/>
    </xf>
    <xf numFmtId="0" fontId="1" fillId="0" borderId="68" xfId="56" applyFont="1" applyBorder="1" applyAlignment="1">
      <alignment horizontal="left"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/>
      <protection/>
    </xf>
    <xf numFmtId="0" fontId="7" fillId="0" borderId="17" xfId="56" applyFont="1" applyBorder="1">
      <alignment/>
      <protection/>
    </xf>
    <xf numFmtId="2" fontId="10" fillId="0" borderId="17" xfId="56" applyNumberFormat="1" applyFont="1" applyBorder="1" applyAlignment="1">
      <alignment horizontal="center" wrapText="1"/>
      <protection/>
    </xf>
    <xf numFmtId="0" fontId="8" fillId="0" borderId="17" xfId="56" applyFont="1" applyBorder="1" applyAlignment="1">
      <alignment horizontal="center" vertical="center" wrapText="1"/>
      <protection/>
    </xf>
    <xf numFmtId="0" fontId="8" fillId="0" borderId="69" xfId="56" applyFont="1" applyBorder="1" applyAlignment="1">
      <alignment horizontal="center"/>
      <protection/>
    </xf>
    <xf numFmtId="0" fontId="8" fillId="0" borderId="58" xfId="56" applyFont="1" applyBorder="1" applyAlignment="1">
      <alignment horizontal="left" wrapText="1"/>
      <protection/>
    </xf>
    <xf numFmtId="0" fontId="8" fillId="0" borderId="58" xfId="56" applyFont="1" applyBorder="1" applyAlignment="1">
      <alignment horizontal="left"/>
      <protection/>
    </xf>
    <xf numFmtId="0" fontId="8" fillId="0" borderId="59" xfId="56" applyFont="1" applyBorder="1" applyAlignment="1">
      <alignment horizontal="left"/>
      <protection/>
    </xf>
    <xf numFmtId="0" fontId="7" fillId="0" borderId="63" xfId="56" applyFont="1" applyBorder="1" applyAlignment="1">
      <alignment horizontal="left"/>
      <protection/>
    </xf>
    <xf numFmtId="0" fontId="7" fillId="0" borderId="10" xfId="57" applyFont="1" applyFill="1" applyBorder="1" applyAlignment="1">
      <alignment horizontal="left" wrapText="1"/>
      <protection/>
    </xf>
    <xf numFmtId="0" fontId="8" fillId="0" borderId="10" xfId="56" applyFont="1" applyBorder="1" applyAlignment="1">
      <alignment horizontal="left"/>
      <protection/>
    </xf>
    <xf numFmtId="0" fontId="8" fillId="0" borderId="61" xfId="56" applyFont="1" applyBorder="1" applyAlignment="1">
      <alignment horizontal="left"/>
      <protection/>
    </xf>
    <xf numFmtId="0" fontId="7" fillId="0" borderId="10" xfId="56" applyFont="1" applyBorder="1" applyAlignment="1">
      <alignment horizontal="left" wrapText="1"/>
      <protection/>
    </xf>
    <xf numFmtId="0" fontId="8" fillId="0" borderId="63" xfId="56" applyFont="1" applyBorder="1" applyAlignment="1">
      <alignment horizontal="center"/>
      <protection/>
    </xf>
    <xf numFmtId="0" fontId="8" fillId="0" borderId="10" xfId="56" applyFont="1" applyBorder="1" applyAlignment="1">
      <alignment horizontal="left" wrapText="1"/>
      <protection/>
    </xf>
    <xf numFmtId="0" fontId="7" fillId="0" borderId="63" xfId="56" applyFont="1" applyBorder="1" applyAlignment="1">
      <alignment horizontal="center"/>
      <protection/>
    </xf>
    <xf numFmtId="0" fontId="7" fillId="0" borderId="10" xfId="56" applyFont="1" applyBorder="1" applyAlignment="1">
      <alignment horizontal="left"/>
      <protection/>
    </xf>
    <xf numFmtId="0" fontId="8" fillId="0" borderId="61" xfId="56" applyFont="1" applyBorder="1" applyAlignment="1">
      <alignment horizontal="left" wrapText="1"/>
      <protection/>
    </xf>
    <xf numFmtId="0" fontId="7" fillId="0" borderId="63" xfId="56" applyFont="1" applyFill="1" applyBorder="1" applyAlignment="1">
      <alignment horizontal="center"/>
      <protection/>
    </xf>
    <xf numFmtId="0" fontId="7" fillId="0" borderId="4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6" xfId="56" applyFont="1" applyBorder="1" applyAlignment="1">
      <alignment horizontal="center" vertical="center" wrapText="1"/>
      <protection/>
    </xf>
    <xf numFmtId="0" fontId="8" fillId="0" borderId="70" xfId="56" applyFont="1" applyBorder="1" applyAlignment="1">
      <alignment horizontal="center" vertical="center" wrapText="1"/>
      <protection/>
    </xf>
    <xf numFmtId="0" fontId="8" fillId="0" borderId="63" xfId="56" applyFont="1" applyBorder="1">
      <alignment/>
      <protection/>
    </xf>
    <xf numFmtId="0" fontId="7" fillId="0" borderId="63" xfId="0" applyFont="1" applyBorder="1" applyAlignment="1">
      <alignment/>
    </xf>
    <xf numFmtId="0" fontId="7" fillId="0" borderId="63" xfId="56" applyFont="1" applyBorder="1">
      <alignment/>
      <protection/>
    </xf>
    <xf numFmtId="0" fontId="7" fillId="0" borderId="66" xfId="56" applyFont="1" applyBorder="1">
      <alignment/>
      <protection/>
    </xf>
    <xf numFmtId="0" fontId="8" fillId="0" borderId="67" xfId="56" applyFont="1" applyBorder="1" applyAlignment="1">
      <alignment horizontal="left"/>
      <protection/>
    </xf>
    <xf numFmtId="0" fontId="7" fillId="0" borderId="67" xfId="56" applyFont="1" applyBorder="1" applyAlignment="1">
      <alignment horizontal="left"/>
      <protection/>
    </xf>
    <xf numFmtId="0" fontId="8" fillId="0" borderId="68" xfId="56" applyFont="1" applyBorder="1" applyAlignment="1">
      <alignment horizontal="left"/>
      <protection/>
    </xf>
    <xf numFmtId="0" fontId="8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0" fontId="3" fillId="0" borderId="42" xfId="0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44" xfId="56" applyFont="1" applyBorder="1" applyAlignment="1">
      <alignment horizontal="left" wrapText="1"/>
      <protection/>
    </xf>
    <xf numFmtId="0" fontId="1" fillId="0" borderId="13" xfId="56" applyFont="1" applyBorder="1" applyAlignment="1">
      <alignment horizontal="left" wrapText="1"/>
      <protection/>
    </xf>
    <xf numFmtId="0" fontId="1" fillId="0" borderId="67" xfId="56" applyFont="1" applyBorder="1" applyAlignment="1">
      <alignment horizontal="left" wrapText="1"/>
      <protection/>
    </xf>
    <xf numFmtId="2" fontId="1" fillId="0" borderId="24" xfId="56" applyNumberFormat="1" applyFont="1" applyBorder="1" applyAlignment="1">
      <alignment horizontal="center" wrapText="1"/>
      <protection/>
    </xf>
    <xf numFmtId="2" fontId="1" fillId="0" borderId="13" xfId="56" applyNumberFormat="1" applyFont="1" applyBorder="1" applyAlignment="1">
      <alignment horizontal="center" wrapText="1"/>
      <protection/>
    </xf>
    <xf numFmtId="2" fontId="1" fillId="0" borderId="44" xfId="56" applyNumberFormat="1" applyFont="1" applyBorder="1" applyAlignment="1">
      <alignment horizontal="center" wrapText="1"/>
      <protection/>
    </xf>
    <xf numFmtId="0" fontId="0" fillId="0" borderId="13" xfId="56" applyFont="1" applyBorder="1" applyAlignment="1">
      <alignment horizontal="center" wrapText="1"/>
      <protection/>
    </xf>
    <xf numFmtId="0" fontId="0" fillId="0" borderId="44" xfId="56" applyFont="1" applyBorder="1" applyAlignment="1">
      <alignment horizontal="center" wrapText="1"/>
      <protection/>
    </xf>
    <xf numFmtId="0" fontId="4" fillId="0" borderId="44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left" wrapText="1"/>
      <protection/>
    </xf>
    <xf numFmtId="0" fontId="0" fillId="0" borderId="13" xfId="56" applyFont="1" applyBorder="1" applyAlignment="1">
      <alignment horizontal="left" wrapText="1"/>
      <protection/>
    </xf>
    <xf numFmtId="0" fontId="10" fillId="0" borderId="14" xfId="56" applyFont="1" applyBorder="1" applyAlignment="1">
      <alignment horizontal="center" wrapText="1"/>
      <protection/>
    </xf>
    <xf numFmtId="0" fontId="10" fillId="0" borderId="71" xfId="56" applyFont="1" applyBorder="1" applyAlignment="1">
      <alignment horizontal="center" wrapText="1"/>
      <protection/>
    </xf>
    <xf numFmtId="0" fontId="8" fillId="0" borderId="72" xfId="56" applyFont="1" applyBorder="1" applyAlignment="1">
      <alignment horizontal="left" wrapText="1"/>
      <protection/>
    </xf>
    <xf numFmtId="0" fontId="8" fillId="0" borderId="58" xfId="56" applyFont="1" applyBorder="1" applyAlignment="1">
      <alignment horizontal="left" wrapText="1"/>
      <protection/>
    </xf>
    <xf numFmtId="0" fontId="1" fillId="0" borderId="44" xfId="56" applyFont="1" applyBorder="1" applyAlignment="1">
      <alignment horizontal="left" wrapText="1"/>
      <protection/>
    </xf>
    <xf numFmtId="0" fontId="1" fillId="0" borderId="10" xfId="56" applyFont="1" applyBorder="1" applyAlignment="1">
      <alignment horizontal="left" wrapText="1"/>
      <protection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5" xfId="0" applyBorder="1" applyAlignment="1">
      <alignment horizontal="center"/>
    </xf>
    <xf numFmtId="0" fontId="26" fillId="0" borderId="10" xfId="56" applyFont="1" applyBorder="1" applyAlignment="1">
      <alignment horizontal="left"/>
      <protection/>
    </xf>
    <xf numFmtId="0" fontId="7" fillId="0" borderId="10" xfId="56" applyFont="1" applyBorder="1" applyAlignment="1">
      <alignment horizontal="left"/>
      <protection/>
    </xf>
    <xf numFmtId="0" fontId="26" fillId="0" borderId="67" xfId="56" applyFont="1" applyBorder="1" applyAlignment="1">
      <alignment horizontal="left"/>
      <protection/>
    </xf>
    <xf numFmtId="0" fontId="8" fillId="0" borderId="10" xfId="56" applyFont="1" applyBorder="1" applyAlignment="1">
      <alignment horizontal="left" wrapText="1"/>
      <protection/>
    </xf>
    <xf numFmtId="0" fontId="8" fillId="0" borderId="10" xfId="56" applyFont="1" applyBorder="1" applyAlignment="1">
      <alignment horizontal="left"/>
      <protection/>
    </xf>
    <xf numFmtId="0" fontId="7" fillId="0" borderId="10" xfId="57" applyFont="1" applyFill="1" applyBorder="1" applyAlignment="1">
      <alignment horizontal="left" wrapText="1"/>
      <protection/>
    </xf>
    <xf numFmtId="0" fontId="26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7" fillId="0" borderId="10" xfId="56" applyFont="1" applyBorder="1" applyAlignment="1">
      <alignment horizontal="left" wrapText="1"/>
      <protection/>
    </xf>
    <xf numFmtId="0" fontId="10" fillId="0" borderId="23" xfId="56" applyFont="1" applyBorder="1" applyAlignment="1">
      <alignment horizontal="center" wrapText="1"/>
      <protection/>
    </xf>
    <xf numFmtId="2" fontId="10" fillId="0" borderId="0" xfId="56" applyNumberFormat="1" applyFont="1" applyBorder="1" applyAlignment="1">
      <alignment horizontal="center" wrapText="1"/>
      <protection/>
    </xf>
    <xf numFmtId="2" fontId="10" fillId="0" borderId="56" xfId="56" applyNumberFormat="1" applyFont="1" applyBorder="1" applyAlignment="1">
      <alignment horizontal="center" wrapText="1"/>
      <protection/>
    </xf>
    <xf numFmtId="0" fontId="1" fillId="0" borderId="72" xfId="56" applyFont="1" applyBorder="1" applyAlignment="1">
      <alignment horizontal="left" wrapText="1"/>
      <protection/>
    </xf>
    <xf numFmtId="0" fontId="1" fillId="0" borderId="58" xfId="56" applyFont="1" applyBorder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36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73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3" fillId="0" borderId="4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F29" sqref="F29"/>
    </sheetView>
  </sheetViews>
  <sheetFormatPr defaultColWidth="9.140625" defaultRowHeight="12.75"/>
  <cols>
    <col min="1" max="1" width="4.421875" style="0" customWidth="1"/>
    <col min="2" max="2" width="27.57421875" style="0" customWidth="1"/>
  </cols>
  <sheetData>
    <row r="1" ht="12.75">
      <c r="D1" t="s">
        <v>879</v>
      </c>
    </row>
    <row r="2" ht="12.75">
      <c r="A2" t="s">
        <v>862</v>
      </c>
    </row>
    <row r="4" spans="1:4" ht="12.75">
      <c r="A4" t="s">
        <v>861</v>
      </c>
      <c r="D4" t="s">
        <v>874</v>
      </c>
    </row>
    <row r="9" spans="1:5" ht="12.75">
      <c r="A9" t="s">
        <v>105</v>
      </c>
      <c r="B9" t="s">
        <v>863</v>
      </c>
      <c r="C9" t="s">
        <v>865</v>
      </c>
      <c r="D9" t="s">
        <v>867</v>
      </c>
      <c r="E9" t="s">
        <v>869</v>
      </c>
    </row>
    <row r="11" spans="1:5" ht="12.75">
      <c r="A11" s="1">
        <v>1</v>
      </c>
      <c r="B11" s="1" t="s">
        <v>864</v>
      </c>
      <c r="C11" s="1" t="s">
        <v>866</v>
      </c>
      <c r="D11" s="1" t="s">
        <v>868</v>
      </c>
      <c r="E11" s="1">
        <v>2500000</v>
      </c>
    </row>
    <row r="12" spans="1:5" ht="12.75">
      <c r="A12" s="1">
        <v>2</v>
      </c>
      <c r="B12" s="1" t="s">
        <v>870</v>
      </c>
      <c r="C12" s="1" t="s">
        <v>871</v>
      </c>
      <c r="D12" s="1" t="s">
        <v>872</v>
      </c>
      <c r="E12" s="1">
        <v>1000000</v>
      </c>
    </row>
    <row r="13" spans="1:5" ht="12.75">
      <c r="A13">
        <v>3</v>
      </c>
      <c r="B13" s="329" t="s">
        <v>894</v>
      </c>
      <c r="C13" s="329" t="s">
        <v>866</v>
      </c>
      <c r="E13">
        <v>420750</v>
      </c>
    </row>
    <row r="15" spans="2:5" ht="12.75">
      <c r="B15" s="3" t="s">
        <v>873</v>
      </c>
      <c r="C15" s="3"/>
      <c r="D15" s="3"/>
      <c r="E15" s="3">
        <f>SUM(E11:E14)</f>
        <v>3920750</v>
      </c>
    </row>
    <row r="20" ht="12.75">
      <c r="B20" s="3" t="s">
        <v>876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0">
      <selection activeCell="K36" sqref="K36"/>
    </sheetView>
  </sheetViews>
  <sheetFormatPr defaultColWidth="9.140625" defaultRowHeight="12.75"/>
  <cols>
    <col min="4" max="4" width="12.00390625" style="0" customWidth="1"/>
    <col min="7" max="7" width="15.00390625" style="0" customWidth="1"/>
  </cols>
  <sheetData>
    <row r="1" ht="15">
      <c r="B1" s="114" t="s">
        <v>520</v>
      </c>
    </row>
    <row r="2" ht="12.75">
      <c r="B2" s="7" t="s">
        <v>521</v>
      </c>
    </row>
    <row r="3" ht="12.75">
      <c r="B3" s="7"/>
    </row>
    <row r="4" spans="2:7" ht="15.75">
      <c r="B4" s="287" t="s">
        <v>904</v>
      </c>
      <c r="C4" s="287"/>
      <c r="D4" s="287"/>
      <c r="E4" s="287"/>
      <c r="F4" s="287"/>
      <c r="G4" s="287"/>
    </row>
    <row r="6" spans="1:7" ht="12.75">
      <c r="A6" s="288" t="s">
        <v>105</v>
      </c>
      <c r="B6" s="290" t="s">
        <v>522</v>
      </c>
      <c r="C6" s="288" t="s">
        <v>523</v>
      </c>
      <c r="D6" s="115" t="s">
        <v>524</v>
      </c>
      <c r="E6" s="288" t="s">
        <v>525</v>
      </c>
      <c r="F6" s="288" t="s">
        <v>526</v>
      </c>
      <c r="G6" s="115" t="s">
        <v>524</v>
      </c>
    </row>
    <row r="7" spans="1:7" ht="12.75">
      <c r="A7" s="289"/>
      <c r="B7" s="291"/>
      <c r="C7" s="289"/>
      <c r="D7" s="116">
        <v>41275</v>
      </c>
      <c r="E7" s="289"/>
      <c r="F7" s="289"/>
      <c r="G7" s="116">
        <v>41639</v>
      </c>
    </row>
    <row r="8" spans="1:7" ht="12.75">
      <c r="A8" s="2">
        <v>1</v>
      </c>
      <c r="B8" s="117" t="s">
        <v>527</v>
      </c>
      <c r="C8" s="2"/>
      <c r="D8" s="118"/>
      <c r="E8" s="118"/>
      <c r="F8" s="118"/>
      <c r="G8" s="118">
        <f aca="true" t="shared" si="0" ref="G8:G16">D8+E8-F8</f>
        <v>0</v>
      </c>
    </row>
    <row r="9" spans="1:7" ht="12.75">
      <c r="A9" s="2">
        <v>2</v>
      </c>
      <c r="B9" s="117" t="s">
        <v>528</v>
      </c>
      <c r="C9" s="2"/>
      <c r="D9" s="118"/>
      <c r="E9" s="118"/>
      <c r="F9" s="118"/>
      <c r="G9" s="118">
        <f t="shared" si="0"/>
        <v>0</v>
      </c>
    </row>
    <row r="10" spans="1:7" ht="12.75">
      <c r="A10" s="2">
        <v>3</v>
      </c>
      <c r="B10" s="119" t="s">
        <v>529</v>
      </c>
      <c r="C10" s="2"/>
      <c r="D10" s="118">
        <v>2710282</v>
      </c>
      <c r="E10" s="118"/>
      <c r="F10" s="118"/>
      <c r="G10" s="118">
        <f t="shared" si="0"/>
        <v>2710282</v>
      </c>
    </row>
    <row r="11" spans="1:7" ht="12.75">
      <c r="A11" s="2">
        <v>4</v>
      </c>
      <c r="B11" s="119" t="s">
        <v>530</v>
      </c>
      <c r="C11" s="2"/>
      <c r="D11" s="118">
        <v>3500000</v>
      </c>
      <c r="E11" s="118">
        <v>420750</v>
      </c>
      <c r="F11" s="118"/>
      <c r="G11" s="118">
        <f t="shared" si="0"/>
        <v>3920750</v>
      </c>
    </row>
    <row r="12" spans="1:7" ht="12.75">
      <c r="A12" s="2">
        <v>5</v>
      </c>
      <c r="B12" s="119" t="s">
        <v>531</v>
      </c>
      <c r="C12" s="2"/>
      <c r="D12" s="118">
        <v>50858</v>
      </c>
      <c r="E12" s="14"/>
      <c r="F12" s="118"/>
      <c r="G12" s="118">
        <f t="shared" si="0"/>
        <v>50858</v>
      </c>
    </row>
    <row r="13" spans="1:7" ht="12.75">
      <c r="A13" s="2">
        <v>1</v>
      </c>
      <c r="B13" s="119" t="s">
        <v>532</v>
      </c>
      <c r="C13" s="2"/>
      <c r="D13" s="118"/>
      <c r="E13" s="118"/>
      <c r="F13" s="118"/>
      <c r="G13" s="118">
        <f t="shared" si="0"/>
        <v>0</v>
      </c>
    </row>
    <row r="14" spans="1:7" ht="12.75">
      <c r="A14" s="2">
        <v>2</v>
      </c>
      <c r="B14" s="1"/>
      <c r="C14" s="2"/>
      <c r="D14" s="118"/>
      <c r="E14" s="118"/>
      <c r="F14" s="118"/>
      <c r="G14" s="118">
        <f t="shared" si="0"/>
        <v>0</v>
      </c>
    </row>
    <row r="15" spans="1:7" ht="12.75">
      <c r="A15" s="2">
        <v>3</v>
      </c>
      <c r="B15" s="1"/>
      <c r="C15" s="2"/>
      <c r="D15" s="118"/>
      <c r="E15" s="118"/>
      <c r="F15" s="118"/>
      <c r="G15" s="118">
        <f t="shared" si="0"/>
        <v>0</v>
      </c>
    </row>
    <row r="16" spans="1:7" ht="13.5" thickBot="1">
      <c r="A16" s="120">
        <v>4</v>
      </c>
      <c r="B16" s="13"/>
      <c r="C16" s="120"/>
      <c r="D16" s="121"/>
      <c r="E16" s="121"/>
      <c r="F16" s="121"/>
      <c r="G16" s="121">
        <f t="shared" si="0"/>
        <v>0</v>
      </c>
    </row>
    <row r="17" spans="1:7" ht="13.5" thickBot="1">
      <c r="A17" s="122"/>
      <c r="B17" s="123" t="s">
        <v>533</v>
      </c>
      <c r="C17" s="124"/>
      <c r="D17" s="125">
        <f>SUM(D8:D16)</f>
        <v>6261140</v>
      </c>
      <c r="E17" s="125">
        <f>SUM(E8:E16)</f>
        <v>420750</v>
      </c>
      <c r="F17" s="125">
        <f>SUM(F8:F16)</f>
        <v>0</v>
      </c>
      <c r="G17" s="126">
        <f>SUM(G8:G16)</f>
        <v>6681890</v>
      </c>
    </row>
    <row r="20" spans="2:7" ht="15.75">
      <c r="B20" s="287" t="s">
        <v>905</v>
      </c>
      <c r="C20" s="287"/>
      <c r="D20" s="287"/>
      <c r="E20" s="287"/>
      <c r="F20" s="287"/>
      <c r="G20" s="287"/>
    </row>
    <row r="22" spans="1:7" ht="12.75">
      <c r="A22" s="288" t="s">
        <v>105</v>
      </c>
      <c r="B22" s="290" t="s">
        <v>522</v>
      </c>
      <c r="C22" s="288" t="s">
        <v>523</v>
      </c>
      <c r="D22" s="115" t="s">
        <v>524</v>
      </c>
      <c r="E22" s="288" t="s">
        <v>525</v>
      </c>
      <c r="F22" s="288" t="s">
        <v>526</v>
      </c>
      <c r="G22" s="115" t="s">
        <v>524</v>
      </c>
    </row>
    <row r="23" spans="1:7" ht="12.75">
      <c r="A23" s="289"/>
      <c r="B23" s="291"/>
      <c r="C23" s="289"/>
      <c r="D23" s="116">
        <v>40909</v>
      </c>
      <c r="E23" s="289"/>
      <c r="F23" s="289"/>
      <c r="G23" s="116">
        <v>41274</v>
      </c>
    </row>
    <row r="24" spans="1:7" ht="12.75">
      <c r="A24" s="2">
        <v>1</v>
      </c>
      <c r="B24" s="117" t="s">
        <v>527</v>
      </c>
      <c r="C24" s="2"/>
      <c r="D24" s="118">
        <v>0</v>
      </c>
      <c r="E24" s="118">
        <v>0</v>
      </c>
      <c r="F24" s="118"/>
      <c r="G24" s="118">
        <f>D24+E24</f>
        <v>0</v>
      </c>
    </row>
    <row r="25" spans="1:7" ht="12.75">
      <c r="A25" s="2">
        <v>2</v>
      </c>
      <c r="B25" s="117" t="s">
        <v>528</v>
      </c>
      <c r="C25" s="2"/>
      <c r="D25" s="118"/>
      <c r="E25" s="118"/>
      <c r="F25" s="118"/>
      <c r="G25" s="118">
        <f>D25+E25</f>
        <v>0</v>
      </c>
    </row>
    <row r="26" spans="1:7" ht="12.75">
      <c r="A26" s="2">
        <v>3</v>
      </c>
      <c r="B26" s="119" t="s">
        <v>534</v>
      </c>
      <c r="C26" s="2"/>
      <c r="D26" s="118">
        <v>250000</v>
      </c>
      <c r="E26" s="127"/>
      <c r="F26" s="118"/>
      <c r="G26" s="118">
        <f>D26+E26</f>
        <v>250000</v>
      </c>
    </row>
    <row r="27" spans="1:7" ht="12.75">
      <c r="A27" s="2">
        <v>4</v>
      </c>
      <c r="B27" s="119" t="s">
        <v>530</v>
      </c>
      <c r="C27" s="2"/>
      <c r="D27" s="118">
        <v>584519</v>
      </c>
      <c r="E27" s="118">
        <v>200000</v>
      </c>
      <c r="F27" s="118"/>
      <c r="G27" s="118">
        <f>D27+E27</f>
        <v>784519</v>
      </c>
    </row>
    <row r="28" spans="1:7" ht="12.75">
      <c r="A28" s="2">
        <v>5</v>
      </c>
      <c r="B28" s="119" t="s">
        <v>531</v>
      </c>
      <c r="C28" s="2"/>
      <c r="D28" s="118">
        <v>6000</v>
      </c>
      <c r="E28" s="127"/>
      <c r="F28" s="118"/>
      <c r="G28" s="118">
        <f>D28+E28</f>
        <v>6000</v>
      </c>
    </row>
    <row r="29" spans="1:7" ht="12.75">
      <c r="A29" s="2">
        <v>1</v>
      </c>
      <c r="B29" s="119" t="s">
        <v>532</v>
      </c>
      <c r="C29" s="2"/>
      <c r="D29" s="118"/>
      <c r="E29" s="118"/>
      <c r="F29" s="118"/>
      <c r="G29" s="118"/>
    </row>
    <row r="30" spans="1:7" ht="12.75">
      <c r="A30" s="2">
        <v>2</v>
      </c>
      <c r="B30" s="1"/>
      <c r="C30" s="2"/>
      <c r="D30" s="118"/>
      <c r="E30" s="118"/>
      <c r="F30" s="118"/>
      <c r="G30" s="118">
        <f>D30+E30-F30</f>
        <v>0</v>
      </c>
    </row>
    <row r="31" spans="1:7" ht="12.75">
      <c r="A31" s="2">
        <v>3</v>
      </c>
      <c r="B31" s="1"/>
      <c r="C31" s="2"/>
      <c r="D31" s="118"/>
      <c r="E31" s="118"/>
      <c r="F31" s="118"/>
      <c r="G31" s="118">
        <f>D31+E31-F31</f>
        <v>0</v>
      </c>
    </row>
    <row r="32" spans="1:7" ht="13.5" thickBot="1">
      <c r="A32" s="120">
        <v>4</v>
      </c>
      <c r="B32" s="13"/>
      <c r="C32" s="120"/>
      <c r="D32" s="121"/>
      <c r="E32" s="121"/>
      <c r="F32" s="121"/>
      <c r="G32" s="121">
        <f>D32+E32-F32</f>
        <v>0</v>
      </c>
    </row>
    <row r="33" spans="1:7" ht="13.5" thickBot="1">
      <c r="A33" s="122"/>
      <c r="B33" s="123" t="s">
        <v>533</v>
      </c>
      <c r="C33" s="124"/>
      <c r="D33" s="125">
        <f>SUM(D24:D32)</f>
        <v>840519</v>
      </c>
      <c r="E33" s="125">
        <f>SUM(E24:E32)</f>
        <v>200000</v>
      </c>
      <c r="F33" s="125">
        <f>SUM(F24:F32)</f>
        <v>0</v>
      </c>
      <c r="G33" s="126">
        <f>SUM(G24:G32)</f>
        <v>1040519</v>
      </c>
    </row>
    <row r="34" ht="12.75">
      <c r="G34" s="128"/>
    </row>
    <row r="36" spans="2:7" ht="15.75">
      <c r="B36" s="287" t="s">
        <v>906</v>
      </c>
      <c r="C36" s="287"/>
      <c r="D36" s="287"/>
      <c r="E36" s="287"/>
      <c r="F36" s="287"/>
      <c r="G36" s="287"/>
    </row>
    <row r="38" spans="1:7" ht="12.75">
      <c r="A38" s="288" t="s">
        <v>105</v>
      </c>
      <c r="B38" s="290" t="s">
        <v>522</v>
      </c>
      <c r="C38" s="288" t="s">
        <v>523</v>
      </c>
      <c r="D38" s="115" t="s">
        <v>524</v>
      </c>
      <c r="E38" s="288" t="s">
        <v>525</v>
      </c>
      <c r="F38" s="288" t="s">
        <v>526</v>
      </c>
      <c r="G38" s="115" t="s">
        <v>524</v>
      </c>
    </row>
    <row r="39" spans="1:7" ht="12.75">
      <c r="A39" s="289"/>
      <c r="B39" s="291"/>
      <c r="C39" s="289"/>
      <c r="D39" s="116">
        <v>41275</v>
      </c>
      <c r="E39" s="289"/>
      <c r="F39" s="289"/>
      <c r="G39" s="116">
        <v>41274</v>
      </c>
    </row>
    <row r="40" spans="1:7" ht="12.75">
      <c r="A40" s="2">
        <v>1</v>
      </c>
      <c r="B40" s="117" t="s">
        <v>527</v>
      </c>
      <c r="C40" s="2"/>
      <c r="D40" s="118">
        <v>0</v>
      </c>
      <c r="E40" s="118"/>
      <c r="F40" s="118">
        <v>0</v>
      </c>
      <c r="G40" s="118">
        <f aca="true" t="shared" si="1" ref="G40:G48">D40+E40-F40</f>
        <v>0</v>
      </c>
    </row>
    <row r="41" spans="1:7" ht="12.75">
      <c r="A41" s="2">
        <v>2</v>
      </c>
      <c r="B41" s="119" t="s">
        <v>528</v>
      </c>
      <c r="C41" s="2"/>
      <c r="D41" s="118"/>
      <c r="E41" s="118"/>
      <c r="F41" s="118"/>
      <c r="G41" s="118">
        <f t="shared" si="1"/>
        <v>0</v>
      </c>
    </row>
    <row r="42" spans="1:7" ht="12.75">
      <c r="A42" s="2">
        <v>3</v>
      </c>
      <c r="B42" s="119" t="s">
        <v>534</v>
      </c>
      <c r="C42" s="2"/>
      <c r="D42" s="118">
        <v>2440282</v>
      </c>
      <c r="E42" s="128"/>
      <c r="F42" s="118"/>
      <c r="G42" s="118">
        <f t="shared" si="1"/>
        <v>2440282</v>
      </c>
    </row>
    <row r="43" spans="1:7" ht="12.75">
      <c r="A43" s="2">
        <v>4</v>
      </c>
      <c r="B43" s="119" t="s">
        <v>530</v>
      </c>
      <c r="C43" s="2"/>
      <c r="D43" s="118">
        <v>2935481</v>
      </c>
      <c r="E43" s="118">
        <v>420750</v>
      </c>
      <c r="F43" s="118">
        <v>200000</v>
      </c>
      <c r="G43" s="118">
        <f t="shared" si="1"/>
        <v>3156231</v>
      </c>
    </row>
    <row r="44" spans="1:7" ht="12.75">
      <c r="A44" s="2">
        <v>5</v>
      </c>
      <c r="B44" s="119" t="s">
        <v>531</v>
      </c>
      <c r="C44" s="2"/>
      <c r="D44" s="118">
        <v>44858</v>
      </c>
      <c r="E44" s="118"/>
      <c r="F44" s="118"/>
      <c r="G44" s="118">
        <f t="shared" si="1"/>
        <v>44858</v>
      </c>
    </row>
    <row r="45" spans="1:7" ht="12.75">
      <c r="A45" s="2">
        <v>1</v>
      </c>
      <c r="B45" s="119" t="s">
        <v>532</v>
      </c>
      <c r="C45" s="2"/>
      <c r="D45" s="118"/>
      <c r="E45" s="118"/>
      <c r="F45" s="118"/>
      <c r="G45" s="118">
        <f t="shared" si="1"/>
        <v>0</v>
      </c>
    </row>
    <row r="46" spans="1:7" ht="12.75">
      <c r="A46" s="2">
        <v>2</v>
      </c>
      <c r="B46" s="119"/>
      <c r="C46" s="2"/>
      <c r="D46" s="118"/>
      <c r="E46" s="118"/>
      <c r="F46" s="118"/>
      <c r="G46" s="118">
        <f t="shared" si="1"/>
        <v>0</v>
      </c>
    </row>
    <row r="47" spans="1:7" ht="12.75">
      <c r="A47" s="2">
        <v>3</v>
      </c>
      <c r="B47" s="1"/>
      <c r="C47" s="2"/>
      <c r="D47" s="118"/>
      <c r="E47" s="118"/>
      <c r="F47" s="118"/>
      <c r="G47" s="118">
        <f t="shared" si="1"/>
        <v>0</v>
      </c>
    </row>
    <row r="48" spans="1:7" ht="13.5" thickBot="1">
      <c r="A48" s="120">
        <v>4</v>
      </c>
      <c r="B48" s="13"/>
      <c r="C48" s="120"/>
      <c r="D48" s="121"/>
      <c r="E48" s="121"/>
      <c r="F48" s="121"/>
      <c r="G48" s="121">
        <f t="shared" si="1"/>
        <v>0</v>
      </c>
    </row>
    <row r="49" spans="1:7" ht="13.5" thickBot="1">
      <c r="A49" s="122"/>
      <c r="B49" s="123" t="s">
        <v>533</v>
      </c>
      <c r="C49" s="124"/>
      <c r="D49" s="125">
        <f>SUM(D40:D48)</f>
        <v>5420621</v>
      </c>
      <c r="E49" s="125">
        <f>SUM(E40:E48)</f>
        <v>420750</v>
      </c>
      <c r="F49" s="125">
        <f>SUM(F40:F48)</f>
        <v>200000</v>
      </c>
      <c r="G49" s="126">
        <f>SUM(G40:G48)</f>
        <v>5641371</v>
      </c>
    </row>
    <row r="50" spans="1:7" ht="12.75">
      <c r="A50" s="16"/>
      <c r="B50" s="16"/>
      <c r="C50" s="16"/>
      <c r="D50" s="16"/>
      <c r="E50" s="16"/>
      <c r="F50" s="129"/>
      <c r="G50" s="130"/>
    </row>
    <row r="51" spans="4:7" ht="12.75">
      <c r="D51" s="131"/>
      <c r="G51" s="131"/>
    </row>
    <row r="52" spans="4:7" ht="12.75">
      <c r="D52" s="131"/>
      <c r="G52" s="131"/>
    </row>
    <row r="53" spans="5:7" ht="15.75">
      <c r="E53" s="285" t="s">
        <v>535</v>
      </c>
      <c r="F53" s="285"/>
      <c r="G53" s="285"/>
    </row>
    <row r="54" spans="5:7" ht="12.75">
      <c r="E54" s="286" t="s">
        <v>536</v>
      </c>
      <c r="F54" s="286"/>
      <c r="G54" s="286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5" right="0.75" top="0" bottom="0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28125" style="0" customWidth="1"/>
    <col min="2" max="2" width="17.57421875" style="0" customWidth="1"/>
  </cols>
  <sheetData>
    <row r="1" spans="1:10" ht="12.75">
      <c r="A1" s="90"/>
      <c r="B1" s="91"/>
      <c r="C1" s="91"/>
      <c r="D1" s="91"/>
      <c r="E1" s="91"/>
      <c r="F1" s="91"/>
      <c r="G1" s="91"/>
      <c r="H1" s="91"/>
      <c r="I1" s="91"/>
      <c r="J1" s="92"/>
    </row>
    <row r="2" spans="1:10" ht="12.75">
      <c r="A2" s="93"/>
      <c r="B2" s="16"/>
      <c r="C2" s="16"/>
      <c r="D2" s="16"/>
      <c r="E2" s="16"/>
      <c r="F2" s="16"/>
      <c r="G2" s="16"/>
      <c r="H2" s="16"/>
      <c r="I2" s="16"/>
      <c r="J2" s="94"/>
    </row>
    <row r="3" spans="1:10" ht="15">
      <c r="A3" s="95"/>
      <c r="B3" s="96" t="s">
        <v>498</v>
      </c>
      <c r="C3" s="96"/>
      <c r="D3" s="96"/>
      <c r="E3" s="97" t="s">
        <v>514</v>
      </c>
      <c r="F3" s="97"/>
      <c r="G3" s="97" t="s">
        <v>499</v>
      </c>
      <c r="H3" s="97"/>
      <c r="I3" s="97"/>
      <c r="J3" s="98"/>
    </row>
    <row r="4" spans="1:10" ht="15">
      <c r="A4" s="93"/>
      <c r="B4" s="99" t="s">
        <v>500</v>
      </c>
      <c r="C4" s="99"/>
      <c r="D4" s="99"/>
      <c r="E4" s="97" t="s">
        <v>515</v>
      </c>
      <c r="F4" s="100"/>
      <c r="G4" s="100"/>
      <c r="H4" s="99"/>
      <c r="I4" s="99"/>
      <c r="J4" s="94"/>
    </row>
    <row r="5" spans="1:10" ht="14.25">
      <c r="A5" s="93"/>
      <c r="B5" s="99" t="s">
        <v>501</v>
      </c>
      <c r="C5" s="99"/>
      <c r="D5" s="99"/>
      <c r="E5" s="100"/>
      <c r="F5" s="100" t="s">
        <v>516</v>
      </c>
      <c r="G5" s="100"/>
      <c r="H5" s="100"/>
      <c r="I5" s="100"/>
      <c r="J5" s="94"/>
    </row>
    <row r="6" spans="1:10" ht="14.25">
      <c r="A6" s="93"/>
      <c r="B6" s="99"/>
      <c r="C6" s="99"/>
      <c r="D6" s="99"/>
      <c r="E6" s="99"/>
      <c r="F6" s="99"/>
      <c r="G6" s="99"/>
      <c r="H6" s="100" t="s">
        <v>517</v>
      </c>
      <c r="I6" s="100"/>
      <c r="J6" s="94"/>
    </row>
    <row r="7" spans="1:10" ht="14.25">
      <c r="A7" s="93"/>
      <c r="B7" s="99" t="s">
        <v>502</v>
      </c>
      <c r="C7" s="99"/>
      <c r="D7" s="99"/>
      <c r="E7" s="101" t="s">
        <v>518</v>
      </c>
      <c r="F7" s="100"/>
      <c r="G7" s="99"/>
      <c r="H7" s="99"/>
      <c r="I7" s="99"/>
      <c r="J7" s="94"/>
    </row>
    <row r="8" spans="1:10" ht="14.25">
      <c r="A8" s="93"/>
      <c r="B8" s="99" t="s">
        <v>503</v>
      </c>
      <c r="C8" s="99"/>
      <c r="D8" s="99"/>
      <c r="E8" s="102"/>
      <c r="F8" s="102"/>
      <c r="G8" s="99"/>
      <c r="H8" s="99"/>
      <c r="I8" s="99"/>
      <c r="J8" s="94"/>
    </row>
    <row r="9" spans="1:10" ht="14.25">
      <c r="A9" s="93"/>
      <c r="B9" s="99"/>
      <c r="C9" s="99"/>
      <c r="D9" s="99"/>
      <c r="E9" s="99"/>
      <c r="F9" s="99"/>
      <c r="G9" s="99"/>
      <c r="H9" s="99"/>
      <c r="I9" s="99"/>
      <c r="J9" s="94"/>
    </row>
    <row r="10" spans="1:10" ht="14.25">
      <c r="A10" s="93"/>
      <c r="B10" s="99" t="s">
        <v>504</v>
      </c>
      <c r="C10" s="99"/>
      <c r="D10" s="99"/>
      <c r="E10" s="103" t="s">
        <v>519</v>
      </c>
      <c r="F10" s="103"/>
      <c r="G10" s="103"/>
      <c r="H10" s="103"/>
      <c r="I10" s="104"/>
      <c r="J10" s="94"/>
    </row>
    <row r="11" spans="1:10" ht="14.25">
      <c r="A11" s="93"/>
      <c r="B11" s="99"/>
      <c r="C11" s="99"/>
      <c r="D11" s="99"/>
      <c r="E11" s="69"/>
      <c r="F11" s="69"/>
      <c r="G11" s="69"/>
      <c r="H11" s="69"/>
      <c r="I11" s="105"/>
      <c r="J11" s="94"/>
    </row>
    <row r="12" spans="1:10" ht="14.25">
      <c r="A12" s="93"/>
      <c r="B12" s="99"/>
      <c r="C12" s="99"/>
      <c r="D12" s="99"/>
      <c r="E12" s="102"/>
      <c r="F12" s="102"/>
      <c r="G12" s="102"/>
      <c r="H12" s="102"/>
      <c r="I12" s="102"/>
      <c r="J12" s="94"/>
    </row>
    <row r="13" spans="1:10" ht="12.75">
      <c r="A13" s="93"/>
      <c r="B13" s="16"/>
      <c r="C13" s="16"/>
      <c r="D13" s="16"/>
      <c r="E13" s="16"/>
      <c r="F13" s="16"/>
      <c r="G13" s="16"/>
      <c r="H13" s="16"/>
      <c r="I13" s="16"/>
      <c r="J13" s="94"/>
    </row>
    <row r="14" spans="1:10" ht="12.75">
      <c r="A14" s="93"/>
      <c r="B14" s="16"/>
      <c r="C14" s="16"/>
      <c r="D14" s="16"/>
      <c r="E14" s="16"/>
      <c r="F14" s="16"/>
      <c r="G14" s="16"/>
      <c r="H14" s="16"/>
      <c r="I14" s="16"/>
      <c r="J14" s="94"/>
    </row>
    <row r="15" spans="1:10" ht="12.75">
      <c r="A15" s="93"/>
      <c r="B15" s="16"/>
      <c r="C15" s="16"/>
      <c r="D15" s="16"/>
      <c r="E15" s="16"/>
      <c r="F15" s="16"/>
      <c r="G15" s="16"/>
      <c r="H15" s="16"/>
      <c r="I15" s="16"/>
      <c r="J15" s="94"/>
    </row>
    <row r="16" spans="1:10" ht="12.75">
      <c r="A16" s="93"/>
      <c r="B16" s="16"/>
      <c r="C16" s="16"/>
      <c r="D16" s="16"/>
      <c r="E16" s="16"/>
      <c r="F16" s="16"/>
      <c r="G16" s="16"/>
      <c r="H16" s="16"/>
      <c r="I16" s="16"/>
      <c r="J16" s="94"/>
    </row>
    <row r="17" spans="1:10" ht="12.75">
      <c r="A17" s="93"/>
      <c r="B17" s="16"/>
      <c r="C17" s="16"/>
      <c r="D17" s="16"/>
      <c r="E17" s="16"/>
      <c r="F17" s="16"/>
      <c r="G17" s="16"/>
      <c r="H17" s="16"/>
      <c r="I17" s="16"/>
      <c r="J17" s="94"/>
    </row>
    <row r="18" spans="1:10" ht="12.75">
      <c r="A18" s="93"/>
      <c r="B18" s="16"/>
      <c r="C18" s="16"/>
      <c r="D18" s="16"/>
      <c r="E18" s="16"/>
      <c r="F18" s="16"/>
      <c r="G18" s="16"/>
      <c r="H18" s="16"/>
      <c r="I18" s="16"/>
      <c r="J18" s="94"/>
    </row>
    <row r="19" spans="1:10" ht="12.75">
      <c r="A19" s="93"/>
      <c r="B19" s="16"/>
      <c r="C19" s="16"/>
      <c r="D19" s="16"/>
      <c r="E19" s="16"/>
      <c r="F19" s="16"/>
      <c r="G19" s="16"/>
      <c r="H19" s="16"/>
      <c r="I19" s="16"/>
      <c r="J19" s="94"/>
    </row>
    <row r="20" spans="1:10" ht="12.75">
      <c r="A20" s="93"/>
      <c r="B20" s="16"/>
      <c r="C20" s="16"/>
      <c r="D20" s="16"/>
      <c r="E20" s="16"/>
      <c r="F20" s="16"/>
      <c r="G20" s="16"/>
      <c r="H20" s="16"/>
      <c r="I20" s="16"/>
      <c r="J20" s="94"/>
    </row>
    <row r="21" spans="1:10" ht="12.75">
      <c r="A21" s="93"/>
      <c r="B21" s="16"/>
      <c r="C21" s="16"/>
      <c r="D21" s="16"/>
      <c r="E21" s="16"/>
      <c r="F21" s="16"/>
      <c r="G21" s="16"/>
      <c r="H21" s="16"/>
      <c r="I21" s="16"/>
      <c r="J21" s="94"/>
    </row>
    <row r="22" spans="1:10" ht="12.75">
      <c r="A22" s="93"/>
      <c r="B22" s="16"/>
      <c r="C22" s="16"/>
      <c r="D22" s="16"/>
      <c r="E22" s="16"/>
      <c r="F22" s="16"/>
      <c r="G22" s="16"/>
      <c r="H22" s="16"/>
      <c r="I22" s="16"/>
      <c r="J22" s="94"/>
    </row>
    <row r="23" spans="1:10" ht="12.75">
      <c r="A23" s="93"/>
      <c r="B23" s="16"/>
      <c r="C23" s="16"/>
      <c r="D23" s="16"/>
      <c r="E23" s="16"/>
      <c r="F23" s="16"/>
      <c r="G23" s="16"/>
      <c r="H23" s="16"/>
      <c r="I23" s="16"/>
      <c r="J23" s="94"/>
    </row>
    <row r="24" spans="1:10" ht="37.5">
      <c r="A24" s="292" t="s">
        <v>505</v>
      </c>
      <c r="B24" s="293"/>
      <c r="C24" s="293"/>
      <c r="D24" s="293"/>
      <c r="E24" s="293"/>
      <c r="F24" s="293"/>
      <c r="G24" s="293"/>
      <c r="H24" s="293"/>
      <c r="I24" s="293"/>
      <c r="J24" s="294"/>
    </row>
    <row r="25" spans="1:10" ht="12.75">
      <c r="A25" s="106"/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30.75">
      <c r="A27" s="295" t="s">
        <v>882</v>
      </c>
      <c r="B27" s="296"/>
      <c r="C27" s="296"/>
      <c r="D27" s="296"/>
      <c r="E27" s="296"/>
      <c r="F27" s="296"/>
      <c r="G27" s="296"/>
      <c r="H27" s="296"/>
      <c r="I27" s="296"/>
      <c r="J27" s="297"/>
    </row>
    <row r="28" spans="1:10" ht="12.75">
      <c r="A28" s="93"/>
      <c r="B28" s="16"/>
      <c r="C28" s="16"/>
      <c r="D28" s="16"/>
      <c r="E28" s="16"/>
      <c r="F28" s="16"/>
      <c r="G28" s="16"/>
      <c r="H28" s="16"/>
      <c r="I28" s="16"/>
      <c r="J28" s="94"/>
    </row>
    <row r="29" spans="1:10" ht="12.75">
      <c r="A29" s="93"/>
      <c r="B29" s="16"/>
      <c r="C29" s="16"/>
      <c r="D29" s="16"/>
      <c r="E29" s="16"/>
      <c r="F29" s="16"/>
      <c r="G29" s="16"/>
      <c r="H29" s="16"/>
      <c r="I29" s="16"/>
      <c r="J29" s="94"/>
    </row>
    <row r="30" spans="1:10" ht="12.75">
      <c r="A30" s="93"/>
      <c r="B30" s="16"/>
      <c r="C30" s="16"/>
      <c r="D30" s="16"/>
      <c r="E30" s="16"/>
      <c r="F30" s="16"/>
      <c r="G30" s="16"/>
      <c r="H30" s="16"/>
      <c r="I30" s="16"/>
      <c r="J30" s="94"/>
    </row>
    <row r="31" spans="1:10" ht="12.75">
      <c r="A31" s="93"/>
      <c r="B31" s="16"/>
      <c r="C31" s="16"/>
      <c r="D31" s="16"/>
      <c r="E31" s="16"/>
      <c r="F31" s="16"/>
      <c r="G31" s="16"/>
      <c r="H31" s="16"/>
      <c r="I31" s="16"/>
      <c r="J31" s="94"/>
    </row>
    <row r="32" spans="1:10" ht="12.75">
      <c r="A32" s="93"/>
      <c r="B32" s="16"/>
      <c r="C32" s="16"/>
      <c r="D32" s="16"/>
      <c r="E32" s="16"/>
      <c r="F32" s="16"/>
      <c r="G32" s="16"/>
      <c r="H32" s="16"/>
      <c r="I32" s="16"/>
      <c r="J32" s="94"/>
    </row>
    <row r="33" spans="1:10" ht="12.75">
      <c r="A33" s="93"/>
      <c r="B33" s="16"/>
      <c r="C33" s="16"/>
      <c r="D33" s="16"/>
      <c r="E33" s="16"/>
      <c r="F33" s="16"/>
      <c r="G33" s="16"/>
      <c r="H33" s="16"/>
      <c r="I33" s="16"/>
      <c r="J33" s="94"/>
    </row>
    <row r="34" spans="1:10" ht="12.75">
      <c r="A34" s="93"/>
      <c r="B34" s="16"/>
      <c r="C34" s="16"/>
      <c r="D34" s="16"/>
      <c r="E34" s="16"/>
      <c r="F34" s="16"/>
      <c r="G34" s="16"/>
      <c r="H34" s="16"/>
      <c r="I34" s="16"/>
      <c r="J34" s="94"/>
    </row>
    <row r="35" spans="1:10" ht="12.75">
      <c r="A35" s="93"/>
      <c r="B35" s="16"/>
      <c r="C35" s="16"/>
      <c r="D35" s="16"/>
      <c r="E35" s="16"/>
      <c r="F35" s="16"/>
      <c r="G35" s="16"/>
      <c r="H35" s="16"/>
      <c r="I35" s="16"/>
      <c r="J35" s="94"/>
    </row>
    <row r="36" spans="1:10" ht="12.75">
      <c r="A36" s="93"/>
      <c r="B36" s="16"/>
      <c r="C36" s="16"/>
      <c r="D36" s="16"/>
      <c r="E36" s="16"/>
      <c r="F36" s="16"/>
      <c r="G36" s="16"/>
      <c r="H36" s="16"/>
      <c r="I36" s="16"/>
      <c r="J36" s="94"/>
    </row>
    <row r="37" spans="1:10" ht="12.75">
      <c r="A37" s="93"/>
      <c r="B37" s="16"/>
      <c r="C37" s="16"/>
      <c r="D37" s="16"/>
      <c r="E37" s="16"/>
      <c r="F37" s="16"/>
      <c r="G37" s="16"/>
      <c r="H37" s="16"/>
      <c r="I37" s="16"/>
      <c r="J37" s="94"/>
    </row>
    <row r="38" spans="1:10" ht="12.75">
      <c r="A38" s="93"/>
      <c r="B38" s="16"/>
      <c r="C38" s="16"/>
      <c r="D38" s="16"/>
      <c r="E38" s="16"/>
      <c r="F38" s="16"/>
      <c r="G38" s="16"/>
      <c r="H38" s="16"/>
      <c r="I38" s="16"/>
      <c r="J38" s="94"/>
    </row>
    <row r="39" spans="1:10" ht="12.75">
      <c r="A39" s="93"/>
      <c r="B39" s="16"/>
      <c r="C39" s="16"/>
      <c r="D39" s="16"/>
      <c r="E39" s="16"/>
      <c r="F39" s="16"/>
      <c r="G39" s="16"/>
      <c r="H39" s="16"/>
      <c r="I39" s="16"/>
      <c r="J39" s="94"/>
    </row>
    <row r="40" spans="1:10" ht="14.25">
      <c r="A40" s="93"/>
      <c r="B40" s="99" t="s">
        <v>507</v>
      </c>
      <c r="C40" s="99"/>
      <c r="D40" s="99"/>
      <c r="E40" s="99"/>
      <c r="F40" s="99" t="s">
        <v>508</v>
      </c>
      <c r="G40" s="109" t="s">
        <v>883</v>
      </c>
      <c r="H40" s="16"/>
      <c r="I40" s="16"/>
      <c r="J40" s="94"/>
    </row>
    <row r="41" spans="1:10" ht="14.25">
      <c r="A41" s="93"/>
      <c r="B41" s="99"/>
      <c r="C41" s="99"/>
      <c r="D41" s="99"/>
      <c r="E41" s="99"/>
      <c r="F41" s="99" t="s">
        <v>509</v>
      </c>
      <c r="G41" s="110" t="s">
        <v>884</v>
      </c>
      <c r="H41" s="16"/>
      <c r="I41" s="16"/>
      <c r="J41" s="94"/>
    </row>
    <row r="42" spans="1:10" ht="14.25">
      <c r="A42" s="93"/>
      <c r="B42" s="99" t="s">
        <v>510</v>
      </c>
      <c r="C42" s="99"/>
      <c r="D42" s="99"/>
      <c r="E42" s="99"/>
      <c r="F42" s="99"/>
      <c r="G42" s="110" t="s">
        <v>885</v>
      </c>
      <c r="H42" s="16"/>
      <c r="I42" s="16"/>
      <c r="J42" s="94"/>
    </row>
    <row r="43" spans="1:10" ht="12.75">
      <c r="A43" s="93"/>
      <c r="B43" s="16"/>
      <c r="C43" s="16"/>
      <c r="D43" s="16"/>
      <c r="E43" s="16"/>
      <c r="F43" s="16"/>
      <c r="G43" s="16"/>
      <c r="H43" s="16"/>
      <c r="I43" s="16"/>
      <c r="J43" s="94"/>
    </row>
    <row r="44" spans="1:10" ht="12.75">
      <c r="A44" s="93"/>
      <c r="B44" s="16" t="s">
        <v>511</v>
      </c>
      <c r="C44" s="16"/>
      <c r="D44" s="16"/>
      <c r="E44" s="16"/>
      <c r="F44" s="16"/>
      <c r="G44" s="16"/>
      <c r="H44" s="16"/>
      <c r="I44" s="16"/>
      <c r="J44" s="94"/>
    </row>
    <row r="45" spans="1:10" ht="12.75">
      <c r="A45" s="93"/>
      <c r="B45" s="16" t="s">
        <v>512</v>
      </c>
      <c r="C45" s="16"/>
      <c r="D45" s="16"/>
      <c r="E45" s="16"/>
      <c r="F45" s="16"/>
      <c r="G45" s="16"/>
      <c r="H45" s="16"/>
      <c r="I45" s="16"/>
      <c r="J45" s="94"/>
    </row>
    <row r="46" spans="1:10" ht="12.75">
      <c r="A46" s="93"/>
      <c r="B46" s="16" t="s">
        <v>513</v>
      </c>
      <c r="C46" s="16"/>
      <c r="D46" s="16"/>
      <c r="E46" s="16"/>
      <c r="F46" s="16"/>
      <c r="G46" s="16"/>
      <c r="H46" s="16"/>
      <c r="I46" s="16"/>
      <c r="J46" s="94"/>
    </row>
    <row r="47" spans="1:10" ht="12.75">
      <c r="A47" s="93"/>
      <c r="B47" s="16"/>
      <c r="C47" s="16"/>
      <c r="D47" s="16"/>
      <c r="E47" s="16"/>
      <c r="F47" s="16"/>
      <c r="G47" s="16"/>
      <c r="H47" s="16"/>
      <c r="I47" s="16"/>
      <c r="J47" s="94"/>
    </row>
    <row r="48" spans="1:10" ht="12.75">
      <c r="A48" s="93"/>
      <c r="B48" s="16"/>
      <c r="C48" s="16"/>
      <c r="D48" s="16"/>
      <c r="E48" s="16"/>
      <c r="F48" s="16"/>
      <c r="G48" s="16"/>
      <c r="H48" s="16"/>
      <c r="I48" s="16"/>
      <c r="J48" s="94"/>
    </row>
    <row r="49" spans="1:10" ht="12.75">
      <c r="A49" s="93"/>
      <c r="B49" s="16"/>
      <c r="C49" s="16"/>
      <c r="D49" s="16"/>
      <c r="E49" s="16"/>
      <c r="F49" s="16"/>
      <c r="G49" s="16"/>
      <c r="H49" s="16"/>
      <c r="I49" s="16"/>
      <c r="J49" s="94"/>
    </row>
    <row r="50" spans="1:10" ht="12.75">
      <c r="A50" s="93"/>
      <c r="B50" s="16"/>
      <c r="C50" s="16"/>
      <c r="D50" s="16"/>
      <c r="E50" s="16"/>
      <c r="F50" s="16"/>
      <c r="G50" s="16"/>
      <c r="H50" s="16"/>
      <c r="I50" s="16"/>
      <c r="J50" s="94"/>
    </row>
    <row r="51" spans="1:10" ht="13.5" thickBot="1">
      <c r="A51" s="111"/>
      <c r="B51" s="112"/>
      <c r="C51" s="112"/>
      <c r="D51" s="112"/>
      <c r="E51" s="112"/>
      <c r="F51" s="112"/>
      <c r="G51" s="112"/>
      <c r="H51" s="112"/>
      <c r="I51" s="112"/>
      <c r="J51" s="113"/>
    </row>
  </sheetData>
  <sheetProtection/>
  <mergeCells count="2">
    <mergeCell ref="A24:J24"/>
    <mergeCell ref="A27:J27"/>
  </mergeCells>
  <printOptions/>
  <pageMargins left="0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D22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18.28125" style="0" customWidth="1"/>
  </cols>
  <sheetData>
    <row r="4" spans="1:4" ht="12.75">
      <c r="A4" s="3"/>
      <c r="B4" s="3"/>
      <c r="C4" s="3"/>
      <c r="D4" s="3"/>
    </row>
    <row r="11" spans="2:4" ht="12.75">
      <c r="B11" s="7"/>
      <c r="D11" s="7"/>
    </row>
    <row r="22" spans="2:4" ht="12.75">
      <c r="B22" s="3"/>
      <c r="C22" s="3"/>
      <c r="D22" s="3"/>
    </row>
  </sheetData>
  <sheetProtection/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43"/>
  <sheetViews>
    <sheetView zoomScalePageLayoutView="0" workbookViewId="0" topLeftCell="A100">
      <selection activeCell="A1" sqref="A1:E119"/>
    </sheetView>
  </sheetViews>
  <sheetFormatPr defaultColWidth="9.140625" defaultRowHeight="12.75"/>
  <cols>
    <col min="1" max="1" width="4.7109375" style="0" customWidth="1"/>
    <col min="2" max="2" width="35.00390625" style="0" customWidth="1"/>
    <col min="4" max="4" width="12.00390625" style="0" customWidth="1"/>
    <col min="5" max="5" width="12.28125" style="0" customWidth="1"/>
    <col min="7" max="7" width="11.7109375" style="0" customWidth="1"/>
    <col min="8" max="8" width="45.57421875" style="0" customWidth="1"/>
  </cols>
  <sheetData>
    <row r="2" ht="12.75">
      <c r="B2" t="s">
        <v>467</v>
      </c>
    </row>
    <row r="4" spans="1:5" ht="12.75">
      <c r="A4" s="1"/>
      <c r="B4" s="70"/>
      <c r="C4" s="1" t="s">
        <v>0</v>
      </c>
      <c r="D4" s="2">
        <v>2013</v>
      </c>
      <c r="E4" s="2">
        <v>2012</v>
      </c>
    </row>
    <row r="5" spans="1:8" ht="12.75">
      <c r="A5" s="11"/>
      <c r="C5" s="13"/>
      <c r="D5" s="13"/>
      <c r="E5" s="13"/>
      <c r="H5" t="s">
        <v>199</v>
      </c>
    </row>
    <row r="6" spans="1:8" ht="12.75">
      <c r="A6" s="11"/>
      <c r="B6" s="58" t="s">
        <v>1</v>
      </c>
      <c r="C6" s="1"/>
      <c r="D6" s="1"/>
      <c r="E6" s="1"/>
      <c r="H6" t="s">
        <v>200</v>
      </c>
    </row>
    <row r="7" spans="1:8" ht="12.75">
      <c r="A7" s="71" t="s">
        <v>2</v>
      </c>
      <c r="B7" s="3" t="s">
        <v>3</v>
      </c>
      <c r="C7" s="11"/>
      <c r="D7" s="11"/>
      <c r="E7" s="11"/>
      <c r="H7" t="s">
        <v>201</v>
      </c>
    </row>
    <row r="8" spans="1:5" ht="12.75">
      <c r="A8" s="1">
        <v>1</v>
      </c>
      <c r="B8" s="59" t="s">
        <v>4</v>
      </c>
      <c r="C8" s="1"/>
      <c r="D8" s="14">
        <v>151931</v>
      </c>
      <c r="E8" s="14">
        <v>19486</v>
      </c>
    </row>
    <row r="9" spans="1:8" ht="12.75">
      <c r="A9" s="13">
        <v>2</v>
      </c>
      <c r="B9" s="60" t="s">
        <v>5</v>
      </c>
      <c r="C9" s="13"/>
      <c r="D9" s="13"/>
      <c r="E9" s="13"/>
      <c r="H9" s="7" t="s">
        <v>202</v>
      </c>
    </row>
    <row r="10" spans="1:8" ht="12.75">
      <c r="A10" s="12"/>
      <c r="B10" s="61" t="s">
        <v>6</v>
      </c>
      <c r="C10" s="12"/>
      <c r="D10" s="12"/>
      <c r="E10" s="12"/>
      <c r="H10" t="s">
        <v>203</v>
      </c>
    </row>
    <row r="11" spans="1:8" ht="12.75">
      <c r="A11" s="11"/>
      <c r="B11" t="s">
        <v>7</v>
      </c>
      <c r="C11" s="11"/>
      <c r="D11" s="11"/>
      <c r="E11" s="11"/>
      <c r="G11" t="s">
        <v>205</v>
      </c>
      <c r="H11" t="s">
        <v>204</v>
      </c>
    </row>
    <row r="12" spans="1:8" ht="12.75">
      <c r="A12" s="1"/>
      <c r="B12" s="62" t="s">
        <v>8</v>
      </c>
      <c r="C12" s="1"/>
      <c r="D12" s="1"/>
      <c r="E12" s="1"/>
      <c r="H12" t="s">
        <v>206</v>
      </c>
    </row>
    <row r="13" spans="1:8" ht="12.75">
      <c r="A13" s="1"/>
      <c r="B13" s="59" t="s">
        <v>9</v>
      </c>
      <c r="C13" s="1"/>
      <c r="D13" s="1">
        <v>0</v>
      </c>
      <c r="E13" s="1">
        <v>0</v>
      </c>
      <c r="G13" t="s">
        <v>208</v>
      </c>
      <c r="H13" t="s">
        <v>207</v>
      </c>
    </row>
    <row r="14" spans="1:5" ht="12.75">
      <c r="A14" s="13">
        <v>3</v>
      </c>
      <c r="B14" s="60" t="s">
        <v>10</v>
      </c>
      <c r="C14" s="13"/>
      <c r="D14" s="13"/>
      <c r="E14" s="13"/>
    </row>
    <row r="15" spans="1:8" ht="12.75">
      <c r="A15" s="12"/>
      <c r="B15" s="61" t="s">
        <v>11</v>
      </c>
      <c r="C15" s="12"/>
      <c r="D15" s="12"/>
      <c r="E15" s="12"/>
      <c r="H15" s="7" t="s">
        <v>209</v>
      </c>
    </row>
    <row r="16" spans="1:8" ht="12.75">
      <c r="A16" s="11"/>
      <c r="B16" s="4" t="s">
        <v>880</v>
      </c>
      <c r="C16" s="11"/>
      <c r="D16" s="11">
        <v>105217</v>
      </c>
      <c r="E16" s="11">
        <v>3130</v>
      </c>
      <c r="H16" s="7" t="s">
        <v>210</v>
      </c>
    </row>
    <row r="17" spans="1:8" ht="12.75">
      <c r="A17" s="13"/>
      <c r="B17" s="63" t="s">
        <v>881</v>
      </c>
      <c r="C17" s="13"/>
      <c r="D17" s="13">
        <v>840000</v>
      </c>
      <c r="E17" s="13"/>
      <c r="G17" t="s">
        <v>212</v>
      </c>
      <c r="H17" t="s">
        <v>211</v>
      </c>
    </row>
    <row r="18" spans="1:8" ht="12.75">
      <c r="A18" s="12"/>
      <c r="B18" s="64" t="s">
        <v>468</v>
      </c>
      <c r="C18" s="12"/>
      <c r="D18" s="12">
        <v>70549</v>
      </c>
      <c r="E18" s="12">
        <v>112645</v>
      </c>
      <c r="H18" t="s">
        <v>213</v>
      </c>
    </row>
    <row r="19" spans="1:8" ht="12.75">
      <c r="A19" s="11"/>
      <c r="B19" s="4" t="s">
        <v>12</v>
      </c>
      <c r="C19" s="11"/>
      <c r="D19" s="11"/>
      <c r="E19" s="11"/>
      <c r="H19" s="3" t="s">
        <v>214</v>
      </c>
    </row>
    <row r="20" spans="1:8" ht="12.75">
      <c r="A20" s="1"/>
      <c r="B20" s="62" t="s">
        <v>13</v>
      </c>
      <c r="C20" s="1"/>
      <c r="D20" s="1"/>
      <c r="E20" s="1"/>
      <c r="G20" t="s">
        <v>215</v>
      </c>
      <c r="H20" t="s">
        <v>216</v>
      </c>
    </row>
    <row r="21" spans="1:5" ht="12.75">
      <c r="A21" s="11"/>
      <c r="B21" s="3" t="s">
        <v>14</v>
      </c>
      <c r="C21" s="11"/>
      <c r="D21" s="71">
        <f>SUM(D16:D20)</f>
        <v>1015766</v>
      </c>
      <c r="E21" s="11">
        <f>SUM(E16:E20)</f>
        <v>115775</v>
      </c>
    </row>
    <row r="22" spans="1:8" ht="12.75">
      <c r="A22" s="1">
        <v>4</v>
      </c>
      <c r="B22" s="65" t="s">
        <v>15</v>
      </c>
      <c r="C22" s="1"/>
      <c r="D22" s="1">
        <v>0</v>
      </c>
      <c r="E22" s="1">
        <v>0</v>
      </c>
      <c r="H22" s="7" t="s">
        <v>217</v>
      </c>
    </row>
    <row r="23" spans="1:8" ht="12.75">
      <c r="A23" s="11"/>
      <c r="B23" s="4" t="s">
        <v>16</v>
      </c>
      <c r="C23" s="11"/>
      <c r="D23" s="11"/>
      <c r="E23" s="11"/>
      <c r="G23" t="s">
        <v>222</v>
      </c>
      <c r="H23" t="s">
        <v>218</v>
      </c>
    </row>
    <row r="24" spans="1:8" ht="12.75">
      <c r="A24" s="1"/>
      <c r="B24" s="62" t="s">
        <v>17</v>
      </c>
      <c r="C24" s="1"/>
      <c r="D24" s="1"/>
      <c r="E24" s="1"/>
      <c r="G24" t="s">
        <v>223</v>
      </c>
      <c r="H24" t="s">
        <v>219</v>
      </c>
    </row>
    <row r="25" spans="1:8" ht="12.75">
      <c r="A25" s="11"/>
      <c r="B25" s="4" t="s">
        <v>18</v>
      </c>
      <c r="C25" s="11"/>
      <c r="D25" s="11">
        <v>2019134</v>
      </c>
      <c r="E25" s="11">
        <v>3421310</v>
      </c>
      <c r="G25" t="s">
        <v>224</v>
      </c>
      <c r="H25" t="s">
        <v>220</v>
      </c>
    </row>
    <row r="26" spans="1:8" ht="12.75">
      <c r="A26" s="1"/>
      <c r="B26" s="62" t="s">
        <v>19</v>
      </c>
      <c r="C26" s="1"/>
      <c r="D26" s="1"/>
      <c r="E26" s="1"/>
      <c r="G26" t="s">
        <v>225</v>
      </c>
      <c r="H26" t="s">
        <v>221</v>
      </c>
    </row>
    <row r="27" spans="1:5" ht="12.75">
      <c r="A27" s="11"/>
      <c r="B27" s="4" t="s">
        <v>20</v>
      </c>
      <c r="C27" s="11"/>
      <c r="D27" s="11">
        <v>0</v>
      </c>
      <c r="E27" s="11">
        <v>0</v>
      </c>
    </row>
    <row r="28" spans="1:5" ht="12.75">
      <c r="A28" s="1"/>
      <c r="B28" s="62" t="s">
        <v>21</v>
      </c>
      <c r="C28" s="1"/>
      <c r="D28" s="14">
        <f>SUM(D25:D27)</f>
        <v>2019134</v>
      </c>
      <c r="E28" s="14">
        <f>SUM(E25:E27)</f>
        <v>3421310</v>
      </c>
    </row>
    <row r="29" spans="1:8" ht="12.75">
      <c r="A29" s="11">
        <v>5</v>
      </c>
      <c r="B29" s="3" t="s">
        <v>22</v>
      </c>
      <c r="C29" s="11"/>
      <c r="D29" s="11">
        <v>0</v>
      </c>
      <c r="E29" s="11">
        <v>0</v>
      </c>
      <c r="H29" s="7" t="s">
        <v>226</v>
      </c>
    </row>
    <row r="30" spans="1:8" ht="12.75">
      <c r="A30" s="13">
        <v>6</v>
      </c>
      <c r="B30" s="60" t="s">
        <v>23</v>
      </c>
      <c r="C30" s="13"/>
      <c r="D30" s="13"/>
      <c r="E30" s="13"/>
      <c r="G30" t="s">
        <v>228</v>
      </c>
      <c r="H30" t="s">
        <v>227</v>
      </c>
    </row>
    <row r="31" spans="1:8" ht="12.75">
      <c r="A31" s="12"/>
      <c r="B31" s="61" t="s">
        <v>24</v>
      </c>
      <c r="C31" s="12"/>
      <c r="D31" s="12">
        <v>0</v>
      </c>
      <c r="E31" s="12">
        <v>0</v>
      </c>
      <c r="G31" t="s">
        <v>229</v>
      </c>
      <c r="H31" t="s">
        <v>230</v>
      </c>
    </row>
    <row r="32" spans="1:8" ht="12.75">
      <c r="A32" s="13">
        <v>7</v>
      </c>
      <c r="B32" s="60" t="s">
        <v>25</v>
      </c>
      <c r="C32" s="13"/>
      <c r="D32" s="13"/>
      <c r="E32" s="13"/>
      <c r="H32" t="s">
        <v>231</v>
      </c>
    </row>
    <row r="33" spans="1:7" ht="12.75">
      <c r="A33" s="12"/>
      <c r="B33" s="61" t="s">
        <v>26</v>
      </c>
      <c r="C33" s="12"/>
      <c r="D33" s="251">
        <v>880300</v>
      </c>
      <c r="E33" s="12">
        <v>0</v>
      </c>
      <c r="G33" t="s">
        <v>232</v>
      </c>
    </row>
    <row r="34" spans="1:8" ht="12.75">
      <c r="A34" s="11"/>
      <c r="B34" s="3" t="s">
        <v>27</v>
      </c>
      <c r="C34" s="11"/>
      <c r="D34" s="11"/>
      <c r="E34" s="11"/>
      <c r="G34" t="s">
        <v>233</v>
      </c>
      <c r="H34" t="s">
        <v>234</v>
      </c>
    </row>
    <row r="35" spans="1:8" ht="12.75">
      <c r="A35" s="11"/>
      <c r="B35" s="3" t="s">
        <v>28</v>
      </c>
      <c r="C35" s="11"/>
      <c r="D35" s="252">
        <f>(D28+D21+D8+D33)</f>
        <v>4067131</v>
      </c>
      <c r="E35" s="11">
        <f>(E28+E21+E8)</f>
        <v>3556571</v>
      </c>
      <c r="G35" t="s">
        <v>236</v>
      </c>
      <c r="H35" t="s">
        <v>235</v>
      </c>
    </row>
    <row r="36" spans="1:8" ht="12.75">
      <c r="A36" s="11"/>
      <c r="C36" s="11"/>
      <c r="D36" s="11"/>
      <c r="E36" s="11"/>
      <c r="G36" t="s">
        <v>237</v>
      </c>
      <c r="H36" t="s">
        <v>238</v>
      </c>
    </row>
    <row r="37" spans="1:8" ht="12.75">
      <c r="A37" s="14" t="s">
        <v>29</v>
      </c>
      <c r="B37" s="59" t="s">
        <v>30</v>
      </c>
      <c r="C37" s="1"/>
      <c r="D37" s="1"/>
      <c r="E37" s="1"/>
      <c r="G37" t="s">
        <v>239</v>
      </c>
      <c r="H37" t="s">
        <v>240</v>
      </c>
    </row>
    <row r="38" spans="1:5" ht="12.75">
      <c r="A38" s="11">
        <v>1</v>
      </c>
      <c r="B38" s="3" t="s">
        <v>31</v>
      </c>
      <c r="C38" s="11"/>
      <c r="D38" s="11">
        <v>0</v>
      </c>
      <c r="E38" s="11">
        <v>0</v>
      </c>
    </row>
    <row r="39" spans="1:8" ht="12.75">
      <c r="A39" s="11"/>
      <c r="B39" s="63" t="s">
        <v>32</v>
      </c>
      <c r="C39" s="13"/>
      <c r="D39" s="13"/>
      <c r="E39" s="13"/>
      <c r="H39" t="s">
        <v>241</v>
      </c>
    </row>
    <row r="40" spans="1:8" ht="12.75">
      <c r="A40" s="11"/>
      <c r="B40" s="64" t="s">
        <v>33</v>
      </c>
      <c r="C40" s="12"/>
      <c r="D40" s="12"/>
      <c r="E40" s="12"/>
      <c r="H40" t="s">
        <v>242</v>
      </c>
    </row>
    <row r="41" spans="1:8" ht="12.75">
      <c r="A41" s="11"/>
      <c r="B41" s="63" t="s">
        <v>34</v>
      </c>
      <c r="C41" s="13"/>
      <c r="D41" s="13"/>
      <c r="E41" s="13"/>
      <c r="H41" t="s">
        <v>243</v>
      </c>
    </row>
    <row r="42" spans="1:5" ht="12.75">
      <c r="A42" s="11"/>
      <c r="B42" s="64" t="s">
        <v>35</v>
      </c>
      <c r="C42" s="12"/>
      <c r="D42" s="12"/>
      <c r="E42" s="12"/>
    </row>
    <row r="43" spans="1:8" ht="12.75">
      <c r="A43" s="11"/>
      <c r="B43" s="4" t="s">
        <v>36</v>
      </c>
      <c r="C43" s="11"/>
      <c r="D43" s="11"/>
      <c r="E43" s="11"/>
      <c r="H43" t="s">
        <v>244</v>
      </c>
    </row>
    <row r="44" spans="1:8" ht="12.75">
      <c r="A44" s="11"/>
      <c r="B44" s="4" t="s">
        <v>37</v>
      </c>
      <c r="C44" s="11"/>
      <c r="D44" s="11"/>
      <c r="E44" s="11"/>
      <c r="G44" t="s">
        <v>250</v>
      </c>
      <c r="H44" t="s">
        <v>245</v>
      </c>
    </row>
    <row r="45" spans="1:8" ht="12.75">
      <c r="A45" s="13"/>
      <c r="B45" s="63" t="s">
        <v>38</v>
      </c>
      <c r="C45" s="13"/>
      <c r="D45" s="13"/>
      <c r="E45" s="13"/>
      <c r="G45" t="s">
        <v>251</v>
      </c>
      <c r="H45" t="s">
        <v>246</v>
      </c>
    </row>
    <row r="46" spans="1:8" ht="12.75">
      <c r="A46" s="12"/>
      <c r="B46" s="64" t="s">
        <v>39</v>
      </c>
      <c r="C46" s="12"/>
      <c r="D46" s="12"/>
      <c r="E46" s="12"/>
      <c r="G46" t="s">
        <v>252</v>
      </c>
      <c r="H46" t="s">
        <v>247</v>
      </c>
    </row>
    <row r="47" spans="1:8" ht="12.75">
      <c r="A47" s="11"/>
      <c r="B47" s="3" t="s">
        <v>40</v>
      </c>
      <c r="C47" s="11"/>
      <c r="D47" s="11">
        <v>0</v>
      </c>
      <c r="E47" s="11">
        <v>0</v>
      </c>
      <c r="G47" t="s">
        <v>253</v>
      </c>
      <c r="H47" t="s">
        <v>248</v>
      </c>
    </row>
    <row r="48" spans="1:8" ht="12.75">
      <c r="A48" s="1">
        <v>2</v>
      </c>
      <c r="B48" s="59" t="s">
        <v>41</v>
      </c>
      <c r="C48" s="1"/>
      <c r="D48" s="1"/>
      <c r="E48" s="1"/>
      <c r="H48" s="7" t="s">
        <v>249</v>
      </c>
    </row>
    <row r="49" spans="1:8" ht="12.75">
      <c r="A49" s="11"/>
      <c r="B49" s="4" t="s">
        <v>42</v>
      </c>
      <c r="C49" s="11"/>
      <c r="D49" s="11"/>
      <c r="E49" s="11"/>
      <c r="G49" t="s">
        <v>254</v>
      </c>
      <c r="H49" t="s">
        <v>255</v>
      </c>
    </row>
    <row r="50" spans="1:8" ht="12.75">
      <c r="A50" s="1"/>
      <c r="B50" s="62" t="s">
        <v>43</v>
      </c>
      <c r="C50" s="1"/>
      <c r="D50" s="1"/>
      <c r="E50" s="1"/>
      <c r="G50" t="s">
        <v>256</v>
      </c>
      <c r="H50" t="s">
        <v>257</v>
      </c>
    </row>
    <row r="51" spans="1:8" ht="12.75">
      <c r="A51" s="11"/>
      <c r="B51" s="4" t="s">
        <v>44</v>
      </c>
      <c r="C51" s="11"/>
      <c r="D51" s="11">
        <v>5596513</v>
      </c>
      <c r="E51" s="11">
        <v>5375763</v>
      </c>
      <c r="G51" t="s">
        <v>258</v>
      </c>
      <c r="H51" t="s">
        <v>259</v>
      </c>
    </row>
    <row r="52" spans="1:8" ht="12.75">
      <c r="A52" s="13"/>
      <c r="B52" s="63" t="s">
        <v>463</v>
      </c>
      <c r="C52" s="13"/>
      <c r="D52" s="13">
        <v>44858</v>
      </c>
      <c r="E52" s="13">
        <v>44858</v>
      </c>
      <c r="G52" t="s">
        <v>260</v>
      </c>
      <c r="H52" t="s">
        <v>261</v>
      </c>
    </row>
    <row r="53" spans="1:8" ht="12.75">
      <c r="A53" s="12"/>
      <c r="B53" s="64"/>
      <c r="C53" s="12"/>
      <c r="D53" s="12"/>
      <c r="E53" s="12"/>
      <c r="G53" t="s">
        <v>262</v>
      </c>
      <c r="H53" t="s">
        <v>263</v>
      </c>
    </row>
    <row r="54" spans="1:5" ht="12.75">
      <c r="A54" s="11"/>
      <c r="B54" s="3" t="s">
        <v>46</v>
      </c>
      <c r="C54" s="11"/>
      <c r="D54" s="71">
        <f>SUM(D51:D53)</f>
        <v>5641371</v>
      </c>
      <c r="E54" s="11">
        <f>SUM(E51:E53)</f>
        <v>5420621</v>
      </c>
    </row>
    <row r="55" spans="1:8" ht="12.75">
      <c r="A55" s="1">
        <v>3</v>
      </c>
      <c r="B55" s="59" t="s">
        <v>47</v>
      </c>
      <c r="C55" s="1"/>
      <c r="D55" s="1">
        <v>0</v>
      </c>
      <c r="E55" s="1">
        <v>0</v>
      </c>
      <c r="H55" s="7" t="s">
        <v>264</v>
      </c>
    </row>
    <row r="56" spans="1:8" ht="12.75">
      <c r="A56" s="11">
        <v>4</v>
      </c>
      <c r="B56" s="3" t="s">
        <v>48</v>
      </c>
      <c r="C56" s="11"/>
      <c r="D56" s="11">
        <v>0</v>
      </c>
      <c r="E56" s="11">
        <v>0</v>
      </c>
      <c r="G56" t="s">
        <v>266</v>
      </c>
      <c r="H56" t="s">
        <v>265</v>
      </c>
    </row>
    <row r="57" spans="1:8" ht="12.75">
      <c r="A57" s="1"/>
      <c r="B57" s="62" t="s">
        <v>49</v>
      </c>
      <c r="C57" s="1"/>
      <c r="D57" s="1"/>
      <c r="E57" s="1"/>
      <c r="G57" t="s">
        <v>267</v>
      </c>
      <c r="H57" t="s">
        <v>269</v>
      </c>
    </row>
    <row r="58" spans="1:8" ht="12.75">
      <c r="A58" s="11"/>
      <c r="B58" s="4" t="s">
        <v>50</v>
      </c>
      <c r="C58" s="11"/>
      <c r="D58" s="11"/>
      <c r="E58" s="11"/>
      <c r="G58" t="s">
        <v>268</v>
      </c>
      <c r="H58" t="s">
        <v>270</v>
      </c>
    </row>
    <row r="59" spans="1:5" ht="12.75">
      <c r="A59" s="13"/>
      <c r="B59" s="63" t="s">
        <v>51</v>
      </c>
      <c r="C59" s="13"/>
      <c r="D59" s="13"/>
      <c r="E59" s="13"/>
    </row>
    <row r="60" spans="1:8" ht="12.75">
      <c r="A60" s="12"/>
      <c r="B60" s="64" t="s">
        <v>52</v>
      </c>
      <c r="C60" s="12"/>
      <c r="D60" s="12"/>
      <c r="E60" s="12"/>
      <c r="H60" s="7" t="s">
        <v>271</v>
      </c>
    </row>
    <row r="61" spans="1:8" ht="12.75">
      <c r="A61" s="11"/>
      <c r="B61" s="3" t="s">
        <v>53</v>
      </c>
      <c r="C61" s="11"/>
      <c r="D61" s="11">
        <v>0</v>
      </c>
      <c r="E61" s="11">
        <v>0</v>
      </c>
      <c r="G61" t="s">
        <v>276</v>
      </c>
      <c r="H61" t="s">
        <v>272</v>
      </c>
    </row>
    <row r="62" spans="1:8" ht="12.75">
      <c r="A62" s="1">
        <v>5</v>
      </c>
      <c r="B62" s="59" t="s">
        <v>54</v>
      </c>
      <c r="C62" s="1"/>
      <c r="D62" s="1"/>
      <c r="E62" s="1"/>
      <c r="G62" t="s">
        <v>277</v>
      </c>
      <c r="H62" t="s">
        <v>273</v>
      </c>
    </row>
    <row r="63" spans="1:8" ht="12.75">
      <c r="A63" s="11">
        <v>6</v>
      </c>
      <c r="B63" s="3" t="s">
        <v>45</v>
      </c>
      <c r="C63" s="11"/>
      <c r="D63" s="11">
        <v>0</v>
      </c>
      <c r="E63" s="11">
        <v>0</v>
      </c>
      <c r="G63" t="s">
        <v>278</v>
      </c>
      <c r="H63" t="s">
        <v>274</v>
      </c>
    </row>
    <row r="64" spans="1:8" ht="12.75">
      <c r="A64" s="1"/>
      <c r="B64" s="59" t="s">
        <v>55</v>
      </c>
      <c r="C64" s="1"/>
      <c r="D64" s="1">
        <f>(D54)</f>
        <v>5641371</v>
      </c>
      <c r="E64" s="1">
        <f>(E54)</f>
        <v>5420621</v>
      </c>
      <c r="G64" t="s">
        <v>279</v>
      </c>
      <c r="H64" t="s">
        <v>275</v>
      </c>
    </row>
    <row r="65" spans="1:5" ht="12.75">
      <c r="A65" s="11"/>
      <c r="C65" s="11"/>
      <c r="D65" s="11"/>
      <c r="E65" s="11"/>
    </row>
    <row r="66" spans="1:8" ht="12.75">
      <c r="A66" s="1"/>
      <c r="B66" s="59" t="s">
        <v>56</v>
      </c>
      <c r="C66" s="1"/>
      <c r="D66" s="14">
        <f>(D64+D35)</f>
        <v>9708502</v>
      </c>
      <c r="E66" s="14">
        <f>(E64+E35)</f>
        <v>8977192</v>
      </c>
      <c r="H66" s="7" t="s">
        <v>280</v>
      </c>
    </row>
    <row r="67" spans="1:8" ht="12.75">
      <c r="A67" s="11"/>
      <c r="C67" s="11"/>
      <c r="D67" s="11"/>
      <c r="E67" s="11"/>
      <c r="G67" t="s">
        <v>281</v>
      </c>
      <c r="H67" t="s">
        <v>282</v>
      </c>
    </row>
    <row r="68" spans="1:8" ht="12.75">
      <c r="A68" s="1"/>
      <c r="B68" s="66" t="s">
        <v>57</v>
      </c>
      <c r="C68" s="1"/>
      <c r="D68" s="1"/>
      <c r="E68" s="1"/>
      <c r="G68" t="s">
        <v>283</v>
      </c>
      <c r="H68" t="s">
        <v>284</v>
      </c>
    </row>
    <row r="69" spans="1:8" ht="12.75">
      <c r="A69" s="11"/>
      <c r="C69" s="11"/>
      <c r="D69" s="11"/>
      <c r="E69" s="11"/>
      <c r="G69" t="s">
        <v>285</v>
      </c>
      <c r="H69" t="s">
        <v>286</v>
      </c>
    </row>
    <row r="70" spans="1:8" ht="12.75">
      <c r="A70" s="14" t="s">
        <v>2</v>
      </c>
      <c r="B70" s="9" t="s">
        <v>58</v>
      </c>
      <c r="C70" s="1"/>
      <c r="D70" s="1">
        <v>0</v>
      </c>
      <c r="E70" s="1">
        <v>0</v>
      </c>
      <c r="G70" t="s">
        <v>287</v>
      </c>
      <c r="H70" t="s">
        <v>288</v>
      </c>
    </row>
    <row r="71" spans="1:8" ht="12.75">
      <c r="A71" s="11">
        <v>1</v>
      </c>
      <c r="B71" t="s">
        <v>59</v>
      </c>
      <c r="C71" s="11"/>
      <c r="D71" s="11">
        <v>0</v>
      </c>
      <c r="E71" s="11">
        <v>0</v>
      </c>
      <c r="G71" t="s">
        <v>289</v>
      </c>
      <c r="H71" t="s">
        <v>291</v>
      </c>
    </row>
    <row r="72" spans="1:8" ht="12.75">
      <c r="A72" s="1">
        <v>2</v>
      </c>
      <c r="B72" s="9" t="s">
        <v>60</v>
      </c>
      <c r="C72" s="1"/>
      <c r="D72" s="1"/>
      <c r="E72" s="1"/>
      <c r="G72" t="s">
        <v>292</v>
      </c>
      <c r="H72" t="s">
        <v>290</v>
      </c>
    </row>
    <row r="73" spans="1:8" ht="12.75">
      <c r="A73" s="11"/>
      <c r="B73" t="s">
        <v>61</v>
      </c>
      <c r="C73" s="11"/>
      <c r="D73" s="11"/>
      <c r="E73" s="11"/>
      <c r="G73" t="s">
        <v>294</v>
      </c>
      <c r="H73" t="s">
        <v>293</v>
      </c>
    </row>
    <row r="74" spans="1:8" ht="12.75">
      <c r="A74" s="13"/>
      <c r="B74" s="10" t="s">
        <v>62</v>
      </c>
      <c r="C74" s="13"/>
      <c r="D74" s="13"/>
      <c r="E74" s="13"/>
      <c r="G74" t="s">
        <v>295</v>
      </c>
      <c r="H74" t="s">
        <v>296</v>
      </c>
    </row>
    <row r="75" spans="1:8" ht="12.75">
      <c r="A75" s="12"/>
      <c r="B75" s="8" t="s">
        <v>63</v>
      </c>
      <c r="C75" s="12"/>
      <c r="D75" s="12"/>
      <c r="E75" s="12"/>
      <c r="G75" t="s">
        <v>297</v>
      </c>
      <c r="H75" t="s">
        <v>298</v>
      </c>
    </row>
    <row r="76" spans="1:5" ht="12.75">
      <c r="A76" s="11"/>
      <c r="B76" t="s">
        <v>64</v>
      </c>
      <c r="C76" s="11"/>
      <c r="D76" s="11"/>
      <c r="E76" s="11"/>
    </row>
    <row r="77" spans="1:8" ht="12.75">
      <c r="A77" s="1"/>
      <c r="B77" s="9" t="s">
        <v>65</v>
      </c>
      <c r="C77" s="1"/>
      <c r="D77" s="1"/>
      <c r="E77" s="1"/>
      <c r="H77" s="7" t="s">
        <v>299</v>
      </c>
    </row>
    <row r="78" spans="1:5" ht="12.75">
      <c r="A78" s="11">
        <v>3</v>
      </c>
      <c r="B78" t="s">
        <v>66</v>
      </c>
      <c r="C78" s="11"/>
      <c r="D78" s="11"/>
      <c r="E78" s="11"/>
    </row>
    <row r="79" spans="1:8" ht="12.75">
      <c r="A79" s="1"/>
      <c r="B79" s="9" t="s">
        <v>67</v>
      </c>
      <c r="C79" s="1"/>
      <c r="D79" s="1">
        <v>0</v>
      </c>
      <c r="E79" s="1">
        <v>20833</v>
      </c>
      <c r="H79" s="7" t="s">
        <v>300</v>
      </c>
    </row>
    <row r="80" spans="1:8" ht="12.75">
      <c r="A80" s="11"/>
      <c r="B80" t="s">
        <v>68</v>
      </c>
      <c r="C80" s="11"/>
      <c r="D80" s="11">
        <v>847564</v>
      </c>
      <c r="E80" s="11">
        <v>721058</v>
      </c>
      <c r="G80" t="s">
        <v>302</v>
      </c>
      <c r="H80" t="s">
        <v>301</v>
      </c>
    </row>
    <row r="81" spans="1:8" ht="12.75">
      <c r="A81" s="1"/>
      <c r="B81" s="9" t="s">
        <v>69</v>
      </c>
      <c r="C81" s="1"/>
      <c r="D81" s="1">
        <v>25389</v>
      </c>
      <c r="E81" s="1">
        <v>23454</v>
      </c>
      <c r="G81" t="s">
        <v>303</v>
      </c>
      <c r="H81" s="4" t="s">
        <v>304</v>
      </c>
    </row>
    <row r="82" spans="1:5" ht="12.75">
      <c r="A82" s="11"/>
      <c r="B82" t="s">
        <v>70</v>
      </c>
      <c r="C82" s="11"/>
      <c r="D82" s="11"/>
      <c r="E82" s="11"/>
    </row>
    <row r="83" spans="1:8" ht="12.75">
      <c r="A83" s="1"/>
      <c r="B83" s="9" t="s">
        <v>71</v>
      </c>
      <c r="C83" s="1"/>
      <c r="D83" s="1"/>
      <c r="E83" s="1"/>
      <c r="H83" s="7" t="s">
        <v>305</v>
      </c>
    </row>
    <row r="84" spans="1:8" ht="12.75">
      <c r="A84" s="11"/>
      <c r="B84" t="s">
        <v>72</v>
      </c>
      <c r="C84" s="11"/>
      <c r="D84" s="71">
        <f>SUM(D79:D83)</f>
        <v>872953</v>
      </c>
      <c r="E84" s="71">
        <f>SUM(E79:E83)</f>
        <v>765345</v>
      </c>
      <c r="G84" t="s">
        <v>307</v>
      </c>
      <c r="H84" t="s">
        <v>306</v>
      </c>
    </row>
    <row r="85" spans="1:5" ht="12.75">
      <c r="A85" s="1">
        <v>4</v>
      </c>
      <c r="B85" s="9" t="s">
        <v>73</v>
      </c>
      <c r="C85" s="1"/>
      <c r="D85" s="1">
        <v>0</v>
      </c>
      <c r="E85" s="1"/>
    </row>
    <row r="86" spans="1:8" ht="12.75">
      <c r="A86" s="11">
        <v>5</v>
      </c>
      <c r="B86" t="s">
        <v>74</v>
      </c>
      <c r="C86" s="11"/>
      <c r="D86" s="11">
        <v>0</v>
      </c>
      <c r="E86" s="11"/>
      <c r="H86" s="7" t="s">
        <v>15</v>
      </c>
    </row>
    <row r="87" spans="1:8" ht="12.75">
      <c r="A87" s="1"/>
      <c r="B87" s="59" t="s">
        <v>75</v>
      </c>
      <c r="C87" s="1"/>
      <c r="D87" s="1">
        <f>(D84)</f>
        <v>872953</v>
      </c>
      <c r="E87" s="1">
        <f>(E84)</f>
        <v>765345</v>
      </c>
      <c r="H87" s="7" t="s">
        <v>308</v>
      </c>
    </row>
    <row r="88" spans="1:8" ht="12.75">
      <c r="A88" s="71" t="s">
        <v>29</v>
      </c>
      <c r="B88" s="3" t="s">
        <v>76</v>
      </c>
      <c r="C88" s="11"/>
      <c r="D88" s="11"/>
      <c r="E88" s="11"/>
      <c r="H88" s="4" t="s">
        <v>309</v>
      </c>
    </row>
    <row r="89" spans="1:8" ht="12.75">
      <c r="A89" s="1">
        <v>1</v>
      </c>
      <c r="B89" s="9" t="s">
        <v>77</v>
      </c>
      <c r="C89" s="1"/>
      <c r="D89" s="1"/>
      <c r="E89" s="1"/>
      <c r="G89" t="s">
        <v>310</v>
      </c>
      <c r="H89" s="4" t="s">
        <v>311</v>
      </c>
    </row>
    <row r="90" spans="1:8" ht="12.75">
      <c r="A90" s="11"/>
      <c r="B90" t="s">
        <v>78</v>
      </c>
      <c r="C90" s="11"/>
      <c r="D90" s="11"/>
      <c r="E90" s="11"/>
      <c r="G90" t="s">
        <v>312</v>
      </c>
      <c r="H90" s="4" t="s">
        <v>313</v>
      </c>
    </row>
    <row r="91" spans="1:8" ht="12.75">
      <c r="A91" s="11"/>
      <c r="B91" t="s">
        <v>79</v>
      </c>
      <c r="C91" s="11"/>
      <c r="D91" s="11"/>
      <c r="E91" s="11"/>
      <c r="G91" t="s">
        <v>315</v>
      </c>
      <c r="H91" s="4" t="s">
        <v>314</v>
      </c>
    </row>
    <row r="92" spans="1:8" ht="12.75">
      <c r="A92" s="1"/>
      <c r="B92" s="9" t="s">
        <v>80</v>
      </c>
      <c r="C92" s="1"/>
      <c r="D92" s="1"/>
      <c r="E92" s="1"/>
      <c r="G92" t="s">
        <v>316</v>
      </c>
      <c r="H92" s="4" t="s">
        <v>317</v>
      </c>
    </row>
    <row r="93" spans="1:8" ht="12.75">
      <c r="A93" s="11"/>
      <c r="B93" s="3" t="s">
        <v>81</v>
      </c>
      <c r="C93" s="11"/>
      <c r="D93" s="11"/>
      <c r="E93" s="11"/>
      <c r="G93" t="s">
        <v>318</v>
      </c>
      <c r="H93" s="4" t="s">
        <v>319</v>
      </c>
    </row>
    <row r="94" spans="1:8" ht="12.75">
      <c r="A94" s="1">
        <v>2</v>
      </c>
      <c r="B94" s="9" t="s">
        <v>82</v>
      </c>
      <c r="C94" s="1"/>
      <c r="D94" s="230">
        <v>9571056</v>
      </c>
      <c r="E94" s="230">
        <v>9416042</v>
      </c>
      <c r="G94" t="s">
        <v>320</v>
      </c>
      <c r="H94" s="4" t="s">
        <v>321</v>
      </c>
    </row>
    <row r="95" spans="1:8" ht="12.75">
      <c r="A95" s="11">
        <v>3</v>
      </c>
      <c r="B95" t="s">
        <v>83</v>
      </c>
      <c r="C95" s="11"/>
      <c r="D95" s="11"/>
      <c r="E95" s="11"/>
      <c r="G95" t="s">
        <v>322</v>
      </c>
      <c r="H95" s="4" t="s">
        <v>323</v>
      </c>
    </row>
    <row r="96" spans="1:5" ht="12.75">
      <c r="A96" s="1">
        <v>4</v>
      </c>
      <c r="B96" s="9" t="s">
        <v>84</v>
      </c>
      <c r="C96" s="1"/>
      <c r="D96" s="1"/>
      <c r="E96" s="1"/>
    </row>
    <row r="97" spans="1:8" ht="12.75">
      <c r="A97" s="11"/>
      <c r="B97" t="s">
        <v>85</v>
      </c>
      <c r="C97" s="11"/>
      <c r="D97" s="11"/>
      <c r="E97" s="11"/>
      <c r="H97" s="7" t="s">
        <v>324</v>
      </c>
    </row>
    <row r="98" spans="1:8" ht="12.75">
      <c r="A98" s="1"/>
      <c r="B98" s="69" t="s">
        <v>86</v>
      </c>
      <c r="C98" s="1"/>
      <c r="D98" s="233">
        <f>SUM(D87:D97)</f>
        <v>10444009</v>
      </c>
      <c r="E98" s="72">
        <f>(E94+E87)</f>
        <v>10181387</v>
      </c>
      <c r="H98" t="s">
        <v>324</v>
      </c>
    </row>
    <row r="99" spans="1:8" ht="12.75">
      <c r="A99" s="71" t="s">
        <v>87</v>
      </c>
      <c r="B99" s="3" t="s">
        <v>88</v>
      </c>
      <c r="C99" s="11"/>
      <c r="D99" s="11"/>
      <c r="E99" s="11"/>
      <c r="G99" t="s">
        <v>325</v>
      </c>
      <c r="H99" t="s">
        <v>326</v>
      </c>
    </row>
    <row r="100" spans="1:8" ht="12.75">
      <c r="A100" s="1">
        <v>1</v>
      </c>
      <c r="B100" s="9" t="s">
        <v>89</v>
      </c>
      <c r="C100" s="1"/>
      <c r="D100" s="1"/>
      <c r="E100" s="1"/>
      <c r="G100" t="s">
        <v>333</v>
      </c>
      <c r="H100" t="s">
        <v>327</v>
      </c>
    </row>
    <row r="101" spans="1:8" ht="12.75">
      <c r="A101" s="11">
        <v>2</v>
      </c>
      <c r="B101" t="s">
        <v>90</v>
      </c>
      <c r="C101" s="11"/>
      <c r="D101" s="11"/>
      <c r="E101" s="11"/>
      <c r="G101" t="s">
        <v>334</v>
      </c>
      <c r="H101" t="s">
        <v>328</v>
      </c>
    </row>
    <row r="102" spans="1:8" ht="12.75">
      <c r="A102" s="11"/>
      <c r="B102" t="s">
        <v>91</v>
      </c>
      <c r="C102" s="11"/>
      <c r="D102" s="11"/>
      <c r="E102" s="11"/>
      <c r="H102" t="s">
        <v>329</v>
      </c>
    </row>
    <row r="103" spans="1:5" ht="12.75">
      <c r="A103" s="1">
        <v>3</v>
      </c>
      <c r="B103" s="9" t="s">
        <v>92</v>
      </c>
      <c r="C103" s="1"/>
      <c r="D103" s="14">
        <v>100000</v>
      </c>
      <c r="E103" s="1">
        <v>100000</v>
      </c>
    </row>
    <row r="104" spans="1:5" ht="12.75">
      <c r="A104" s="11">
        <v>4</v>
      </c>
      <c r="B104" t="s">
        <v>93</v>
      </c>
      <c r="C104" s="11"/>
      <c r="D104" s="11"/>
      <c r="E104" s="11"/>
    </row>
    <row r="105" spans="1:5" ht="12.75">
      <c r="A105" s="1">
        <v>5</v>
      </c>
      <c r="B105" s="9" t="s">
        <v>94</v>
      </c>
      <c r="C105" s="1"/>
      <c r="D105" s="1"/>
      <c r="E105" s="1"/>
    </row>
    <row r="106" spans="1:8" ht="12.75">
      <c r="A106" s="11"/>
      <c r="B106" t="s">
        <v>95</v>
      </c>
      <c r="C106" s="11"/>
      <c r="D106" s="11"/>
      <c r="E106" s="11"/>
      <c r="H106" s="7" t="s">
        <v>330</v>
      </c>
    </row>
    <row r="107" spans="1:8" ht="12.75">
      <c r="A107" s="1">
        <v>6</v>
      </c>
      <c r="B107" s="9" t="s">
        <v>96</v>
      </c>
      <c r="C107" s="1"/>
      <c r="D107" s="1"/>
      <c r="E107" s="1"/>
      <c r="G107" t="s">
        <v>335</v>
      </c>
      <c r="H107" t="s">
        <v>331</v>
      </c>
    </row>
    <row r="108" spans="1:8" ht="12.75">
      <c r="A108" s="11">
        <v>7</v>
      </c>
      <c r="B108" t="s">
        <v>99</v>
      </c>
      <c r="C108" s="11"/>
      <c r="D108" s="11"/>
      <c r="E108" s="11"/>
      <c r="G108" t="s">
        <v>336</v>
      </c>
      <c r="H108" t="s">
        <v>332</v>
      </c>
    </row>
    <row r="109" spans="1:8" ht="12.75">
      <c r="A109" s="1">
        <v>8</v>
      </c>
      <c r="B109" s="9" t="s">
        <v>97</v>
      </c>
      <c r="C109" s="1"/>
      <c r="D109" s="1"/>
      <c r="E109" s="1"/>
      <c r="G109" t="s">
        <v>339</v>
      </c>
      <c r="H109" t="s">
        <v>337</v>
      </c>
    </row>
    <row r="110" spans="1:8" ht="12.75">
      <c r="A110" s="11">
        <v>9</v>
      </c>
      <c r="B110" t="s">
        <v>98</v>
      </c>
      <c r="C110" s="11"/>
      <c r="D110" s="231">
        <v>-1304195</v>
      </c>
      <c r="E110" s="11">
        <v>-1004007</v>
      </c>
      <c r="G110" t="s">
        <v>340</v>
      </c>
      <c r="H110" t="s">
        <v>338</v>
      </c>
    </row>
    <row r="111" spans="1:5" ht="12.75">
      <c r="A111" s="1">
        <v>10</v>
      </c>
      <c r="B111" s="9" t="s">
        <v>100</v>
      </c>
      <c r="C111" s="1"/>
      <c r="D111" s="230">
        <v>468688</v>
      </c>
      <c r="E111" s="1">
        <v>-300188</v>
      </c>
    </row>
    <row r="112" spans="1:8" ht="12.75">
      <c r="A112" s="11" t="s">
        <v>101</v>
      </c>
      <c r="B112" t="s">
        <v>102</v>
      </c>
      <c r="C112" s="11"/>
      <c r="D112" s="232">
        <f>SUM(D103:D111)</f>
        <v>-735507</v>
      </c>
      <c r="E112" s="231">
        <f>SUM(E103:E111)</f>
        <v>-1204195</v>
      </c>
      <c r="H112" s="7" t="s">
        <v>341</v>
      </c>
    </row>
    <row r="113" spans="1:8" ht="12.75">
      <c r="A113" s="13"/>
      <c r="B113" s="67" t="s">
        <v>103</v>
      </c>
      <c r="C113" s="13"/>
      <c r="D113" s="13"/>
      <c r="E113" s="13"/>
      <c r="G113" t="s">
        <v>342</v>
      </c>
      <c r="H113" t="s">
        <v>343</v>
      </c>
    </row>
    <row r="114" spans="1:8" ht="12.75">
      <c r="A114" s="12"/>
      <c r="B114" s="68" t="s">
        <v>104</v>
      </c>
      <c r="C114" s="12"/>
      <c r="D114" s="229">
        <f>(D98+D112)</f>
        <v>9708502</v>
      </c>
      <c r="E114" s="229">
        <f>(E98+E112)</f>
        <v>8977192</v>
      </c>
      <c r="G114" t="s">
        <v>345</v>
      </c>
      <c r="H114" t="s">
        <v>344</v>
      </c>
    </row>
    <row r="115" spans="7:8" ht="12.75">
      <c r="G115" t="s">
        <v>346</v>
      </c>
      <c r="H115" t="s">
        <v>347</v>
      </c>
    </row>
    <row r="117" ht="12.75">
      <c r="H117" s="7" t="s">
        <v>20</v>
      </c>
    </row>
    <row r="118" spans="7:8" ht="12.75">
      <c r="G118" t="s">
        <v>348</v>
      </c>
      <c r="H118" t="s">
        <v>349</v>
      </c>
    </row>
    <row r="119" spans="7:8" ht="12.75">
      <c r="G119" t="s">
        <v>351</v>
      </c>
      <c r="H119" t="s">
        <v>350</v>
      </c>
    </row>
    <row r="120" spans="7:8" ht="12.75">
      <c r="G120" t="s">
        <v>351</v>
      </c>
      <c r="H120" t="s">
        <v>352</v>
      </c>
    </row>
    <row r="122" ht="12.75">
      <c r="H122" s="7" t="s">
        <v>353</v>
      </c>
    </row>
    <row r="123" spans="7:8" ht="12.75">
      <c r="G123" t="s">
        <v>359</v>
      </c>
      <c r="H123" t="s">
        <v>354</v>
      </c>
    </row>
    <row r="124" spans="7:8" ht="12.75">
      <c r="G124" t="s">
        <v>360</v>
      </c>
      <c r="H124" t="s">
        <v>355</v>
      </c>
    </row>
    <row r="125" spans="7:8" ht="12.75">
      <c r="G125" t="s">
        <v>361</v>
      </c>
      <c r="H125" t="s">
        <v>356</v>
      </c>
    </row>
    <row r="126" spans="7:8" ht="12.75">
      <c r="G126" t="s">
        <v>362</v>
      </c>
      <c r="H126" t="s">
        <v>357</v>
      </c>
    </row>
    <row r="127" ht="12.75">
      <c r="H127" t="s">
        <v>358</v>
      </c>
    </row>
    <row r="128" spans="7:8" ht="12.75">
      <c r="G128" t="s">
        <v>364</v>
      </c>
      <c r="H128" t="s">
        <v>363</v>
      </c>
    </row>
    <row r="129" spans="7:8" ht="12.75">
      <c r="G129" t="s">
        <v>365</v>
      </c>
      <c r="H129" t="s">
        <v>366</v>
      </c>
    </row>
    <row r="130" spans="7:8" ht="12.75">
      <c r="G130" t="s">
        <v>368</v>
      </c>
      <c r="H130" t="s">
        <v>367</v>
      </c>
    </row>
    <row r="131" spans="7:8" ht="12.75">
      <c r="G131" t="s">
        <v>369</v>
      </c>
      <c r="H131" t="s">
        <v>370</v>
      </c>
    </row>
    <row r="132" spans="7:8" ht="12.75">
      <c r="G132" t="s">
        <v>372</v>
      </c>
      <c r="H132" t="s">
        <v>373</v>
      </c>
    </row>
    <row r="134" spans="7:8" ht="12.75">
      <c r="G134">
        <v>1</v>
      </c>
      <c r="H134" s="7" t="s">
        <v>374</v>
      </c>
    </row>
    <row r="136" spans="7:8" ht="12.75">
      <c r="G136" t="s">
        <v>385</v>
      </c>
      <c r="H136" t="s">
        <v>375</v>
      </c>
    </row>
    <row r="141" spans="7:8" ht="12.75">
      <c r="G141" t="s">
        <v>377</v>
      </c>
      <c r="H141" s="7" t="s">
        <v>376</v>
      </c>
    </row>
    <row r="143" ht="12.75">
      <c r="H143" t="s">
        <v>378</v>
      </c>
    </row>
    <row r="144" spans="7:8" ht="12.75">
      <c r="G144" t="s">
        <v>384</v>
      </c>
      <c r="H144" t="s">
        <v>379</v>
      </c>
    </row>
    <row r="145" spans="7:8" ht="12.75">
      <c r="G145" t="s">
        <v>383</v>
      </c>
      <c r="H145" t="s">
        <v>380</v>
      </c>
    </row>
    <row r="146" spans="7:8" ht="12.75">
      <c r="G146" t="s">
        <v>382</v>
      </c>
      <c r="H146" t="s">
        <v>381</v>
      </c>
    </row>
    <row r="149" ht="12.75">
      <c r="H149" t="s">
        <v>386</v>
      </c>
    </row>
    <row r="151" spans="7:8" ht="12.75">
      <c r="G151" t="s">
        <v>387</v>
      </c>
      <c r="H151" t="s">
        <v>388</v>
      </c>
    </row>
    <row r="153" ht="12.75">
      <c r="H153" s="7" t="s">
        <v>389</v>
      </c>
    </row>
    <row r="158" spans="7:8" ht="12.75">
      <c r="G158">
        <v>7</v>
      </c>
      <c r="H158" s="7" t="s">
        <v>390</v>
      </c>
    </row>
    <row r="160" spans="7:8" ht="12.75">
      <c r="G160" t="s">
        <v>391</v>
      </c>
      <c r="H160" t="s">
        <v>392</v>
      </c>
    </row>
    <row r="161" spans="7:8" ht="12.75">
      <c r="G161" t="s">
        <v>393</v>
      </c>
      <c r="H161" t="s">
        <v>394</v>
      </c>
    </row>
    <row r="163" ht="12.75">
      <c r="H163" s="3" t="s">
        <v>395</v>
      </c>
    </row>
    <row r="165" spans="7:8" ht="12.75">
      <c r="G165" t="s">
        <v>87</v>
      </c>
      <c r="H165" s="7" t="s">
        <v>149</v>
      </c>
    </row>
    <row r="167" spans="7:8" ht="12.75">
      <c r="G167">
        <v>3</v>
      </c>
      <c r="H167" s="7" t="s">
        <v>92</v>
      </c>
    </row>
    <row r="168" ht="12.75">
      <c r="H168" t="s">
        <v>396</v>
      </c>
    </row>
    <row r="169" spans="7:8" ht="12.75">
      <c r="G169">
        <v>4</v>
      </c>
      <c r="H169" s="7" t="s">
        <v>397</v>
      </c>
    </row>
    <row r="170" ht="12.75">
      <c r="H170" t="s">
        <v>398</v>
      </c>
    </row>
    <row r="171" spans="7:8" ht="12.75">
      <c r="G171">
        <v>8</v>
      </c>
      <c r="H171" s="7" t="s">
        <v>399</v>
      </c>
    </row>
    <row r="172" spans="7:8" ht="12.75">
      <c r="G172" t="s">
        <v>400</v>
      </c>
      <c r="H172" t="s">
        <v>399</v>
      </c>
    </row>
    <row r="173" ht="12.75">
      <c r="H173" s="4" t="s">
        <v>401</v>
      </c>
    </row>
    <row r="174" spans="7:8" ht="12.75">
      <c r="G174" t="s">
        <v>403</v>
      </c>
      <c r="H174" s="4" t="s">
        <v>402</v>
      </c>
    </row>
    <row r="176" ht="12.75">
      <c r="H176" s="7" t="s">
        <v>404</v>
      </c>
    </row>
    <row r="177" spans="7:8" ht="12.75">
      <c r="G177" t="s">
        <v>405</v>
      </c>
      <c r="H177" t="s">
        <v>404</v>
      </c>
    </row>
    <row r="179" ht="12.75">
      <c r="H179" s="7" t="s">
        <v>406</v>
      </c>
    </row>
    <row r="180" spans="7:8" ht="12.75">
      <c r="G180" t="s">
        <v>408</v>
      </c>
      <c r="H180" t="s">
        <v>407</v>
      </c>
    </row>
    <row r="182" spans="7:8" ht="12.75">
      <c r="G182" t="s">
        <v>409</v>
      </c>
      <c r="H182" t="s">
        <v>410</v>
      </c>
    </row>
    <row r="184" spans="7:8" ht="12.75">
      <c r="G184" t="s">
        <v>411</v>
      </c>
      <c r="H184" t="s">
        <v>412</v>
      </c>
    </row>
    <row r="186" ht="12.75">
      <c r="H186" s="7" t="s">
        <v>413</v>
      </c>
    </row>
    <row r="188" ht="12.75">
      <c r="H188" t="s">
        <v>414</v>
      </c>
    </row>
    <row r="191" ht="12.75">
      <c r="H191" s="7" t="s">
        <v>415</v>
      </c>
    </row>
    <row r="192" spans="7:8" ht="12.75">
      <c r="G192" t="s">
        <v>416</v>
      </c>
      <c r="H192" t="s">
        <v>417</v>
      </c>
    </row>
    <row r="198" ht="12.75">
      <c r="H198" s="7" t="s">
        <v>74</v>
      </c>
    </row>
    <row r="199" spans="7:8" ht="12.75">
      <c r="G199" t="s">
        <v>418</v>
      </c>
      <c r="H199" t="s">
        <v>419</v>
      </c>
    </row>
    <row r="201" ht="12.75">
      <c r="H201" s="7" t="s">
        <v>420</v>
      </c>
    </row>
    <row r="202" spans="7:8" ht="12.75">
      <c r="G202" t="s">
        <v>421</v>
      </c>
      <c r="H202" t="s">
        <v>422</v>
      </c>
    </row>
    <row r="210" ht="12.75">
      <c r="H210" s="7" t="s">
        <v>423</v>
      </c>
    </row>
    <row r="212" spans="7:8" ht="12.75">
      <c r="G212" t="s">
        <v>427</v>
      </c>
      <c r="H212" t="s">
        <v>424</v>
      </c>
    </row>
    <row r="213" spans="7:8" ht="12.75">
      <c r="G213" t="s">
        <v>428</v>
      </c>
      <c r="H213" t="s">
        <v>425</v>
      </c>
    </row>
    <row r="214" spans="7:8" ht="12.75">
      <c r="G214" t="s">
        <v>429</v>
      </c>
      <c r="H214" t="s">
        <v>426</v>
      </c>
    </row>
    <row r="216" ht="12.75">
      <c r="H216" s="7" t="s">
        <v>430</v>
      </c>
    </row>
    <row r="217" spans="7:8" ht="12.75">
      <c r="G217" t="s">
        <v>431</v>
      </c>
      <c r="H217" t="s">
        <v>432</v>
      </c>
    </row>
    <row r="218" spans="7:8" ht="12.75">
      <c r="G218" t="s">
        <v>433</v>
      </c>
      <c r="H218" t="s">
        <v>434</v>
      </c>
    </row>
    <row r="219" spans="7:8" ht="12.75">
      <c r="G219" t="s">
        <v>435</v>
      </c>
      <c r="H219" t="s">
        <v>436</v>
      </c>
    </row>
    <row r="221" ht="12.75">
      <c r="H221" s="7" t="s">
        <v>68</v>
      </c>
    </row>
    <row r="223" spans="7:8" ht="12.75">
      <c r="G223" t="s">
        <v>437</v>
      </c>
      <c r="H223" t="s">
        <v>438</v>
      </c>
    </row>
    <row r="224" spans="7:8" ht="12.75">
      <c r="G224" t="s">
        <v>440</v>
      </c>
      <c r="H224" t="s">
        <v>439</v>
      </c>
    </row>
    <row r="226" ht="12.75">
      <c r="H226" s="7" t="s">
        <v>441</v>
      </c>
    </row>
    <row r="227" spans="7:8" ht="12.75">
      <c r="G227" t="s">
        <v>448</v>
      </c>
      <c r="H227" t="s">
        <v>442</v>
      </c>
    </row>
    <row r="228" spans="7:8" ht="12.75">
      <c r="G228" t="s">
        <v>449</v>
      </c>
      <c r="H228" t="s">
        <v>443</v>
      </c>
    </row>
    <row r="229" spans="7:8" ht="12.75">
      <c r="G229" t="s">
        <v>371</v>
      </c>
      <c r="H229" t="s">
        <v>444</v>
      </c>
    </row>
    <row r="230" spans="7:8" ht="12.75">
      <c r="G230" t="s">
        <v>450</v>
      </c>
      <c r="H230" t="s">
        <v>445</v>
      </c>
    </row>
    <row r="231" spans="7:8" ht="12.75">
      <c r="G231" t="s">
        <v>451</v>
      </c>
      <c r="H231" t="s">
        <v>446</v>
      </c>
    </row>
    <row r="232" ht="12.75">
      <c r="H232" t="s">
        <v>447</v>
      </c>
    </row>
    <row r="234" ht="12.75">
      <c r="H234" s="7" t="s">
        <v>452</v>
      </c>
    </row>
    <row r="236" spans="7:8" ht="12.75">
      <c r="G236" t="s">
        <v>456</v>
      </c>
      <c r="H236" t="s">
        <v>453</v>
      </c>
    </row>
    <row r="237" spans="7:8" ht="12.75">
      <c r="G237" t="s">
        <v>457</v>
      </c>
      <c r="H237" t="s">
        <v>454</v>
      </c>
    </row>
    <row r="239" spans="7:8" ht="12.75">
      <c r="G239" t="s">
        <v>458</v>
      </c>
      <c r="H239" t="s">
        <v>455</v>
      </c>
    </row>
    <row r="241" ht="12.75">
      <c r="H241" t="s">
        <v>459</v>
      </c>
    </row>
    <row r="243" spans="7:8" ht="12.75">
      <c r="G243" t="s">
        <v>461</v>
      </c>
      <c r="H243" s="7" t="s">
        <v>460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7">
      <selection activeCell="G23" sqref="G23"/>
    </sheetView>
  </sheetViews>
  <sheetFormatPr defaultColWidth="9.140625" defaultRowHeight="12.75"/>
  <cols>
    <col min="1" max="1" width="4.8515625" style="0" customWidth="1"/>
    <col min="2" max="2" width="27.00390625" style="0" customWidth="1"/>
    <col min="4" max="4" width="13.00390625" style="0" customWidth="1"/>
    <col min="5" max="5" width="13.8515625" style="0" customWidth="1"/>
  </cols>
  <sheetData>
    <row r="1" spans="1:6" ht="12.75">
      <c r="A1" s="73"/>
      <c r="B1" s="73"/>
      <c r="C1" s="73"/>
      <c r="D1" s="73"/>
      <c r="E1" s="73"/>
      <c r="F1" s="73"/>
    </row>
    <row r="2" spans="1:6" ht="12.75">
      <c r="A2" s="300"/>
      <c r="B2" s="301" t="s">
        <v>462</v>
      </c>
      <c r="C2" s="300" t="s">
        <v>469</v>
      </c>
      <c r="D2" s="300"/>
      <c r="E2" s="300"/>
      <c r="F2" s="300"/>
    </row>
    <row r="3" spans="1:6" ht="12.75">
      <c r="A3" s="300"/>
      <c r="B3" s="302" t="s">
        <v>889</v>
      </c>
      <c r="C3" s="302"/>
      <c r="D3" s="302"/>
      <c r="E3" s="302"/>
      <c r="F3" s="302"/>
    </row>
    <row r="4" spans="1:6" ht="12.75">
      <c r="A4" s="300"/>
      <c r="B4" s="300"/>
      <c r="C4" s="300"/>
      <c r="D4" s="300"/>
      <c r="E4" s="300"/>
      <c r="F4" s="300"/>
    </row>
    <row r="5" spans="1:6" ht="13.5" thickBot="1">
      <c r="A5" s="300"/>
      <c r="B5" s="300"/>
      <c r="C5" s="300"/>
      <c r="D5" s="300"/>
      <c r="E5" s="300"/>
      <c r="F5" s="300"/>
    </row>
    <row r="6" spans="1:6" ht="13.5" thickTop="1">
      <c r="A6" s="303" t="s">
        <v>105</v>
      </c>
      <c r="B6" s="304" t="s">
        <v>106</v>
      </c>
      <c r="C6" s="305" t="s">
        <v>107</v>
      </c>
      <c r="D6" s="306" t="s">
        <v>108</v>
      </c>
      <c r="E6" s="307" t="s">
        <v>109</v>
      </c>
      <c r="F6" s="300"/>
    </row>
    <row r="7" spans="1:6" ht="13.5" thickBot="1">
      <c r="A7" s="308"/>
      <c r="B7" s="309"/>
      <c r="C7" s="310"/>
      <c r="D7" s="311">
        <v>2013</v>
      </c>
      <c r="E7" s="312">
        <v>2012</v>
      </c>
      <c r="F7" s="300"/>
    </row>
    <row r="8" spans="1:6" ht="13.5" thickTop="1">
      <c r="A8" s="313">
        <v>1</v>
      </c>
      <c r="B8" s="314" t="s">
        <v>110</v>
      </c>
      <c r="C8" s="313"/>
      <c r="D8" s="314" t="s">
        <v>886</v>
      </c>
      <c r="E8" s="314">
        <v>2236000</v>
      </c>
      <c r="F8" s="300"/>
    </row>
    <row r="9" spans="1:6" ht="12.75">
      <c r="A9" s="300">
        <v>2</v>
      </c>
      <c r="B9" s="315" t="s">
        <v>111</v>
      </c>
      <c r="C9" s="300"/>
      <c r="D9" s="315"/>
      <c r="E9" s="315"/>
      <c r="F9" s="300"/>
    </row>
    <row r="10" spans="1:6" ht="12.75">
      <c r="A10" s="316"/>
      <c r="B10" s="317" t="s">
        <v>112</v>
      </c>
      <c r="C10" s="316"/>
      <c r="D10" s="317"/>
      <c r="E10" s="317"/>
      <c r="F10" s="300"/>
    </row>
    <row r="11" spans="1:6" ht="12.75">
      <c r="A11" s="318">
        <v>3</v>
      </c>
      <c r="B11" s="315" t="s">
        <v>113</v>
      </c>
      <c r="C11" s="300"/>
      <c r="D11" s="315"/>
      <c r="E11" s="315"/>
      <c r="F11" s="300"/>
    </row>
    <row r="12" spans="1:6" ht="12.75">
      <c r="A12" s="319"/>
      <c r="B12" s="315" t="s">
        <v>114</v>
      </c>
      <c r="C12" s="300"/>
      <c r="D12" s="320"/>
      <c r="E12" s="320"/>
      <c r="F12" s="300"/>
    </row>
    <row r="13" spans="1:6" ht="12.75">
      <c r="A13" s="321"/>
      <c r="B13" s="317" t="s">
        <v>115</v>
      </c>
      <c r="C13" s="316" t="s">
        <v>887</v>
      </c>
      <c r="D13" s="317">
        <v>1402176</v>
      </c>
      <c r="E13" s="317">
        <v>624310</v>
      </c>
      <c r="F13" s="300"/>
    </row>
    <row r="14" spans="1:6" ht="12.75">
      <c r="A14" s="322">
        <v>4</v>
      </c>
      <c r="B14" s="323" t="s">
        <v>116</v>
      </c>
      <c r="C14" s="322"/>
      <c r="D14" s="323">
        <v>642200</v>
      </c>
      <c r="E14" s="323">
        <v>707828</v>
      </c>
      <c r="F14" s="300"/>
    </row>
    <row r="15" spans="1:6" ht="12.75">
      <c r="A15" s="322">
        <v>5</v>
      </c>
      <c r="B15" s="323" t="s">
        <v>117</v>
      </c>
      <c r="C15" s="322"/>
      <c r="D15" s="323">
        <f>(D16+D19)</f>
        <v>537065</v>
      </c>
      <c r="E15" s="323">
        <f>(E16+E19)</f>
        <v>1543264</v>
      </c>
      <c r="F15" s="300"/>
    </row>
    <row r="16" spans="1:6" ht="12.75">
      <c r="A16" s="300"/>
      <c r="B16" s="315" t="s">
        <v>118</v>
      </c>
      <c r="C16" s="300"/>
      <c r="D16" s="315">
        <v>460210</v>
      </c>
      <c r="E16" s="315">
        <v>1322420</v>
      </c>
      <c r="F16" s="300"/>
    </row>
    <row r="17" spans="1:6" ht="12.75">
      <c r="A17" s="300"/>
      <c r="B17" s="315"/>
      <c r="C17" s="300"/>
      <c r="D17" s="315"/>
      <c r="E17" s="315"/>
      <c r="F17" s="300"/>
    </row>
    <row r="18" spans="1:6" ht="12.75">
      <c r="A18" s="300"/>
      <c r="B18" s="315" t="s">
        <v>119</v>
      </c>
      <c r="C18" s="300"/>
      <c r="D18" s="315"/>
      <c r="E18" s="315"/>
      <c r="F18" s="300"/>
    </row>
    <row r="19" spans="1:6" ht="12.75">
      <c r="A19" s="316"/>
      <c r="B19" s="317" t="s">
        <v>120</v>
      </c>
      <c r="C19" s="316"/>
      <c r="D19" s="317">
        <v>76855</v>
      </c>
      <c r="E19" s="317">
        <v>220844</v>
      </c>
      <c r="F19" s="300"/>
    </row>
    <row r="20" spans="1:6" ht="12.75">
      <c r="A20" s="322">
        <v>6</v>
      </c>
      <c r="B20" s="323" t="s">
        <v>121</v>
      </c>
      <c r="C20" s="322"/>
      <c r="D20" s="323">
        <v>200000</v>
      </c>
      <c r="E20" s="323">
        <v>20000</v>
      </c>
      <c r="F20" s="300"/>
    </row>
    <row r="21" spans="1:6" ht="12.75">
      <c r="A21" s="322">
        <v>7</v>
      </c>
      <c r="B21" s="323" t="s">
        <v>122</v>
      </c>
      <c r="C21" s="322"/>
      <c r="D21" s="323">
        <v>1368545</v>
      </c>
      <c r="E21" s="323">
        <v>870806</v>
      </c>
      <c r="F21" s="300"/>
    </row>
    <row r="22" spans="1:6" ht="12.75">
      <c r="A22" s="324">
        <v>8</v>
      </c>
      <c r="B22" s="325" t="s">
        <v>123</v>
      </c>
      <c r="C22" s="324"/>
      <c r="D22" s="325"/>
      <c r="E22" s="325"/>
      <c r="F22" s="300"/>
    </row>
    <row r="23" spans="1:6" ht="12.75">
      <c r="A23" s="316"/>
      <c r="B23" s="317" t="s">
        <v>888</v>
      </c>
      <c r="C23" s="316"/>
      <c r="D23" s="317">
        <f>(D21+D20+D15+D14+D13)</f>
        <v>4149986</v>
      </c>
      <c r="E23" s="317">
        <f>(E21+E20+E15+E14)</f>
        <v>3141898</v>
      </c>
      <c r="F23" s="300"/>
    </row>
    <row r="24" spans="1:6" ht="12.75">
      <c r="A24" s="300">
        <v>9</v>
      </c>
      <c r="B24" s="315" t="s">
        <v>124</v>
      </c>
      <c r="C24" s="300"/>
      <c r="D24" s="315"/>
      <c r="E24" s="315"/>
      <c r="F24" s="300"/>
    </row>
    <row r="25" spans="1:6" ht="12.75">
      <c r="A25" s="300"/>
      <c r="B25" s="315" t="s">
        <v>125</v>
      </c>
      <c r="C25" s="300"/>
      <c r="D25" s="315"/>
      <c r="E25" s="315"/>
      <c r="F25" s="300"/>
    </row>
    <row r="26" spans="1:6" ht="12.75">
      <c r="A26" s="316"/>
      <c r="B26" s="317"/>
      <c r="C26" s="316"/>
      <c r="D26" s="326">
        <v>538014</v>
      </c>
      <c r="E26" s="326">
        <f>(E8+E13-E23)</f>
        <v>-281588</v>
      </c>
      <c r="F26" s="300"/>
    </row>
    <row r="27" spans="1:6" ht="12.75">
      <c r="A27" s="300">
        <v>10</v>
      </c>
      <c r="B27" s="315" t="s">
        <v>126</v>
      </c>
      <c r="C27" s="300"/>
      <c r="D27" s="315"/>
      <c r="E27" s="315"/>
      <c r="F27" s="300"/>
    </row>
    <row r="28" spans="1:6" ht="12.75">
      <c r="A28" s="300"/>
      <c r="B28" s="315" t="s">
        <v>127</v>
      </c>
      <c r="C28" s="300"/>
      <c r="D28" s="315"/>
      <c r="E28" s="315"/>
      <c r="F28" s="300"/>
    </row>
    <row r="29" spans="1:6" ht="12.75">
      <c r="A29" s="316"/>
      <c r="B29" s="317" t="s">
        <v>128</v>
      </c>
      <c r="C29" s="316"/>
      <c r="D29" s="317"/>
      <c r="E29" s="317"/>
      <c r="F29" s="300"/>
    </row>
    <row r="30" spans="1:6" ht="12.75">
      <c r="A30" s="300">
        <v>11</v>
      </c>
      <c r="B30" s="315" t="s">
        <v>126</v>
      </c>
      <c r="C30" s="300"/>
      <c r="D30" s="315"/>
      <c r="E30" s="315"/>
      <c r="F30" s="300"/>
    </row>
    <row r="31" spans="1:6" ht="12.75">
      <c r="A31" s="316"/>
      <c r="B31" s="317" t="s">
        <v>129</v>
      </c>
      <c r="C31" s="316"/>
      <c r="D31" s="317"/>
      <c r="E31" s="317"/>
      <c r="F31" s="300"/>
    </row>
    <row r="32" spans="1:6" ht="12.75">
      <c r="A32" s="300">
        <v>12</v>
      </c>
      <c r="B32" s="315" t="s">
        <v>126</v>
      </c>
      <c r="C32" s="300"/>
      <c r="D32" s="315"/>
      <c r="E32" s="315"/>
      <c r="F32" s="300"/>
    </row>
    <row r="33" spans="1:6" ht="12.75">
      <c r="A33" s="316"/>
      <c r="B33" s="317" t="s">
        <v>130</v>
      </c>
      <c r="C33" s="316"/>
      <c r="D33" s="317"/>
      <c r="E33" s="317"/>
      <c r="F33" s="300"/>
    </row>
    <row r="34" spans="1:6" ht="12.75">
      <c r="A34" s="300">
        <v>12.1</v>
      </c>
      <c r="B34" s="315" t="s">
        <v>131</v>
      </c>
      <c r="C34" s="300"/>
      <c r="D34" s="315"/>
      <c r="E34" s="315"/>
      <c r="F34" s="300"/>
    </row>
    <row r="35" spans="1:6" ht="12.75">
      <c r="A35" s="300"/>
      <c r="B35" s="315" t="s">
        <v>132</v>
      </c>
      <c r="C35" s="300"/>
      <c r="D35" s="315"/>
      <c r="E35" s="315"/>
      <c r="F35" s="300"/>
    </row>
    <row r="36" spans="1:6" ht="12.75">
      <c r="A36" s="316"/>
      <c r="B36" s="317" t="s">
        <v>133</v>
      </c>
      <c r="C36" s="316"/>
      <c r="D36" s="317"/>
      <c r="E36" s="317"/>
      <c r="F36" s="300"/>
    </row>
    <row r="37" spans="1:6" ht="12.75">
      <c r="A37" s="300">
        <v>12.2</v>
      </c>
      <c r="B37" s="315" t="s">
        <v>126</v>
      </c>
      <c r="C37" s="300"/>
      <c r="D37" s="315"/>
      <c r="E37" s="315"/>
      <c r="F37" s="300"/>
    </row>
    <row r="38" spans="1:6" ht="12.75">
      <c r="A38" s="316"/>
      <c r="B38" s="317" t="s">
        <v>134</v>
      </c>
      <c r="C38" s="316"/>
      <c r="D38" s="317">
        <v>-17250</v>
      </c>
      <c r="E38" s="317">
        <v>-18600</v>
      </c>
      <c r="F38" s="300"/>
    </row>
    <row r="39" spans="1:6" ht="12.75">
      <c r="A39" s="300">
        <v>12.3</v>
      </c>
      <c r="B39" s="315" t="s">
        <v>135</v>
      </c>
      <c r="C39" s="300"/>
      <c r="D39" s="315"/>
      <c r="E39" s="315"/>
      <c r="F39" s="300"/>
    </row>
    <row r="40" spans="1:6" ht="12.75">
      <c r="A40" s="316"/>
      <c r="B40" s="317" t="s">
        <v>136</v>
      </c>
      <c r="C40" s="316"/>
      <c r="D40" s="317"/>
      <c r="E40" s="317"/>
      <c r="F40" s="300"/>
    </row>
    <row r="41" spans="1:6" ht="12.75">
      <c r="A41" s="300">
        <v>12.4</v>
      </c>
      <c r="B41" s="315" t="s">
        <v>131</v>
      </c>
      <c r="C41" s="300"/>
      <c r="D41" s="315"/>
      <c r="E41" s="315"/>
      <c r="F41" s="300"/>
    </row>
    <row r="42" spans="1:6" ht="12.75">
      <c r="A42" s="316"/>
      <c r="B42" s="317" t="s">
        <v>137</v>
      </c>
      <c r="C42" s="316"/>
      <c r="D42" s="317"/>
      <c r="E42" s="317"/>
      <c r="F42" s="300"/>
    </row>
    <row r="43" spans="1:6" ht="12.75">
      <c r="A43" s="300">
        <v>13</v>
      </c>
      <c r="B43" s="315" t="s">
        <v>138</v>
      </c>
      <c r="C43" s="300"/>
      <c r="D43" s="315"/>
      <c r="E43" s="315"/>
      <c r="F43" s="300"/>
    </row>
    <row r="44" spans="1:6" ht="12.75">
      <c r="A44" s="300"/>
      <c r="B44" s="315" t="s">
        <v>139</v>
      </c>
      <c r="C44" s="300"/>
      <c r="D44" s="315"/>
      <c r="E44" s="315"/>
      <c r="F44" s="300"/>
    </row>
    <row r="45" spans="1:6" ht="12.75">
      <c r="A45" s="316"/>
      <c r="B45" s="317" t="s">
        <v>140</v>
      </c>
      <c r="C45" s="316"/>
      <c r="D45" s="317">
        <v>-17250</v>
      </c>
      <c r="E45" s="317">
        <v>-18600</v>
      </c>
      <c r="F45" s="300"/>
    </row>
    <row r="46" spans="1:6" ht="12.75">
      <c r="A46" s="324">
        <v>14</v>
      </c>
      <c r="B46" s="325" t="s">
        <v>141</v>
      </c>
      <c r="C46" s="324"/>
      <c r="D46" s="325"/>
      <c r="E46" s="325"/>
      <c r="F46" s="300"/>
    </row>
    <row r="47" spans="1:6" ht="12.75">
      <c r="A47" s="316"/>
      <c r="B47" s="317" t="s">
        <v>142</v>
      </c>
      <c r="C47" s="316"/>
      <c r="D47" s="317">
        <v>520764</v>
      </c>
      <c r="E47" s="317">
        <f>(E26+E45)</f>
        <v>-300188</v>
      </c>
      <c r="F47" s="300"/>
    </row>
    <row r="48" spans="1:6" ht="12.75">
      <c r="A48" s="324">
        <v>15</v>
      </c>
      <c r="B48" s="325" t="s">
        <v>143</v>
      </c>
      <c r="C48" s="324"/>
      <c r="D48" s="325"/>
      <c r="E48" s="325"/>
      <c r="F48" s="300"/>
    </row>
    <row r="49" spans="1:6" ht="12.75">
      <c r="A49" s="316"/>
      <c r="B49" s="317" t="s">
        <v>144</v>
      </c>
      <c r="C49" s="316"/>
      <c r="D49" s="317">
        <v>52076</v>
      </c>
      <c r="E49" s="317"/>
      <c r="F49" s="300"/>
    </row>
    <row r="50" spans="1:6" ht="12.75">
      <c r="A50" s="324">
        <v>16</v>
      </c>
      <c r="B50" s="325" t="s">
        <v>145</v>
      </c>
      <c r="C50" s="324"/>
      <c r="D50" s="325"/>
      <c r="E50" s="325"/>
      <c r="F50" s="300"/>
    </row>
    <row r="51" spans="1:6" ht="12.75">
      <c r="A51" s="316"/>
      <c r="B51" s="317" t="s">
        <v>146</v>
      </c>
      <c r="C51" s="316"/>
      <c r="D51" s="326">
        <v>468688</v>
      </c>
      <c r="E51" s="326">
        <v>75203</v>
      </c>
      <c r="F51" s="300"/>
    </row>
    <row r="52" spans="1:6" ht="12.75">
      <c r="A52" s="324">
        <v>17</v>
      </c>
      <c r="B52" s="325" t="s">
        <v>147</v>
      </c>
      <c r="C52" s="324"/>
      <c r="D52" s="325"/>
      <c r="E52" s="325"/>
      <c r="F52" s="300"/>
    </row>
    <row r="53" spans="1:6" ht="12.75">
      <c r="A53" s="323"/>
      <c r="B53" s="323"/>
      <c r="C53" s="323"/>
      <c r="D53" s="323"/>
      <c r="E53" s="323"/>
      <c r="F53" s="300"/>
    </row>
    <row r="54" spans="1:6" ht="12.75">
      <c r="A54" s="323" t="s">
        <v>844</v>
      </c>
      <c r="B54" s="323"/>
      <c r="C54" s="323"/>
      <c r="D54" s="323">
        <v>0</v>
      </c>
      <c r="E54" s="323">
        <v>400000</v>
      </c>
      <c r="F54" s="300"/>
    </row>
    <row r="55" spans="1:6" ht="12.75">
      <c r="A55" s="135"/>
      <c r="B55" s="135"/>
      <c r="C55" s="135"/>
      <c r="D55" s="135">
        <v>0</v>
      </c>
      <c r="E55" s="135"/>
      <c r="F55" s="327"/>
    </row>
    <row r="56" spans="1:6" ht="12.75">
      <c r="A56" s="135"/>
      <c r="B56" s="135" t="s">
        <v>845</v>
      </c>
      <c r="C56" s="135"/>
      <c r="D56" s="135">
        <v>0</v>
      </c>
      <c r="E56" s="135">
        <v>99812</v>
      </c>
      <c r="F56" s="327"/>
    </row>
    <row r="57" spans="1:6" ht="12.75">
      <c r="A57" s="135"/>
      <c r="B57" s="135" t="s">
        <v>846</v>
      </c>
      <c r="C57" s="135"/>
      <c r="D57" s="135">
        <v>0</v>
      </c>
      <c r="E57" s="135">
        <v>9981</v>
      </c>
      <c r="F57" s="327"/>
    </row>
  </sheetData>
  <sheetProtection/>
  <mergeCells count="3">
    <mergeCell ref="A11:A13"/>
    <mergeCell ref="B6:B7"/>
    <mergeCell ref="C6:C7"/>
  </mergeCells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53"/>
  <sheetViews>
    <sheetView zoomScalePageLayoutView="0" workbookViewId="0" topLeftCell="A23">
      <selection activeCell="G60" sqref="G60"/>
    </sheetView>
  </sheetViews>
  <sheetFormatPr defaultColWidth="9.140625" defaultRowHeight="12.75"/>
  <cols>
    <col min="1" max="1" width="18.28125" style="18" customWidth="1"/>
    <col min="6" max="6" width="10.421875" style="0" customWidth="1"/>
    <col min="7" max="7" width="10.8515625" style="0" customWidth="1"/>
    <col min="9" max="9" width="10.28125" style="0" customWidth="1"/>
    <col min="10" max="10" width="11.421875" style="0" customWidth="1"/>
  </cols>
  <sheetData>
    <row r="1" ht="12.75" hidden="1"/>
    <row r="3" spans="1:5" ht="12.75">
      <c r="A3" s="52" t="s">
        <v>890</v>
      </c>
      <c r="B3" s="5"/>
      <c r="C3" s="5"/>
      <c r="D3" s="5"/>
      <c r="E3" s="5"/>
    </row>
    <row r="5" ht="13.5" thickBot="1"/>
    <row r="6" spans="1:10" ht="13.5" thickTop="1">
      <c r="A6" s="34"/>
      <c r="B6" s="39" t="s">
        <v>149</v>
      </c>
      <c r="C6" s="40" t="s">
        <v>151</v>
      </c>
      <c r="D6" s="41" t="s">
        <v>153</v>
      </c>
      <c r="E6" s="40" t="s">
        <v>155</v>
      </c>
      <c r="F6" s="41" t="s">
        <v>158</v>
      </c>
      <c r="G6" s="40" t="s">
        <v>162</v>
      </c>
      <c r="H6" s="41" t="s">
        <v>165</v>
      </c>
      <c r="I6" s="40" t="s">
        <v>168</v>
      </c>
      <c r="J6" s="298" t="s">
        <v>172</v>
      </c>
    </row>
    <row r="7" spans="1:10" ht="12.75">
      <c r="A7" s="32"/>
      <c r="B7" s="42" t="s">
        <v>150</v>
      </c>
      <c r="C7" s="43" t="s">
        <v>152</v>
      </c>
      <c r="D7" s="44" t="s">
        <v>154</v>
      </c>
      <c r="E7" s="43" t="s">
        <v>156</v>
      </c>
      <c r="F7" s="44" t="s">
        <v>159</v>
      </c>
      <c r="G7" s="45" t="s">
        <v>163</v>
      </c>
      <c r="H7" s="51" t="s">
        <v>166</v>
      </c>
      <c r="I7" s="43" t="s">
        <v>169</v>
      </c>
      <c r="J7" s="299"/>
    </row>
    <row r="8" spans="1:10" ht="12.75">
      <c r="A8" s="32"/>
      <c r="B8" s="42"/>
      <c r="C8" s="43"/>
      <c r="D8" s="44"/>
      <c r="E8" s="43" t="s">
        <v>157</v>
      </c>
      <c r="F8" s="44" t="s">
        <v>160</v>
      </c>
      <c r="G8" s="43" t="s">
        <v>164</v>
      </c>
      <c r="H8" s="51" t="s">
        <v>167</v>
      </c>
      <c r="I8" s="43" t="s">
        <v>170</v>
      </c>
      <c r="J8" s="46"/>
    </row>
    <row r="9" spans="1:10" ht="13.5" thickBot="1">
      <c r="A9" s="33"/>
      <c r="B9" s="47"/>
      <c r="C9" s="48"/>
      <c r="D9" s="49"/>
      <c r="E9" s="48"/>
      <c r="F9" s="49" t="s">
        <v>161</v>
      </c>
      <c r="G9" s="48" t="s">
        <v>465</v>
      </c>
      <c r="H9" s="49"/>
      <c r="I9" s="48" t="s">
        <v>171</v>
      </c>
      <c r="J9" s="50"/>
    </row>
    <row r="10" spans="1:10" ht="13.5" thickTop="1">
      <c r="A10" s="57" t="s">
        <v>173</v>
      </c>
      <c r="B10" s="19"/>
      <c r="C10" s="15"/>
      <c r="E10" s="15"/>
      <c r="G10" s="6"/>
      <c r="I10" s="6"/>
      <c r="J10" s="27"/>
    </row>
    <row r="11" spans="1:10" ht="12.75">
      <c r="A11" s="56" t="s">
        <v>148</v>
      </c>
      <c r="B11" s="20"/>
      <c r="C11" s="12"/>
      <c r="D11" s="8"/>
      <c r="E11" s="12"/>
      <c r="F11" s="8"/>
      <c r="G11" s="24"/>
      <c r="H11" s="8"/>
      <c r="I11" s="24"/>
      <c r="J11" s="28"/>
    </row>
    <row r="12" spans="1:10" ht="12.75">
      <c r="A12" s="35" t="s">
        <v>174</v>
      </c>
      <c r="B12" s="21"/>
      <c r="C12" s="11"/>
      <c r="E12" s="11"/>
      <c r="G12" s="17"/>
      <c r="I12" s="17"/>
      <c r="J12" s="29"/>
    </row>
    <row r="13" spans="1:10" ht="12.75">
      <c r="A13" s="35" t="s">
        <v>175</v>
      </c>
      <c r="B13" s="21"/>
      <c r="C13" s="11"/>
      <c r="E13" s="11"/>
      <c r="G13" s="17"/>
      <c r="I13" s="17"/>
      <c r="J13" s="29"/>
    </row>
    <row r="14" spans="1:10" ht="12.75">
      <c r="A14" s="53" t="s">
        <v>176</v>
      </c>
      <c r="B14" s="22"/>
      <c r="C14" s="13"/>
      <c r="D14" s="10"/>
      <c r="E14" s="13"/>
      <c r="F14" s="10"/>
      <c r="G14" s="25"/>
      <c r="H14" s="10"/>
      <c r="I14" s="25"/>
      <c r="J14" s="30"/>
    </row>
    <row r="15" spans="1:10" ht="12.75">
      <c r="A15" s="54" t="s">
        <v>177</v>
      </c>
      <c r="B15" s="20">
        <v>100000</v>
      </c>
      <c r="C15" s="12"/>
      <c r="D15" s="8"/>
      <c r="E15" s="12"/>
      <c r="F15" s="8"/>
      <c r="G15" s="24"/>
      <c r="H15" s="8"/>
      <c r="I15" s="24"/>
      <c r="J15" s="28">
        <v>100000</v>
      </c>
    </row>
    <row r="16" spans="1:10" ht="12.75">
      <c r="A16" s="35" t="s">
        <v>178</v>
      </c>
      <c r="B16" s="21"/>
      <c r="C16" s="11"/>
      <c r="E16" s="11"/>
      <c r="G16" s="17"/>
      <c r="I16" s="17"/>
      <c r="J16" s="29"/>
    </row>
    <row r="17" spans="1:10" ht="12.75">
      <c r="A17" s="35" t="s">
        <v>179</v>
      </c>
      <c r="B17" s="21"/>
      <c r="C17" s="11"/>
      <c r="E17" s="11"/>
      <c r="G17" s="17">
        <v>-578773.66</v>
      </c>
      <c r="I17" s="17"/>
      <c r="J17" s="29">
        <v>-578773.66</v>
      </c>
    </row>
    <row r="18" spans="1:10" ht="12.75">
      <c r="A18" s="37" t="s">
        <v>180</v>
      </c>
      <c r="B18" s="22"/>
      <c r="C18" s="13"/>
      <c r="D18" s="10"/>
      <c r="E18" s="13"/>
      <c r="F18" s="10"/>
      <c r="G18" s="25"/>
      <c r="H18" s="10"/>
      <c r="I18" s="25"/>
      <c r="J18" s="30"/>
    </row>
    <row r="19" spans="1:10" ht="12.75">
      <c r="A19" s="36" t="s">
        <v>181</v>
      </c>
      <c r="B19" s="20"/>
      <c r="C19" s="12"/>
      <c r="D19" s="8"/>
      <c r="E19" s="12"/>
      <c r="F19" s="8"/>
      <c r="G19" s="24"/>
      <c r="H19" s="8"/>
      <c r="I19" s="24"/>
      <c r="J19" s="28"/>
    </row>
    <row r="20" spans="1:10" ht="12.75">
      <c r="A20" s="35" t="s">
        <v>182</v>
      </c>
      <c r="B20" s="21"/>
      <c r="C20" s="11"/>
      <c r="E20" s="11"/>
      <c r="G20" s="17"/>
      <c r="I20" s="17"/>
      <c r="J20" s="29"/>
    </row>
    <row r="21" spans="1:10" ht="12.75">
      <c r="A21" s="35" t="s">
        <v>183</v>
      </c>
      <c r="B21" s="21"/>
      <c r="C21" s="11"/>
      <c r="E21" s="11"/>
      <c r="G21" s="17"/>
      <c r="I21" s="17"/>
      <c r="J21" s="29"/>
    </row>
    <row r="22" spans="1:10" ht="12.75">
      <c r="A22" s="35" t="s">
        <v>184</v>
      </c>
      <c r="B22" s="21"/>
      <c r="C22" s="11"/>
      <c r="E22" s="11"/>
      <c r="G22" s="17"/>
      <c r="I22" s="17"/>
      <c r="J22" s="29"/>
    </row>
    <row r="23" spans="1:10" ht="12.75">
      <c r="A23" s="37" t="s">
        <v>182</v>
      </c>
      <c r="B23" s="22"/>
      <c r="C23" s="13"/>
      <c r="D23" s="10"/>
      <c r="E23" s="13"/>
      <c r="F23" s="10"/>
      <c r="G23" s="25"/>
      <c r="H23" s="10"/>
      <c r="I23" s="25"/>
      <c r="J23" s="30"/>
    </row>
    <row r="24" spans="1:10" ht="12.75">
      <c r="A24" s="35" t="s">
        <v>185</v>
      </c>
      <c r="B24" s="21"/>
      <c r="C24" s="11"/>
      <c r="D24" s="16"/>
      <c r="E24" s="11"/>
      <c r="F24" s="16"/>
      <c r="G24" s="17"/>
      <c r="H24" s="16"/>
      <c r="I24" s="17"/>
      <c r="J24" s="29"/>
    </row>
    <row r="25" spans="1:10" ht="12.75">
      <c r="A25" s="36" t="s">
        <v>186</v>
      </c>
      <c r="B25" s="20"/>
      <c r="C25" s="12"/>
      <c r="D25" s="8"/>
      <c r="E25" s="12"/>
      <c r="F25" s="8"/>
      <c r="G25" s="24"/>
      <c r="H25" s="8"/>
      <c r="I25" s="24"/>
      <c r="J25" s="28"/>
    </row>
    <row r="26" spans="1:10" ht="12.75">
      <c r="A26" s="35" t="s">
        <v>187</v>
      </c>
      <c r="B26" s="21"/>
      <c r="C26" s="11"/>
      <c r="E26" s="11"/>
      <c r="G26" s="17"/>
      <c r="I26" s="17"/>
      <c r="J26" s="29"/>
    </row>
    <row r="27" spans="1:10" ht="12.75">
      <c r="A27" s="35" t="s">
        <v>188</v>
      </c>
      <c r="B27" s="21"/>
      <c r="C27" s="11"/>
      <c r="E27" s="11"/>
      <c r="G27" s="17"/>
      <c r="I27" s="17"/>
      <c r="J27" s="29"/>
    </row>
    <row r="28" spans="1:10" ht="12.75">
      <c r="A28" s="38" t="s">
        <v>189</v>
      </c>
      <c r="B28" s="23"/>
      <c r="C28" s="1"/>
      <c r="D28" s="9"/>
      <c r="E28" s="1"/>
      <c r="F28" s="9"/>
      <c r="G28" s="26"/>
      <c r="H28" s="9"/>
      <c r="I28" s="26"/>
      <c r="J28" s="31"/>
    </row>
    <row r="29" spans="1:10" ht="12.75">
      <c r="A29" s="35" t="s">
        <v>190</v>
      </c>
      <c r="B29" s="21"/>
      <c r="C29" s="11"/>
      <c r="E29" s="11"/>
      <c r="G29" s="17"/>
      <c r="I29" s="17"/>
      <c r="J29" s="29"/>
    </row>
    <row r="30" spans="1:10" ht="12.75">
      <c r="A30" s="35" t="s">
        <v>191</v>
      </c>
      <c r="B30" s="21"/>
      <c r="C30" s="11"/>
      <c r="E30" s="11"/>
      <c r="G30" s="17"/>
      <c r="I30" s="17"/>
      <c r="J30" s="29"/>
    </row>
    <row r="31" spans="1:10" ht="12.75">
      <c r="A31" s="37" t="s">
        <v>187</v>
      </c>
      <c r="B31" s="22"/>
      <c r="C31" s="13"/>
      <c r="D31" s="10"/>
      <c r="E31" s="13"/>
      <c r="F31" s="10"/>
      <c r="G31" s="25"/>
      <c r="H31" s="10"/>
      <c r="I31" s="25"/>
      <c r="J31" s="30"/>
    </row>
    <row r="32" spans="1:10" ht="12.75">
      <c r="A32" s="36" t="s">
        <v>192</v>
      </c>
      <c r="B32" s="20"/>
      <c r="C32" s="12"/>
      <c r="D32" s="8"/>
      <c r="E32" s="12"/>
      <c r="F32" s="8"/>
      <c r="G32" s="24"/>
      <c r="H32" s="8"/>
      <c r="I32" s="24"/>
      <c r="J32" s="28"/>
    </row>
    <row r="33" spans="1:10" ht="12.75">
      <c r="A33" s="35" t="s">
        <v>193</v>
      </c>
      <c r="B33" s="21"/>
      <c r="C33" s="11"/>
      <c r="E33" s="11"/>
      <c r="G33" s="17"/>
      <c r="I33" s="17"/>
      <c r="J33" s="29"/>
    </row>
    <row r="34" spans="1:10" ht="12.75">
      <c r="A34" s="35" t="s">
        <v>194</v>
      </c>
      <c r="B34" s="21"/>
      <c r="C34" s="11"/>
      <c r="E34" s="11"/>
      <c r="G34" s="17"/>
      <c r="I34" s="17"/>
      <c r="J34" s="29"/>
    </row>
    <row r="35" spans="1:10" ht="12.75">
      <c r="A35" s="37" t="s">
        <v>195</v>
      </c>
      <c r="B35" s="22"/>
      <c r="C35" s="13"/>
      <c r="D35" s="10"/>
      <c r="E35" s="13"/>
      <c r="F35" s="10"/>
      <c r="G35" s="25"/>
      <c r="H35" s="10"/>
      <c r="I35" s="25"/>
      <c r="J35" s="30"/>
    </row>
    <row r="36" spans="1:10" ht="12.75">
      <c r="A36" s="36" t="s">
        <v>196</v>
      </c>
      <c r="B36" s="20"/>
      <c r="C36" s="12"/>
      <c r="D36" s="8"/>
      <c r="E36" s="12"/>
      <c r="F36" s="8"/>
      <c r="G36" s="24"/>
      <c r="H36" s="8"/>
      <c r="I36" s="24"/>
      <c r="J36" s="28"/>
    </row>
    <row r="37" spans="1:10" ht="12.75">
      <c r="A37" s="38"/>
      <c r="B37" s="23"/>
      <c r="C37" s="1"/>
      <c r="D37" s="9"/>
      <c r="E37" s="1"/>
      <c r="F37" s="9"/>
      <c r="G37" s="26"/>
      <c r="H37" s="9"/>
      <c r="I37" s="26"/>
      <c r="J37" s="31"/>
    </row>
    <row r="38" spans="1:10" ht="12.75">
      <c r="A38" s="35"/>
      <c r="B38" s="21"/>
      <c r="C38" s="11"/>
      <c r="E38" s="11"/>
      <c r="G38" s="17"/>
      <c r="I38" s="17"/>
      <c r="J38" s="29"/>
    </row>
    <row r="39" spans="1:10" ht="12.75">
      <c r="A39" s="55" t="s">
        <v>197</v>
      </c>
      <c r="B39" s="22"/>
      <c r="C39" s="13"/>
      <c r="D39" s="10"/>
      <c r="E39" s="13"/>
      <c r="F39" s="10"/>
      <c r="G39" s="25"/>
      <c r="H39" s="10"/>
      <c r="I39" s="25"/>
      <c r="J39" s="30"/>
    </row>
    <row r="40" spans="1:10" ht="12.75">
      <c r="A40" s="56" t="s">
        <v>198</v>
      </c>
      <c r="B40" s="20">
        <v>100000</v>
      </c>
      <c r="C40" s="12"/>
      <c r="D40" s="8"/>
      <c r="E40" s="12"/>
      <c r="F40" s="8"/>
      <c r="G40" s="24">
        <v>-578773.66</v>
      </c>
      <c r="H40" s="8"/>
      <c r="I40" s="24"/>
      <c r="J40" s="28">
        <f>SUM(J15:J39)</f>
        <v>-478773.66000000003</v>
      </c>
    </row>
    <row r="41" spans="1:10" ht="12.75">
      <c r="A41" s="74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74" t="s">
        <v>464</v>
      </c>
      <c r="B42" s="1"/>
      <c r="C42" s="1"/>
      <c r="D42" s="1"/>
      <c r="E42" s="1"/>
      <c r="F42" s="1"/>
      <c r="G42" s="1">
        <v>-297084.7</v>
      </c>
      <c r="H42" s="1"/>
      <c r="I42" s="1"/>
      <c r="J42" s="1">
        <v>-297084.8</v>
      </c>
    </row>
    <row r="43" spans="1:10" ht="12.75">
      <c r="A43" s="74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75" t="s">
        <v>466</v>
      </c>
      <c r="B44" s="1">
        <v>100000</v>
      </c>
      <c r="C44" s="1"/>
      <c r="D44" s="1"/>
      <c r="E44" s="1"/>
      <c r="F44" s="1"/>
      <c r="G44" s="1">
        <f>SUM(G40:G43)</f>
        <v>-875858.3600000001</v>
      </c>
      <c r="H44" s="1"/>
      <c r="I44" s="1"/>
      <c r="J44" s="1">
        <f>SUM(B44:I44)</f>
        <v>-775858.3600000001</v>
      </c>
    </row>
    <row r="45" spans="1:10" ht="12.75">
      <c r="A45" s="74" t="s">
        <v>470</v>
      </c>
      <c r="B45" s="1"/>
      <c r="C45" s="1"/>
      <c r="D45" s="1"/>
      <c r="E45" s="1"/>
      <c r="F45" s="1"/>
      <c r="G45" s="1">
        <v>75203</v>
      </c>
      <c r="H45" s="1"/>
      <c r="I45" s="1"/>
      <c r="J45" s="1">
        <v>75203</v>
      </c>
    </row>
    <row r="46" spans="1:10" ht="12.75">
      <c r="A46" s="74" t="s">
        <v>471</v>
      </c>
      <c r="B46" s="1">
        <f>SUM(B44:B45)</f>
        <v>100000</v>
      </c>
      <c r="C46" s="1"/>
      <c r="D46" s="1"/>
      <c r="E46" s="1"/>
      <c r="F46" s="1"/>
      <c r="G46" s="1">
        <f>SUM(G44:G45)</f>
        <v>-800655.3600000001</v>
      </c>
      <c r="H46" s="1"/>
      <c r="I46" s="1"/>
      <c r="J46" s="1">
        <f>SUM(J44:J45)</f>
        <v>-700655.3600000001</v>
      </c>
    </row>
    <row r="47" spans="1:10" ht="12.75">
      <c r="A47" s="18" t="s">
        <v>847</v>
      </c>
      <c r="G47">
        <v>-203351.5</v>
      </c>
      <c r="J47">
        <v>-203351.5</v>
      </c>
    </row>
    <row r="48" spans="1:10" ht="12.75">
      <c r="A48" s="74" t="s">
        <v>848</v>
      </c>
      <c r="B48" s="1">
        <f>SUM(B46:B47)</f>
        <v>100000</v>
      </c>
      <c r="C48" s="1"/>
      <c r="D48" s="1"/>
      <c r="E48" s="1"/>
      <c r="F48" s="1"/>
      <c r="G48" s="1">
        <f>SUM(G46:G47)</f>
        <v>-1004006.8600000001</v>
      </c>
      <c r="H48" s="1"/>
      <c r="I48" s="1"/>
      <c r="J48" s="230">
        <f>SUM(J46:J47)</f>
        <v>-904006.8600000001</v>
      </c>
    </row>
    <row r="49" spans="1:10" ht="12.75">
      <c r="A49" s="74" t="s">
        <v>877</v>
      </c>
      <c r="B49" s="1"/>
      <c r="C49" s="1"/>
      <c r="D49" s="1"/>
      <c r="E49" s="1"/>
      <c r="F49" s="1"/>
      <c r="G49" s="1">
        <v>-300188</v>
      </c>
      <c r="H49" s="1"/>
      <c r="I49" s="1"/>
      <c r="J49" s="1">
        <v>-300188</v>
      </c>
    </row>
    <row r="50" spans="1:10" ht="12.75">
      <c r="A50" s="74" t="s">
        <v>878</v>
      </c>
      <c r="B50" s="1">
        <f>SUM(B48:B49)</f>
        <v>100000</v>
      </c>
      <c r="C50" s="1"/>
      <c r="D50" s="1"/>
      <c r="E50" s="1"/>
      <c r="F50" s="1"/>
      <c r="G50" s="1">
        <f>SUM(G48:G49)</f>
        <v>-1304194.86</v>
      </c>
      <c r="H50" s="1"/>
      <c r="I50" s="1"/>
      <c r="J50" s="127">
        <f>SUM(J48:J49)</f>
        <v>-1204194.86</v>
      </c>
    </row>
    <row r="51" spans="1:10" ht="12.75">
      <c r="A51" s="74" t="s">
        <v>891</v>
      </c>
      <c r="B51" s="1"/>
      <c r="C51" s="1"/>
      <c r="D51" s="1"/>
      <c r="E51" s="1"/>
      <c r="F51" s="1"/>
      <c r="G51" s="1">
        <f>('P b'!D111)</f>
        <v>468688</v>
      </c>
      <c r="H51" s="1"/>
      <c r="I51" s="1"/>
      <c r="J51" s="1">
        <f>SUM(G51:I51)</f>
        <v>468688</v>
      </c>
    </row>
    <row r="52" spans="1:10" ht="12.75">
      <c r="A52" s="74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74" t="s">
        <v>892</v>
      </c>
      <c r="B53" s="1">
        <f>SUM(B50:B52)</f>
        <v>100000</v>
      </c>
      <c r="C53" s="1"/>
      <c r="D53" s="1"/>
      <c r="E53" s="1"/>
      <c r="F53" s="1"/>
      <c r="G53" s="1">
        <f>SUM(G50:G52)</f>
        <v>-835506.8600000001</v>
      </c>
      <c r="H53" s="1"/>
      <c r="I53" s="1"/>
      <c r="J53" s="328">
        <f>SUM(J50:J52)</f>
        <v>-735506.8600000001</v>
      </c>
    </row>
  </sheetData>
  <sheetProtection/>
  <mergeCells count="1">
    <mergeCell ref="J6:J7"/>
  </mergeCells>
  <printOptions/>
  <pageMargins left="0.75" right="0.75" top="0" bottom="0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D10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6.28125" style="0" customWidth="1"/>
    <col min="2" max="2" width="51.421875" style="0" customWidth="1"/>
    <col min="3" max="3" width="13.421875" style="0" customWidth="1"/>
    <col min="4" max="4" width="15.140625" style="0" customWidth="1"/>
  </cols>
  <sheetData>
    <row r="3" ht="15.75">
      <c r="B3" s="83" t="s">
        <v>472</v>
      </c>
    </row>
    <row r="5" spans="1:4" ht="12.75">
      <c r="A5" s="84"/>
      <c r="B5" s="84" t="s">
        <v>473</v>
      </c>
      <c r="C5" s="84">
        <v>2013</v>
      </c>
      <c r="D5" s="84">
        <v>2012</v>
      </c>
    </row>
    <row r="6" spans="1:4" ht="12.75">
      <c r="A6" s="85"/>
      <c r="B6" s="14" t="s">
        <v>474</v>
      </c>
      <c r="C6" s="86"/>
      <c r="D6" s="86">
        <v>0</v>
      </c>
    </row>
    <row r="7" spans="1:4" ht="12.75">
      <c r="A7" s="85"/>
      <c r="B7" s="87" t="s">
        <v>475</v>
      </c>
      <c r="C7" s="86">
        <v>4785600</v>
      </c>
      <c r="D7" s="86">
        <v>2683200</v>
      </c>
    </row>
    <row r="8" spans="1:4" ht="12.75">
      <c r="A8" s="85"/>
      <c r="B8" s="87" t="s">
        <v>476</v>
      </c>
      <c r="C8" s="88">
        <v>4798189</v>
      </c>
      <c r="D8" s="88">
        <v>2708179</v>
      </c>
    </row>
    <row r="9" spans="1:4" ht="12.75">
      <c r="A9" s="85"/>
      <c r="B9" s="87" t="s">
        <v>477</v>
      </c>
      <c r="C9" s="86"/>
      <c r="D9" s="86"/>
    </row>
    <row r="10" spans="1:4" ht="12.75">
      <c r="A10" s="85"/>
      <c r="B10" s="87" t="s">
        <v>478</v>
      </c>
      <c r="C10" s="86"/>
      <c r="D10" s="86"/>
    </row>
    <row r="11" spans="1:4" ht="12.75">
      <c r="A11" s="85"/>
      <c r="B11" s="87" t="s">
        <v>479</v>
      </c>
      <c r="C11" s="86">
        <v>9980</v>
      </c>
      <c r="D11" s="86">
        <v>23336</v>
      </c>
    </row>
    <row r="12" spans="1:4" ht="12.75">
      <c r="A12" s="85"/>
      <c r="B12" s="87" t="s">
        <v>480</v>
      </c>
      <c r="C12" s="86"/>
      <c r="D12" s="86"/>
    </row>
    <row r="13" spans="1:4" ht="12.75">
      <c r="A13" s="85"/>
      <c r="B13" s="87" t="s">
        <v>481</v>
      </c>
      <c r="C13" s="86"/>
      <c r="D13" s="86"/>
    </row>
    <row r="14" spans="1:4" ht="12.75">
      <c r="A14" s="85"/>
      <c r="B14" s="14" t="s">
        <v>482</v>
      </c>
      <c r="C14" s="86"/>
      <c r="D14" s="86"/>
    </row>
    <row r="15" spans="1:4" ht="12.75">
      <c r="A15" s="85"/>
      <c r="B15" s="87" t="s">
        <v>483</v>
      </c>
      <c r="C15" s="86"/>
      <c r="D15" s="86"/>
    </row>
    <row r="16" spans="1:4" ht="12.75">
      <c r="A16" s="85"/>
      <c r="B16" s="87" t="s">
        <v>484</v>
      </c>
      <c r="C16" s="86"/>
      <c r="D16" s="86"/>
    </row>
    <row r="17" spans="1:4" ht="12.75">
      <c r="A17" s="85"/>
      <c r="B17" s="87" t="s">
        <v>485</v>
      </c>
      <c r="C17" s="86"/>
      <c r="D17" s="86"/>
    </row>
    <row r="18" spans="1:4" ht="12.75">
      <c r="A18" s="85"/>
      <c r="B18" s="87" t="s">
        <v>486</v>
      </c>
      <c r="C18" s="89"/>
      <c r="D18" s="86"/>
    </row>
    <row r="19" spans="1:4" ht="12.75">
      <c r="A19" s="85"/>
      <c r="B19" s="87" t="s">
        <v>487</v>
      </c>
      <c r="C19" s="86"/>
      <c r="D19" s="86"/>
    </row>
    <row r="20" spans="1:4" ht="12.75">
      <c r="A20" s="85"/>
      <c r="B20" s="87" t="s">
        <v>488</v>
      </c>
      <c r="C20" s="86"/>
      <c r="D20" s="86"/>
    </row>
    <row r="21" spans="1:4" ht="12.75">
      <c r="A21" s="85"/>
      <c r="B21" s="87"/>
      <c r="C21" s="86"/>
      <c r="D21" s="86"/>
    </row>
    <row r="22" spans="1:4" ht="12.75">
      <c r="A22" s="85"/>
      <c r="B22" s="14" t="s">
        <v>489</v>
      </c>
      <c r="C22" s="86"/>
      <c r="D22" s="86"/>
    </row>
    <row r="23" spans="1:4" ht="12.75">
      <c r="A23" s="85"/>
      <c r="B23" s="87" t="s">
        <v>490</v>
      </c>
      <c r="C23" s="86"/>
      <c r="D23" s="86"/>
    </row>
    <row r="24" spans="1:4" ht="12.75">
      <c r="A24" s="85"/>
      <c r="B24" s="87" t="s">
        <v>491</v>
      </c>
      <c r="C24" s="86">
        <v>155014</v>
      </c>
      <c r="D24" s="88">
        <v>0</v>
      </c>
    </row>
    <row r="25" spans="1:4" ht="12.75">
      <c r="A25" s="85"/>
      <c r="B25" s="87" t="s">
        <v>492</v>
      </c>
      <c r="C25" s="86"/>
      <c r="D25" s="86"/>
    </row>
    <row r="26" spans="1:4" ht="12.75">
      <c r="A26" s="85"/>
      <c r="B26" s="87" t="s">
        <v>493</v>
      </c>
      <c r="C26" s="86"/>
      <c r="D26" s="86"/>
    </row>
    <row r="27" spans="1:4" ht="12.75">
      <c r="A27" s="85"/>
      <c r="B27" s="87" t="s">
        <v>494</v>
      </c>
      <c r="C27" s="86"/>
      <c r="D27" s="86"/>
    </row>
    <row r="28" spans="1:4" ht="12.75">
      <c r="A28" s="85"/>
      <c r="B28" s="87"/>
      <c r="C28" s="86"/>
      <c r="D28" s="86"/>
    </row>
    <row r="29" spans="1:4" ht="12.75">
      <c r="A29" s="85"/>
      <c r="B29" s="14" t="s">
        <v>495</v>
      </c>
      <c r="C29" s="89">
        <f>(C31-C30)</f>
        <v>132445</v>
      </c>
      <c r="D29" s="86">
        <v>-48315</v>
      </c>
    </row>
    <row r="30" spans="1:4" ht="12.75">
      <c r="A30" s="85"/>
      <c r="B30" s="14" t="s">
        <v>496</v>
      </c>
      <c r="C30" s="86">
        <v>19486</v>
      </c>
      <c r="D30" s="86">
        <v>67801</v>
      </c>
    </row>
    <row r="31" spans="1:4" ht="12.75">
      <c r="A31" s="85"/>
      <c r="B31" s="14" t="s">
        <v>497</v>
      </c>
      <c r="C31" s="14">
        <f>('P b'!D8)</f>
        <v>151931</v>
      </c>
      <c r="D31" s="86">
        <v>19486</v>
      </c>
    </row>
    <row r="32" spans="1:4" ht="12.75">
      <c r="A32" s="85"/>
      <c r="B32" s="87"/>
      <c r="C32" s="86"/>
      <c r="D32" s="86"/>
    </row>
    <row r="33" spans="1:4" ht="12.75">
      <c r="A33" s="16"/>
      <c r="B33" s="16"/>
      <c r="C33" s="16"/>
      <c r="D33" s="16"/>
    </row>
    <row r="34" spans="1:4" ht="12.75">
      <c r="A34" s="79"/>
      <c r="B34" s="16"/>
      <c r="C34" s="16"/>
      <c r="D34" s="16"/>
    </row>
    <row r="35" spans="1:4" ht="12.75">
      <c r="A35" s="79"/>
      <c r="B35" s="16"/>
      <c r="C35" s="16"/>
      <c r="D35" s="16"/>
    </row>
    <row r="36" spans="1:4" ht="12.75">
      <c r="A36" s="16"/>
      <c r="B36" s="16"/>
      <c r="C36" s="16"/>
      <c r="D36" s="16"/>
    </row>
    <row r="37" spans="1:4" ht="12.75">
      <c r="A37" s="16"/>
      <c r="B37" s="16"/>
      <c r="C37" s="16"/>
      <c r="D37" s="16"/>
    </row>
    <row r="38" spans="1:4" ht="12.75">
      <c r="A38" s="16"/>
      <c r="B38" s="16"/>
      <c r="C38" s="16"/>
      <c r="D38" s="16"/>
    </row>
    <row r="39" spans="1:4" ht="12.75">
      <c r="A39" s="16"/>
      <c r="B39" s="16"/>
      <c r="C39" s="16"/>
      <c r="D39" s="16"/>
    </row>
    <row r="40" spans="1:4" ht="12.75">
      <c r="A40" s="16"/>
      <c r="B40" s="16"/>
      <c r="C40" s="16"/>
      <c r="D40" s="16"/>
    </row>
    <row r="41" spans="1:4" ht="12.75">
      <c r="A41" s="16"/>
      <c r="B41" s="16"/>
      <c r="C41" s="16"/>
      <c r="D41" s="16"/>
    </row>
    <row r="42" spans="1:4" ht="12.75">
      <c r="A42" s="16"/>
      <c r="B42" s="16"/>
      <c r="C42" s="16"/>
      <c r="D42" s="16"/>
    </row>
    <row r="43" spans="1:4" ht="12.75">
      <c r="A43" s="78"/>
      <c r="B43" s="16"/>
      <c r="C43" s="16"/>
      <c r="D43" s="16"/>
    </row>
    <row r="44" spans="1:4" ht="12.75">
      <c r="A44" s="16"/>
      <c r="B44" s="16"/>
      <c r="C44" s="16"/>
      <c r="D44" s="16"/>
    </row>
    <row r="45" spans="1:4" ht="12.75">
      <c r="A45" s="78"/>
      <c r="B45" s="16"/>
      <c r="C45" s="16"/>
      <c r="D45" s="16"/>
    </row>
    <row r="46" spans="1:4" ht="12.75">
      <c r="A46" s="78"/>
      <c r="B46" s="16"/>
      <c r="C46" s="16"/>
      <c r="D46" s="16"/>
    </row>
    <row r="47" spans="1:4" ht="12.75">
      <c r="A47" s="78"/>
      <c r="B47" s="16"/>
      <c r="C47" s="16"/>
      <c r="D47" s="16"/>
    </row>
    <row r="48" spans="1:4" ht="12.75">
      <c r="A48" s="16"/>
      <c r="B48" s="16"/>
      <c r="C48" s="16"/>
      <c r="D48" s="16"/>
    </row>
    <row r="49" spans="1:4" ht="12.75">
      <c r="A49" s="16"/>
      <c r="B49" s="16"/>
      <c r="C49" s="80"/>
      <c r="D49" s="16"/>
    </row>
    <row r="50" spans="1:4" ht="12.75">
      <c r="A50" s="16"/>
      <c r="B50" s="16"/>
      <c r="C50" s="16"/>
      <c r="D50" s="16"/>
    </row>
    <row r="51" spans="1:4" ht="12.75">
      <c r="A51" s="16"/>
      <c r="B51" s="16"/>
      <c r="C51" s="16"/>
      <c r="D51" s="16"/>
    </row>
    <row r="52" spans="1:4" ht="12.75">
      <c r="A52" s="16"/>
      <c r="B52" s="16"/>
      <c r="C52" s="16"/>
      <c r="D52" s="16"/>
    </row>
    <row r="53" spans="1:4" ht="12.75">
      <c r="A53" s="81"/>
      <c r="B53" s="16"/>
      <c r="C53" s="16"/>
      <c r="D53" s="16"/>
    </row>
    <row r="54" spans="1:4" ht="12.75">
      <c r="A54" s="81"/>
      <c r="B54" s="16"/>
      <c r="C54" s="16"/>
      <c r="D54" s="16"/>
    </row>
    <row r="55" spans="1:4" ht="12.75">
      <c r="A55" s="16"/>
      <c r="B55" s="16"/>
      <c r="C55" s="16"/>
      <c r="D55" s="16"/>
    </row>
    <row r="56" spans="1:4" ht="12.75">
      <c r="A56" s="82"/>
      <c r="B56" s="16"/>
      <c r="C56" s="16"/>
      <c r="D56" s="16"/>
    </row>
    <row r="57" spans="1:4" ht="12.75">
      <c r="A57" s="82"/>
      <c r="B57" s="16"/>
      <c r="C57" s="16"/>
      <c r="D57" s="16"/>
    </row>
    <row r="58" spans="1:4" ht="12.75">
      <c r="A58" s="16"/>
      <c r="B58" s="16"/>
      <c r="C58" s="16"/>
      <c r="D58" s="16"/>
    </row>
    <row r="59" spans="1:4" ht="12.75">
      <c r="A59" s="16"/>
      <c r="B59" s="16"/>
      <c r="C59" s="16"/>
      <c r="D59" s="16"/>
    </row>
    <row r="60" spans="1:4" ht="12.75">
      <c r="A60" s="16"/>
      <c r="B60" s="16"/>
      <c r="C60" s="16"/>
      <c r="D60" s="16"/>
    </row>
    <row r="61" spans="1:4" ht="12.75">
      <c r="A61" s="78"/>
      <c r="B61" s="16"/>
      <c r="C61" s="16"/>
      <c r="D61" s="16"/>
    </row>
    <row r="62" spans="1:4" ht="12.75">
      <c r="A62" s="78"/>
      <c r="B62" s="16"/>
      <c r="C62" s="16"/>
      <c r="D62" s="16"/>
    </row>
    <row r="63" spans="1:4" ht="12.75">
      <c r="A63" s="78"/>
      <c r="B63" s="16"/>
      <c r="C63" s="16"/>
      <c r="D63" s="16"/>
    </row>
    <row r="64" spans="1:4" ht="12.75">
      <c r="A64" s="78"/>
      <c r="B64" s="16"/>
      <c r="C64" s="16"/>
      <c r="D64" s="16"/>
    </row>
    <row r="65" spans="1:4" ht="12.75">
      <c r="A65" s="78"/>
      <c r="B65" s="16"/>
      <c r="C65" s="16"/>
      <c r="D65" s="16"/>
    </row>
    <row r="66" spans="1:4" ht="12.75">
      <c r="A66" s="78"/>
      <c r="B66" s="16"/>
      <c r="C66" s="16"/>
      <c r="D66" s="16"/>
    </row>
    <row r="67" spans="1:4" ht="12.75">
      <c r="A67" s="78"/>
      <c r="B67" s="16"/>
      <c r="C67" s="16"/>
      <c r="D67" s="16"/>
    </row>
    <row r="68" spans="1:4" ht="12.75">
      <c r="A68" s="78"/>
      <c r="B68" s="16"/>
      <c r="C68" s="16"/>
      <c r="D68" s="16"/>
    </row>
    <row r="69" spans="1:4" ht="12.75">
      <c r="A69" s="78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81"/>
      <c r="B71" s="16"/>
      <c r="C71" s="16"/>
      <c r="D71" s="16"/>
    </row>
    <row r="72" spans="1:4" ht="12.75">
      <c r="A72" s="81"/>
      <c r="B72" s="16"/>
      <c r="C72" s="16"/>
      <c r="D72" s="16"/>
    </row>
    <row r="73" spans="1:4" ht="12.75">
      <c r="A73" s="16"/>
      <c r="B73" s="16"/>
      <c r="C73" s="16"/>
      <c r="D73" s="16"/>
    </row>
    <row r="74" spans="1:4" ht="12.75">
      <c r="A74" s="82"/>
      <c r="B74" s="16"/>
      <c r="C74" s="16"/>
      <c r="D74" s="16"/>
    </row>
    <row r="75" spans="1:4" ht="12.75">
      <c r="A75" s="82"/>
      <c r="B75" s="16"/>
      <c r="C75" s="16"/>
      <c r="D75" s="16"/>
    </row>
    <row r="76" spans="1:4" ht="12.75">
      <c r="A76" s="16"/>
      <c r="B76" s="16"/>
      <c r="C76" s="16"/>
      <c r="D76" s="16"/>
    </row>
    <row r="77" spans="1:4" ht="12.75">
      <c r="A77" s="16"/>
      <c r="B77" s="16"/>
      <c r="C77" s="16"/>
      <c r="D77" s="16"/>
    </row>
    <row r="78" spans="1:4" ht="12.75">
      <c r="A78" s="16"/>
      <c r="B78" s="16"/>
      <c r="C78" s="16"/>
      <c r="D78" s="16"/>
    </row>
    <row r="79" spans="1:4" ht="12.75">
      <c r="A79" s="16"/>
      <c r="B79" s="16"/>
      <c r="C79" s="16"/>
      <c r="D79" s="16"/>
    </row>
    <row r="80" spans="1:4" ht="12.75">
      <c r="A80" s="16"/>
      <c r="B80" s="16"/>
      <c r="C80" s="16"/>
      <c r="D80" s="16"/>
    </row>
    <row r="81" spans="1:4" ht="12.75">
      <c r="A81" s="16"/>
      <c r="B81" s="16"/>
      <c r="C81" s="16"/>
      <c r="D81" s="16"/>
    </row>
    <row r="82" spans="1:4" ht="12.75">
      <c r="A82" s="16"/>
      <c r="B82" s="16"/>
      <c r="C82" s="16"/>
      <c r="D82" s="16"/>
    </row>
    <row r="83" spans="1:4" ht="12.75">
      <c r="A83" s="16"/>
      <c r="B83" s="16"/>
      <c r="C83" s="16"/>
      <c r="D83" s="16"/>
    </row>
    <row r="84" spans="1:4" ht="12.75">
      <c r="A84" s="16"/>
      <c r="B84" s="16"/>
      <c r="C84" s="16"/>
      <c r="D84" s="16"/>
    </row>
    <row r="85" spans="1:4" ht="12.75">
      <c r="A85" s="16"/>
      <c r="B85" s="16"/>
      <c r="C85" s="16"/>
      <c r="D85" s="16"/>
    </row>
    <row r="86" spans="1:4" ht="12.75">
      <c r="A86" s="16"/>
      <c r="B86" s="16"/>
      <c r="C86" s="16"/>
      <c r="D86" s="16"/>
    </row>
    <row r="87" spans="1:4" ht="12.75">
      <c r="A87" s="16"/>
      <c r="B87" s="16"/>
      <c r="C87" s="16"/>
      <c r="D87" s="16"/>
    </row>
    <row r="88" spans="1:4" ht="12.75">
      <c r="A88" s="16"/>
      <c r="B88" s="16"/>
      <c r="C88" s="16"/>
      <c r="D88" s="16"/>
    </row>
    <row r="89" spans="1:4" ht="12.75">
      <c r="A89" s="16"/>
      <c r="B89" s="16"/>
      <c r="C89" s="16"/>
      <c r="D89" s="16"/>
    </row>
    <row r="90" spans="1:4" ht="12.75">
      <c r="A90" s="16"/>
      <c r="B90" s="16"/>
      <c r="C90" s="16"/>
      <c r="D90" s="16"/>
    </row>
    <row r="91" spans="1:4" ht="12.75">
      <c r="A91" s="16"/>
      <c r="B91" s="16"/>
      <c r="C91" s="16"/>
      <c r="D91" s="16"/>
    </row>
    <row r="92" spans="1:4" ht="12.75">
      <c r="A92" s="16"/>
      <c r="B92" s="16"/>
      <c r="C92" s="16"/>
      <c r="D92" s="16"/>
    </row>
    <row r="93" spans="1:4" ht="12.75">
      <c r="A93" s="76"/>
      <c r="B93" s="16"/>
      <c r="C93" s="16"/>
      <c r="D93" s="16"/>
    </row>
    <row r="94" spans="1:4" ht="12.75">
      <c r="A94" s="76"/>
      <c r="B94" s="16"/>
      <c r="C94" s="16"/>
      <c r="D94" s="16"/>
    </row>
    <row r="95" spans="1:4" ht="12.75">
      <c r="A95" s="16"/>
      <c r="B95" s="16"/>
      <c r="C95" s="16"/>
      <c r="D95" s="16"/>
    </row>
    <row r="96" spans="1:4" ht="12.75">
      <c r="A96" s="16"/>
      <c r="B96" s="16"/>
      <c r="C96" s="16"/>
      <c r="D96" s="16"/>
    </row>
    <row r="97" spans="1:4" ht="12.75">
      <c r="A97" s="16"/>
      <c r="B97" s="16"/>
      <c r="C97" s="16"/>
      <c r="D97" s="16"/>
    </row>
    <row r="98" spans="1:4" ht="12.75">
      <c r="A98" s="16"/>
      <c r="B98" s="16"/>
      <c r="C98" s="16"/>
      <c r="D98" s="16"/>
    </row>
    <row r="99" spans="1:4" ht="12.75">
      <c r="A99" s="16"/>
      <c r="B99" s="16"/>
      <c r="C99" s="16"/>
      <c r="D99" s="16"/>
    </row>
    <row r="100" spans="1:4" ht="12.75">
      <c r="A100" s="77"/>
      <c r="B100" s="16"/>
      <c r="C100" s="16"/>
      <c r="D100" s="16"/>
    </row>
    <row r="101" spans="1:4" ht="12.75">
      <c r="A101" s="16"/>
      <c r="B101" s="16"/>
      <c r="C101" s="16"/>
      <c r="D101" s="16"/>
    </row>
    <row r="102" spans="1:4" ht="12.75">
      <c r="A102" s="77"/>
      <c r="B102" s="16"/>
      <c r="C102" s="16"/>
      <c r="D102" s="16"/>
    </row>
    <row r="103" spans="1:4" ht="12.75">
      <c r="A103" s="77"/>
      <c r="B103" s="16"/>
      <c r="C103" s="16"/>
      <c r="D103" s="16"/>
    </row>
    <row r="104" spans="1:4" ht="12.75">
      <c r="A104" s="16"/>
      <c r="B104" s="16"/>
      <c r="C104" s="16"/>
      <c r="D104" s="16"/>
    </row>
    <row r="105" spans="1:4" ht="12.75">
      <c r="A105" s="77"/>
      <c r="B105" s="16"/>
      <c r="C105" s="16"/>
      <c r="D105" s="16"/>
    </row>
    <row r="106" spans="1:4" ht="12.75">
      <c r="A106" s="77"/>
      <c r="B106" s="16"/>
      <c r="C106" s="16"/>
      <c r="D106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F26" sqref="F26"/>
    </sheetView>
  </sheetViews>
  <sheetFormatPr defaultColWidth="9.140625" defaultRowHeight="12.75"/>
  <cols>
    <col min="3" max="3" width="16.28125" style="0" customWidth="1"/>
    <col min="4" max="4" width="8.421875" style="0" customWidth="1"/>
  </cols>
  <sheetData>
    <row r="1" ht="12.75">
      <c r="B1" s="4" t="s">
        <v>893</v>
      </c>
    </row>
    <row r="2" ht="12.75">
      <c r="F2" s="4" t="s">
        <v>836</v>
      </c>
    </row>
    <row r="5" spans="3:7" ht="12.75">
      <c r="C5" s="4" t="s">
        <v>522</v>
      </c>
      <c r="D5" s="4" t="s">
        <v>858</v>
      </c>
      <c r="E5" s="4" t="s">
        <v>837</v>
      </c>
      <c r="F5" s="4" t="s">
        <v>838</v>
      </c>
      <c r="G5" s="4" t="s">
        <v>839</v>
      </c>
    </row>
    <row r="7" spans="2:7" ht="12.75">
      <c r="B7">
        <v>1</v>
      </c>
      <c r="C7" s="133" t="s">
        <v>840</v>
      </c>
      <c r="D7" s="133" t="s">
        <v>859</v>
      </c>
      <c r="E7" s="1">
        <v>30</v>
      </c>
      <c r="F7" s="1">
        <v>7500</v>
      </c>
      <c r="G7" s="1">
        <f>(F7*E7)</f>
        <v>225000</v>
      </c>
    </row>
    <row r="8" spans="2:7" ht="12.75">
      <c r="B8">
        <v>2</v>
      </c>
      <c r="C8" s="133" t="s">
        <v>841</v>
      </c>
      <c r="D8" s="133" t="s">
        <v>859</v>
      </c>
      <c r="E8" s="1">
        <v>25</v>
      </c>
      <c r="F8" s="1">
        <v>3500</v>
      </c>
      <c r="G8" s="1">
        <f>(F8*E8)</f>
        <v>87500</v>
      </c>
    </row>
    <row r="9" spans="2:7" ht="12.75">
      <c r="B9">
        <v>4</v>
      </c>
      <c r="C9" s="133" t="s">
        <v>857</v>
      </c>
      <c r="D9" s="133" t="s">
        <v>859</v>
      </c>
      <c r="E9" s="1">
        <v>354</v>
      </c>
      <c r="F9" s="1">
        <v>4821</v>
      </c>
      <c r="G9" s="1">
        <f>(F9*E9)</f>
        <v>1706634</v>
      </c>
    </row>
    <row r="10" spans="3:7" ht="12.75">
      <c r="C10" s="133"/>
      <c r="D10" s="133"/>
      <c r="E10" s="1"/>
      <c r="F10" s="1"/>
      <c r="G10" s="127"/>
    </row>
    <row r="11" spans="3:7" ht="12.75">
      <c r="C11" s="1"/>
      <c r="D11" s="1"/>
      <c r="E11" s="1"/>
      <c r="F11" s="1"/>
      <c r="G11" s="1"/>
    </row>
    <row r="12" spans="3:7" ht="12.75">
      <c r="C12" s="3" t="s">
        <v>329</v>
      </c>
      <c r="D12" s="3"/>
      <c r="E12" s="3"/>
      <c r="F12" s="3"/>
      <c r="G12" s="3">
        <f>SUM(G7:G11)</f>
        <v>2019134</v>
      </c>
    </row>
    <row r="18" spans="3:4" ht="12.75">
      <c r="C18" s="4" t="s">
        <v>842</v>
      </c>
      <c r="D1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0">
      <selection activeCell="H33" sqref="H33"/>
    </sheetView>
  </sheetViews>
  <sheetFormatPr defaultColWidth="9.140625" defaultRowHeight="12.75"/>
  <sheetData>
    <row r="1" spans="2:6" ht="13.5" thickBot="1">
      <c r="B1" s="228" t="s">
        <v>825</v>
      </c>
      <c r="C1" s="228"/>
      <c r="D1" s="228"/>
      <c r="E1" s="228"/>
      <c r="F1" s="228"/>
    </row>
    <row r="2" ht="13.5" thickTop="1"/>
    <row r="4" spans="2:3" ht="12.75">
      <c r="B4" s="3" t="s">
        <v>826</v>
      </c>
      <c r="C4" s="3"/>
    </row>
    <row r="6" spans="2:3" ht="12.75">
      <c r="B6">
        <v>701</v>
      </c>
      <c r="C6" s="4">
        <v>4688000</v>
      </c>
    </row>
    <row r="7" ht="12.75">
      <c r="C7" s="4"/>
    </row>
    <row r="9" spans="2:3" ht="12.75">
      <c r="B9" s="3"/>
      <c r="C9" s="3"/>
    </row>
    <row r="12" spans="3:5" ht="12.75">
      <c r="C12" s="7" t="s">
        <v>828</v>
      </c>
      <c r="D12" s="7"/>
      <c r="E12" s="7"/>
    </row>
    <row r="14" spans="3:4" ht="12.75">
      <c r="C14">
        <v>601</v>
      </c>
      <c r="D14">
        <f>('P.A.sh'!D14)</f>
        <v>642200</v>
      </c>
    </row>
    <row r="15" spans="1:4" ht="12.75">
      <c r="A15" t="s">
        <v>901</v>
      </c>
      <c r="D15">
        <f>('P.A.sh'!D13)</f>
        <v>1402176</v>
      </c>
    </row>
    <row r="17" spans="2:3" ht="12.75">
      <c r="B17" s="141" t="s">
        <v>764</v>
      </c>
      <c r="C17">
        <f>(D14+D15)</f>
        <v>2044376</v>
      </c>
    </row>
    <row r="19" spans="3:4" ht="12.75">
      <c r="C19" s="7" t="s">
        <v>829</v>
      </c>
      <c r="D19" s="7"/>
    </row>
    <row r="21" spans="3:4" ht="12.75">
      <c r="C21">
        <v>641</v>
      </c>
      <c r="D21" s="4">
        <f>('P.A.sh'!D16)</f>
        <v>460210</v>
      </c>
    </row>
    <row r="22" spans="3:4" ht="12.75">
      <c r="C22">
        <v>642</v>
      </c>
      <c r="D22" s="4">
        <f>('P.A.sh'!D19)</f>
        <v>76855</v>
      </c>
    </row>
    <row r="24" spans="2:3" ht="12.75">
      <c r="B24" s="141" t="s">
        <v>764</v>
      </c>
      <c r="C24">
        <f>(D22+D21)</f>
        <v>537065</v>
      </c>
    </row>
    <row r="25" ht="12.75">
      <c r="B25" t="s">
        <v>852</v>
      </c>
    </row>
    <row r="26" spans="3:5" ht="12.75">
      <c r="C26" s="3" t="s">
        <v>830</v>
      </c>
      <c r="D26" s="3"/>
      <c r="E26">
        <v>0</v>
      </c>
    </row>
    <row r="27" spans="3:4" ht="12.75">
      <c r="C27">
        <v>681</v>
      </c>
      <c r="D27">
        <f>('P.A.sh'!D20)</f>
        <v>200000</v>
      </c>
    </row>
    <row r="31" spans="3:4" ht="12.75">
      <c r="C31" s="7" t="s">
        <v>831</v>
      </c>
      <c r="D31" s="7"/>
    </row>
    <row r="33" spans="3:5" ht="12.75">
      <c r="C33">
        <v>628</v>
      </c>
      <c r="D33" s="4">
        <v>108820</v>
      </c>
      <c r="E33" t="s">
        <v>853</v>
      </c>
    </row>
    <row r="34" spans="3:5" ht="12.75">
      <c r="C34">
        <v>618</v>
      </c>
      <c r="D34">
        <v>50409</v>
      </c>
      <c r="E34" t="s">
        <v>854</v>
      </c>
    </row>
    <row r="35" spans="3:5" ht="12.75">
      <c r="C35">
        <v>616</v>
      </c>
      <c r="D35">
        <v>72000</v>
      </c>
      <c r="E35" t="s">
        <v>855</v>
      </c>
    </row>
    <row r="36" spans="3:5" ht="12.75">
      <c r="C36">
        <v>63</v>
      </c>
      <c r="D36">
        <v>97783</v>
      </c>
      <c r="E36" t="s">
        <v>902</v>
      </c>
    </row>
    <row r="37" spans="4:5" ht="12.75">
      <c r="D37">
        <v>95000</v>
      </c>
      <c r="E37" t="s">
        <v>856</v>
      </c>
    </row>
    <row r="38" spans="4:5" ht="12.75">
      <c r="D38">
        <v>944553</v>
      </c>
      <c r="E38" t="s">
        <v>903</v>
      </c>
    </row>
    <row r="40" spans="3:4" ht="12.75">
      <c r="C40" s="141" t="s">
        <v>827</v>
      </c>
      <c r="D40" s="3">
        <f>SUM(D33:D39)</f>
        <v>1368565</v>
      </c>
    </row>
    <row r="43" spans="3:5" ht="12.75">
      <c r="C43" s="7" t="s">
        <v>832</v>
      </c>
      <c r="D43" s="7"/>
      <c r="E43" s="7"/>
    </row>
    <row r="45" spans="3:4" ht="12.75">
      <c r="C45" t="s">
        <v>833</v>
      </c>
      <c r="D45">
        <f>('P.A.sh'!D38)</f>
        <v>-17250</v>
      </c>
    </row>
    <row r="48" spans="6:9" ht="12.75">
      <c r="F48" s="212" t="s">
        <v>834</v>
      </c>
      <c r="G48" s="212"/>
      <c r="H48" s="212"/>
      <c r="I48" s="212"/>
    </row>
    <row r="49" spans="6:9" ht="12.75">
      <c r="F49" s="212"/>
      <c r="G49" s="212"/>
      <c r="H49" s="212"/>
      <c r="I49" s="212"/>
    </row>
    <row r="50" ht="12.75">
      <c r="F50" t="s">
        <v>835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0">
      <selection activeCell="I26" sqref="I26"/>
    </sheetView>
  </sheetViews>
  <sheetFormatPr defaultColWidth="9.140625" defaultRowHeight="12.75"/>
  <sheetData>
    <row r="2" spans="1:5" ht="12.75">
      <c r="A2" s="213" t="s">
        <v>29</v>
      </c>
      <c r="B2" s="212" t="s">
        <v>798</v>
      </c>
      <c r="C2" s="212"/>
      <c r="D2" s="212"/>
      <c r="E2" s="212"/>
    </row>
    <row r="4" spans="1:7" ht="12.75">
      <c r="A4">
        <v>1</v>
      </c>
      <c r="B4" s="3" t="s">
        <v>799</v>
      </c>
      <c r="C4" s="3"/>
      <c r="G4">
        <v>0</v>
      </c>
    </row>
    <row r="6" spans="1:7" ht="12.75">
      <c r="A6" s="132" t="s">
        <v>718</v>
      </c>
      <c r="B6" t="s">
        <v>800</v>
      </c>
      <c r="G6">
        <v>0</v>
      </c>
    </row>
    <row r="8" spans="1:8" ht="12.75">
      <c r="A8" s="132" t="s">
        <v>718</v>
      </c>
      <c r="B8" t="s">
        <v>801</v>
      </c>
      <c r="G8" s="226">
        <v>0</v>
      </c>
      <c r="H8" s="226"/>
    </row>
    <row r="10" spans="1:7" ht="12.75">
      <c r="A10">
        <v>2</v>
      </c>
      <c r="B10" s="3" t="s">
        <v>802</v>
      </c>
      <c r="C10" s="3"/>
      <c r="D10" s="3"/>
      <c r="G10">
        <f>('P b'!D94)</f>
        <v>9571056</v>
      </c>
    </row>
    <row r="12" spans="1:7" ht="12.75">
      <c r="A12">
        <v>3</v>
      </c>
      <c r="B12" s="3" t="s">
        <v>803</v>
      </c>
      <c r="C12" s="3"/>
      <c r="D12" s="3"/>
      <c r="E12" s="3"/>
      <c r="G12">
        <v>0</v>
      </c>
    </row>
    <row r="14" spans="1:7" ht="12.75">
      <c r="A14">
        <v>4</v>
      </c>
      <c r="B14" s="3" t="s">
        <v>804</v>
      </c>
      <c r="C14" s="3"/>
      <c r="G14">
        <v>0</v>
      </c>
    </row>
    <row r="16" spans="1:3" ht="12.75">
      <c r="A16" s="213" t="s">
        <v>87</v>
      </c>
      <c r="B16" s="7" t="s">
        <v>805</v>
      </c>
      <c r="C16" s="7"/>
    </row>
    <row r="18" spans="1:7" ht="12.75">
      <c r="A18" s="222">
        <v>1</v>
      </c>
      <c r="B18" s="3" t="s">
        <v>806</v>
      </c>
      <c r="C18" s="3"/>
      <c r="D18" s="3"/>
      <c r="E18" s="3"/>
      <c r="G18">
        <v>0</v>
      </c>
    </row>
    <row r="19" ht="12.75">
      <c r="A19" s="222"/>
    </row>
    <row r="20" spans="1:7" ht="12.75">
      <c r="A20" s="222">
        <v>2</v>
      </c>
      <c r="B20" s="3" t="s">
        <v>807</v>
      </c>
      <c r="C20" s="3"/>
      <c r="G20">
        <v>100000</v>
      </c>
    </row>
    <row r="21" ht="12.75">
      <c r="A21" s="222"/>
    </row>
    <row r="22" spans="1:7" ht="12.75">
      <c r="A22" s="222">
        <v>3</v>
      </c>
      <c r="B22" s="3" t="s">
        <v>808</v>
      </c>
      <c r="C22" s="3"/>
      <c r="G22">
        <v>0</v>
      </c>
    </row>
    <row r="23" ht="12.75">
      <c r="A23" s="222"/>
    </row>
    <row r="24" spans="1:7" ht="12.75">
      <c r="A24" s="222">
        <v>4</v>
      </c>
      <c r="B24" s="3" t="s">
        <v>397</v>
      </c>
      <c r="C24" s="3"/>
      <c r="G24">
        <v>0</v>
      </c>
    </row>
    <row r="25" ht="12.75">
      <c r="A25" s="222"/>
    </row>
    <row r="26" spans="1:7" ht="12.75">
      <c r="A26" s="222">
        <v>5</v>
      </c>
      <c r="B26" s="3" t="s">
        <v>809</v>
      </c>
      <c r="C26" s="3"/>
      <c r="D26" s="3"/>
      <c r="G26">
        <v>0</v>
      </c>
    </row>
    <row r="27" spans="1:4" ht="12.75">
      <c r="A27" s="222"/>
      <c r="B27" s="3"/>
      <c r="C27" s="3"/>
      <c r="D27" s="3"/>
    </row>
    <row r="28" spans="1:7" ht="12.75">
      <c r="A28" s="222">
        <v>6</v>
      </c>
      <c r="B28" s="3" t="s">
        <v>810</v>
      </c>
      <c r="C28" s="3"/>
      <c r="G28">
        <v>0</v>
      </c>
    </row>
    <row r="29" ht="12.75">
      <c r="A29" s="222"/>
    </row>
    <row r="30" spans="1:7" ht="12.75">
      <c r="A30" s="222">
        <v>7</v>
      </c>
      <c r="B30" s="3" t="s">
        <v>811</v>
      </c>
      <c r="C30" s="3"/>
      <c r="G30">
        <v>0</v>
      </c>
    </row>
    <row r="31" ht="12.75">
      <c r="A31" s="222"/>
    </row>
    <row r="32" spans="1:7" ht="12.75">
      <c r="A32" s="222">
        <v>8</v>
      </c>
      <c r="B32" s="3" t="s">
        <v>812</v>
      </c>
      <c r="C32" s="3"/>
      <c r="G32">
        <v>0</v>
      </c>
    </row>
    <row r="33" ht="12.75">
      <c r="A33" s="222"/>
    </row>
    <row r="34" spans="1:7" ht="12.75">
      <c r="A34" s="222">
        <v>9</v>
      </c>
      <c r="B34" s="3" t="s">
        <v>813</v>
      </c>
      <c r="C34" s="3"/>
      <c r="D34" s="3"/>
      <c r="G34">
        <v>0</v>
      </c>
    </row>
    <row r="35" ht="12.75">
      <c r="A35" s="222"/>
    </row>
    <row r="36" spans="1:7" ht="12.75">
      <c r="A36" s="222">
        <v>10</v>
      </c>
      <c r="B36" s="3" t="s">
        <v>814</v>
      </c>
      <c r="C36" s="3"/>
      <c r="D36" s="3"/>
      <c r="G36" s="227">
        <f>520764</f>
        <v>520764</v>
      </c>
    </row>
    <row r="38" spans="3:8" ht="12.75">
      <c r="C38" s="3" t="s">
        <v>815</v>
      </c>
      <c r="D38" s="3"/>
      <c r="E38" t="s">
        <v>851</v>
      </c>
      <c r="G38">
        <v>520764</v>
      </c>
      <c r="H38" t="s">
        <v>709</v>
      </c>
    </row>
    <row r="39" spans="3:8" ht="12.75">
      <c r="C39" t="s">
        <v>816</v>
      </c>
      <c r="G39">
        <v>0</v>
      </c>
      <c r="H39" t="s">
        <v>709</v>
      </c>
    </row>
    <row r="40" spans="3:8" ht="12.75">
      <c r="C40" t="s">
        <v>817</v>
      </c>
      <c r="G40" s="227">
        <v>520764</v>
      </c>
      <c r="H40" t="s">
        <v>709</v>
      </c>
    </row>
    <row r="41" spans="3:8" ht="12.75">
      <c r="C41" t="s">
        <v>818</v>
      </c>
      <c r="G41">
        <v>52076</v>
      </c>
      <c r="H41" t="s">
        <v>709</v>
      </c>
    </row>
    <row r="43" spans="2:4" ht="12.75">
      <c r="B43" s="3" t="s">
        <v>770</v>
      </c>
      <c r="C43" s="3"/>
      <c r="D43" s="3"/>
    </row>
    <row r="45" ht="12.75">
      <c r="B45" t="s">
        <v>819</v>
      </c>
    </row>
    <row r="46" ht="12.75">
      <c r="B46" t="s">
        <v>820</v>
      </c>
    </row>
    <row r="47" ht="12.75">
      <c r="B47" t="s">
        <v>821</v>
      </c>
    </row>
    <row r="48" ht="12.75">
      <c r="B48" t="s">
        <v>822</v>
      </c>
    </row>
    <row r="49" ht="12.75">
      <c r="F49" t="s">
        <v>823</v>
      </c>
    </row>
    <row r="51" ht="12.75">
      <c r="F51" t="s">
        <v>824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J33" sqref="J33"/>
    </sheetView>
  </sheetViews>
  <sheetFormatPr defaultColWidth="9.140625" defaultRowHeight="12.75"/>
  <sheetData>
    <row r="1" ht="12.75">
      <c r="B1" s="3" t="s">
        <v>777</v>
      </c>
    </row>
    <row r="3" ht="12.75">
      <c r="B3" t="s">
        <v>778</v>
      </c>
    </row>
    <row r="6" spans="1:5" ht="12.75">
      <c r="A6" t="s">
        <v>2</v>
      </c>
      <c r="B6" s="3" t="s">
        <v>779</v>
      </c>
      <c r="C6" s="3"/>
      <c r="D6" s="3"/>
      <c r="E6" s="3"/>
    </row>
    <row r="8" spans="1:4" ht="12.75">
      <c r="A8">
        <v>1</v>
      </c>
      <c r="B8" t="s">
        <v>780</v>
      </c>
      <c r="D8">
        <v>0</v>
      </c>
    </row>
    <row r="9" ht="12.75">
      <c r="D9">
        <v>0</v>
      </c>
    </row>
    <row r="10" spans="1:2" ht="12.75">
      <c r="A10">
        <v>2</v>
      </c>
      <c r="B10" t="s">
        <v>781</v>
      </c>
    </row>
    <row r="12" spans="1:4" ht="12.75">
      <c r="A12" t="s">
        <v>718</v>
      </c>
      <c r="B12" t="s">
        <v>782</v>
      </c>
      <c r="D12">
        <v>0</v>
      </c>
    </row>
    <row r="14" spans="2:5" ht="12.75">
      <c r="B14" t="s">
        <v>783</v>
      </c>
      <c r="E14">
        <v>0</v>
      </c>
    </row>
    <row r="16" spans="1:2" ht="12.75">
      <c r="A16">
        <v>3</v>
      </c>
      <c r="B16" t="s">
        <v>784</v>
      </c>
    </row>
    <row r="17" spans="2:6" ht="12.75">
      <c r="B17" t="s">
        <v>718</v>
      </c>
      <c r="C17" t="s">
        <v>785</v>
      </c>
      <c r="F17" s="3">
        <f>('P b'!D79)</f>
        <v>0</v>
      </c>
    </row>
    <row r="18" spans="4:7" ht="12.75">
      <c r="D18" t="s">
        <v>786</v>
      </c>
      <c r="G18" t="s">
        <v>787</v>
      </c>
    </row>
    <row r="19" spans="4:7" ht="12.75">
      <c r="D19" t="s">
        <v>788</v>
      </c>
      <c r="G19" t="s">
        <v>787</v>
      </c>
    </row>
    <row r="23" spans="2:7" ht="12.75">
      <c r="B23" t="s">
        <v>789</v>
      </c>
      <c r="G23">
        <v>0</v>
      </c>
    </row>
    <row r="25" spans="2:7" ht="12.75">
      <c r="B25" t="s">
        <v>790</v>
      </c>
      <c r="G25">
        <v>0</v>
      </c>
    </row>
    <row r="27" spans="2:7" ht="12.75">
      <c r="B27" t="s">
        <v>791</v>
      </c>
      <c r="G27">
        <v>0</v>
      </c>
    </row>
    <row r="29" spans="2:7" ht="12.75">
      <c r="B29" t="s">
        <v>792</v>
      </c>
      <c r="G29">
        <v>0</v>
      </c>
    </row>
    <row r="31" spans="2:7" ht="12.75">
      <c r="B31" t="s">
        <v>793</v>
      </c>
      <c r="G31">
        <v>0</v>
      </c>
    </row>
    <row r="33" spans="2:7" ht="12.75">
      <c r="B33" t="s">
        <v>794</v>
      </c>
      <c r="G33">
        <v>0</v>
      </c>
    </row>
    <row r="35" spans="2:7" ht="12.75">
      <c r="B35" t="s">
        <v>795</v>
      </c>
      <c r="G35">
        <v>0</v>
      </c>
    </row>
    <row r="39" spans="2:8" ht="12.75">
      <c r="B39" s="253"/>
      <c r="C39" s="254"/>
      <c r="D39" s="254"/>
      <c r="E39" s="254"/>
      <c r="F39" s="254"/>
      <c r="G39" s="254"/>
      <c r="H39" s="255"/>
    </row>
    <row r="40" spans="2:8" ht="12.75">
      <c r="B40" s="224" t="s">
        <v>898</v>
      </c>
      <c r="C40" s="9"/>
      <c r="D40" s="9"/>
      <c r="E40" s="9"/>
      <c r="F40" s="70"/>
      <c r="G40" s="1"/>
      <c r="H40" s="14">
        <f>('P b'!D80)</f>
        <v>847564</v>
      </c>
    </row>
    <row r="41" spans="2:8" ht="12.75">
      <c r="B41" s="224" t="s">
        <v>899</v>
      </c>
      <c r="C41" s="9"/>
      <c r="D41" s="9"/>
      <c r="E41" s="9"/>
      <c r="F41" s="70"/>
      <c r="G41" s="1"/>
      <c r="H41" s="1">
        <v>25389</v>
      </c>
    </row>
    <row r="42" spans="2:8" ht="12.75">
      <c r="B42" s="224" t="s">
        <v>900</v>
      </c>
      <c r="C42" s="9"/>
      <c r="D42" s="9"/>
      <c r="E42" s="9"/>
      <c r="F42" s="70"/>
      <c r="G42" s="1"/>
      <c r="H42" s="1"/>
    </row>
    <row r="43" spans="2:8" ht="12.75">
      <c r="B43" s="20" t="s">
        <v>796</v>
      </c>
      <c r="C43" s="8"/>
      <c r="D43" s="8"/>
      <c r="E43" s="8"/>
      <c r="F43" s="8"/>
      <c r="G43" s="1"/>
      <c r="H43" s="133"/>
    </row>
    <row r="44" spans="2:8" ht="12.75">
      <c r="B44" s="225" t="s">
        <v>797</v>
      </c>
      <c r="H44" s="3">
        <f>SUM(H41:H43)</f>
        <v>25389</v>
      </c>
    </row>
    <row r="46" ht="12.75">
      <c r="E46" t="s">
        <v>875</v>
      </c>
    </row>
  </sheetData>
  <sheetProtection/>
  <mergeCells count="1">
    <mergeCell ref="B39:H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K31" sqref="K31"/>
    </sheetView>
  </sheetViews>
  <sheetFormatPr defaultColWidth="9.140625" defaultRowHeight="12.75"/>
  <sheetData>
    <row r="2" spans="1:6" ht="12.75">
      <c r="A2" s="213">
        <v>7</v>
      </c>
      <c r="B2" s="3" t="s">
        <v>744</v>
      </c>
      <c r="C2" s="3"/>
      <c r="D2" s="3"/>
      <c r="F2">
        <v>0</v>
      </c>
    </row>
    <row r="3" ht="12.75">
      <c r="A3" s="213"/>
    </row>
    <row r="4" spans="1:8" ht="12.75">
      <c r="A4" s="213">
        <v>8</v>
      </c>
      <c r="B4" s="3" t="s">
        <v>745</v>
      </c>
      <c r="C4" s="3"/>
      <c r="D4" s="3"/>
      <c r="E4" s="3"/>
      <c r="H4">
        <v>0</v>
      </c>
    </row>
    <row r="5" ht="12.75">
      <c r="A5" s="213"/>
    </row>
    <row r="6" spans="1:8" ht="12.75">
      <c r="A6" s="213">
        <v>9</v>
      </c>
      <c r="B6" t="s">
        <v>746</v>
      </c>
      <c r="H6">
        <v>0</v>
      </c>
    </row>
    <row r="9" spans="1:5" ht="12.75">
      <c r="A9" s="213" t="s">
        <v>29</v>
      </c>
      <c r="B9" s="7" t="s">
        <v>747</v>
      </c>
      <c r="C9" s="7"/>
      <c r="D9" s="7"/>
      <c r="E9" s="7"/>
    </row>
    <row r="11" spans="1:8" ht="12.75">
      <c r="A11" s="7">
        <v>1</v>
      </c>
      <c r="B11" s="3" t="s">
        <v>748</v>
      </c>
      <c r="C11" s="3"/>
      <c r="D11" s="3"/>
      <c r="E11" s="3"/>
      <c r="H11">
        <v>0</v>
      </c>
    </row>
    <row r="12" ht="12.75">
      <c r="A12" s="7"/>
    </row>
    <row r="13" spans="1:4" ht="12.75">
      <c r="A13" s="7">
        <v>2</v>
      </c>
      <c r="B13" s="3" t="s">
        <v>749</v>
      </c>
      <c r="C13" s="3"/>
      <c r="D13" s="3"/>
    </row>
    <row r="14" ht="12.75">
      <c r="A14" s="7"/>
    </row>
    <row r="15" spans="1:8" ht="12.75">
      <c r="A15" s="7">
        <v>3</v>
      </c>
      <c r="B15" s="3" t="s">
        <v>750</v>
      </c>
      <c r="C15" s="3"/>
      <c r="D15" s="3"/>
      <c r="H15">
        <f>('P b'!D54)</f>
        <v>5641371</v>
      </c>
    </row>
    <row r="18" spans="1:10" ht="12.75">
      <c r="A18" s="256" t="s">
        <v>105</v>
      </c>
      <c r="B18" s="258" t="s">
        <v>751</v>
      </c>
      <c r="C18" s="216" t="s">
        <v>896</v>
      </c>
      <c r="D18" s="260" t="s">
        <v>752</v>
      </c>
      <c r="E18" s="260"/>
      <c r="F18" s="260"/>
      <c r="G18" s="260"/>
      <c r="H18" s="217" t="s">
        <v>753</v>
      </c>
      <c r="I18" s="218" t="s">
        <v>754</v>
      </c>
      <c r="J18" s="217" t="s">
        <v>897</v>
      </c>
    </row>
    <row r="19" spans="1:10" ht="12.75">
      <c r="A19" s="257"/>
      <c r="B19" s="259"/>
      <c r="C19" s="219" t="s">
        <v>755</v>
      </c>
      <c r="D19" s="74" t="s">
        <v>756</v>
      </c>
      <c r="E19" s="74" t="s">
        <v>757</v>
      </c>
      <c r="F19" s="74" t="s">
        <v>758</v>
      </c>
      <c r="G19" s="74" t="s">
        <v>759</v>
      </c>
      <c r="H19" s="220" t="s">
        <v>711</v>
      </c>
      <c r="I19" s="219" t="s">
        <v>760</v>
      </c>
      <c r="J19" s="220"/>
    </row>
    <row r="20" spans="1:10" ht="12.75">
      <c r="A20" s="74">
        <v>211</v>
      </c>
      <c r="B20" s="74" t="s">
        <v>527</v>
      </c>
      <c r="C20" s="1"/>
      <c r="D20" s="1"/>
      <c r="E20" s="1"/>
      <c r="F20" s="1"/>
      <c r="G20" s="1"/>
      <c r="H20" s="1"/>
      <c r="I20" s="1"/>
      <c r="J20" s="1"/>
    </row>
    <row r="21" spans="1:10" ht="12.75">
      <c r="A21" s="74">
        <v>212</v>
      </c>
      <c r="B21" s="74" t="s">
        <v>217</v>
      </c>
      <c r="C21" s="1"/>
      <c r="D21" s="1"/>
      <c r="E21" s="1"/>
      <c r="F21" s="1"/>
      <c r="G21" s="1"/>
      <c r="H21" s="1"/>
      <c r="I21" s="1"/>
      <c r="J21" s="1"/>
    </row>
    <row r="22" spans="1:10" ht="12.75">
      <c r="A22" s="74">
        <v>215</v>
      </c>
      <c r="B22" s="74" t="s">
        <v>761</v>
      </c>
      <c r="C22" s="1">
        <v>5395763</v>
      </c>
      <c r="D22" s="1">
        <v>420750</v>
      </c>
      <c r="E22" s="1"/>
      <c r="F22" s="1"/>
      <c r="G22" s="1"/>
      <c r="H22" s="1">
        <f>SUM(C22:G22)</f>
        <v>5816513</v>
      </c>
      <c r="I22" s="1">
        <v>200000</v>
      </c>
      <c r="J22" s="1">
        <f>(H22-I22)</f>
        <v>5616513</v>
      </c>
    </row>
    <row r="23" spans="1:10" ht="12.75">
      <c r="A23" s="74"/>
      <c r="B23" s="74" t="s">
        <v>762</v>
      </c>
      <c r="C23" s="1">
        <v>44858</v>
      </c>
      <c r="D23" s="1"/>
      <c r="E23" s="1"/>
      <c r="F23" s="1"/>
      <c r="G23" s="1"/>
      <c r="H23" s="1">
        <f>SUM(C23:G23)</f>
        <v>44858</v>
      </c>
      <c r="I23" s="1">
        <v>0</v>
      </c>
      <c r="J23" s="1">
        <f>(H23-I23)</f>
        <v>44858</v>
      </c>
    </row>
    <row r="24" spans="1:10" ht="12.75">
      <c r="A24" s="74"/>
      <c r="B24" s="74" t="s">
        <v>763</v>
      </c>
      <c r="C24" s="1"/>
      <c r="D24" s="1"/>
      <c r="E24" s="1"/>
      <c r="F24" s="1"/>
      <c r="G24" s="1"/>
      <c r="H24" s="1">
        <f>SUM(C24:G24)</f>
        <v>0</v>
      </c>
      <c r="I24" s="1"/>
      <c r="J24" s="1"/>
    </row>
    <row r="25" spans="2:10" ht="12.75">
      <c r="B25" s="221" t="s">
        <v>764</v>
      </c>
      <c r="C25" s="1">
        <f>SUM(C22:C24)</f>
        <v>5440621</v>
      </c>
      <c r="D25" s="1">
        <f>SUM(D22:D24)</f>
        <v>420750</v>
      </c>
      <c r="E25" s="1"/>
      <c r="F25" s="1"/>
      <c r="G25" s="1"/>
      <c r="H25" s="1">
        <f>SUM(H22:H24)</f>
        <v>5861371</v>
      </c>
      <c r="I25" s="1">
        <f>SUM(I22:I24)</f>
        <v>200000</v>
      </c>
      <c r="J25" s="1">
        <f>SUM(J22:J24)</f>
        <v>5661371</v>
      </c>
    </row>
    <row r="27" spans="1:7" ht="12.75">
      <c r="A27" s="222">
        <v>4</v>
      </c>
      <c r="B27" s="223" t="s">
        <v>765</v>
      </c>
      <c r="C27" s="3"/>
      <c r="D27" s="3"/>
      <c r="G27">
        <v>0</v>
      </c>
    </row>
    <row r="28" ht="12.75">
      <c r="A28" s="222"/>
    </row>
    <row r="29" spans="1:7" ht="12.75">
      <c r="A29" s="222">
        <v>5</v>
      </c>
      <c r="B29" s="223" t="s">
        <v>766</v>
      </c>
      <c r="C29" s="3"/>
      <c r="D29" s="3"/>
      <c r="G29">
        <v>0</v>
      </c>
    </row>
    <row r="30" ht="12.75">
      <c r="A30" s="222"/>
    </row>
    <row r="31" spans="1:7" ht="12.75">
      <c r="A31" s="222">
        <v>6</v>
      </c>
      <c r="B31" s="3" t="s">
        <v>767</v>
      </c>
      <c r="C31" s="3"/>
      <c r="D31" s="3"/>
      <c r="E31" s="3"/>
      <c r="G31">
        <v>0</v>
      </c>
    </row>
    <row r="32" ht="12.75">
      <c r="A32" s="222"/>
    </row>
    <row r="33" spans="1:7" ht="12.75">
      <c r="A33" s="222">
        <v>7</v>
      </c>
      <c r="B33" s="3" t="s">
        <v>768</v>
      </c>
      <c r="C33" s="3"/>
      <c r="D33" s="3"/>
      <c r="G33">
        <v>0</v>
      </c>
    </row>
    <row r="35" ht="12.75">
      <c r="C35" t="s">
        <v>769</v>
      </c>
    </row>
    <row r="38" spans="2:5" ht="12.75">
      <c r="B38" s="3" t="s">
        <v>770</v>
      </c>
      <c r="C38" s="3"/>
      <c r="D38" s="3"/>
      <c r="E38" s="3"/>
    </row>
    <row r="41" ht="12.75">
      <c r="C41" t="s">
        <v>771</v>
      </c>
    </row>
    <row r="42" ht="12.75">
      <c r="B42" t="s">
        <v>772</v>
      </c>
    </row>
    <row r="44" ht="12.75">
      <c r="C44" t="s">
        <v>773</v>
      </c>
    </row>
    <row r="45" ht="12.75">
      <c r="B45" t="s">
        <v>774</v>
      </c>
    </row>
    <row r="47" spans="7:10" ht="12.75">
      <c r="G47" s="5" t="s">
        <v>775</v>
      </c>
      <c r="H47" s="5"/>
      <c r="I47" s="5"/>
      <c r="J47" s="5"/>
    </row>
    <row r="49" ht="12.75">
      <c r="G49" t="s">
        <v>776</v>
      </c>
    </row>
  </sheetData>
  <sheetProtection/>
  <mergeCells count="3">
    <mergeCell ref="A18:A19"/>
    <mergeCell ref="B18:B19"/>
    <mergeCell ref="D18:G18"/>
  </mergeCells>
  <printOptions/>
  <pageMargins left="0" right="0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6">
      <selection activeCell="H51" sqref="H51"/>
    </sheetView>
  </sheetViews>
  <sheetFormatPr defaultColWidth="9.140625" defaultRowHeight="12.75"/>
  <cols>
    <col min="7" max="7" width="10.57421875" style="0" customWidth="1"/>
  </cols>
  <sheetData>
    <row r="1" spans="4:6" ht="12.75">
      <c r="D1" s="212" t="s">
        <v>694</v>
      </c>
      <c r="E1" s="212"/>
      <c r="F1" s="212"/>
    </row>
    <row r="2" ht="12.75">
      <c r="C2" t="s">
        <v>695</v>
      </c>
    </row>
    <row r="3" spans="1:2" ht="12.75">
      <c r="A3" s="213" t="s">
        <v>2</v>
      </c>
      <c r="B3" t="s">
        <v>696</v>
      </c>
    </row>
    <row r="5" spans="1:5" ht="12.75">
      <c r="A5" s="132">
        <v>1</v>
      </c>
      <c r="B5" s="3" t="s">
        <v>697</v>
      </c>
      <c r="C5" s="3"/>
      <c r="D5" s="3"/>
      <c r="E5" s="3"/>
    </row>
    <row r="6" spans="2:8" ht="12.75">
      <c r="B6" s="214" t="s">
        <v>698</v>
      </c>
      <c r="H6" s="18" t="s">
        <v>699</v>
      </c>
    </row>
    <row r="7" spans="1:9" ht="12.75">
      <c r="A7" s="1" t="s">
        <v>700</v>
      </c>
      <c r="B7" s="264" t="s">
        <v>701</v>
      </c>
      <c r="C7" s="264"/>
      <c r="D7" s="264" t="s">
        <v>702</v>
      </c>
      <c r="E7" s="264" t="s">
        <v>703</v>
      </c>
      <c r="G7" s="1" t="s">
        <v>704</v>
      </c>
      <c r="H7" s="1" t="s">
        <v>705</v>
      </c>
      <c r="I7" s="1" t="s">
        <v>706</v>
      </c>
    </row>
    <row r="8" spans="1:9" ht="12.75">
      <c r="A8" s="1"/>
      <c r="B8" s="264"/>
      <c r="C8" s="264"/>
      <c r="D8" s="264"/>
      <c r="E8" s="264"/>
      <c r="G8" s="1" t="s">
        <v>707</v>
      </c>
      <c r="H8" s="1" t="s">
        <v>708</v>
      </c>
      <c r="I8" s="1" t="s">
        <v>709</v>
      </c>
    </row>
    <row r="9" spans="1:9" ht="12.75">
      <c r="A9" s="1"/>
      <c r="B9" s="264" t="s">
        <v>710</v>
      </c>
      <c r="C9" s="264"/>
      <c r="D9" s="1"/>
      <c r="E9" s="133">
        <v>15004</v>
      </c>
      <c r="G9" s="1">
        <v>0</v>
      </c>
      <c r="H9" s="1"/>
      <c r="I9" s="1"/>
    </row>
    <row r="10" spans="1:9" ht="12.75">
      <c r="A10" s="1"/>
      <c r="B10" s="264" t="s">
        <v>710</v>
      </c>
      <c r="C10" s="264"/>
      <c r="D10" s="1"/>
      <c r="E10" s="133"/>
      <c r="G10" s="1">
        <v>0</v>
      </c>
      <c r="H10" s="1"/>
      <c r="I10" s="1"/>
    </row>
    <row r="11" spans="1:9" ht="12.75">
      <c r="A11" s="1"/>
      <c r="B11" s="264"/>
      <c r="C11" s="264"/>
      <c r="D11" s="1"/>
      <c r="E11" s="133"/>
      <c r="G11" s="1">
        <v>0</v>
      </c>
      <c r="H11" s="1"/>
      <c r="I11" s="1"/>
    </row>
    <row r="12" spans="2:5" ht="12.75">
      <c r="B12" s="265" t="s">
        <v>596</v>
      </c>
      <c r="C12" s="265"/>
      <c r="E12" s="3">
        <f>SUM(E9:E11)</f>
        <v>15004</v>
      </c>
    </row>
    <row r="14" ht="12.75">
      <c r="B14" s="214" t="s">
        <v>378</v>
      </c>
    </row>
    <row r="15" spans="1:8" ht="12.75">
      <c r="A15" s="266" t="s">
        <v>105</v>
      </c>
      <c r="B15" s="256"/>
      <c r="C15" s="267"/>
      <c r="D15" s="267"/>
      <c r="E15" s="268"/>
      <c r="F15" s="1" t="s">
        <v>711</v>
      </c>
      <c r="G15" s="1" t="s">
        <v>712</v>
      </c>
      <c r="H15" s="1" t="s">
        <v>704</v>
      </c>
    </row>
    <row r="16" spans="1:8" ht="12.75">
      <c r="A16" s="266"/>
      <c r="B16" s="257" t="s">
        <v>522</v>
      </c>
      <c r="C16" s="269"/>
      <c r="D16" s="269"/>
      <c r="E16" s="270"/>
      <c r="F16" s="1" t="s">
        <v>709</v>
      </c>
      <c r="G16" s="1" t="s">
        <v>713</v>
      </c>
      <c r="H16" s="1" t="s">
        <v>709</v>
      </c>
    </row>
    <row r="17" spans="1:8" ht="12.75">
      <c r="A17" s="1"/>
      <c r="B17" s="264" t="s">
        <v>714</v>
      </c>
      <c r="C17" s="264"/>
      <c r="D17" s="264"/>
      <c r="E17" s="264"/>
      <c r="F17" s="1"/>
      <c r="G17" s="1"/>
      <c r="H17" s="1">
        <v>136927</v>
      </c>
    </row>
    <row r="18" spans="1:8" ht="12.75">
      <c r="A18" s="1"/>
      <c r="B18" s="264"/>
      <c r="C18" s="264"/>
      <c r="D18" s="264"/>
      <c r="E18" s="264"/>
      <c r="F18" s="1"/>
      <c r="G18" s="1"/>
      <c r="H18" s="1"/>
    </row>
    <row r="19" spans="1:8" ht="12.75">
      <c r="A19" s="1"/>
      <c r="B19" s="264"/>
      <c r="C19" s="264"/>
      <c r="D19" s="264"/>
      <c r="E19" s="264"/>
      <c r="F19" s="1"/>
      <c r="G19" s="1"/>
      <c r="H19" s="1"/>
    </row>
    <row r="20" spans="1:8" ht="12.75">
      <c r="A20" s="1"/>
      <c r="B20" s="264"/>
      <c r="C20" s="264"/>
      <c r="D20" s="264"/>
      <c r="E20" s="264"/>
      <c r="F20" s="1"/>
      <c r="G20" s="1"/>
      <c r="H20" s="1"/>
    </row>
    <row r="21" spans="1:8" ht="12.75">
      <c r="A21" s="1"/>
      <c r="B21" s="261" t="s">
        <v>596</v>
      </c>
      <c r="C21" s="262"/>
      <c r="D21" s="262"/>
      <c r="E21" s="263"/>
      <c r="F21" s="1"/>
      <c r="G21" s="1"/>
      <c r="H21" s="14">
        <f>SUM(H17:H20)</f>
        <v>136927</v>
      </c>
    </row>
    <row r="23" spans="1:2" ht="12.75">
      <c r="A23" s="3">
        <v>2</v>
      </c>
      <c r="B23" t="s">
        <v>715</v>
      </c>
    </row>
    <row r="24" ht="12.75">
      <c r="C24" t="s">
        <v>716</v>
      </c>
    </row>
    <row r="26" spans="1:5" ht="12.75">
      <c r="A26" s="3">
        <v>3</v>
      </c>
      <c r="B26" s="3" t="s">
        <v>717</v>
      </c>
      <c r="C26" s="3"/>
      <c r="D26" s="3"/>
      <c r="E26" s="3"/>
    </row>
    <row r="28" spans="1:5" ht="12.75">
      <c r="A28" s="215" t="s">
        <v>718</v>
      </c>
      <c r="B28" t="s">
        <v>719</v>
      </c>
      <c r="E28" s="3" t="s">
        <v>720</v>
      </c>
    </row>
    <row r="29" spans="2:8" ht="12.75">
      <c r="B29" t="s">
        <v>721</v>
      </c>
      <c r="D29" t="s">
        <v>722</v>
      </c>
      <c r="H29">
        <f>('P b'!D17)</f>
        <v>840000</v>
      </c>
    </row>
    <row r="30" ht="12.75">
      <c r="B30" t="s">
        <v>723</v>
      </c>
    </row>
    <row r="31" ht="12.75">
      <c r="C31" t="s">
        <v>724</v>
      </c>
    </row>
    <row r="32" ht="12.75">
      <c r="C32" t="s">
        <v>725</v>
      </c>
    </row>
    <row r="34" spans="1:4" ht="12.75">
      <c r="A34" s="3">
        <v>4</v>
      </c>
      <c r="B34" s="3" t="s">
        <v>726</v>
      </c>
      <c r="C34" s="3"/>
      <c r="D34" s="3"/>
    </row>
    <row r="35" spans="3:5" ht="12.75">
      <c r="C35" s="132" t="s">
        <v>718</v>
      </c>
      <c r="D35" s="7" t="s">
        <v>727</v>
      </c>
      <c r="E35" s="7"/>
    </row>
    <row r="36" spans="5:9" ht="12.75">
      <c r="E36" t="s">
        <v>728</v>
      </c>
      <c r="H36" t="s">
        <v>729</v>
      </c>
      <c r="I36">
        <v>9980</v>
      </c>
    </row>
    <row r="37" spans="5:9" ht="12.75">
      <c r="E37" t="s">
        <v>730</v>
      </c>
      <c r="H37" t="s">
        <v>729</v>
      </c>
      <c r="I37">
        <v>52076</v>
      </c>
    </row>
    <row r="38" spans="5:9" ht="12.75">
      <c r="E38" t="s">
        <v>731</v>
      </c>
      <c r="H38" t="s">
        <v>732</v>
      </c>
      <c r="I38">
        <v>112645</v>
      </c>
    </row>
    <row r="39" spans="5:9" ht="12.75">
      <c r="E39" t="s">
        <v>733</v>
      </c>
      <c r="H39" t="s">
        <v>729</v>
      </c>
      <c r="I39">
        <f>(I38+I36-I37)</f>
        <v>70549</v>
      </c>
    </row>
    <row r="40" spans="5:9" ht="12.75">
      <c r="E40" t="s">
        <v>734</v>
      </c>
      <c r="H40" t="s">
        <v>729</v>
      </c>
      <c r="I40">
        <v>0</v>
      </c>
    </row>
    <row r="42" spans="3:9" ht="12.75">
      <c r="C42" s="132" t="s">
        <v>718</v>
      </c>
      <c r="D42" s="7" t="s">
        <v>735</v>
      </c>
      <c r="E42" t="s">
        <v>849</v>
      </c>
      <c r="H42" t="s">
        <v>736</v>
      </c>
      <c r="I42">
        <v>3130</v>
      </c>
    </row>
    <row r="43" spans="5:9" ht="12.75">
      <c r="E43" t="s">
        <v>737</v>
      </c>
      <c r="I43">
        <v>374085</v>
      </c>
    </row>
    <row r="44" spans="5:9" ht="12.75">
      <c r="E44" t="s">
        <v>738</v>
      </c>
      <c r="I44">
        <v>937600</v>
      </c>
    </row>
    <row r="45" spans="5:9" ht="12.75">
      <c r="E45" t="s">
        <v>895</v>
      </c>
      <c r="I45">
        <v>-105215</v>
      </c>
    </row>
    <row r="46" spans="5:9" ht="12.75">
      <c r="E46" t="s">
        <v>850</v>
      </c>
      <c r="G46" t="s">
        <v>860</v>
      </c>
      <c r="I46">
        <v>665600</v>
      </c>
    </row>
    <row r="47" spans="1:4" ht="12.75">
      <c r="A47" s="3">
        <v>5</v>
      </c>
      <c r="B47" s="3" t="s">
        <v>739</v>
      </c>
      <c r="C47" s="3"/>
      <c r="D47" s="3"/>
    </row>
    <row r="49" spans="1:3" ht="12.75">
      <c r="A49">
        <v>6</v>
      </c>
      <c r="B49" s="3" t="s">
        <v>740</v>
      </c>
      <c r="C49" s="3"/>
    </row>
    <row r="50" spans="2:6" ht="12.75">
      <c r="B50" s="132" t="s">
        <v>718</v>
      </c>
      <c r="C50" t="s">
        <v>741</v>
      </c>
      <c r="F50">
        <f>('P b'!D25)</f>
        <v>2019134</v>
      </c>
    </row>
    <row r="51" spans="3:5" ht="12.75">
      <c r="C51" t="s">
        <v>742</v>
      </c>
      <c r="E51" t="s">
        <v>743</v>
      </c>
    </row>
  </sheetData>
  <sheetProtection/>
  <mergeCells count="15">
    <mergeCell ref="B7:C8"/>
    <mergeCell ref="D7:D8"/>
    <mergeCell ref="E7:E8"/>
    <mergeCell ref="B9:C9"/>
    <mergeCell ref="B10:C10"/>
    <mergeCell ref="B11:C11"/>
    <mergeCell ref="B12:C12"/>
    <mergeCell ref="A15:A16"/>
    <mergeCell ref="B15:E15"/>
    <mergeCell ref="B16:E16"/>
    <mergeCell ref="B21:E21"/>
    <mergeCell ref="B17:E17"/>
    <mergeCell ref="B18:E18"/>
    <mergeCell ref="B19:E19"/>
    <mergeCell ref="B20:E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89">
      <selection activeCell="L64" sqref="L64"/>
    </sheetView>
  </sheetViews>
  <sheetFormatPr defaultColWidth="9.140625" defaultRowHeight="12.75"/>
  <sheetData>
    <row r="1" spans="1:10" ht="12.75">
      <c r="A1" s="4"/>
      <c r="B1" s="7" t="s">
        <v>598</v>
      </c>
      <c r="C1" s="141"/>
      <c r="D1" s="141"/>
      <c r="E1" s="4"/>
      <c r="F1" s="4"/>
      <c r="G1" s="4"/>
      <c r="H1" s="4"/>
      <c r="I1" s="4"/>
      <c r="J1" s="4"/>
    </row>
    <row r="2" spans="1:10" ht="12.75">
      <c r="A2" s="4"/>
      <c r="B2" s="7" t="s">
        <v>599</v>
      </c>
      <c r="C2" s="141"/>
      <c r="D2" s="141"/>
      <c r="E2" s="4"/>
      <c r="F2" s="4"/>
      <c r="G2" s="4"/>
      <c r="H2" s="4"/>
      <c r="I2" s="4"/>
      <c r="J2" s="4"/>
    </row>
    <row r="3" spans="1:10" ht="12.75">
      <c r="A3" s="4"/>
      <c r="B3" s="3"/>
      <c r="C3" s="4"/>
      <c r="D3" s="4"/>
      <c r="E3" s="4"/>
      <c r="F3" s="4"/>
      <c r="G3" s="4"/>
      <c r="H3" s="4"/>
      <c r="I3" s="3" t="s">
        <v>600</v>
      </c>
      <c r="J3" s="4"/>
    </row>
    <row r="4" spans="1:10" ht="12.75">
      <c r="A4" s="4"/>
      <c r="B4" s="3"/>
      <c r="C4" s="4"/>
      <c r="D4" s="4"/>
      <c r="E4" s="4"/>
      <c r="F4" s="4"/>
      <c r="G4" s="4"/>
      <c r="H4" s="4"/>
      <c r="I4" s="4"/>
      <c r="J4" s="4"/>
    </row>
    <row r="5" spans="1:10" ht="12.75">
      <c r="A5" s="142"/>
      <c r="B5" s="142"/>
      <c r="C5" s="142"/>
      <c r="D5" s="142"/>
      <c r="E5" s="142"/>
      <c r="F5" s="142"/>
      <c r="G5" s="142"/>
      <c r="H5" s="142"/>
      <c r="I5" s="143"/>
      <c r="J5" s="144" t="s">
        <v>601</v>
      </c>
    </row>
    <row r="6" spans="1:10" ht="12.75">
      <c r="A6" s="237" t="s">
        <v>602</v>
      </c>
      <c r="B6" s="238"/>
      <c r="C6" s="238"/>
      <c r="D6" s="238"/>
      <c r="E6" s="238"/>
      <c r="F6" s="238"/>
      <c r="G6" s="238"/>
      <c r="H6" s="238"/>
      <c r="I6" s="238"/>
      <c r="J6" s="239"/>
    </row>
    <row r="7" spans="1:10" ht="33" thickBot="1">
      <c r="A7" s="145"/>
      <c r="B7" s="281" t="s">
        <v>603</v>
      </c>
      <c r="C7" s="281"/>
      <c r="D7" s="281"/>
      <c r="E7" s="281"/>
      <c r="F7" s="282"/>
      <c r="G7" s="146" t="s">
        <v>604</v>
      </c>
      <c r="H7" s="146" t="s">
        <v>605</v>
      </c>
      <c r="I7" s="147" t="s">
        <v>843</v>
      </c>
      <c r="J7" s="147" t="s">
        <v>506</v>
      </c>
    </row>
    <row r="8" spans="1:10" ht="12.75">
      <c r="A8" s="148">
        <v>1</v>
      </c>
      <c r="B8" s="283" t="s">
        <v>607</v>
      </c>
      <c r="C8" s="284"/>
      <c r="D8" s="284"/>
      <c r="E8" s="284"/>
      <c r="F8" s="284"/>
      <c r="G8" s="149">
        <v>70</v>
      </c>
      <c r="H8" s="149">
        <v>11100</v>
      </c>
      <c r="I8" s="150"/>
      <c r="J8" s="151"/>
    </row>
    <row r="9" spans="1:10" ht="25.5">
      <c r="A9" s="152" t="s">
        <v>608</v>
      </c>
      <c r="B9" s="244" t="s">
        <v>609</v>
      </c>
      <c r="C9" s="244"/>
      <c r="D9" s="244"/>
      <c r="E9" s="244"/>
      <c r="F9" s="234"/>
      <c r="G9" s="153" t="s">
        <v>610</v>
      </c>
      <c r="H9" s="153">
        <v>11101</v>
      </c>
      <c r="I9" s="154"/>
      <c r="J9" s="155"/>
    </row>
    <row r="10" spans="1:10" ht="12.75">
      <c r="A10" s="156" t="s">
        <v>611</v>
      </c>
      <c r="B10" s="244" t="s">
        <v>612</v>
      </c>
      <c r="C10" s="244"/>
      <c r="D10" s="244"/>
      <c r="E10" s="244"/>
      <c r="F10" s="234"/>
      <c r="G10" s="153">
        <v>704</v>
      </c>
      <c r="H10" s="153">
        <v>11102</v>
      </c>
      <c r="I10" s="154"/>
      <c r="J10" s="155"/>
    </row>
    <row r="11" spans="1:10" ht="12.75">
      <c r="A11" s="156" t="s">
        <v>613</v>
      </c>
      <c r="B11" s="244" t="s">
        <v>614</v>
      </c>
      <c r="C11" s="244"/>
      <c r="D11" s="244"/>
      <c r="E11" s="244"/>
      <c r="F11" s="234"/>
      <c r="G11" s="157">
        <v>705</v>
      </c>
      <c r="H11" s="153">
        <v>11103</v>
      </c>
      <c r="I11" s="154"/>
      <c r="J11" s="155"/>
    </row>
    <row r="12" spans="1:10" ht="12.75">
      <c r="A12" s="158">
        <v>2</v>
      </c>
      <c r="B12" s="235" t="s">
        <v>615</v>
      </c>
      <c r="C12" s="235"/>
      <c r="D12" s="235"/>
      <c r="E12" s="235"/>
      <c r="F12" s="249"/>
      <c r="G12" s="159">
        <v>708</v>
      </c>
      <c r="H12" s="160">
        <v>11104</v>
      </c>
      <c r="I12" s="154"/>
      <c r="J12" s="155"/>
    </row>
    <row r="13" spans="1:10" ht="12.75">
      <c r="A13" s="161" t="s">
        <v>608</v>
      </c>
      <c r="B13" s="244" t="s">
        <v>616</v>
      </c>
      <c r="C13" s="244"/>
      <c r="D13" s="244"/>
      <c r="E13" s="244"/>
      <c r="F13" s="234"/>
      <c r="G13" s="153">
        <v>7081</v>
      </c>
      <c r="H13" s="162">
        <v>111041</v>
      </c>
      <c r="I13" s="154"/>
      <c r="J13" s="155"/>
    </row>
    <row r="14" spans="1:10" ht="12.75">
      <c r="A14" s="161" t="s">
        <v>617</v>
      </c>
      <c r="B14" s="244" t="s">
        <v>618</v>
      </c>
      <c r="C14" s="244"/>
      <c r="D14" s="244"/>
      <c r="E14" s="244"/>
      <c r="F14" s="234"/>
      <c r="G14" s="153">
        <v>7082</v>
      </c>
      <c r="H14" s="162">
        <v>111042</v>
      </c>
      <c r="I14" s="154"/>
      <c r="J14" s="155"/>
    </row>
    <row r="15" spans="1:10" ht="12.75">
      <c r="A15" s="161" t="s">
        <v>619</v>
      </c>
      <c r="B15" s="244" t="s">
        <v>620</v>
      </c>
      <c r="C15" s="244"/>
      <c r="D15" s="244"/>
      <c r="E15" s="244"/>
      <c r="F15" s="234"/>
      <c r="G15" s="153">
        <v>7083</v>
      </c>
      <c r="H15" s="162">
        <v>111043</v>
      </c>
      <c r="I15" s="154"/>
      <c r="J15" s="155"/>
    </row>
    <row r="16" spans="1:10" ht="12.75">
      <c r="A16" s="163">
        <v>3</v>
      </c>
      <c r="B16" s="235" t="s">
        <v>621</v>
      </c>
      <c r="C16" s="235"/>
      <c r="D16" s="235"/>
      <c r="E16" s="235"/>
      <c r="F16" s="249"/>
      <c r="G16" s="159">
        <v>71</v>
      </c>
      <c r="H16" s="160">
        <v>11201</v>
      </c>
      <c r="I16" s="154"/>
      <c r="J16" s="155"/>
    </row>
    <row r="17" spans="1:10" ht="12.75">
      <c r="A17" s="164"/>
      <c r="B17" s="240" t="s">
        <v>622</v>
      </c>
      <c r="C17" s="240"/>
      <c r="D17" s="240"/>
      <c r="E17" s="240"/>
      <c r="F17" s="241"/>
      <c r="G17" s="165"/>
      <c r="H17" s="153">
        <v>112011</v>
      </c>
      <c r="I17" s="154"/>
      <c r="J17" s="155"/>
    </row>
    <row r="18" spans="1:10" ht="12.75">
      <c r="A18" s="164"/>
      <c r="B18" s="240" t="s">
        <v>623</v>
      </c>
      <c r="C18" s="240"/>
      <c r="D18" s="240"/>
      <c r="E18" s="240"/>
      <c r="F18" s="241"/>
      <c r="G18" s="165"/>
      <c r="H18" s="153">
        <v>112012</v>
      </c>
      <c r="I18" s="154"/>
      <c r="J18" s="155"/>
    </row>
    <row r="19" spans="1:10" ht="12.75">
      <c r="A19" s="166">
        <v>4</v>
      </c>
      <c r="B19" s="235" t="s">
        <v>624</v>
      </c>
      <c r="C19" s="235"/>
      <c r="D19" s="235"/>
      <c r="E19" s="235"/>
      <c r="F19" s="249"/>
      <c r="G19" s="167">
        <v>72</v>
      </c>
      <c r="H19" s="168">
        <v>11300</v>
      </c>
      <c r="I19" s="154"/>
      <c r="J19" s="155"/>
    </row>
    <row r="20" spans="1:10" ht="12.75">
      <c r="A20" s="156"/>
      <c r="B20" s="242" t="s">
        <v>625</v>
      </c>
      <c r="C20" s="243"/>
      <c r="D20" s="243"/>
      <c r="E20" s="243"/>
      <c r="F20" s="243"/>
      <c r="G20" s="14"/>
      <c r="H20" s="169">
        <v>11301</v>
      </c>
      <c r="I20" s="154"/>
      <c r="J20" s="155"/>
    </row>
    <row r="21" spans="1:10" ht="12.75">
      <c r="A21" s="170">
        <v>5</v>
      </c>
      <c r="B21" s="249" t="s">
        <v>626</v>
      </c>
      <c r="C21" s="250"/>
      <c r="D21" s="250"/>
      <c r="E21" s="250"/>
      <c r="F21" s="250"/>
      <c r="G21" s="171">
        <v>73</v>
      </c>
      <c r="H21" s="171">
        <v>11400</v>
      </c>
      <c r="I21" s="154"/>
      <c r="J21" s="155"/>
    </row>
    <row r="22" spans="1:10" ht="12.75">
      <c r="A22" s="172">
        <v>6</v>
      </c>
      <c r="B22" s="249" t="s">
        <v>627</v>
      </c>
      <c r="C22" s="250"/>
      <c r="D22" s="250"/>
      <c r="E22" s="250"/>
      <c r="F22" s="250"/>
      <c r="G22" s="171">
        <v>75</v>
      </c>
      <c r="H22" s="173">
        <v>11500</v>
      </c>
      <c r="I22" s="154"/>
      <c r="J22" s="155"/>
    </row>
    <row r="23" spans="1:10" ht="12.75">
      <c r="A23" s="170">
        <v>7</v>
      </c>
      <c r="B23" s="235" t="s">
        <v>628</v>
      </c>
      <c r="C23" s="235"/>
      <c r="D23" s="235"/>
      <c r="E23" s="235"/>
      <c r="F23" s="249"/>
      <c r="G23" s="159">
        <v>77</v>
      </c>
      <c r="H23" s="159">
        <v>11600</v>
      </c>
      <c r="I23" s="154"/>
      <c r="J23" s="155"/>
    </row>
    <row r="24" spans="1:10" ht="13.5" thickBot="1">
      <c r="A24" s="174" t="s">
        <v>629</v>
      </c>
      <c r="B24" s="236" t="s">
        <v>630</v>
      </c>
      <c r="C24" s="236"/>
      <c r="D24" s="236"/>
      <c r="E24" s="236"/>
      <c r="F24" s="236"/>
      <c r="G24" s="175"/>
      <c r="H24" s="175">
        <v>11800</v>
      </c>
      <c r="I24" s="176"/>
      <c r="J24" s="177"/>
    </row>
    <row r="25" spans="1:10" ht="12.75">
      <c r="A25" s="178"/>
      <c r="B25" s="179"/>
      <c r="C25" s="179"/>
      <c r="D25" s="179"/>
      <c r="E25" s="179"/>
      <c r="F25" s="179"/>
      <c r="G25" s="179"/>
      <c r="H25" s="179"/>
      <c r="I25" s="180"/>
      <c r="J25" s="180"/>
    </row>
    <row r="26" spans="1:10" ht="12.75">
      <c r="A26" s="178"/>
      <c r="B26" s="179"/>
      <c r="C26" s="179"/>
      <c r="D26" s="179"/>
      <c r="E26" s="179"/>
      <c r="F26" s="179"/>
      <c r="G26" s="179"/>
      <c r="H26" s="179"/>
      <c r="I26" s="180"/>
      <c r="J26" s="180"/>
    </row>
    <row r="27" spans="1:10" ht="12.75">
      <c r="A27" s="178"/>
      <c r="B27" s="179"/>
      <c r="C27" s="179"/>
      <c r="D27" s="179"/>
      <c r="E27" s="179"/>
      <c r="F27" s="179"/>
      <c r="G27" s="179"/>
      <c r="H27" s="179"/>
      <c r="I27" s="180"/>
      <c r="J27" s="180"/>
    </row>
    <row r="28" spans="1:10" ht="12.75">
      <c r="A28" s="178"/>
      <c r="B28" s="179"/>
      <c r="C28" s="179"/>
      <c r="D28" s="179"/>
      <c r="E28" s="179"/>
      <c r="F28" s="179"/>
      <c r="G28" s="179"/>
      <c r="H28" s="179"/>
      <c r="I28" s="180" t="s">
        <v>535</v>
      </c>
      <c r="J28" s="180"/>
    </row>
    <row r="29" spans="1:10" ht="12.75">
      <c r="A29" s="178"/>
      <c r="B29" s="179"/>
      <c r="C29" s="179"/>
      <c r="D29" s="179"/>
      <c r="E29" s="179"/>
      <c r="F29" s="179"/>
      <c r="G29" s="179"/>
      <c r="H29" s="179"/>
      <c r="I29" s="180" t="s">
        <v>631</v>
      </c>
      <c r="J29" s="180"/>
    </row>
    <row r="30" spans="1:10" ht="12.75">
      <c r="A30" s="178"/>
      <c r="B30" s="179"/>
      <c r="C30" s="179"/>
      <c r="D30" s="179"/>
      <c r="E30" s="179"/>
      <c r="F30" s="179"/>
      <c r="G30" s="179"/>
      <c r="H30" s="179"/>
      <c r="I30" s="180"/>
      <c r="J30" s="180"/>
    </row>
    <row r="31" spans="1:10" ht="12.75">
      <c r="A31" s="178"/>
      <c r="B31" s="179"/>
      <c r="C31" s="179"/>
      <c r="D31" s="179"/>
      <c r="E31" s="179"/>
      <c r="F31" s="179"/>
      <c r="G31" s="179"/>
      <c r="H31" s="179"/>
      <c r="I31" s="180"/>
      <c r="J31" s="180"/>
    </row>
    <row r="32" spans="1:10" ht="12.75">
      <c r="A32" s="178"/>
      <c r="B32" s="179"/>
      <c r="C32" s="179"/>
      <c r="D32" s="179"/>
      <c r="E32" s="179"/>
      <c r="F32" s="179"/>
      <c r="G32" s="179"/>
      <c r="H32" s="179"/>
      <c r="I32" s="180"/>
      <c r="J32" s="180"/>
    </row>
    <row r="33" spans="1:10" ht="12.75">
      <c r="A33" s="178"/>
      <c r="B33" s="179"/>
      <c r="C33" s="179"/>
      <c r="D33" s="179"/>
      <c r="E33" s="179"/>
      <c r="F33" s="179"/>
      <c r="G33" s="179"/>
      <c r="H33" s="179"/>
      <c r="I33" s="180"/>
      <c r="J33" s="180"/>
    </row>
    <row r="34" spans="1:10" ht="12.75">
      <c r="A34" s="178"/>
      <c r="B34" s="179"/>
      <c r="C34" s="179"/>
      <c r="D34" s="179"/>
      <c r="E34" s="179"/>
      <c r="F34" s="179"/>
      <c r="G34" s="179"/>
      <c r="H34" s="179"/>
      <c r="I34" s="180"/>
      <c r="J34" s="180"/>
    </row>
    <row r="35" spans="1:10" ht="12.75">
      <c r="A35" s="178"/>
      <c r="B35" s="179"/>
      <c r="C35" s="179"/>
      <c r="D35" s="179"/>
      <c r="E35" s="179"/>
      <c r="F35" s="179"/>
      <c r="G35" s="179"/>
      <c r="H35" s="179"/>
      <c r="I35" s="180"/>
      <c r="J35" s="180"/>
    </row>
    <row r="36" spans="1:10" ht="12.75">
      <c r="A36" s="178"/>
      <c r="B36" s="179"/>
      <c r="C36" s="179"/>
      <c r="D36" s="179"/>
      <c r="E36" s="179"/>
      <c r="F36" s="179"/>
      <c r="G36" s="179"/>
      <c r="H36" s="179"/>
      <c r="I36" s="180"/>
      <c r="J36" s="180"/>
    </row>
    <row r="37" spans="1:10" ht="12.75">
      <c r="A37" s="178"/>
      <c r="B37" s="179"/>
      <c r="C37" s="179"/>
      <c r="D37" s="179"/>
      <c r="E37" s="179"/>
      <c r="F37" s="179"/>
      <c r="G37" s="179"/>
      <c r="H37" s="179"/>
      <c r="I37" s="180"/>
      <c r="J37" s="180"/>
    </row>
    <row r="38" spans="1:10" ht="12.75">
      <c r="A38" s="178"/>
      <c r="B38" s="179"/>
      <c r="C38" s="179"/>
      <c r="D38" s="179"/>
      <c r="E38" s="179"/>
      <c r="F38" s="179"/>
      <c r="G38" s="179"/>
      <c r="H38" s="179"/>
      <c r="I38" s="180"/>
      <c r="J38" s="180"/>
    </row>
    <row r="39" spans="1:10" ht="12.75">
      <c r="A39" s="178"/>
      <c r="B39" s="179"/>
      <c r="C39" s="179"/>
      <c r="D39" s="179"/>
      <c r="E39" s="179"/>
      <c r="F39" s="179"/>
      <c r="G39" s="179"/>
      <c r="H39" s="179"/>
      <c r="I39" s="180"/>
      <c r="J39" s="180"/>
    </row>
    <row r="40" spans="1:10" ht="12.75">
      <c r="A40" s="178"/>
      <c r="B40" s="179"/>
      <c r="C40" s="179"/>
      <c r="D40" s="179"/>
      <c r="E40" s="179"/>
      <c r="F40" s="179"/>
      <c r="G40" s="179"/>
      <c r="H40" s="179"/>
      <c r="I40" s="180"/>
      <c r="J40" s="180"/>
    </row>
    <row r="41" spans="1:10" ht="12.75">
      <c r="A41" s="178"/>
      <c r="B41" s="179"/>
      <c r="C41" s="179"/>
      <c r="D41" s="179"/>
      <c r="E41" s="179"/>
      <c r="F41" s="179"/>
      <c r="G41" s="179"/>
      <c r="H41" s="179"/>
      <c r="I41" s="180"/>
      <c r="J41" s="180"/>
    </row>
    <row r="42" spans="1:10" ht="12.75">
      <c r="A42" s="178"/>
      <c r="B42" s="179"/>
      <c r="C42" s="179"/>
      <c r="D42" s="179"/>
      <c r="E42" s="179"/>
      <c r="F42" s="179"/>
      <c r="G42" s="179"/>
      <c r="H42" s="179"/>
      <c r="I42" s="180"/>
      <c r="J42" s="180"/>
    </row>
    <row r="43" spans="1:10" ht="12.75">
      <c r="A43" s="178"/>
      <c r="B43" s="179"/>
      <c r="C43" s="179"/>
      <c r="D43" s="179"/>
      <c r="E43" s="179"/>
      <c r="F43" s="179"/>
      <c r="G43" s="179"/>
      <c r="H43" s="179"/>
      <c r="I43" s="180"/>
      <c r="J43" s="180"/>
    </row>
    <row r="44" spans="1:10" ht="12.75">
      <c r="A44" s="178"/>
      <c r="B44" s="179"/>
      <c r="C44" s="179"/>
      <c r="D44" s="179"/>
      <c r="E44" s="179"/>
      <c r="F44" s="179"/>
      <c r="G44" s="179"/>
      <c r="H44" s="179"/>
      <c r="I44" s="180"/>
      <c r="J44" s="180"/>
    </row>
    <row r="45" spans="1:10" ht="12.75">
      <c r="A45" s="178"/>
      <c r="B45" s="179"/>
      <c r="C45" s="179"/>
      <c r="D45" s="179"/>
      <c r="E45" s="179"/>
      <c r="F45" s="179"/>
      <c r="G45" s="179"/>
      <c r="H45" s="179"/>
      <c r="I45" s="180"/>
      <c r="J45" s="180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80"/>
      <c r="J46" s="180"/>
    </row>
    <row r="47" spans="1:10" ht="12.75">
      <c r="A47" s="178"/>
      <c r="B47" s="179"/>
      <c r="C47" s="179"/>
      <c r="D47" s="179"/>
      <c r="E47" s="179"/>
      <c r="F47" s="179"/>
      <c r="G47" s="179"/>
      <c r="H47" s="179"/>
      <c r="I47" s="180"/>
      <c r="J47" s="180"/>
    </row>
    <row r="48" spans="1:10" ht="12.75">
      <c r="A48" s="178"/>
      <c r="B48" s="179"/>
      <c r="C48" s="179"/>
      <c r="D48" s="179"/>
      <c r="E48" s="179"/>
      <c r="F48" s="179"/>
      <c r="G48" s="179"/>
      <c r="H48" s="179"/>
      <c r="I48" s="180"/>
      <c r="J48" s="180"/>
    </row>
    <row r="49" spans="1:10" ht="12.75">
      <c r="A49" s="178"/>
      <c r="B49" s="179"/>
      <c r="C49" s="179"/>
      <c r="D49" s="179"/>
      <c r="E49" s="179"/>
      <c r="F49" s="179"/>
      <c r="G49" s="179"/>
      <c r="H49" s="179"/>
      <c r="I49" s="180"/>
      <c r="J49" s="180"/>
    </row>
    <row r="50" spans="1:10" ht="12.75">
      <c r="A50" s="178"/>
      <c r="B50" s="179"/>
      <c r="C50" s="179"/>
      <c r="D50" s="179"/>
      <c r="E50" s="179"/>
      <c r="F50" s="179"/>
      <c r="G50" s="179"/>
      <c r="H50" s="179"/>
      <c r="I50" s="180"/>
      <c r="J50" s="180"/>
    </row>
    <row r="51" spans="1:10" ht="12.75">
      <c r="A51" s="178"/>
      <c r="B51" s="179"/>
      <c r="C51" s="179"/>
      <c r="D51" s="179"/>
      <c r="E51" s="179"/>
      <c r="F51" s="179"/>
      <c r="G51" s="179"/>
      <c r="H51" s="179"/>
      <c r="I51" s="180"/>
      <c r="J51" s="180"/>
    </row>
    <row r="52" spans="1:10" ht="12.75">
      <c r="A52" s="4"/>
      <c r="B52" s="7" t="s">
        <v>537</v>
      </c>
      <c r="C52" s="141"/>
      <c r="D52" s="141"/>
      <c r="E52" s="4"/>
      <c r="F52" s="4"/>
      <c r="G52" s="4"/>
      <c r="H52" s="4"/>
      <c r="I52" s="4"/>
      <c r="J52" s="4"/>
    </row>
    <row r="53" spans="1:10" ht="12.75">
      <c r="A53" s="4"/>
      <c r="B53" s="7" t="s">
        <v>599</v>
      </c>
      <c r="C53" s="141"/>
      <c r="D53" s="141"/>
      <c r="E53" s="4"/>
      <c r="F53" s="4"/>
      <c r="G53" s="4"/>
      <c r="H53" s="4"/>
      <c r="I53" s="4"/>
      <c r="J53" s="4"/>
    </row>
    <row r="54" spans="1:10" ht="12.75">
      <c r="A54" s="4"/>
      <c r="B54" s="3"/>
      <c r="C54" s="4"/>
      <c r="D54" s="4"/>
      <c r="E54" s="4"/>
      <c r="F54" s="4"/>
      <c r="G54" s="4"/>
      <c r="H54" s="4"/>
      <c r="I54" s="3" t="s">
        <v>632</v>
      </c>
      <c r="J54" s="4"/>
    </row>
    <row r="55" spans="1:10" ht="12.75">
      <c r="A55" s="142"/>
      <c r="B55" s="142"/>
      <c r="C55" s="142"/>
      <c r="D55" s="142"/>
      <c r="E55" s="142"/>
      <c r="F55" s="142"/>
      <c r="G55" s="142"/>
      <c r="H55" s="142"/>
      <c r="I55" s="143"/>
      <c r="J55" s="144" t="s">
        <v>601</v>
      </c>
    </row>
    <row r="56" spans="1:10" ht="12.75">
      <c r="A56" s="237" t="s">
        <v>602</v>
      </c>
      <c r="B56" s="238"/>
      <c r="C56" s="238"/>
      <c r="D56" s="238"/>
      <c r="E56" s="238"/>
      <c r="F56" s="238"/>
      <c r="G56" s="238"/>
      <c r="H56" s="238"/>
      <c r="I56" s="238"/>
      <c r="J56" s="239"/>
    </row>
    <row r="57" spans="1:10" ht="33" thickBot="1">
      <c r="A57" s="181"/>
      <c r="B57" s="280" t="s">
        <v>633</v>
      </c>
      <c r="C57" s="245"/>
      <c r="D57" s="245"/>
      <c r="E57" s="245"/>
      <c r="F57" s="246"/>
      <c r="G57" s="182" t="s">
        <v>604</v>
      </c>
      <c r="H57" s="182" t="s">
        <v>605</v>
      </c>
      <c r="I57" s="183" t="s">
        <v>506</v>
      </c>
      <c r="J57" s="183" t="s">
        <v>606</v>
      </c>
    </row>
    <row r="58" spans="1:10" ht="12.75">
      <c r="A58" s="184">
        <v>1</v>
      </c>
      <c r="B58" s="247" t="s">
        <v>634</v>
      </c>
      <c r="C58" s="248"/>
      <c r="D58" s="248"/>
      <c r="E58" s="248"/>
      <c r="F58" s="248"/>
      <c r="G58" s="185">
        <v>60</v>
      </c>
      <c r="H58" s="185">
        <v>12100</v>
      </c>
      <c r="I58" s="186"/>
      <c r="J58" s="187"/>
    </row>
    <row r="59" spans="1:10" ht="12.75">
      <c r="A59" s="188" t="s">
        <v>635</v>
      </c>
      <c r="B59" s="276" t="s">
        <v>636</v>
      </c>
      <c r="C59" s="276" t="s">
        <v>637</v>
      </c>
      <c r="D59" s="276"/>
      <c r="E59" s="276"/>
      <c r="F59" s="276"/>
      <c r="G59" s="189" t="s">
        <v>638</v>
      </c>
      <c r="H59" s="189">
        <v>12101</v>
      </c>
      <c r="I59" s="190"/>
      <c r="J59" s="191"/>
    </row>
    <row r="60" spans="1:10" ht="12.75">
      <c r="A60" s="188" t="s">
        <v>611</v>
      </c>
      <c r="B60" s="276" t="s">
        <v>639</v>
      </c>
      <c r="C60" s="276" t="s">
        <v>637</v>
      </c>
      <c r="D60" s="276"/>
      <c r="E60" s="276"/>
      <c r="F60" s="276"/>
      <c r="G60" s="189"/>
      <c r="H60" s="192">
        <v>12102</v>
      </c>
      <c r="I60" s="190"/>
      <c r="J60" s="191"/>
    </row>
    <row r="61" spans="1:10" ht="12.75">
      <c r="A61" s="188" t="s">
        <v>613</v>
      </c>
      <c r="B61" s="276" t="s">
        <v>640</v>
      </c>
      <c r="C61" s="276" t="s">
        <v>637</v>
      </c>
      <c r="D61" s="276"/>
      <c r="E61" s="276"/>
      <c r="F61" s="276"/>
      <c r="G61" s="189" t="s">
        <v>641</v>
      </c>
      <c r="H61" s="189">
        <v>12103</v>
      </c>
      <c r="I61" s="190"/>
      <c r="J61" s="191"/>
    </row>
    <row r="62" spans="1:10" ht="12.75">
      <c r="A62" s="188" t="s">
        <v>642</v>
      </c>
      <c r="B62" s="278" t="s">
        <v>643</v>
      </c>
      <c r="C62" s="276" t="s">
        <v>637</v>
      </c>
      <c r="D62" s="276"/>
      <c r="E62" s="276"/>
      <c r="F62" s="276"/>
      <c r="G62" s="189"/>
      <c r="H62" s="192">
        <v>12104</v>
      </c>
      <c r="I62" s="190"/>
      <c r="J62" s="191"/>
    </row>
    <row r="63" spans="1:10" ht="12.75">
      <c r="A63" s="188" t="s">
        <v>644</v>
      </c>
      <c r="B63" s="276" t="s">
        <v>645</v>
      </c>
      <c r="C63" s="276" t="s">
        <v>637</v>
      </c>
      <c r="D63" s="276"/>
      <c r="E63" s="276"/>
      <c r="F63" s="276"/>
      <c r="G63" s="189" t="s">
        <v>646</v>
      </c>
      <c r="H63" s="192">
        <v>12105</v>
      </c>
      <c r="I63" s="190"/>
      <c r="J63" s="191"/>
    </row>
    <row r="64" spans="1:10" ht="12.75">
      <c r="A64" s="193">
        <v>2</v>
      </c>
      <c r="B64" s="274" t="s">
        <v>647</v>
      </c>
      <c r="C64" s="274"/>
      <c r="D64" s="274"/>
      <c r="E64" s="274"/>
      <c r="F64" s="274"/>
      <c r="G64" s="194">
        <v>64</v>
      </c>
      <c r="H64" s="194">
        <v>12200</v>
      </c>
      <c r="I64" s="190"/>
      <c r="J64" s="191"/>
    </row>
    <row r="65" spans="1:10" ht="12.75">
      <c r="A65" s="195" t="s">
        <v>648</v>
      </c>
      <c r="B65" s="274" t="s">
        <v>649</v>
      </c>
      <c r="C65" s="279"/>
      <c r="D65" s="279"/>
      <c r="E65" s="279"/>
      <c r="F65" s="279"/>
      <c r="G65" s="192">
        <v>641</v>
      </c>
      <c r="H65" s="192">
        <v>12201</v>
      </c>
      <c r="I65" s="190"/>
      <c r="J65" s="191"/>
    </row>
    <row r="66" spans="1:10" ht="12.75">
      <c r="A66" s="195" t="s">
        <v>650</v>
      </c>
      <c r="B66" s="279" t="s">
        <v>651</v>
      </c>
      <c r="C66" s="279"/>
      <c r="D66" s="279"/>
      <c r="E66" s="279"/>
      <c r="F66" s="279"/>
      <c r="G66" s="192">
        <v>644</v>
      </c>
      <c r="H66" s="192">
        <v>12202</v>
      </c>
      <c r="I66" s="190"/>
      <c r="J66" s="191"/>
    </row>
    <row r="67" spans="1:10" ht="12.75">
      <c r="A67" s="193">
        <v>3</v>
      </c>
      <c r="B67" s="274" t="s">
        <v>652</v>
      </c>
      <c r="C67" s="274"/>
      <c r="D67" s="274"/>
      <c r="E67" s="274"/>
      <c r="F67" s="274"/>
      <c r="G67" s="194">
        <v>68</v>
      </c>
      <c r="H67" s="194">
        <v>12300</v>
      </c>
      <c r="I67" s="190"/>
      <c r="J67" s="191"/>
    </row>
    <row r="68" spans="1:10" ht="12.75">
      <c r="A68" s="193">
        <v>4</v>
      </c>
      <c r="B68" s="274" t="s">
        <v>653</v>
      </c>
      <c r="C68" s="274"/>
      <c r="D68" s="274"/>
      <c r="E68" s="274"/>
      <c r="F68" s="274"/>
      <c r="G68" s="194">
        <v>61</v>
      </c>
      <c r="H68" s="194">
        <v>12400</v>
      </c>
      <c r="I68" s="190"/>
      <c r="J68" s="191"/>
    </row>
    <row r="69" spans="1:10" ht="12.75">
      <c r="A69" s="195" t="s">
        <v>608</v>
      </c>
      <c r="B69" s="272" t="s">
        <v>654</v>
      </c>
      <c r="C69" s="272"/>
      <c r="D69" s="272"/>
      <c r="E69" s="272"/>
      <c r="F69" s="272"/>
      <c r="G69" s="189"/>
      <c r="H69" s="189">
        <v>12401</v>
      </c>
      <c r="I69" s="190"/>
      <c r="J69" s="191"/>
    </row>
    <row r="70" spans="1:10" ht="12.75">
      <c r="A70" s="195" t="s">
        <v>617</v>
      </c>
      <c r="B70" s="272" t="s">
        <v>655</v>
      </c>
      <c r="C70" s="272"/>
      <c r="D70" s="272"/>
      <c r="E70" s="272"/>
      <c r="F70" s="272"/>
      <c r="G70" s="196">
        <v>611</v>
      </c>
      <c r="H70" s="189">
        <v>12402</v>
      </c>
      <c r="I70" s="190"/>
      <c r="J70" s="191"/>
    </row>
    <row r="71" spans="1:10" ht="12.75">
      <c r="A71" s="195" t="s">
        <v>619</v>
      </c>
      <c r="B71" s="272" t="s">
        <v>656</v>
      </c>
      <c r="C71" s="272"/>
      <c r="D71" s="272"/>
      <c r="E71" s="272"/>
      <c r="F71" s="272"/>
      <c r="G71" s="189">
        <v>613</v>
      </c>
      <c r="H71" s="189">
        <v>12403</v>
      </c>
      <c r="I71" s="190"/>
      <c r="J71" s="191"/>
    </row>
    <row r="72" spans="1:10" ht="12.75">
      <c r="A72" s="195" t="s">
        <v>657</v>
      </c>
      <c r="B72" s="272" t="s">
        <v>658</v>
      </c>
      <c r="C72" s="272"/>
      <c r="D72" s="272"/>
      <c r="E72" s="272"/>
      <c r="F72" s="272"/>
      <c r="G72" s="196">
        <v>615</v>
      </c>
      <c r="H72" s="189">
        <v>12404</v>
      </c>
      <c r="I72" s="194"/>
      <c r="J72" s="197"/>
    </row>
    <row r="73" spans="1:10" ht="12.75">
      <c r="A73" s="195" t="s">
        <v>659</v>
      </c>
      <c r="B73" s="272" t="s">
        <v>660</v>
      </c>
      <c r="C73" s="272"/>
      <c r="D73" s="272"/>
      <c r="E73" s="272"/>
      <c r="F73" s="272"/>
      <c r="G73" s="196">
        <v>616</v>
      </c>
      <c r="H73" s="189">
        <v>12405</v>
      </c>
      <c r="I73" s="190"/>
      <c r="J73" s="191"/>
    </row>
    <row r="74" spans="1:10" ht="12.75">
      <c r="A74" s="195" t="s">
        <v>661</v>
      </c>
      <c r="B74" s="272" t="s">
        <v>662</v>
      </c>
      <c r="C74" s="272"/>
      <c r="D74" s="272"/>
      <c r="E74" s="272"/>
      <c r="F74" s="272"/>
      <c r="G74" s="196">
        <v>617</v>
      </c>
      <c r="H74" s="189">
        <v>12406</v>
      </c>
      <c r="I74" s="190"/>
      <c r="J74" s="191"/>
    </row>
    <row r="75" spans="1:10" ht="12.75">
      <c r="A75" s="195" t="s">
        <v>663</v>
      </c>
      <c r="B75" s="276" t="s">
        <v>664</v>
      </c>
      <c r="C75" s="276" t="s">
        <v>637</v>
      </c>
      <c r="D75" s="276"/>
      <c r="E75" s="276"/>
      <c r="F75" s="276"/>
      <c r="G75" s="196">
        <v>618</v>
      </c>
      <c r="H75" s="189">
        <v>12407</v>
      </c>
      <c r="I75" s="190"/>
      <c r="J75" s="191"/>
    </row>
    <row r="76" spans="1:10" ht="12.75">
      <c r="A76" s="195" t="s">
        <v>665</v>
      </c>
      <c r="B76" s="276" t="s">
        <v>666</v>
      </c>
      <c r="C76" s="276"/>
      <c r="D76" s="276"/>
      <c r="E76" s="276"/>
      <c r="F76" s="276"/>
      <c r="G76" s="196">
        <v>623</v>
      </c>
      <c r="H76" s="189">
        <v>12408</v>
      </c>
      <c r="I76" s="190"/>
      <c r="J76" s="191"/>
    </row>
    <row r="77" spans="1:10" ht="12.75">
      <c r="A77" s="195" t="s">
        <v>667</v>
      </c>
      <c r="B77" s="276" t="s">
        <v>668</v>
      </c>
      <c r="C77" s="276"/>
      <c r="D77" s="276"/>
      <c r="E77" s="276"/>
      <c r="F77" s="276"/>
      <c r="G77" s="196">
        <v>624</v>
      </c>
      <c r="H77" s="189">
        <v>12409</v>
      </c>
      <c r="I77" s="190"/>
      <c r="J77" s="191"/>
    </row>
    <row r="78" spans="1:10" ht="12.75">
      <c r="A78" s="195" t="s">
        <v>669</v>
      </c>
      <c r="B78" s="276" t="s">
        <v>670</v>
      </c>
      <c r="C78" s="276"/>
      <c r="D78" s="276"/>
      <c r="E78" s="276"/>
      <c r="F78" s="276"/>
      <c r="G78" s="196">
        <v>625</v>
      </c>
      <c r="H78" s="189">
        <v>12410</v>
      </c>
      <c r="I78" s="190"/>
      <c r="J78" s="191"/>
    </row>
    <row r="79" spans="1:10" ht="12.75">
      <c r="A79" s="195" t="s">
        <v>671</v>
      </c>
      <c r="B79" s="276" t="s">
        <v>672</v>
      </c>
      <c r="C79" s="276"/>
      <c r="D79" s="276"/>
      <c r="E79" s="276"/>
      <c r="F79" s="276"/>
      <c r="G79" s="196">
        <v>626</v>
      </c>
      <c r="H79" s="189">
        <v>12411</v>
      </c>
      <c r="I79" s="190"/>
      <c r="J79" s="191"/>
    </row>
    <row r="80" spans="1:10" ht="12.75">
      <c r="A80" s="198" t="s">
        <v>673</v>
      </c>
      <c r="B80" s="276" t="s">
        <v>674</v>
      </c>
      <c r="C80" s="276"/>
      <c r="D80" s="276"/>
      <c r="E80" s="276"/>
      <c r="F80" s="276"/>
      <c r="G80" s="196">
        <v>627</v>
      </c>
      <c r="H80" s="189">
        <v>12412</v>
      </c>
      <c r="I80" s="190"/>
      <c r="J80" s="191"/>
    </row>
    <row r="81" spans="1:10" ht="12.75">
      <c r="A81" s="195"/>
      <c r="B81" s="277" t="s">
        <v>675</v>
      </c>
      <c r="C81" s="277"/>
      <c r="D81" s="277"/>
      <c r="E81" s="277"/>
      <c r="F81" s="277"/>
      <c r="G81" s="196">
        <v>6271</v>
      </c>
      <c r="H81" s="196">
        <v>124121</v>
      </c>
      <c r="I81" s="190"/>
      <c r="J81" s="191"/>
    </row>
    <row r="82" spans="1:10" ht="12.75">
      <c r="A82" s="195"/>
      <c r="B82" s="277" t="s">
        <v>676</v>
      </c>
      <c r="C82" s="277"/>
      <c r="D82" s="277"/>
      <c r="E82" s="277"/>
      <c r="F82" s="277"/>
      <c r="G82" s="196">
        <v>6272</v>
      </c>
      <c r="H82" s="196">
        <v>124122</v>
      </c>
      <c r="I82" s="190"/>
      <c r="J82" s="191"/>
    </row>
    <row r="83" spans="1:10" ht="12.75">
      <c r="A83" s="195" t="s">
        <v>677</v>
      </c>
      <c r="B83" s="276" t="s">
        <v>678</v>
      </c>
      <c r="C83" s="276"/>
      <c r="D83" s="276"/>
      <c r="E83" s="276"/>
      <c r="F83" s="276"/>
      <c r="G83" s="196">
        <v>628</v>
      </c>
      <c r="H83" s="196">
        <v>12413</v>
      </c>
      <c r="I83" s="190"/>
      <c r="J83" s="191"/>
    </row>
    <row r="84" spans="1:10" ht="12.75">
      <c r="A84" s="193">
        <v>5</v>
      </c>
      <c r="B84" s="278" t="s">
        <v>679</v>
      </c>
      <c r="C84" s="276"/>
      <c r="D84" s="276"/>
      <c r="E84" s="276"/>
      <c r="F84" s="276"/>
      <c r="G84" s="190">
        <v>63</v>
      </c>
      <c r="H84" s="190">
        <v>12500</v>
      </c>
      <c r="I84" s="190"/>
      <c r="J84" s="191"/>
    </row>
    <row r="85" spans="1:10" ht="12.75">
      <c r="A85" s="195" t="s">
        <v>608</v>
      </c>
      <c r="B85" s="276" t="s">
        <v>680</v>
      </c>
      <c r="C85" s="276"/>
      <c r="D85" s="276"/>
      <c r="E85" s="276"/>
      <c r="F85" s="276"/>
      <c r="G85" s="196">
        <v>632</v>
      </c>
      <c r="H85" s="196">
        <v>12501</v>
      </c>
      <c r="I85" s="190"/>
      <c r="J85" s="191"/>
    </row>
    <row r="86" spans="1:10" ht="12.75">
      <c r="A86" s="195" t="s">
        <v>617</v>
      </c>
      <c r="B86" s="276" t="s">
        <v>681</v>
      </c>
      <c r="C86" s="276"/>
      <c r="D86" s="276"/>
      <c r="E86" s="276"/>
      <c r="F86" s="276"/>
      <c r="G86" s="196">
        <v>633</v>
      </c>
      <c r="H86" s="196">
        <v>12502</v>
      </c>
      <c r="I86" s="190"/>
      <c r="J86" s="191"/>
    </row>
    <row r="87" spans="1:10" ht="12.75">
      <c r="A87" s="195" t="s">
        <v>619</v>
      </c>
      <c r="B87" s="276" t="s">
        <v>682</v>
      </c>
      <c r="C87" s="276"/>
      <c r="D87" s="276"/>
      <c r="E87" s="276"/>
      <c r="F87" s="276"/>
      <c r="G87" s="196">
        <v>634</v>
      </c>
      <c r="H87" s="196">
        <v>12503</v>
      </c>
      <c r="I87" s="190"/>
      <c r="J87" s="191"/>
    </row>
    <row r="88" spans="1:10" ht="12.75">
      <c r="A88" s="195" t="s">
        <v>657</v>
      </c>
      <c r="B88" s="276" t="s">
        <v>683</v>
      </c>
      <c r="C88" s="276"/>
      <c r="D88" s="276"/>
      <c r="E88" s="276"/>
      <c r="F88" s="276"/>
      <c r="G88" s="196" t="s">
        <v>684</v>
      </c>
      <c r="H88" s="196">
        <v>12504</v>
      </c>
      <c r="I88" s="190"/>
      <c r="J88" s="191"/>
    </row>
    <row r="89" spans="1:10" ht="12.75">
      <c r="A89" s="193" t="s">
        <v>685</v>
      </c>
      <c r="B89" s="274" t="s">
        <v>686</v>
      </c>
      <c r="C89" s="274"/>
      <c r="D89" s="274"/>
      <c r="E89" s="274"/>
      <c r="F89" s="274"/>
      <c r="G89" s="196"/>
      <c r="H89" s="196">
        <v>12600</v>
      </c>
      <c r="I89" s="190"/>
      <c r="J89" s="191"/>
    </row>
    <row r="90" spans="1:10" ht="12.75">
      <c r="A90" s="199"/>
      <c r="B90" s="44" t="s">
        <v>687</v>
      </c>
      <c r="C90" s="200"/>
      <c r="D90" s="200"/>
      <c r="E90" s="200"/>
      <c r="F90" s="200"/>
      <c r="G90" s="200"/>
      <c r="H90" s="200"/>
      <c r="I90" s="201"/>
      <c r="J90" s="202"/>
    </row>
    <row r="91" spans="1:10" ht="12.75">
      <c r="A91" s="203">
        <v>1</v>
      </c>
      <c r="B91" s="275" t="s">
        <v>688</v>
      </c>
      <c r="C91" s="275"/>
      <c r="D91" s="275"/>
      <c r="E91" s="275"/>
      <c r="F91" s="275"/>
      <c r="G91" s="190"/>
      <c r="H91" s="190">
        <v>14000</v>
      </c>
      <c r="I91" s="190"/>
      <c r="J91" s="191"/>
    </row>
    <row r="92" spans="1:10" ht="12.75">
      <c r="A92" s="203">
        <v>2</v>
      </c>
      <c r="B92" s="275" t="s">
        <v>689</v>
      </c>
      <c r="C92" s="275"/>
      <c r="D92" s="275"/>
      <c r="E92" s="275"/>
      <c r="F92" s="275"/>
      <c r="G92" s="190"/>
      <c r="H92" s="190">
        <v>15000</v>
      </c>
      <c r="I92" s="190"/>
      <c r="J92" s="191"/>
    </row>
    <row r="93" spans="1:10" ht="12.75">
      <c r="A93" s="204" t="s">
        <v>608</v>
      </c>
      <c r="B93" s="272" t="s">
        <v>690</v>
      </c>
      <c r="C93" s="272"/>
      <c r="D93" s="272"/>
      <c r="E93" s="272"/>
      <c r="F93" s="272"/>
      <c r="G93" s="190"/>
      <c r="H93" s="196">
        <v>15001</v>
      </c>
      <c r="I93" s="190"/>
      <c r="J93" s="191"/>
    </row>
    <row r="94" spans="1:10" ht="12.75">
      <c r="A94" s="204"/>
      <c r="B94" s="271" t="s">
        <v>691</v>
      </c>
      <c r="C94" s="271"/>
      <c r="D94" s="271"/>
      <c r="E94" s="271"/>
      <c r="F94" s="271"/>
      <c r="G94" s="190"/>
      <c r="H94" s="196">
        <v>150011</v>
      </c>
      <c r="I94" s="190"/>
      <c r="J94" s="191"/>
    </row>
    <row r="95" spans="1:10" ht="12.75">
      <c r="A95" s="205" t="s">
        <v>617</v>
      </c>
      <c r="B95" s="272" t="s">
        <v>692</v>
      </c>
      <c r="C95" s="272"/>
      <c r="D95" s="272"/>
      <c r="E95" s="272"/>
      <c r="F95" s="272"/>
      <c r="G95" s="190"/>
      <c r="H95" s="196">
        <v>15002</v>
      </c>
      <c r="I95" s="190"/>
      <c r="J95" s="191"/>
    </row>
    <row r="96" spans="1:10" ht="13.5" thickBot="1">
      <c r="A96" s="206"/>
      <c r="B96" s="273" t="s">
        <v>693</v>
      </c>
      <c r="C96" s="273"/>
      <c r="D96" s="273"/>
      <c r="E96" s="273"/>
      <c r="F96" s="273"/>
      <c r="G96" s="207"/>
      <c r="H96" s="208">
        <v>150021</v>
      </c>
      <c r="I96" s="207"/>
      <c r="J96" s="209"/>
    </row>
    <row r="97" spans="1:10" ht="12.75">
      <c r="A97" s="117"/>
      <c r="B97" s="117"/>
      <c r="C97" s="117"/>
      <c r="D97" s="117"/>
      <c r="E97" s="117"/>
      <c r="F97" s="117"/>
      <c r="G97" s="117"/>
      <c r="H97" s="117"/>
      <c r="I97" s="210" t="s">
        <v>535</v>
      </c>
      <c r="J97" s="210"/>
    </row>
    <row r="98" spans="1:10" ht="15.75">
      <c r="A98" s="4"/>
      <c r="B98" s="4"/>
      <c r="C98" s="4"/>
      <c r="D98" s="4"/>
      <c r="E98" s="4"/>
      <c r="F98" s="4"/>
      <c r="G98" s="4"/>
      <c r="H98" s="4"/>
      <c r="I98" s="211"/>
      <c r="J98" s="211"/>
    </row>
    <row r="99" spans="1:10" ht="15.75">
      <c r="A99" s="4"/>
      <c r="B99" s="4"/>
      <c r="C99" s="4"/>
      <c r="D99" s="4"/>
      <c r="E99" s="4"/>
      <c r="F99" s="4"/>
      <c r="G99" s="4"/>
      <c r="H99" s="4"/>
      <c r="I99" s="4" t="s">
        <v>536</v>
      </c>
      <c r="J99" s="211"/>
    </row>
    <row r="100" spans="1:10" ht="15.75">
      <c r="A100" s="4"/>
      <c r="B100" s="4"/>
      <c r="C100" s="4"/>
      <c r="D100" s="4"/>
      <c r="E100" s="4"/>
      <c r="F100" s="4"/>
      <c r="G100" s="4"/>
      <c r="H100" s="4"/>
      <c r="I100" s="4"/>
      <c r="J100" s="211"/>
    </row>
    <row r="101" spans="1:10" ht="15.75">
      <c r="A101" s="4"/>
      <c r="B101" s="4"/>
      <c r="C101" s="4"/>
      <c r="D101" s="4"/>
      <c r="E101" s="4"/>
      <c r="F101" s="4"/>
      <c r="G101" s="4"/>
      <c r="H101" s="4"/>
      <c r="I101" s="4"/>
      <c r="J101" s="211"/>
    </row>
  </sheetData>
  <sheetProtection/>
  <mergeCells count="59">
    <mergeCell ref="A6:J6"/>
    <mergeCell ref="B7:F7"/>
    <mergeCell ref="B8:F8"/>
    <mergeCell ref="B9:F9"/>
    <mergeCell ref="B16:F16"/>
    <mergeCell ref="B17:F17"/>
    <mergeCell ref="B10:F10"/>
    <mergeCell ref="B11:F11"/>
    <mergeCell ref="B12:F12"/>
    <mergeCell ref="B13:F13"/>
    <mergeCell ref="B14:F14"/>
    <mergeCell ref="B15:F15"/>
    <mergeCell ref="B18:F18"/>
    <mergeCell ref="B19:F19"/>
    <mergeCell ref="B20:F20"/>
    <mergeCell ref="B21:F21"/>
    <mergeCell ref="B22:F22"/>
    <mergeCell ref="B23:F23"/>
    <mergeCell ref="B24:F24"/>
    <mergeCell ref="A56:J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94:F94"/>
    <mergeCell ref="B95:F95"/>
    <mergeCell ref="B96:F96"/>
    <mergeCell ref="B89:F89"/>
    <mergeCell ref="B91:F91"/>
    <mergeCell ref="B92:F92"/>
    <mergeCell ref="B93:F9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13.28125" style="0" customWidth="1"/>
    <col min="3" max="3" width="34.57421875" style="0" customWidth="1"/>
    <col min="4" max="4" width="23.28125" style="0" customWidth="1"/>
  </cols>
  <sheetData>
    <row r="1" ht="12.75">
      <c r="B1" s="7" t="s">
        <v>537</v>
      </c>
    </row>
    <row r="2" ht="12.75">
      <c r="B2" s="7" t="s">
        <v>538</v>
      </c>
    </row>
    <row r="3" spans="2:4" ht="12.75">
      <c r="B3" s="7"/>
      <c r="D3" s="3" t="s">
        <v>539</v>
      </c>
    </row>
    <row r="5" spans="1:4" ht="12.75">
      <c r="A5" s="1"/>
      <c r="B5" s="1"/>
      <c r="C5" s="14" t="s">
        <v>540</v>
      </c>
      <c r="D5" s="14" t="s">
        <v>541</v>
      </c>
    </row>
    <row r="6" spans="1:4" ht="12.75">
      <c r="A6" s="1">
        <v>1</v>
      </c>
      <c r="B6" s="14" t="s">
        <v>542</v>
      </c>
      <c r="C6" s="133" t="s">
        <v>543</v>
      </c>
      <c r="D6" s="133"/>
    </row>
    <row r="7" spans="1:4" ht="12.75">
      <c r="A7" s="1">
        <v>2</v>
      </c>
      <c r="B7" s="14" t="s">
        <v>542</v>
      </c>
      <c r="C7" s="133" t="s">
        <v>544</v>
      </c>
      <c r="D7" s="1"/>
    </row>
    <row r="8" spans="1:4" ht="12.75">
      <c r="A8" s="1">
        <v>3</v>
      </c>
      <c r="B8" s="14" t="s">
        <v>542</v>
      </c>
      <c r="C8" s="133" t="s">
        <v>545</v>
      </c>
      <c r="D8" s="1"/>
    </row>
    <row r="9" spans="1:4" ht="12.75">
      <c r="A9" s="1">
        <v>4</v>
      </c>
      <c r="B9" s="14" t="s">
        <v>542</v>
      </c>
      <c r="C9" s="133" t="s">
        <v>546</v>
      </c>
      <c r="D9" s="1"/>
    </row>
    <row r="10" spans="1:4" ht="12.75">
      <c r="A10" s="1">
        <v>5</v>
      </c>
      <c r="B10" s="14" t="s">
        <v>542</v>
      </c>
      <c r="C10" s="133" t="s">
        <v>547</v>
      </c>
      <c r="D10" s="1"/>
    </row>
    <row r="11" spans="1:4" ht="12.75">
      <c r="A11" s="1">
        <v>6</v>
      </c>
      <c r="B11" s="14" t="s">
        <v>542</v>
      </c>
      <c r="C11" s="133" t="s">
        <v>548</v>
      </c>
      <c r="D11" s="1"/>
    </row>
    <row r="12" spans="1:4" ht="12.75">
      <c r="A12" s="1">
        <v>7</v>
      </c>
      <c r="B12" s="14" t="s">
        <v>542</v>
      </c>
      <c r="C12" s="133" t="s">
        <v>549</v>
      </c>
      <c r="D12" s="1"/>
    </row>
    <row r="13" spans="1:4" ht="12.75">
      <c r="A13" s="1">
        <v>8</v>
      </c>
      <c r="B13" s="14" t="s">
        <v>542</v>
      </c>
      <c r="C13" s="133" t="s">
        <v>550</v>
      </c>
      <c r="D13" s="1"/>
    </row>
    <row r="14" spans="1:4" ht="12.75">
      <c r="A14" s="14" t="s">
        <v>2</v>
      </c>
      <c r="B14" s="14"/>
      <c r="C14" s="14" t="s">
        <v>551</v>
      </c>
      <c r="D14" s="14"/>
    </row>
    <row r="15" spans="1:4" ht="12.75">
      <c r="A15" s="1">
        <v>9</v>
      </c>
      <c r="B15" s="14" t="s">
        <v>552</v>
      </c>
      <c r="C15" s="133" t="s">
        <v>553</v>
      </c>
      <c r="D15" s="1"/>
    </row>
    <row r="16" spans="1:4" ht="12.75">
      <c r="A16" s="1">
        <v>10</v>
      </c>
      <c r="B16" s="14" t="s">
        <v>552</v>
      </c>
      <c r="C16" s="133" t="s">
        <v>554</v>
      </c>
      <c r="D16" s="133"/>
    </row>
    <row r="17" spans="1:4" ht="12.75">
      <c r="A17" s="1">
        <v>11</v>
      </c>
      <c r="B17" s="14" t="s">
        <v>552</v>
      </c>
      <c r="C17" s="133" t="s">
        <v>555</v>
      </c>
      <c r="D17" s="1"/>
    </row>
    <row r="18" spans="1:4" ht="12.75">
      <c r="A18" s="14" t="s">
        <v>29</v>
      </c>
      <c r="B18" s="14"/>
      <c r="C18" s="14" t="s">
        <v>556</v>
      </c>
      <c r="D18" s="14"/>
    </row>
    <row r="19" spans="1:4" ht="12.75">
      <c r="A19" s="1">
        <v>12</v>
      </c>
      <c r="B19" s="14" t="s">
        <v>557</v>
      </c>
      <c r="C19" s="133" t="s">
        <v>558</v>
      </c>
      <c r="D19" s="1"/>
    </row>
    <row r="20" spans="1:4" ht="12.75">
      <c r="A20" s="1">
        <v>13</v>
      </c>
      <c r="B20" s="14" t="s">
        <v>557</v>
      </c>
      <c r="C20" s="14" t="s">
        <v>559</v>
      </c>
      <c r="D20" s="1"/>
    </row>
    <row r="21" spans="1:4" ht="12.75">
      <c r="A21" s="1">
        <v>14</v>
      </c>
      <c r="B21" s="14" t="s">
        <v>557</v>
      </c>
      <c r="C21" s="133" t="s">
        <v>560</v>
      </c>
      <c r="D21" s="1"/>
    </row>
    <row r="22" spans="1:4" ht="12.75">
      <c r="A22" s="1">
        <v>15</v>
      </c>
      <c r="B22" s="14" t="s">
        <v>557</v>
      </c>
      <c r="C22" s="133" t="s">
        <v>561</v>
      </c>
      <c r="D22" s="1"/>
    </row>
    <row r="23" spans="1:4" ht="12.75">
      <c r="A23" s="1">
        <v>16</v>
      </c>
      <c r="B23" s="14" t="s">
        <v>557</v>
      </c>
      <c r="C23" s="133" t="s">
        <v>562</v>
      </c>
      <c r="D23" s="1"/>
    </row>
    <row r="24" spans="1:4" ht="12.75">
      <c r="A24" s="1">
        <v>17</v>
      </c>
      <c r="B24" s="14" t="s">
        <v>557</v>
      </c>
      <c r="C24" s="133" t="s">
        <v>563</v>
      </c>
      <c r="D24" s="1"/>
    </row>
    <row r="25" spans="1:4" ht="12.75">
      <c r="A25" s="1">
        <v>18</v>
      </c>
      <c r="B25" s="14" t="s">
        <v>557</v>
      </c>
      <c r="C25" s="133" t="s">
        <v>564</v>
      </c>
      <c r="D25" s="1"/>
    </row>
    <row r="26" spans="1:4" ht="12.75">
      <c r="A26" s="1">
        <v>19</v>
      </c>
      <c r="B26" s="14" t="s">
        <v>557</v>
      </c>
      <c r="C26" s="133" t="s">
        <v>565</v>
      </c>
      <c r="D26" s="1"/>
    </row>
    <row r="27" spans="1:4" ht="12.75">
      <c r="A27" s="14" t="s">
        <v>87</v>
      </c>
      <c r="B27" s="14"/>
      <c r="C27" s="14" t="s">
        <v>566</v>
      </c>
      <c r="D27" s="1"/>
    </row>
    <row r="28" spans="1:4" ht="12.75">
      <c r="A28" s="1">
        <v>20</v>
      </c>
      <c r="B28" s="14" t="s">
        <v>567</v>
      </c>
      <c r="C28" s="133" t="s">
        <v>568</v>
      </c>
      <c r="D28" s="1"/>
    </row>
    <row r="29" spans="1:4" ht="12.75">
      <c r="A29" s="1">
        <v>21</v>
      </c>
      <c r="B29" s="14" t="s">
        <v>567</v>
      </c>
      <c r="C29" s="133" t="s">
        <v>569</v>
      </c>
      <c r="D29" s="133"/>
    </row>
    <row r="30" spans="1:4" ht="12.75">
      <c r="A30" s="1">
        <v>22</v>
      </c>
      <c r="B30" s="14" t="s">
        <v>567</v>
      </c>
      <c r="C30" s="133" t="s">
        <v>570</v>
      </c>
      <c r="D30" s="133"/>
    </row>
    <row r="31" spans="1:4" ht="12.75">
      <c r="A31" s="1">
        <v>23</v>
      </c>
      <c r="B31" s="14" t="s">
        <v>567</v>
      </c>
      <c r="C31" s="133" t="s">
        <v>571</v>
      </c>
      <c r="D31" s="1"/>
    </row>
    <row r="32" spans="1:4" ht="12.75">
      <c r="A32" s="14" t="s">
        <v>572</v>
      </c>
      <c r="B32" s="14"/>
      <c r="C32" s="14" t="s">
        <v>573</v>
      </c>
      <c r="D32" s="1"/>
    </row>
    <row r="33" spans="1:4" ht="12.75">
      <c r="A33" s="1">
        <v>24</v>
      </c>
      <c r="B33" s="14" t="s">
        <v>574</v>
      </c>
      <c r="C33" s="133" t="s">
        <v>575</v>
      </c>
      <c r="D33" s="1"/>
    </row>
    <row r="34" spans="1:4" ht="12.75">
      <c r="A34" s="1">
        <v>25</v>
      </c>
      <c r="B34" s="14" t="s">
        <v>574</v>
      </c>
      <c r="C34" s="133" t="s">
        <v>576</v>
      </c>
      <c r="D34" s="1"/>
    </row>
    <row r="35" spans="1:4" ht="12.75">
      <c r="A35" s="1">
        <v>26</v>
      </c>
      <c r="B35" s="14" t="s">
        <v>574</v>
      </c>
      <c r="C35" s="133" t="s">
        <v>577</v>
      </c>
      <c r="D35" s="1"/>
    </row>
    <row r="36" spans="1:4" ht="12.75">
      <c r="A36" s="1">
        <v>27</v>
      </c>
      <c r="B36" s="14" t="s">
        <v>574</v>
      </c>
      <c r="C36" s="133" t="s">
        <v>578</v>
      </c>
      <c r="D36" s="1"/>
    </row>
    <row r="37" spans="1:4" ht="12.75">
      <c r="A37" s="1">
        <v>28</v>
      </c>
      <c r="B37" s="14" t="s">
        <v>574</v>
      </c>
      <c r="C37" s="133" t="s">
        <v>579</v>
      </c>
      <c r="D37" s="133"/>
    </row>
    <row r="38" spans="1:4" ht="12.75">
      <c r="A38" s="1">
        <v>29</v>
      </c>
      <c r="B38" s="14" t="s">
        <v>574</v>
      </c>
      <c r="C38" s="134" t="s">
        <v>580</v>
      </c>
      <c r="D38" s="1"/>
    </row>
    <row r="39" spans="1:4" ht="12.75">
      <c r="A39" s="1">
        <v>30</v>
      </c>
      <c r="B39" s="14" t="s">
        <v>574</v>
      </c>
      <c r="C39" s="133" t="s">
        <v>581</v>
      </c>
      <c r="D39" s="1"/>
    </row>
    <row r="40" spans="1:4" ht="12.75">
      <c r="A40" s="1">
        <v>31</v>
      </c>
      <c r="B40" s="14" t="s">
        <v>574</v>
      </c>
      <c r="C40" s="133" t="s">
        <v>582</v>
      </c>
      <c r="D40" s="1"/>
    </row>
    <row r="41" spans="1:4" ht="12.75">
      <c r="A41" s="1">
        <v>32</v>
      </c>
      <c r="B41" s="14" t="s">
        <v>574</v>
      </c>
      <c r="C41" s="133" t="s">
        <v>583</v>
      </c>
      <c r="D41" s="1"/>
    </row>
    <row r="42" spans="1:4" ht="12.75">
      <c r="A42" s="1">
        <v>33</v>
      </c>
      <c r="B42" s="14" t="s">
        <v>574</v>
      </c>
      <c r="C42" s="133" t="s">
        <v>584</v>
      </c>
      <c r="D42" s="1"/>
    </row>
    <row r="43" spans="1:4" ht="12.75">
      <c r="A43" s="135">
        <v>34</v>
      </c>
      <c r="B43" s="14" t="s">
        <v>574</v>
      </c>
      <c r="C43" s="133" t="s">
        <v>585</v>
      </c>
      <c r="D43" s="1"/>
    </row>
    <row r="44" spans="1:4" ht="12.75">
      <c r="A44" s="14" t="s">
        <v>586</v>
      </c>
      <c r="B44" s="1"/>
      <c r="C44" s="14" t="s">
        <v>587</v>
      </c>
      <c r="D44" s="14"/>
    </row>
    <row r="45" spans="1:4" ht="12.75">
      <c r="A45" s="1"/>
      <c r="B45" s="1"/>
      <c r="C45" s="14" t="s">
        <v>588</v>
      </c>
      <c r="D45" s="136">
        <v>2220000</v>
      </c>
    </row>
    <row r="48" spans="2:4" ht="12.75">
      <c r="B48" s="137" t="s">
        <v>589</v>
      </c>
      <c r="C48" s="13"/>
      <c r="D48" s="14" t="s">
        <v>590</v>
      </c>
    </row>
    <row r="49" spans="2:4" ht="12.75">
      <c r="B49" s="23"/>
      <c r="C49" s="70"/>
      <c r="D49" s="70"/>
    </row>
    <row r="50" spans="2:4" ht="12.75">
      <c r="B50" s="12" t="s">
        <v>591</v>
      </c>
      <c r="C50" s="12"/>
      <c r="D50" s="1">
        <v>3</v>
      </c>
    </row>
    <row r="51" spans="2:4" ht="12.75">
      <c r="B51" s="1" t="s">
        <v>592</v>
      </c>
      <c r="C51" s="1"/>
      <c r="D51" s="1"/>
    </row>
    <row r="52" spans="2:4" ht="12.75">
      <c r="B52" s="1" t="s">
        <v>593</v>
      </c>
      <c r="C52" s="1"/>
      <c r="D52" s="1">
        <v>1</v>
      </c>
    </row>
    <row r="53" spans="2:4" ht="12.75">
      <c r="B53" s="1" t="s">
        <v>594</v>
      </c>
      <c r="C53" s="1"/>
      <c r="D53" s="1"/>
    </row>
    <row r="54" spans="2:4" ht="12.75">
      <c r="B54" s="138" t="s">
        <v>595</v>
      </c>
      <c r="C54" s="13"/>
      <c r="D54" s="1"/>
    </row>
    <row r="55" spans="2:4" ht="12.75">
      <c r="B55" s="139"/>
      <c r="C55" s="140" t="s">
        <v>596</v>
      </c>
      <c r="D55" s="140">
        <v>4</v>
      </c>
    </row>
    <row r="57" ht="12.75">
      <c r="D57" s="3" t="s">
        <v>535</v>
      </c>
    </row>
    <row r="59" spans="2:4" ht="12.75">
      <c r="B59" s="3" t="s">
        <v>597</v>
      </c>
      <c r="D59" t="s">
        <v>536</v>
      </c>
    </row>
    <row r="61" ht="12.75">
      <c r="B61" s="3"/>
    </row>
    <row r="62" spans="1:4" ht="12.75">
      <c r="A62" s="3"/>
      <c r="B62" s="3"/>
      <c r="C62" s="3"/>
      <c r="D62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Fatos</dc:creator>
  <cp:keywords/>
  <dc:description/>
  <cp:lastModifiedBy>Fatos</cp:lastModifiedBy>
  <cp:lastPrinted>2014-03-30T07:50:50Z</cp:lastPrinted>
  <dcterms:created xsi:type="dcterms:W3CDTF">2009-02-12T13:32:31Z</dcterms:created>
  <dcterms:modified xsi:type="dcterms:W3CDTF">2014-03-30T07:54:16Z</dcterms:modified>
  <cp:category/>
  <cp:version/>
  <cp:contentType/>
  <cp:contentStatus/>
</cp:coreProperties>
</file>