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320" windowHeight="13290" activeTab="4"/>
  </bookViews>
  <sheets>
    <sheet name="Faqja Kryesore" sheetId="1" r:id="rId1"/>
    <sheet name="Aktivet-Detyrimet" sheetId="2" r:id="rId2"/>
    <sheet name="Pasq.ArdhShpenz" sheetId="3" r:id="rId3"/>
    <sheet name="Fluksi i Parase" sheetId="4" r:id="rId4"/>
    <sheet name="Kapitali aksionar" sheetId="5" r:id="rId5"/>
    <sheet name="Sheet2" sheetId="6" r:id="rId6"/>
  </sheets>
  <definedNames/>
  <calcPr fullCalcOnLoad="1"/>
</workbook>
</file>

<file path=xl/sharedStrings.xml><?xml version="1.0" encoding="utf-8"?>
<sst xmlns="http://schemas.openxmlformats.org/spreadsheetml/2006/main" count="254" uniqueCount="211">
  <si>
    <t>Shenime</t>
  </si>
  <si>
    <t>I</t>
  </si>
  <si>
    <t>Aktive monetare</t>
  </si>
  <si>
    <t>Derivative dhe aktive të mbajtura për tregtim</t>
  </si>
  <si>
    <t>(i)</t>
  </si>
  <si>
    <t xml:space="preserve">    -  Derivativet</t>
  </si>
  <si>
    <t>(ii)</t>
  </si>
  <si>
    <t xml:space="preserve">    -  Aktivet e mbajtura për tregtim</t>
  </si>
  <si>
    <t>Totali 2</t>
  </si>
  <si>
    <t>Aktive të tjera financiare afatshkurtra</t>
  </si>
  <si>
    <t>Llogari/Kërkesa të arkëtueshme</t>
  </si>
  <si>
    <t>(iii)</t>
  </si>
  <si>
    <t>(iv)</t>
  </si>
  <si>
    <t>Investime të tjera financiare</t>
  </si>
  <si>
    <t>Instrumente të tjera borxhi</t>
  </si>
  <si>
    <t>Totali 3</t>
  </si>
  <si>
    <t>Ineventari</t>
  </si>
  <si>
    <t>(v)</t>
  </si>
  <si>
    <t>Lëndët e para</t>
  </si>
  <si>
    <t>Prodhim në proçes</t>
  </si>
  <si>
    <t>Produkte të gatshme</t>
  </si>
  <si>
    <t>Mallra për rishtitje</t>
  </si>
  <si>
    <t>Parapagesat për furnizime</t>
  </si>
  <si>
    <t>Totali 4</t>
  </si>
  <si>
    <t>Aktivet biologjike afatshkurtra</t>
  </si>
  <si>
    <t>Aktivet afatshkurtra të mbajtura për shitje</t>
  </si>
  <si>
    <t>Parapagimet dhe shpenzimet e shtyra</t>
  </si>
  <si>
    <t>II</t>
  </si>
  <si>
    <t>Investimet financiare afatgjata</t>
  </si>
  <si>
    <t>Aksione dhe investime të tjera në pjesëmarrje</t>
  </si>
  <si>
    <t>Aksione dhe letra të tjera me vlerë</t>
  </si>
  <si>
    <t>Llogari/Kërkesa të arkëtueshme afatgjata</t>
  </si>
  <si>
    <t>Totali 1</t>
  </si>
  <si>
    <t>Aktivet afatgjata materiale</t>
  </si>
  <si>
    <t>Toka</t>
  </si>
  <si>
    <t>Ndërtesa</t>
  </si>
  <si>
    <t>Makineri dhe paisje</t>
  </si>
  <si>
    <t>Aktivet Biologjike afatgjata</t>
  </si>
  <si>
    <t>Aktivet afatgjata jomateriale</t>
  </si>
  <si>
    <t>Emri i mirë</t>
  </si>
  <si>
    <t>Aktive të tjera afatgjata jomateriale</t>
  </si>
  <si>
    <t>Aktive të tjera afatgjata</t>
  </si>
  <si>
    <t>Kapital aksionar i papaguar</t>
  </si>
  <si>
    <t>Derivativët</t>
  </si>
  <si>
    <t>Huamarrjet</t>
  </si>
  <si>
    <t>Haut dhe obligacionet afatshkurtra</t>
  </si>
  <si>
    <t>Kthimet/ripagesat e huave afatgjata</t>
  </si>
  <si>
    <t>Bono të konvertueshme</t>
  </si>
  <si>
    <t>Huat  dhe parapagimet</t>
  </si>
  <si>
    <t>Të pagueshme ndaj furnitorëve</t>
  </si>
  <si>
    <t>Të pagueshme ndaj punonjësve</t>
  </si>
  <si>
    <t>Hua të tjera</t>
  </si>
  <si>
    <t>Grantet dhe të ardhurat e shtyra</t>
  </si>
  <si>
    <t>Provizionet afatshkurtra</t>
  </si>
  <si>
    <t>DETYRIME AFATGJATA</t>
  </si>
  <si>
    <t>Huat afatgjata</t>
  </si>
  <si>
    <t>Hua, bono dhe detyrime nga qiraja financiare</t>
  </si>
  <si>
    <t>Bonot e konvertueshme</t>
  </si>
  <si>
    <t>Huamarrje të tjera afatgjata</t>
  </si>
  <si>
    <t>Provizionet afatgjata</t>
  </si>
  <si>
    <t>Grantet dhe të ardhura të shtyra</t>
  </si>
  <si>
    <t>III</t>
  </si>
  <si>
    <t>KAPITALI</t>
  </si>
  <si>
    <t>DETYRIMET  AFATSHKURTRA</t>
  </si>
  <si>
    <t>Aksionet e pakicës (përdoret vetëm në PF të konsolidura)</t>
  </si>
  <si>
    <t xml:space="preserve">Kapitali që i përket aksionarëve të shoqërisë mëmë (përdoret vetëm në PF të konsolidura) </t>
  </si>
  <si>
    <t>Kapitali aksionar</t>
  </si>
  <si>
    <t>Primi i aksionit</t>
  </si>
  <si>
    <t>Njësitë ose aksionet e thesarit (negative)</t>
  </si>
  <si>
    <t>Rezerva statusore</t>
  </si>
  <si>
    <t>Rezerva ligjore</t>
  </si>
  <si>
    <t>Rezerva të tjera</t>
  </si>
  <si>
    <t>Fitimet e pashpërndara</t>
  </si>
  <si>
    <t>Fitimi (humbja) e vitit financiar</t>
  </si>
  <si>
    <t>TOTALI I DETYRIMEVE KAPITALIT (I,II,III)</t>
  </si>
  <si>
    <t>Nr.</t>
  </si>
  <si>
    <t>Viti Ushtrimor</t>
  </si>
  <si>
    <t>Viti Parardhës</t>
  </si>
  <si>
    <t>Shitjet neto</t>
  </si>
  <si>
    <t>Të ardhura të tjera nga veprimtaritë e shfrytëzimit</t>
  </si>
  <si>
    <t>Ndryshimet në inventarin e produkteve të gatëshme dhe prodhimit në proçes</t>
  </si>
  <si>
    <t>Materialet e konsumuara</t>
  </si>
  <si>
    <t>Kosto e punës</t>
  </si>
  <si>
    <t xml:space="preserve">  - pagat e personelit</t>
  </si>
  <si>
    <t xml:space="preserve">  - Tjera personeli</t>
  </si>
  <si>
    <t xml:space="preserve">  - Shpenzimet për sigurimet shoqërore e shëndetsore</t>
  </si>
  <si>
    <t>Amortizimi dhe zhvlerësimet</t>
  </si>
  <si>
    <t>Shpenzime të tjera</t>
  </si>
  <si>
    <t>Fitimi apo humbja nga veprimtaria kryesore      {1+2-(3+8)}</t>
  </si>
  <si>
    <t>Të ardhurat dhe shpenzimet financiare nga njësitë e kontrolluara</t>
  </si>
  <si>
    <t>Të ardhurat dhe shpenzimet financiare nga pjesëmarrjet</t>
  </si>
  <si>
    <t>Të ardhurat dhe shpenzimet financiare nga investime të tjera financiare afatgjata</t>
  </si>
  <si>
    <t>Të ardhurat dhe shpenzimet nga interesi</t>
  </si>
  <si>
    <t>Fitimet (humbjet) nga kursi I këmbimit</t>
  </si>
  <si>
    <t>Të ardhura dhe shpenzime të tjera financiare</t>
  </si>
  <si>
    <t>Shpenzimet e tatimit mbi fitimin</t>
  </si>
  <si>
    <t>Fitimi (humbja) neto e vitit financiar  (14-15)</t>
  </si>
  <si>
    <t>Elementet e pasqyrave të konsoliduara</t>
  </si>
  <si>
    <t>TOTALI I AKTIVEVE ( I+II )</t>
  </si>
  <si>
    <t>Referencat Nr.llog.</t>
  </si>
  <si>
    <t>701, 705</t>
  </si>
  <si>
    <t>702-704X,706-708X</t>
  </si>
  <si>
    <t>601-608X</t>
  </si>
  <si>
    <t>68X</t>
  </si>
  <si>
    <t>61-63</t>
  </si>
  <si>
    <t>768, 668</t>
  </si>
  <si>
    <t>769, 669</t>
  </si>
  <si>
    <t>767, 667</t>
  </si>
  <si>
    <t>Totali I të ardhurave dhe shpenzimeve financiare (10+/-11+/-12)</t>
  </si>
  <si>
    <t>Të ardhurat dhe shpenzimet financiare:(12.1+/-12.2+/-12.3+/-12.4)</t>
  </si>
  <si>
    <t>Fluksi monetar nga veprimtaritë e shfrytëzimit</t>
  </si>
  <si>
    <t>MM Neto nga aktivitetet e shfrytëzimit</t>
  </si>
  <si>
    <t>Fluksi monetar nga veprimtaritë investuese</t>
  </si>
  <si>
    <t>Dividendët e arkëtuar</t>
  </si>
  <si>
    <t>Fluksi monetar nga veprimtaritë financiare</t>
  </si>
  <si>
    <t>MM Neto, e përdorur në aktivitetet investuese</t>
  </si>
  <si>
    <t>AKTIVET AFATSHKURTËRA</t>
  </si>
  <si>
    <t>AKTIVET</t>
  </si>
  <si>
    <t>TOTAL I AKTIVEVE AFATSHKURTRA (I)</t>
  </si>
  <si>
    <t>AKTIVET AFATGJATA</t>
  </si>
  <si>
    <t>Pjesëmarrje të tjera në njësi të kontrolluara (vetem ne PF)</t>
  </si>
  <si>
    <t>Aktive të tjera afatgjata materiale (me vl.kontab.)</t>
  </si>
  <si>
    <t>Shpenzimet e zhvillimit</t>
  </si>
  <si>
    <t>TOTAL I AKTIVEVE  AFATGJATA (II)</t>
  </si>
  <si>
    <t>DETYRIMET DHE KAPITALI</t>
  </si>
  <si>
    <t>Parapagimet e arkëtuara</t>
  </si>
  <si>
    <t>TOTALI I DETYRIMEVE AFATSHKURTRA (I)</t>
  </si>
  <si>
    <t>TOTALI I DETYRIMEVE AFATGJATA (II)</t>
  </si>
  <si>
    <t>TOTALI I DETYRIMEVE (I+II)</t>
  </si>
  <si>
    <t>TOTALI I KAPITALIT (III)</t>
  </si>
  <si>
    <t>641 - 648</t>
  </si>
  <si>
    <t>Totali I shpenzimeve  (shuma 4 - 7)</t>
  </si>
  <si>
    <t>(Bazuar në klasifikimin e Shpenzimeve sipas Natyrës)</t>
  </si>
  <si>
    <t>Përshkrimi i Elementëve</t>
  </si>
  <si>
    <t>763,764,765,      664, 665</t>
  </si>
  <si>
    <t>A - PASQYRA E TË ARDHURAVE DHE SHPENZIMEVE</t>
  </si>
  <si>
    <t>Interesi i paguar</t>
  </si>
  <si>
    <t>Tatim mbi fitimin i paguar</t>
  </si>
  <si>
    <t>Blerja e aktiveve afatgjata materiale</t>
  </si>
  <si>
    <t>Të ardhura nga shitja e paisjeve</t>
  </si>
  <si>
    <t>Interesi i arkëtuar</t>
  </si>
  <si>
    <t>Të ardhura nga emetimi i kapitalit aksioner</t>
  </si>
  <si>
    <t>Të ardhura nga huamarrje afatgjata</t>
  </si>
  <si>
    <t>Pagesat e detyrimeve të qirasë financiare</t>
  </si>
  <si>
    <t>Dividendët e paguar</t>
  </si>
  <si>
    <t>MM Neto, e përdorur në aktivitetet financiare</t>
  </si>
  <si>
    <t>Rritja/rënia neto e mjeteve monetare</t>
  </si>
  <si>
    <t>Mjetet monetare në fillim të periudhës kontabël</t>
  </si>
  <si>
    <t>Mjetet monetare në fund të periudhës kontabël</t>
  </si>
  <si>
    <t>Pasqyra e fluksit monetar - Metoda direkte</t>
  </si>
  <si>
    <t>Mjetet monetare (MM) të arkëtuara nga klientët</t>
  </si>
  <si>
    <t>MM të paguara ndaj furnitorëve dhe punonjesve</t>
  </si>
  <si>
    <t>MM të ardhura nga veprimtaritë</t>
  </si>
  <si>
    <t>Blerja e njësisë së kontrolluar X minus paratë e Arkëtuara</t>
  </si>
  <si>
    <t>Dividendë e paguar</t>
  </si>
  <si>
    <t>Primi I aksionit</t>
  </si>
  <si>
    <t>Aksionet e thesarit</t>
  </si>
  <si>
    <t>Rezerva statusore dhe ligjore</t>
  </si>
  <si>
    <t>Rezerva të konvertimit të monedhave të huaja</t>
  </si>
  <si>
    <t>Totali</t>
  </si>
  <si>
    <t>Kapitali aksionar që I përket aksionerëve të shoqërisë mëmë</t>
  </si>
  <si>
    <t>Efekti I ndryshimeve në politikat kontabël</t>
  </si>
  <si>
    <t>Pozicioni I rregulluar</t>
  </si>
  <si>
    <t>Fitimi i Pashpërn darë</t>
  </si>
  <si>
    <t>Efektet e ndryshimit të kurseve të këmbimit gjate konsolidimit</t>
  </si>
  <si>
    <t>Totali I të ardhurave apo i shpenzimeve, që nuk janë njohur në apsqyrën e të ardhurave dhe shpenzimeve</t>
  </si>
  <si>
    <t>Fitimi neto i vitit financiar</t>
  </si>
  <si>
    <t>Transferime në rezervën e detyrueshme statutore</t>
  </si>
  <si>
    <t>Emetim i kapitalit aksionar</t>
  </si>
  <si>
    <t>Fitimi neto për periudhën kontabël</t>
  </si>
  <si>
    <t>Aksione të thesarit të riblera</t>
  </si>
  <si>
    <t>PASQYRAT    FINANCIARE</t>
  </si>
  <si>
    <t>Financiare", të ndryshuar, dhe në tandartet Kombëtare të Kontabilitetit - SKK 2)</t>
  </si>
  <si>
    <t>Të dhëna identifikuese</t>
  </si>
  <si>
    <t>Të dhëna të tjera</t>
  </si>
  <si>
    <t>Pasqyra financiare</t>
  </si>
  <si>
    <t xml:space="preserve">                   Individuale</t>
  </si>
  <si>
    <t xml:space="preserve">                          Të konsoliduara</t>
  </si>
  <si>
    <t>Periudha Kontabël</t>
  </si>
  <si>
    <t>Data e plotësimit të PF_________________</t>
  </si>
  <si>
    <t>Monedha : LEKE</t>
  </si>
  <si>
    <t>Rrumbullakimi : Ne Leke</t>
  </si>
  <si>
    <t>Rezerva te tjera</t>
  </si>
  <si>
    <t>PASQYRA E FLUKSIT MONETAR</t>
  </si>
  <si>
    <t>Sipas metodes direkte</t>
  </si>
  <si>
    <t>Fitimi (humbja) para tatimit (9+/-13)</t>
  </si>
  <si>
    <r>
      <t>Emri:</t>
    </r>
    <r>
      <rPr>
        <b/>
        <i/>
        <sz val="10"/>
        <rFont val="Arial"/>
        <family val="2"/>
      </rPr>
      <t xml:space="preserve"> 'SABINA" SH.P.K.</t>
    </r>
  </si>
  <si>
    <t>Adresa : L.Q.STAFA,Rr.L.Prizrenit Nr.121</t>
  </si>
  <si>
    <t xml:space="preserve">             Shkoder</t>
  </si>
  <si>
    <t>Data krijimit : 21.04.2000</t>
  </si>
  <si>
    <r>
      <t>NIPT-I :</t>
    </r>
    <r>
      <rPr>
        <b/>
        <i/>
        <sz val="10"/>
        <rFont val="Arial"/>
        <family val="2"/>
      </rPr>
      <t xml:space="preserve"> K 16619001 G</t>
    </r>
  </si>
  <si>
    <t>Nr.regj.Tregt : 3 353 250</t>
  </si>
  <si>
    <t>Fusha e veprimtarisë : Prodhim Inerte</t>
  </si>
  <si>
    <t xml:space="preserve">                        </t>
  </si>
  <si>
    <t>Pozicioni më 31 Dhjetor 2009</t>
  </si>
  <si>
    <t>Detyrime tatimore (431+442)</t>
  </si>
  <si>
    <t>31.12.2010</t>
  </si>
  <si>
    <t>444-445</t>
  </si>
  <si>
    <t>Llogari/Kërkesa të tjera të arkëtueshme (T.Fitimi+TVSH)</t>
  </si>
  <si>
    <t>T'Ardhura</t>
  </si>
  <si>
    <t>TVSH</t>
  </si>
  <si>
    <t>Pozicioni më 31 Dhjetor 2010</t>
  </si>
  <si>
    <t>Fitmi i ushtrimit</t>
  </si>
  <si>
    <t xml:space="preserve">( Mbështetur në Ligjin nr. 9228, datë 29.04.2004 "Për Kontabilitetin dhe Pasqyrat </t>
  </si>
  <si>
    <t>Nga 01.01.2011 deri 31.12.2011</t>
  </si>
  <si>
    <t>Viti   Parardhes 2010</t>
  </si>
  <si>
    <t>Bilanci Kontabël i datës 31 Dhjetor 2011</t>
  </si>
  <si>
    <t>Viti Raportues 2011</t>
  </si>
  <si>
    <t>Viti Parardhes 2010</t>
  </si>
  <si>
    <t>31.12.2011</t>
  </si>
  <si>
    <t>Pozicioni më 31 Dhjetor 2011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</si>
</sst>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_(* #,##0.0_);_(* \(#,##0.0\);_(* &quot;-&quot;??_);_(@_)"/>
    <numFmt numFmtId="171" formatCode="_(* #,##0_);_(* \(#,##0\);_(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  <font>
      <i/>
      <u val="single"/>
      <sz val="10"/>
      <name val="Arial"/>
      <family val="2"/>
    </font>
    <font>
      <b/>
      <sz val="26"/>
      <name val="Arial"/>
      <family val="2"/>
    </font>
    <font>
      <u val="single"/>
      <sz val="10"/>
      <name val="Arial"/>
      <family val="0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0" fillId="33" borderId="14" xfId="0" applyFill="1" applyBorder="1" applyAlignment="1">
      <alignment/>
    </xf>
    <xf numFmtId="0" fontId="1" fillId="33" borderId="15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left"/>
    </xf>
    <xf numFmtId="0" fontId="2" fillId="33" borderId="16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/>
    </xf>
    <xf numFmtId="0" fontId="0" fillId="0" borderId="17" xfId="0" applyBorder="1" applyAlignment="1">
      <alignment/>
    </xf>
    <xf numFmtId="0" fontId="1" fillId="33" borderId="13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1" fillId="0" borderId="11" xfId="0" applyFont="1" applyBorder="1" applyAlignment="1">
      <alignment/>
    </xf>
    <xf numFmtId="0" fontId="0" fillId="0" borderId="11" xfId="0" applyBorder="1" applyAlignment="1">
      <alignment vertical="center" wrapText="1"/>
    </xf>
    <xf numFmtId="0" fontId="5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1" fontId="0" fillId="0" borderId="0" xfId="42" applyNumberFormat="1" applyFont="1" applyAlignment="1">
      <alignment/>
    </xf>
    <xf numFmtId="171" fontId="1" fillId="33" borderId="15" xfId="42" applyNumberFormat="1" applyFont="1" applyFill="1" applyBorder="1" applyAlignment="1">
      <alignment horizontal="center" vertical="center" wrapText="1"/>
    </xf>
    <xf numFmtId="171" fontId="0" fillId="0" borderId="10" xfId="42" applyNumberFormat="1" applyFont="1" applyBorder="1" applyAlignment="1">
      <alignment/>
    </xf>
    <xf numFmtId="171" fontId="5" fillId="0" borderId="10" xfId="42" applyNumberFormat="1" applyFont="1" applyBorder="1" applyAlignment="1">
      <alignment/>
    </xf>
    <xf numFmtId="171" fontId="0" fillId="0" borderId="0" xfId="42" applyNumberFormat="1" applyFont="1" applyFill="1" applyBorder="1" applyAlignment="1">
      <alignment/>
    </xf>
    <xf numFmtId="171" fontId="0" fillId="0" borderId="10" xfId="42" applyNumberFormat="1" applyFont="1" applyBorder="1" applyAlignment="1">
      <alignment vertical="center"/>
    </xf>
    <xf numFmtId="171" fontId="5" fillId="0" borderId="10" xfId="42" applyNumberFormat="1" applyFont="1" applyBorder="1" applyAlignment="1">
      <alignment vertical="center"/>
    </xf>
    <xf numFmtId="171" fontId="5" fillId="33" borderId="13" xfId="42" applyNumberFormat="1" applyFont="1" applyFill="1" applyBorder="1" applyAlignment="1">
      <alignment vertical="center"/>
    </xf>
    <xf numFmtId="171" fontId="1" fillId="33" borderId="24" xfId="42" applyNumberFormat="1" applyFont="1" applyFill="1" applyBorder="1" applyAlignment="1">
      <alignment horizontal="center" vertical="center" wrapText="1"/>
    </xf>
    <xf numFmtId="171" fontId="0" fillId="0" borderId="25" xfId="42" applyNumberFormat="1" applyFont="1" applyBorder="1" applyAlignment="1">
      <alignment/>
    </xf>
    <xf numFmtId="171" fontId="5" fillId="0" borderId="25" xfId="42" applyNumberFormat="1" applyFont="1" applyBorder="1" applyAlignment="1">
      <alignment/>
    </xf>
    <xf numFmtId="171" fontId="0" fillId="0" borderId="25" xfId="42" applyNumberFormat="1" applyFont="1" applyBorder="1" applyAlignment="1">
      <alignment vertical="center"/>
    </xf>
    <xf numFmtId="171" fontId="5" fillId="33" borderId="26" xfId="42" applyNumberFormat="1" applyFont="1" applyFill="1" applyBorder="1" applyAlignment="1">
      <alignment vertical="center"/>
    </xf>
    <xf numFmtId="171" fontId="6" fillId="0" borderId="0" xfId="42" applyNumberFormat="1" applyFont="1" applyAlignment="1">
      <alignment horizontal="center"/>
    </xf>
    <xf numFmtId="171" fontId="1" fillId="0" borderId="15" xfId="42" applyNumberFormat="1" applyFont="1" applyBorder="1" applyAlignment="1">
      <alignment horizontal="center" vertical="center" wrapText="1"/>
    </xf>
    <xf numFmtId="171" fontId="1" fillId="0" borderId="24" xfId="42" applyNumberFormat="1" applyFont="1" applyBorder="1" applyAlignment="1">
      <alignment horizontal="center" vertical="center" wrapText="1"/>
    </xf>
    <xf numFmtId="171" fontId="1" fillId="0" borderId="10" xfId="42" applyNumberFormat="1" applyFont="1" applyBorder="1" applyAlignment="1">
      <alignment horizontal="center" vertical="center" wrapText="1"/>
    </xf>
    <xf numFmtId="171" fontId="1" fillId="0" borderId="25" xfId="42" applyNumberFormat="1" applyFont="1" applyBorder="1" applyAlignment="1">
      <alignment horizontal="center" vertical="center" wrapText="1"/>
    </xf>
    <xf numFmtId="171" fontId="1" fillId="0" borderId="10" xfId="42" applyNumberFormat="1" applyFont="1" applyBorder="1" applyAlignment="1">
      <alignment vertical="center"/>
    </xf>
    <xf numFmtId="171" fontId="3" fillId="0" borderId="10" xfId="42" applyNumberFormat="1" applyFont="1" applyBorder="1" applyAlignment="1">
      <alignment vertical="center"/>
    </xf>
    <xf numFmtId="171" fontId="6" fillId="0" borderId="10" xfId="42" applyNumberFormat="1" applyFont="1" applyBorder="1" applyAlignment="1">
      <alignment vertical="center"/>
    </xf>
    <xf numFmtId="171" fontId="0" fillId="0" borderId="13" xfId="42" applyNumberFormat="1" applyFont="1" applyBorder="1" applyAlignment="1">
      <alignment vertical="center"/>
    </xf>
    <xf numFmtId="171" fontId="1" fillId="0" borderId="10" xfId="42" applyNumberFormat="1" applyFont="1" applyBorder="1" applyAlignment="1">
      <alignment/>
    </xf>
    <xf numFmtId="171" fontId="1" fillId="0" borderId="25" xfId="42" applyNumberFormat="1" applyFont="1" applyBorder="1" applyAlignment="1">
      <alignment/>
    </xf>
    <xf numFmtId="171" fontId="0" fillId="0" borderId="10" xfId="42" applyNumberFormat="1" applyFont="1" applyBorder="1" applyAlignment="1">
      <alignment/>
    </xf>
    <xf numFmtId="171" fontId="0" fillId="0" borderId="13" xfId="42" applyNumberFormat="1" applyFont="1" applyBorder="1" applyAlignment="1">
      <alignment/>
    </xf>
    <xf numFmtId="171" fontId="0" fillId="0" borderId="26" xfId="42" applyNumberFormat="1" applyFont="1" applyBorder="1" applyAlignment="1">
      <alignment/>
    </xf>
    <xf numFmtId="171" fontId="5" fillId="0" borderId="10" xfId="42" applyNumberFormat="1" applyFont="1" applyFill="1" applyBorder="1" applyAlignment="1">
      <alignment/>
    </xf>
    <xf numFmtId="171" fontId="5" fillId="0" borderId="13" xfId="42" applyNumberFormat="1" applyFont="1" applyFill="1" applyBorder="1" applyAlignment="1">
      <alignment/>
    </xf>
    <xf numFmtId="171" fontId="0" fillId="0" borderId="0" xfId="0" applyNumberFormat="1" applyAlignment="1">
      <alignment/>
    </xf>
    <xf numFmtId="0" fontId="10" fillId="0" borderId="0" xfId="0" applyFont="1" applyAlignment="1">
      <alignment horizontal="center"/>
    </xf>
    <xf numFmtId="171" fontId="5" fillId="0" borderId="25" xfId="42" applyNumberFormat="1" applyFont="1" applyFill="1" applyBorder="1" applyAlignment="1">
      <alignment/>
    </xf>
    <xf numFmtId="171" fontId="5" fillId="0" borderId="26" xfId="42" applyNumberFormat="1" applyFont="1" applyFill="1" applyBorder="1" applyAlignment="1">
      <alignment/>
    </xf>
    <xf numFmtId="171" fontId="0" fillId="0" borderId="25" xfId="42" applyNumberFormat="1" applyFont="1" applyBorder="1" applyAlignment="1">
      <alignment/>
    </xf>
    <xf numFmtId="171" fontId="1" fillId="0" borderId="10" xfId="42" applyNumberFormat="1" applyFont="1" applyFill="1" applyBorder="1" applyAlignment="1">
      <alignment vertical="center"/>
    </xf>
    <xf numFmtId="171" fontId="0" fillId="0" borderId="10" xfId="42" applyNumberFormat="1" applyFont="1" applyFill="1" applyBorder="1" applyAlignment="1">
      <alignment vertical="center"/>
    </xf>
    <xf numFmtId="171" fontId="3" fillId="0" borderId="10" xfId="42" applyNumberFormat="1" applyFont="1" applyFill="1" applyBorder="1" applyAlignment="1">
      <alignment vertical="center"/>
    </xf>
    <xf numFmtId="171" fontId="6" fillId="0" borderId="10" xfId="42" applyNumberFormat="1" applyFont="1" applyFill="1" applyBorder="1" applyAlignment="1">
      <alignment vertical="center"/>
    </xf>
    <xf numFmtId="171" fontId="5" fillId="0" borderId="10" xfId="42" applyNumberFormat="1" applyFont="1" applyFill="1" applyBorder="1" applyAlignment="1">
      <alignment vertical="center"/>
    </xf>
    <xf numFmtId="171" fontId="5" fillId="0" borderId="25" xfId="42" applyNumberFormat="1" applyFont="1" applyFill="1" applyBorder="1" applyAlignment="1">
      <alignment vertical="center"/>
    </xf>
    <xf numFmtId="171" fontId="0" fillId="0" borderId="25" xfId="42" applyNumberFormat="1" applyFont="1" applyFill="1" applyBorder="1" applyAlignment="1">
      <alignment vertical="center"/>
    </xf>
    <xf numFmtId="171" fontId="0" fillId="0" borderId="10" xfId="42" applyNumberFormat="1" applyFont="1" applyFill="1" applyBorder="1" applyAlignment="1">
      <alignment vertical="center"/>
    </xf>
    <xf numFmtId="171" fontId="1" fillId="34" borderId="10" xfId="42" applyNumberFormat="1" applyFont="1" applyFill="1" applyBorder="1" applyAlignment="1">
      <alignment/>
    </xf>
    <xf numFmtId="171" fontId="1" fillId="34" borderId="25" xfId="42" applyNumberFormat="1" applyFont="1" applyFill="1" applyBorder="1" applyAlignment="1">
      <alignment/>
    </xf>
    <xf numFmtId="171" fontId="0" fillId="34" borderId="10" xfId="42" applyNumberFormat="1" applyFont="1" applyFill="1" applyBorder="1" applyAlignment="1">
      <alignment/>
    </xf>
    <xf numFmtId="171" fontId="0" fillId="34" borderId="10" xfId="42" applyNumberFormat="1" applyFont="1" applyFill="1" applyBorder="1" applyAlignment="1">
      <alignment/>
    </xf>
    <xf numFmtId="171" fontId="0" fillId="34" borderId="25" xfId="42" applyNumberFormat="1" applyFont="1" applyFill="1" applyBorder="1" applyAlignment="1">
      <alignment/>
    </xf>
    <xf numFmtId="0" fontId="0" fillId="0" borderId="1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0" fontId="5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8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9" xfId="0" applyFont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M15" sqref="M15"/>
    </sheetView>
  </sheetViews>
  <sheetFormatPr defaultColWidth="9.140625" defaultRowHeight="12.75"/>
  <cols>
    <col min="1" max="1" width="5.7109375" style="0" customWidth="1"/>
    <col min="6" max="6" width="6.57421875" style="0" customWidth="1"/>
    <col min="11" max="11" width="6.00390625" style="0" customWidth="1"/>
  </cols>
  <sheetData>
    <row r="1" spans="1:11" ht="12.7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2.75">
      <c r="A2" s="51"/>
      <c r="K2" s="52"/>
    </row>
    <row r="3" spans="1:11" ht="12.75">
      <c r="A3" s="49"/>
      <c r="K3" s="50"/>
    </row>
    <row r="4" spans="1:11" ht="12.75">
      <c r="A4" s="49"/>
      <c r="K4" s="50"/>
    </row>
    <row r="5" spans="1:11" ht="12.75">
      <c r="A5" s="49"/>
      <c r="K5" s="50"/>
    </row>
    <row r="6" spans="1:11" ht="12.75">
      <c r="A6" s="49"/>
      <c r="K6" s="50"/>
    </row>
    <row r="7" spans="1:11" ht="12.75">
      <c r="A7" s="49"/>
      <c r="B7" s="121" t="s">
        <v>171</v>
      </c>
      <c r="C7" s="121"/>
      <c r="D7" s="121"/>
      <c r="E7" s="121"/>
      <c r="F7" s="121"/>
      <c r="G7" s="121"/>
      <c r="H7" s="121"/>
      <c r="I7" s="121"/>
      <c r="J7" s="121"/>
      <c r="K7" s="50"/>
    </row>
    <row r="8" spans="1:11" ht="24.75" customHeight="1">
      <c r="A8" s="49"/>
      <c r="B8" s="121"/>
      <c r="C8" s="121"/>
      <c r="D8" s="121"/>
      <c r="E8" s="121"/>
      <c r="F8" s="121"/>
      <c r="G8" s="121"/>
      <c r="H8" s="121"/>
      <c r="I8" s="121"/>
      <c r="J8" s="121"/>
      <c r="K8" s="50"/>
    </row>
    <row r="9" spans="1:11" ht="12.75">
      <c r="A9" s="49"/>
      <c r="B9" s="10"/>
      <c r="C9" s="10"/>
      <c r="D9" s="10"/>
      <c r="E9" s="10"/>
      <c r="F9" s="10"/>
      <c r="G9" s="10"/>
      <c r="H9" s="10"/>
      <c r="I9" s="10"/>
      <c r="J9" s="10"/>
      <c r="K9" s="50"/>
    </row>
    <row r="10" spans="1:11" ht="15.75">
      <c r="A10" s="125" t="s">
        <v>203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7"/>
    </row>
    <row r="11" spans="1:11" ht="15.75">
      <c r="A11" s="125" t="s">
        <v>172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7"/>
    </row>
    <row r="12" spans="1:11" ht="12.75">
      <c r="A12" s="49"/>
      <c r="K12" s="50"/>
    </row>
    <row r="13" spans="1:11" ht="12.75">
      <c r="A13" s="49"/>
      <c r="K13" s="50"/>
    </row>
    <row r="14" spans="1:11" ht="12.75">
      <c r="A14" s="49"/>
      <c r="K14" s="50"/>
    </row>
    <row r="15" spans="1:11" ht="12.75">
      <c r="A15" s="49"/>
      <c r="K15" s="50"/>
    </row>
    <row r="16" spans="1:11" ht="12.75">
      <c r="A16" s="49"/>
      <c r="K16" s="50"/>
    </row>
    <row r="17" spans="1:11" ht="12.75">
      <c r="A17" s="49"/>
      <c r="K17" s="50"/>
    </row>
    <row r="18" spans="1:11" ht="12.75">
      <c r="A18" s="49"/>
      <c r="K18" s="50"/>
    </row>
    <row r="19" spans="1:11" ht="12.75">
      <c r="A19" s="49"/>
      <c r="K19" s="50"/>
    </row>
    <row r="20" spans="1:11" ht="12.75">
      <c r="A20" s="49"/>
      <c r="K20" s="50"/>
    </row>
    <row r="21" spans="1:11" ht="12.75">
      <c r="A21" s="49"/>
      <c r="K21" s="50"/>
    </row>
    <row r="22" spans="1:11" ht="12.75">
      <c r="A22" s="49"/>
      <c r="K22" s="50"/>
    </row>
    <row r="23" spans="1:11" ht="12.75">
      <c r="A23" s="49"/>
      <c r="K23" s="50"/>
    </row>
    <row r="24" spans="1:11" ht="12.75">
      <c r="A24" s="49"/>
      <c r="K24" s="50"/>
    </row>
    <row r="25" spans="1:11" ht="12.75">
      <c r="A25" s="49"/>
      <c r="K25" s="50"/>
    </row>
    <row r="26" spans="1:11" ht="12.75">
      <c r="A26" s="49"/>
      <c r="K26" s="50"/>
    </row>
    <row r="27" spans="1:11" ht="18" customHeight="1">
      <c r="A27" s="49"/>
      <c r="B27" s="122" t="s">
        <v>173</v>
      </c>
      <c r="C27" s="123"/>
      <c r="D27" s="123"/>
      <c r="E27" s="124"/>
      <c r="F27" s="48"/>
      <c r="G27" s="122" t="s">
        <v>174</v>
      </c>
      <c r="H27" s="123"/>
      <c r="I27" s="123"/>
      <c r="J27" s="124"/>
      <c r="K27" s="50"/>
    </row>
    <row r="28" spans="1:11" ht="18" customHeight="1">
      <c r="A28" s="49"/>
      <c r="B28" s="49"/>
      <c r="C28" s="32"/>
      <c r="D28" s="32"/>
      <c r="E28" s="50"/>
      <c r="G28" s="49"/>
      <c r="H28" s="32"/>
      <c r="I28" s="32"/>
      <c r="J28" s="50"/>
      <c r="K28" s="50"/>
    </row>
    <row r="29" spans="1:11" ht="18" customHeight="1">
      <c r="A29" s="49"/>
      <c r="B29" s="102" t="s">
        <v>186</v>
      </c>
      <c r="C29" s="103"/>
      <c r="D29" s="103"/>
      <c r="E29" s="104"/>
      <c r="G29" s="115" t="s">
        <v>176</v>
      </c>
      <c r="H29" s="116"/>
      <c r="I29" s="116"/>
      <c r="J29" s="117"/>
      <c r="K29" s="50"/>
    </row>
    <row r="30" spans="1:11" ht="18" customHeight="1">
      <c r="A30" s="49"/>
      <c r="B30" s="102"/>
      <c r="C30" s="103"/>
      <c r="D30" s="103"/>
      <c r="E30" s="104"/>
      <c r="G30" s="118" t="s">
        <v>175</v>
      </c>
      <c r="H30" s="119"/>
      <c r="I30" s="119"/>
      <c r="J30" s="120"/>
      <c r="K30" s="50"/>
    </row>
    <row r="31" spans="1:11" ht="18" customHeight="1">
      <c r="A31" s="49"/>
      <c r="B31" s="102" t="s">
        <v>190</v>
      </c>
      <c r="C31" s="103"/>
      <c r="D31" s="103"/>
      <c r="E31" s="104"/>
      <c r="G31" s="115" t="s">
        <v>177</v>
      </c>
      <c r="H31" s="116"/>
      <c r="I31" s="116"/>
      <c r="J31" s="117"/>
      <c r="K31" s="50"/>
    </row>
    <row r="32" spans="1:11" ht="18" customHeight="1">
      <c r="A32" s="49"/>
      <c r="B32" s="102"/>
      <c r="C32" s="103"/>
      <c r="D32" s="103"/>
      <c r="E32" s="104"/>
      <c r="G32" s="115"/>
      <c r="H32" s="116"/>
      <c r="I32" s="116"/>
      <c r="J32" s="117"/>
      <c r="K32" s="50"/>
    </row>
    <row r="33" spans="1:11" ht="18" customHeight="1">
      <c r="A33" s="49"/>
      <c r="B33" s="102" t="s">
        <v>187</v>
      </c>
      <c r="C33" s="103"/>
      <c r="D33" s="103"/>
      <c r="E33" s="104"/>
      <c r="G33" s="115"/>
      <c r="H33" s="116"/>
      <c r="I33" s="116"/>
      <c r="J33" s="117"/>
      <c r="K33" s="50"/>
    </row>
    <row r="34" spans="1:11" ht="18" customHeight="1">
      <c r="A34" s="49"/>
      <c r="B34" s="102" t="s">
        <v>188</v>
      </c>
      <c r="C34" s="103"/>
      <c r="D34" s="103"/>
      <c r="E34" s="104"/>
      <c r="G34" s="102" t="s">
        <v>180</v>
      </c>
      <c r="H34" s="103"/>
      <c r="I34" s="103"/>
      <c r="J34" s="104"/>
      <c r="K34" s="50"/>
    </row>
    <row r="35" spans="1:11" ht="18" customHeight="1">
      <c r="A35" s="49"/>
      <c r="B35" s="102" t="s">
        <v>189</v>
      </c>
      <c r="C35" s="103"/>
      <c r="D35" s="103"/>
      <c r="E35" s="104"/>
      <c r="G35" s="102"/>
      <c r="H35" s="103"/>
      <c r="I35" s="103"/>
      <c r="J35" s="104"/>
      <c r="K35" s="50"/>
    </row>
    <row r="36" spans="1:11" ht="18" customHeight="1">
      <c r="A36" s="49"/>
      <c r="B36" s="102"/>
      <c r="C36" s="103"/>
      <c r="D36" s="103"/>
      <c r="E36" s="104"/>
      <c r="G36" s="102" t="s">
        <v>181</v>
      </c>
      <c r="H36" s="103"/>
      <c r="I36" s="103"/>
      <c r="J36" s="104"/>
      <c r="K36" s="50"/>
    </row>
    <row r="37" spans="1:11" ht="18" customHeight="1">
      <c r="A37" s="49"/>
      <c r="B37" s="102" t="s">
        <v>191</v>
      </c>
      <c r="C37" s="103"/>
      <c r="D37" s="103"/>
      <c r="E37" s="104"/>
      <c r="G37" s="102"/>
      <c r="H37" s="103"/>
      <c r="I37" s="103"/>
      <c r="J37" s="104"/>
      <c r="K37" s="50"/>
    </row>
    <row r="38" spans="1:11" ht="18" customHeight="1">
      <c r="A38" s="49"/>
      <c r="B38" s="102"/>
      <c r="C38" s="103"/>
      <c r="D38" s="103"/>
      <c r="E38" s="104"/>
      <c r="G38" s="102" t="s">
        <v>178</v>
      </c>
      <c r="H38" s="103"/>
      <c r="I38" s="103"/>
      <c r="J38" s="104"/>
      <c r="K38" s="50"/>
    </row>
    <row r="39" spans="1:11" ht="18" customHeight="1">
      <c r="A39" s="49"/>
      <c r="B39" s="102" t="s">
        <v>192</v>
      </c>
      <c r="C39" s="103"/>
      <c r="D39" s="103"/>
      <c r="E39" s="104"/>
      <c r="G39" s="110" t="s">
        <v>204</v>
      </c>
      <c r="H39" s="113"/>
      <c r="I39" s="113"/>
      <c r="J39" s="114"/>
      <c r="K39" s="50"/>
    </row>
    <row r="40" spans="1:11" ht="18" customHeight="1">
      <c r="A40" s="49"/>
      <c r="B40" s="110" t="s">
        <v>193</v>
      </c>
      <c r="C40" s="111"/>
      <c r="D40" s="111"/>
      <c r="E40" s="112"/>
      <c r="G40" s="115"/>
      <c r="H40" s="116"/>
      <c r="I40" s="116"/>
      <c r="J40" s="117"/>
      <c r="K40" s="50"/>
    </row>
    <row r="41" spans="1:11" ht="18" customHeight="1">
      <c r="A41" s="49"/>
      <c r="B41" s="105"/>
      <c r="C41" s="106"/>
      <c r="D41" s="106"/>
      <c r="E41" s="107"/>
      <c r="G41" s="105" t="s">
        <v>179</v>
      </c>
      <c r="H41" s="108"/>
      <c r="I41" s="108"/>
      <c r="J41" s="109"/>
      <c r="K41" s="50"/>
    </row>
    <row r="42" spans="1:11" ht="12.75">
      <c r="A42" s="53"/>
      <c r="B42" s="54"/>
      <c r="C42" s="54"/>
      <c r="D42" s="54"/>
      <c r="E42" s="54"/>
      <c r="F42" s="54"/>
      <c r="G42" s="54"/>
      <c r="H42" s="54"/>
      <c r="I42" s="54"/>
      <c r="J42" s="54"/>
      <c r="K42" s="41"/>
    </row>
  </sheetData>
  <sheetProtection/>
  <mergeCells count="31">
    <mergeCell ref="B7:J8"/>
    <mergeCell ref="B27:E27"/>
    <mergeCell ref="G27:J27"/>
    <mergeCell ref="A10:K10"/>
    <mergeCell ref="A11:K11"/>
    <mergeCell ref="B29:E29"/>
    <mergeCell ref="G29:J29"/>
    <mergeCell ref="B30:E30"/>
    <mergeCell ref="B31:E31"/>
    <mergeCell ref="G30:J30"/>
    <mergeCell ref="G31:J31"/>
    <mergeCell ref="B36:E36"/>
    <mergeCell ref="B37:E37"/>
    <mergeCell ref="B32:E32"/>
    <mergeCell ref="B33:E33"/>
    <mergeCell ref="B34:E34"/>
    <mergeCell ref="B35:E35"/>
    <mergeCell ref="G32:J32"/>
    <mergeCell ref="G33:J33"/>
    <mergeCell ref="G34:J34"/>
    <mergeCell ref="G35:J35"/>
    <mergeCell ref="G36:J36"/>
    <mergeCell ref="G37:J37"/>
    <mergeCell ref="G38:J38"/>
    <mergeCell ref="B38:E38"/>
    <mergeCell ref="B41:E41"/>
    <mergeCell ref="G41:J41"/>
    <mergeCell ref="B40:E40"/>
    <mergeCell ref="B39:E39"/>
    <mergeCell ref="G39:J39"/>
    <mergeCell ref="G40:J40"/>
  </mergeCells>
  <printOptions/>
  <pageMargins left="0.72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46">
      <selection activeCell="F57" sqref="F57"/>
    </sheetView>
  </sheetViews>
  <sheetFormatPr defaultColWidth="9.140625" defaultRowHeight="12.75"/>
  <cols>
    <col min="1" max="2" width="3.57421875" style="1" customWidth="1"/>
    <col min="3" max="3" width="3.7109375" style="1" customWidth="1"/>
    <col min="4" max="4" width="49.140625" style="0" customWidth="1"/>
    <col min="5" max="5" width="9.00390625" style="0" customWidth="1"/>
    <col min="6" max="6" width="13.140625" style="55" customWidth="1"/>
    <col min="7" max="7" width="13.57421875" style="55" customWidth="1"/>
  </cols>
  <sheetData>
    <row r="1" spans="3:7" ht="15.75">
      <c r="C1" s="130" t="s">
        <v>206</v>
      </c>
      <c r="D1" s="130"/>
      <c r="E1" s="130"/>
      <c r="F1" s="130"/>
      <c r="G1" s="130"/>
    </row>
    <row r="2" ht="13.5" thickBot="1"/>
    <row r="3" spans="1:7" ht="40.5" customHeight="1">
      <c r="A3" s="131"/>
      <c r="B3" s="132"/>
      <c r="C3" s="132"/>
      <c r="D3" s="39" t="s">
        <v>117</v>
      </c>
      <c r="E3" s="40" t="s">
        <v>0</v>
      </c>
      <c r="F3" s="56" t="s">
        <v>207</v>
      </c>
      <c r="G3" s="63" t="s">
        <v>205</v>
      </c>
    </row>
    <row r="4" spans="1:7" ht="13.5" customHeight="1">
      <c r="A4" s="25" t="s">
        <v>1</v>
      </c>
      <c r="B4" s="9"/>
      <c r="C4" s="9"/>
      <c r="D4" s="11" t="s">
        <v>116</v>
      </c>
      <c r="E4" s="12"/>
      <c r="F4" s="60"/>
      <c r="G4" s="66"/>
    </row>
    <row r="5" spans="1:7" ht="13.5" customHeight="1">
      <c r="A5" s="25"/>
      <c r="B5" s="9">
        <v>1</v>
      </c>
      <c r="C5" s="9"/>
      <c r="D5" s="11" t="s">
        <v>2</v>
      </c>
      <c r="E5" s="12"/>
      <c r="F5" s="93">
        <v>871951</v>
      </c>
      <c r="G5" s="94">
        <v>1696612</v>
      </c>
    </row>
    <row r="6" spans="1:7" ht="13.5" customHeight="1">
      <c r="A6" s="25"/>
      <c r="B6" s="9">
        <v>2</v>
      </c>
      <c r="C6" s="9"/>
      <c r="D6" s="11" t="s">
        <v>3</v>
      </c>
      <c r="E6" s="12"/>
      <c r="F6" s="90"/>
      <c r="G6" s="95"/>
    </row>
    <row r="7" spans="1:7" ht="13.5" customHeight="1">
      <c r="A7" s="25"/>
      <c r="B7" s="9"/>
      <c r="C7" s="9" t="s">
        <v>4</v>
      </c>
      <c r="D7" s="14" t="s">
        <v>5</v>
      </c>
      <c r="E7" s="12"/>
      <c r="F7" s="90">
        <v>0</v>
      </c>
      <c r="G7" s="95">
        <v>0</v>
      </c>
    </row>
    <row r="8" spans="1:7" ht="13.5" customHeight="1">
      <c r="A8" s="25"/>
      <c r="B8" s="9"/>
      <c r="C8" s="9" t="s">
        <v>6</v>
      </c>
      <c r="D8" s="14" t="s">
        <v>7</v>
      </c>
      <c r="E8" s="12"/>
      <c r="F8" s="90">
        <v>0</v>
      </c>
      <c r="G8" s="95">
        <v>0</v>
      </c>
    </row>
    <row r="9" spans="1:7" ht="13.5" customHeight="1">
      <c r="A9" s="25"/>
      <c r="B9" s="9"/>
      <c r="C9" s="9"/>
      <c r="D9" s="11" t="s">
        <v>8</v>
      </c>
      <c r="E9" s="12"/>
      <c r="F9" s="93">
        <f>SUM(F7:F8)</f>
        <v>0</v>
      </c>
      <c r="G9" s="94">
        <f>SUM(G7:G8)</f>
        <v>0</v>
      </c>
    </row>
    <row r="10" spans="1:7" ht="13.5" customHeight="1">
      <c r="A10" s="25"/>
      <c r="B10" s="9">
        <v>3</v>
      </c>
      <c r="C10" s="9"/>
      <c r="D10" s="11" t="s">
        <v>9</v>
      </c>
      <c r="E10" s="12"/>
      <c r="F10" s="90"/>
      <c r="G10" s="95"/>
    </row>
    <row r="11" spans="1:7" ht="13.5" customHeight="1">
      <c r="A11" s="25"/>
      <c r="B11" s="9"/>
      <c r="C11" s="9" t="s">
        <v>4</v>
      </c>
      <c r="D11" s="14" t="s">
        <v>10</v>
      </c>
      <c r="E11" s="12"/>
      <c r="F11" s="90">
        <v>660114</v>
      </c>
      <c r="G11" s="95">
        <v>2152864</v>
      </c>
    </row>
    <row r="12" spans="1:7" ht="13.5" customHeight="1">
      <c r="A12" s="25"/>
      <c r="B12" s="9"/>
      <c r="C12" s="9" t="s">
        <v>6</v>
      </c>
      <c r="D12" s="14" t="s">
        <v>198</v>
      </c>
      <c r="E12" s="12" t="s">
        <v>197</v>
      </c>
      <c r="F12" s="90">
        <v>1769473</v>
      </c>
      <c r="G12" s="95">
        <v>1685098</v>
      </c>
    </row>
    <row r="13" spans="1:7" ht="13.5" customHeight="1">
      <c r="A13" s="25"/>
      <c r="B13" s="9"/>
      <c r="C13" s="9" t="s">
        <v>11</v>
      </c>
      <c r="D13" s="14" t="s">
        <v>14</v>
      </c>
      <c r="E13" s="12"/>
      <c r="F13" s="90">
        <v>0</v>
      </c>
      <c r="G13" s="95">
        <v>1037255</v>
      </c>
    </row>
    <row r="14" spans="1:7" ht="13.5" customHeight="1">
      <c r="A14" s="25"/>
      <c r="B14" s="9"/>
      <c r="C14" s="9" t="s">
        <v>12</v>
      </c>
      <c r="D14" s="14" t="s">
        <v>13</v>
      </c>
      <c r="E14" s="12"/>
      <c r="F14" s="90">
        <v>0</v>
      </c>
      <c r="G14" s="95">
        <v>0</v>
      </c>
    </row>
    <row r="15" spans="1:7" ht="13.5" customHeight="1">
      <c r="A15" s="25"/>
      <c r="B15" s="9"/>
      <c r="C15" s="9"/>
      <c r="D15" s="11" t="s">
        <v>15</v>
      </c>
      <c r="E15" s="12"/>
      <c r="F15" s="93">
        <f>SUM(F11:F14)</f>
        <v>2429587</v>
      </c>
      <c r="G15" s="94">
        <f>SUM(G11:G14)</f>
        <v>4875217</v>
      </c>
    </row>
    <row r="16" spans="1:7" ht="13.5" customHeight="1">
      <c r="A16" s="25"/>
      <c r="B16" s="9">
        <v>4</v>
      </c>
      <c r="C16" s="9"/>
      <c r="D16" s="11" t="s">
        <v>16</v>
      </c>
      <c r="E16" s="12"/>
      <c r="F16" s="90"/>
      <c r="G16" s="95"/>
    </row>
    <row r="17" spans="1:7" ht="13.5" customHeight="1">
      <c r="A17" s="25"/>
      <c r="B17" s="9"/>
      <c r="C17" s="9" t="s">
        <v>4</v>
      </c>
      <c r="D17" s="14" t="s">
        <v>18</v>
      </c>
      <c r="E17" s="12"/>
      <c r="F17" s="90">
        <v>10929166</v>
      </c>
      <c r="G17" s="95">
        <v>7791140</v>
      </c>
    </row>
    <row r="18" spans="1:7" ht="13.5" customHeight="1">
      <c r="A18" s="25"/>
      <c r="B18" s="9"/>
      <c r="C18" s="9" t="s">
        <v>6</v>
      </c>
      <c r="D18" s="14" t="s">
        <v>19</v>
      </c>
      <c r="E18" s="12"/>
      <c r="F18" s="90">
        <v>0</v>
      </c>
      <c r="G18" s="95">
        <v>0</v>
      </c>
    </row>
    <row r="19" spans="1:7" ht="13.5" customHeight="1">
      <c r="A19" s="25"/>
      <c r="B19" s="9"/>
      <c r="C19" s="9" t="s">
        <v>11</v>
      </c>
      <c r="D19" s="14" t="s">
        <v>20</v>
      </c>
      <c r="E19" s="12"/>
      <c r="F19" s="90">
        <v>0</v>
      </c>
      <c r="G19" s="95">
        <v>0</v>
      </c>
    </row>
    <row r="20" spans="1:7" ht="13.5" customHeight="1">
      <c r="A20" s="25"/>
      <c r="B20" s="9"/>
      <c r="C20" s="9" t="s">
        <v>12</v>
      </c>
      <c r="D20" s="14" t="s">
        <v>21</v>
      </c>
      <c r="E20" s="12"/>
      <c r="F20" s="90">
        <v>0</v>
      </c>
      <c r="G20" s="95">
        <v>0</v>
      </c>
    </row>
    <row r="21" spans="1:7" ht="13.5" customHeight="1">
      <c r="A21" s="25"/>
      <c r="B21" s="9"/>
      <c r="C21" s="9" t="s">
        <v>17</v>
      </c>
      <c r="D21" s="14" t="s">
        <v>22</v>
      </c>
      <c r="E21" s="12"/>
      <c r="F21" s="90">
        <v>0</v>
      </c>
      <c r="G21" s="95">
        <v>0</v>
      </c>
    </row>
    <row r="22" spans="1:7" ht="13.5" customHeight="1">
      <c r="A22" s="25"/>
      <c r="B22" s="9"/>
      <c r="C22" s="9"/>
      <c r="D22" s="11" t="s">
        <v>23</v>
      </c>
      <c r="E22" s="12"/>
      <c r="F22" s="93">
        <f>SUM(F17:F21)</f>
        <v>10929166</v>
      </c>
      <c r="G22" s="94">
        <f>SUM(G17:G21)</f>
        <v>7791140</v>
      </c>
    </row>
    <row r="23" spans="1:7" ht="13.5" customHeight="1">
      <c r="A23" s="25"/>
      <c r="B23" s="9">
        <v>5</v>
      </c>
      <c r="C23" s="9"/>
      <c r="D23" s="11" t="s">
        <v>24</v>
      </c>
      <c r="E23" s="12"/>
      <c r="F23" s="93">
        <v>0</v>
      </c>
      <c r="G23" s="94">
        <v>0</v>
      </c>
    </row>
    <row r="24" spans="1:7" ht="13.5" customHeight="1">
      <c r="A24" s="25"/>
      <c r="B24" s="9">
        <v>6</v>
      </c>
      <c r="C24" s="9"/>
      <c r="D24" s="11" t="s">
        <v>25</v>
      </c>
      <c r="E24" s="12"/>
      <c r="F24" s="93">
        <v>0</v>
      </c>
      <c r="G24" s="94">
        <v>0</v>
      </c>
    </row>
    <row r="25" spans="1:7" ht="13.5" customHeight="1">
      <c r="A25" s="25"/>
      <c r="B25" s="9">
        <v>7</v>
      </c>
      <c r="C25" s="9"/>
      <c r="D25" s="11" t="s">
        <v>26</v>
      </c>
      <c r="E25" s="12"/>
      <c r="F25" s="93">
        <v>0</v>
      </c>
      <c r="G25" s="94">
        <v>0</v>
      </c>
    </row>
    <row r="26" spans="1:7" ht="13.5" customHeight="1">
      <c r="A26" s="25"/>
      <c r="B26" s="9"/>
      <c r="C26" s="9"/>
      <c r="D26" s="11" t="s">
        <v>118</v>
      </c>
      <c r="E26" s="12"/>
      <c r="F26" s="93">
        <f>F5+F9+F15+F22+F23+F24+F25</f>
        <v>14230704</v>
      </c>
      <c r="G26" s="94">
        <f>G5+G9+G15+G22+G23+G24+G25</f>
        <v>14362969</v>
      </c>
    </row>
    <row r="27" spans="1:7" ht="13.5" customHeight="1">
      <c r="A27" s="25"/>
      <c r="B27" s="9"/>
      <c r="C27" s="9"/>
      <c r="D27" s="12"/>
      <c r="E27" s="12"/>
      <c r="F27" s="90"/>
      <c r="G27" s="95"/>
    </row>
    <row r="28" spans="1:7" ht="13.5" customHeight="1">
      <c r="A28" s="25" t="s">
        <v>27</v>
      </c>
      <c r="B28" s="9"/>
      <c r="C28" s="9"/>
      <c r="D28" s="11" t="s">
        <v>119</v>
      </c>
      <c r="E28" s="12"/>
      <c r="F28" s="90"/>
      <c r="G28" s="95"/>
    </row>
    <row r="29" spans="1:7" ht="13.5" customHeight="1">
      <c r="A29" s="25"/>
      <c r="B29" s="9">
        <v>1</v>
      </c>
      <c r="C29" s="9"/>
      <c r="D29" s="11" t="s">
        <v>28</v>
      </c>
      <c r="E29" s="12"/>
      <c r="F29" s="90"/>
      <c r="G29" s="95"/>
    </row>
    <row r="30" spans="1:7" ht="13.5" customHeight="1">
      <c r="A30" s="25"/>
      <c r="B30" s="9"/>
      <c r="C30" s="9" t="s">
        <v>4</v>
      </c>
      <c r="D30" s="14" t="s">
        <v>120</v>
      </c>
      <c r="E30" s="12"/>
      <c r="F30" s="90">
        <v>0</v>
      </c>
      <c r="G30" s="95">
        <v>0</v>
      </c>
    </row>
    <row r="31" spans="1:7" ht="13.5" customHeight="1">
      <c r="A31" s="25"/>
      <c r="B31" s="9"/>
      <c r="C31" s="9" t="s">
        <v>6</v>
      </c>
      <c r="D31" s="14" t="s">
        <v>29</v>
      </c>
      <c r="E31" s="12"/>
      <c r="F31" s="90">
        <v>0</v>
      </c>
      <c r="G31" s="95">
        <v>0</v>
      </c>
    </row>
    <row r="32" spans="1:7" ht="13.5" customHeight="1">
      <c r="A32" s="25"/>
      <c r="B32" s="9"/>
      <c r="C32" s="9" t="s">
        <v>11</v>
      </c>
      <c r="D32" s="14" t="s">
        <v>30</v>
      </c>
      <c r="E32" s="12"/>
      <c r="F32" s="90">
        <v>0</v>
      </c>
      <c r="G32" s="95">
        <v>0</v>
      </c>
    </row>
    <row r="33" spans="1:7" ht="13.5" customHeight="1">
      <c r="A33" s="25"/>
      <c r="B33" s="9"/>
      <c r="C33" s="9" t="s">
        <v>12</v>
      </c>
      <c r="D33" s="14" t="s">
        <v>31</v>
      </c>
      <c r="E33" s="12"/>
      <c r="F33" s="90">
        <v>0</v>
      </c>
      <c r="G33" s="95">
        <v>0</v>
      </c>
    </row>
    <row r="34" spans="1:7" ht="13.5" customHeight="1">
      <c r="A34" s="25"/>
      <c r="B34" s="9"/>
      <c r="C34" s="9"/>
      <c r="D34" s="11" t="s">
        <v>32</v>
      </c>
      <c r="E34" s="12"/>
      <c r="F34" s="93">
        <f>SUM(F30:F33)</f>
        <v>0</v>
      </c>
      <c r="G34" s="94">
        <f>SUM(G30:G33)</f>
        <v>0</v>
      </c>
    </row>
    <row r="35" spans="1:7" ht="13.5" customHeight="1">
      <c r="A35" s="25"/>
      <c r="B35" s="9">
        <v>2</v>
      </c>
      <c r="C35" s="9"/>
      <c r="D35" s="11" t="s">
        <v>33</v>
      </c>
      <c r="E35" s="12"/>
      <c r="F35" s="90"/>
      <c r="G35" s="95"/>
    </row>
    <row r="36" spans="1:7" ht="13.5" customHeight="1">
      <c r="A36" s="25"/>
      <c r="B36" s="9"/>
      <c r="C36" s="9" t="s">
        <v>4</v>
      </c>
      <c r="D36" s="14" t="s">
        <v>34</v>
      </c>
      <c r="E36" s="12"/>
      <c r="F36" s="90">
        <v>0</v>
      </c>
      <c r="G36" s="95">
        <v>0</v>
      </c>
    </row>
    <row r="37" spans="1:7" ht="13.5" customHeight="1">
      <c r="A37" s="25"/>
      <c r="B37" s="9"/>
      <c r="C37" s="9" t="s">
        <v>6</v>
      </c>
      <c r="D37" s="14" t="s">
        <v>35</v>
      </c>
      <c r="E37" s="12"/>
      <c r="F37" s="90">
        <v>0</v>
      </c>
      <c r="G37" s="95">
        <v>0</v>
      </c>
    </row>
    <row r="38" spans="1:7" ht="13.5" customHeight="1">
      <c r="A38" s="25"/>
      <c r="B38" s="9"/>
      <c r="C38" s="9" t="s">
        <v>11</v>
      </c>
      <c r="D38" s="14" t="s">
        <v>36</v>
      </c>
      <c r="E38" s="12"/>
      <c r="F38" s="96">
        <v>4735383</v>
      </c>
      <c r="G38" s="95">
        <v>5276547</v>
      </c>
    </row>
    <row r="39" spans="1:7" ht="13.5" customHeight="1">
      <c r="A39" s="25"/>
      <c r="B39" s="9"/>
      <c r="C39" s="9" t="s">
        <v>12</v>
      </c>
      <c r="D39" s="14" t="s">
        <v>121</v>
      </c>
      <c r="E39" s="12"/>
      <c r="F39" s="96">
        <v>7476103</v>
      </c>
      <c r="G39" s="95">
        <v>8306782</v>
      </c>
    </row>
    <row r="40" spans="1:7" ht="13.5" customHeight="1">
      <c r="A40" s="25"/>
      <c r="B40" s="9"/>
      <c r="C40" s="9"/>
      <c r="D40" s="11" t="s">
        <v>8</v>
      </c>
      <c r="E40" s="12"/>
      <c r="F40" s="93">
        <f>SUM(F36:F39)</f>
        <v>12211486</v>
      </c>
      <c r="G40" s="94">
        <f>SUM(G36:G39)</f>
        <v>13583329</v>
      </c>
    </row>
    <row r="41" spans="1:7" ht="13.5" customHeight="1">
      <c r="A41" s="25"/>
      <c r="B41" s="9">
        <v>3</v>
      </c>
      <c r="C41" s="9"/>
      <c r="D41" s="11" t="s">
        <v>37</v>
      </c>
      <c r="E41" s="12"/>
      <c r="F41" s="93">
        <v>0</v>
      </c>
      <c r="G41" s="94">
        <v>0</v>
      </c>
    </row>
    <row r="42" spans="1:7" ht="13.5" customHeight="1">
      <c r="A42" s="25"/>
      <c r="B42" s="9">
        <v>4</v>
      </c>
      <c r="C42" s="9"/>
      <c r="D42" s="11" t="s">
        <v>38</v>
      </c>
      <c r="E42" s="12"/>
      <c r="F42" s="90"/>
      <c r="G42" s="95"/>
    </row>
    <row r="43" spans="1:7" ht="13.5" customHeight="1">
      <c r="A43" s="25"/>
      <c r="B43" s="9"/>
      <c r="C43" s="9" t="s">
        <v>4</v>
      </c>
      <c r="D43" s="14" t="s">
        <v>39</v>
      </c>
      <c r="E43" s="12"/>
      <c r="F43" s="90">
        <v>0</v>
      </c>
      <c r="G43" s="95">
        <v>0</v>
      </c>
    </row>
    <row r="44" spans="1:7" ht="13.5" customHeight="1">
      <c r="A44" s="25"/>
      <c r="B44" s="9"/>
      <c r="C44" s="9" t="s">
        <v>6</v>
      </c>
      <c r="D44" s="14" t="s">
        <v>122</v>
      </c>
      <c r="E44" s="12"/>
      <c r="F44" s="90">
        <v>0</v>
      </c>
      <c r="G44" s="95">
        <v>0</v>
      </c>
    </row>
    <row r="45" spans="1:7" ht="13.5" customHeight="1">
      <c r="A45" s="25"/>
      <c r="B45" s="9"/>
      <c r="C45" s="9" t="s">
        <v>11</v>
      </c>
      <c r="D45" s="14" t="s">
        <v>40</v>
      </c>
      <c r="E45" s="12"/>
      <c r="F45" s="90">
        <v>0</v>
      </c>
      <c r="G45" s="95">
        <v>0</v>
      </c>
    </row>
    <row r="46" spans="1:7" ht="13.5" customHeight="1">
      <c r="A46" s="25"/>
      <c r="B46" s="9"/>
      <c r="C46" s="9"/>
      <c r="D46" s="11" t="s">
        <v>23</v>
      </c>
      <c r="E46" s="12"/>
      <c r="F46" s="93">
        <f>SUM(F43:F45)</f>
        <v>0</v>
      </c>
      <c r="G46" s="94">
        <f>SUM(G43:G45)</f>
        <v>0</v>
      </c>
    </row>
    <row r="47" spans="1:7" ht="13.5" customHeight="1">
      <c r="A47" s="25"/>
      <c r="B47" s="9">
        <v>5</v>
      </c>
      <c r="C47" s="9"/>
      <c r="D47" s="11" t="s">
        <v>42</v>
      </c>
      <c r="E47" s="12"/>
      <c r="F47" s="93">
        <f>SUM(F43:F46)</f>
        <v>0</v>
      </c>
      <c r="G47" s="94">
        <f>SUM(G43:G46)</f>
        <v>0</v>
      </c>
    </row>
    <row r="48" spans="1:7" ht="13.5" customHeight="1">
      <c r="A48" s="25"/>
      <c r="B48" s="9">
        <v>6</v>
      </c>
      <c r="C48" s="9"/>
      <c r="D48" s="11" t="s">
        <v>41</v>
      </c>
      <c r="E48" s="12"/>
      <c r="F48" s="93">
        <v>0</v>
      </c>
      <c r="G48" s="94">
        <v>0</v>
      </c>
    </row>
    <row r="49" spans="1:7" ht="13.5" customHeight="1">
      <c r="A49" s="25"/>
      <c r="B49" s="9"/>
      <c r="C49" s="9"/>
      <c r="D49" s="11" t="s">
        <v>123</v>
      </c>
      <c r="E49" s="12"/>
      <c r="F49" s="93">
        <f>F34+F40+F41+F46+F47+F48</f>
        <v>12211486</v>
      </c>
      <c r="G49" s="94">
        <f>G34+G40+G41+G46+G47+G48</f>
        <v>13583329</v>
      </c>
    </row>
    <row r="50" spans="1:7" ht="26.25" customHeight="1" thickBot="1">
      <c r="A50" s="43"/>
      <c r="B50" s="44"/>
      <c r="C50" s="44"/>
      <c r="D50" s="42" t="s">
        <v>98</v>
      </c>
      <c r="E50" s="45"/>
      <c r="F50" s="62">
        <f>F49+F26</f>
        <v>26442190</v>
      </c>
      <c r="G50" s="67">
        <f>G49+G26</f>
        <v>27946298</v>
      </c>
    </row>
    <row r="51" spans="3:7" ht="12.75">
      <c r="C51" s="6"/>
      <c r="D51" s="3"/>
      <c r="E51" s="7"/>
      <c r="F51" s="59"/>
      <c r="G51" s="59"/>
    </row>
    <row r="52" spans="3:7" ht="13.5" thickBot="1">
      <c r="C52" s="6"/>
      <c r="D52" s="3"/>
      <c r="E52" s="7"/>
      <c r="F52" s="59"/>
      <c r="G52" s="59"/>
    </row>
    <row r="53" spans="1:7" ht="38.25" customHeight="1">
      <c r="A53" s="128"/>
      <c r="B53" s="129"/>
      <c r="C53" s="129"/>
      <c r="D53" s="39" t="s">
        <v>124</v>
      </c>
      <c r="E53" s="40" t="s">
        <v>0</v>
      </c>
      <c r="F53" s="56" t="s">
        <v>207</v>
      </c>
      <c r="G53" s="63" t="s">
        <v>208</v>
      </c>
    </row>
    <row r="54" spans="1:7" ht="13.5" customHeight="1">
      <c r="A54" s="25" t="s">
        <v>1</v>
      </c>
      <c r="B54" s="9"/>
      <c r="C54" s="9"/>
      <c r="D54" s="11" t="s">
        <v>63</v>
      </c>
      <c r="E54" s="12"/>
      <c r="F54" s="60"/>
      <c r="G54" s="95"/>
    </row>
    <row r="55" spans="1:7" ht="13.5" customHeight="1">
      <c r="A55" s="25"/>
      <c r="B55" s="9">
        <v>1</v>
      </c>
      <c r="C55" s="9"/>
      <c r="D55" s="11" t="s">
        <v>43</v>
      </c>
      <c r="E55" s="12"/>
      <c r="F55" s="61">
        <v>0</v>
      </c>
      <c r="G55" s="94">
        <v>0</v>
      </c>
    </row>
    <row r="56" spans="1:7" ht="13.5" customHeight="1">
      <c r="A56" s="25"/>
      <c r="B56" s="9">
        <v>2</v>
      </c>
      <c r="C56" s="9"/>
      <c r="D56" s="11" t="s">
        <v>44</v>
      </c>
      <c r="E56" s="12"/>
      <c r="F56" s="60"/>
      <c r="G56" s="95"/>
    </row>
    <row r="57" spans="1:7" ht="13.5" customHeight="1">
      <c r="A57" s="25"/>
      <c r="B57" s="9"/>
      <c r="C57" s="9" t="s">
        <v>4</v>
      </c>
      <c r="D57" s="14" t="s">
        <v>45</v>
      </c>
      <c r="E57" s="12"/>
      <c r="F57" s="60">
        <v>2500000</v>
      </c>
      <c r="G57" s="95">
        <v>2000000</v>
      </c>
    </row>
    <row r="58" spans="1:7" ht="13.5" customHeight="1">
      <c r="A58" s="25"/>
      <c r="B58" s="9"/>
      <c r="C58" s="9" t="s">
        <v>6</v>
      </c>
      <c r="D58" s="14" t="s">
        <v>46</v>
      </c>
      <c r="E58" s="12"/>
      <c r="F58" s="60">
        <v>0</v>
      </c>
      <c r="G58" s="95">
        <v>0</v>
      </c>
    </row>
    <row r="59" spans="1:7" ht="13.5" customHeight="1">
      <c r="A59" s="25"/>
      <c r="B59" s="9"/>
      <c r="C59" s="9" t="s">
        <v>11</v>
      </c>
      <c r="D59" s="14" t="s">
        <v>47</v>
      </c>
      <c r="E59" s="12"/>
      <c r="F59" s="60">
        <v>0</v>
      </c>
      <c r="G59" s="95">
        <v>0</v>
      </c>
    </row>
    <row r="60" spans="1:7" ht="13.5" customHeight="1">
      <c r="A60" s="25"/>
      <c r="B60" s="9"/>
      <c r="C60" s="9"/>
      <c r="D60" s="11" t="s">
        <v>8</v>
      </c>
      <c r="E60" s="12"/>
      <c r="F60" s="61">
        <f>SUM(F57:F59)</f>
        <v>2500000</v>
      </c>
      <c r="G60" s="94">
        <f>SUM(G57:G59)</f>
        <v>2000000</v>
      </c>
    </row>
    <row r="61" spans="1:7" ht="13.5" customHeight="1">
      <c r="A61" s="25"/>
      <c r="B61" s="9">
        <v>3</v>
      </c>
      <c r="C61" s="9"/>
      <c r="D61" s="15" t="s">
        <v>48</v>
      </c>
      <c r="E61" s="12"/>
      <c r="F61" s="60"/>
      <c r="G61" s="95"/>
    </row>
    <row r="62" spans="1:7" ht="13.5" customHeight="1">
      <c r="A62" s="25"/>
      <c r="B62" s="9"/>
      <c r="C62" s="9" t="s">
        <v>4</v>
      </c>
      <c r="D62" s="14" t="s">
        <v>49</v>
      </c>
      <c r="E62" s="12"/>
      <c r="F62" s="60">
        <v>19365771</v>
      </c>
      <c r="G62" s="95">
        <v>26807394</v>
      </c>
    </row>
    <row r="63" spans="1:7" ht="13.5" customHeight="1">
      <c r="A63" s="25"/>
      <c r="B63" s="9"/>
      <c r="C63" s="9" t="s">
        <v>6</v>
      </c>
      <c r="D63" s="14" t="s">
        <v>50</v>
      </c>
      <c r="E63" s="12"/>
      <c r="F63" s="60">
        <v>216027</v>
      </c>
      <c r="G63" s="95">
        <v>228078</v>
      </c>
    </row>
    <row r="64" spans="1:7" ht="13.5" customHeight="1">
      <c r="A64" s="25"/>
      <c r="B64" s="9"/>
      <c r="C64" s="9" t="s">
        <v>11</v>
      </c>
      <c r="D64" s="14" t="s">
        <v>195</v>
      </c>
      <c r="E64" s="12"/>
      <c r="F64" s="60">
        <v>84642</v>
      </c>
      <c r="G64" s="95">
        <v>95515</v>
      </c>
    </row>
    <row r="65" spans="1:7" ht="13.5" customHeight="1">
      <c r="A65" s="25"/>
      <c r="B65" s="9"/>
      <c r="C65" s="9" t="s">
        <v>12</v>
      </c>
      <c r="D65" s="14" t="s">
        <v>51</v>
      </c>
      <c r="E65" s="12"/>
      <c r="F65" s="60">
        <v>3000000</v>
      </c>
      <c r="G65" s="95">
        <v>0</v>
      </c>
    </row>
    <row r="66" spans="1:7" ht="13.5" customHeight="1">
      <c r="A66" s="25"/>
      <c r="B66" s="9"/>
      <c r="C66" s="9" t="s">
        <v>17</v>
      </c>
      <c r="D66" s="14" t="s">
        <v>125</v>
      </c>
      <c r="E66" s="12"/>
      <c r="F66" s="60">
        <v>0</v>
      </c>
      <c r="G66" s="95">
        <v>0</v>
      </c>
    </row>
    <row r="67" spans="1:7" ht="13.5" customHeight="1">
      <c r="A67" s="25"/>
      <c r="B67" s="9"/>
      <c r="C67" s="9"/>
      <c r="D67" s="11" t="s">
        <v>15</v>
      </c>
      <c r="E67" s="12"/>
      <c r="F67" s="61">
        <f>SUM(F62:F66)</f>
        <v>22666440</v>
      </c>
      <c r="G67" s="94">
        <f>SUM(G62:G66)</f>
        <v>27130987</v>
      </c>
    </row>
    <row r="68" spans="1:7" ht="13.5" customHeight="1">
      <c r="A68" s="25"/>
      <c r="B68" s="9">
        <v>4</v>
      </c>
      <c r="C68" s="9"/>
      <c r="D68" s="11" t="s">
        <v>52</v>
      </c>
      <c r="E68" s="12"/>
      <c r="F68" s="61">
        <v>0</v>
      </c>
      <c r="G68" s="94">
        <v>0</v>
      </c>
    </row>
    <row r="69" spans="1:7" ht="13.5" customHeight="1">
      <c r="A69" s="25"/>
      <c r="B69" s="9">
        <v>5</v>
      </c>
      <c r="C69" s="9"/>
      <c r="D69" s="11" t="s">
        <v>53</v>
      </c>
      <c r="E69" s="12"/>
      <c r="F69" s="61">
        <v>0</v>
      </c>
      <c r="G69" s="94">
        <v>0</v>
      </c>
    </row>
    <row r="70" spans="1:7" ht="13.5" customHeight="1">
      <c r="A70" s="25"/>
      <c r="B70" s="9"/>
      <c r="C70" s="9"/>
      <c r="D70" s="11" t="s">
        <v>126</v>
      </c>
      <c r="E70" s="12"/>
      <c r="F70" s="61">
        <f>F55+F60+F67+F68+F69</f>
        <v>25166440</v>
      </c>
      <c r="G70" s="94">
        <f>G55+G60+G67+G68+G69</f>
        <v>29130987</v>
      </c>
    </row>
    <row r="71" spans="1:7" ht="13.5" customHeight="1">
      <c r="A71" s="25"/>
      <c r="B71" s="9"/>
      <c r="C71" s="9"/>
      <c r="D71" s="12"/>
      <c r="E71" s="12"/>
      <c r="F71" s="60"/>
      <c r="G71" s="95"/>
    </row>
    <row r="72" spans="1:7" ht="13.5" customHeight="1">
      <c r="A72" s="25" t="s">
        <v>27</v>
      </c>
      <c r="B72" s="9"/>
      <c r="C72" s="9"/>
      <c r="D72" s="11" t="s">
        <v>54</v>
      </c>
      <c r="E72" s="12"/>
      <c r="F72" s="60"/>
      <c r="G72" s="95"/>
    </row>
    <row r="73" spans="1:7" ht="13.5" customHeight="1">
      <c r="A73" s="25"/>
      <c r="B73" s="9">
        <v>1</v>
      </c>
      <c r="C73" s="9"/>
      <c r="D73" s="11" t="s">
        <v>55</v>
      </c>
      <c r="E73" s="12"/>
      <c r="F73" s="60"/>
      <c r="G73" s="95"/>
    </row>
    <row r="74" spans="1:7" ht="13.5" customHeight="1">
      <c r="A74" s="25"/>
      <c r="B74" s="9"/>
      <c r="C74" s="9" t="s">
        <v>4</v>
      </c>
      <c r="D74" s="14" t="s">
        <v>56</v>
      </c>
      <c r="E74" s="12"/>
      <c r="F74" s="60">
        <v>2805337</v>
      </c>
      <c r="G74" s="95">
        <v>370881</v>
      </c>
    </row>
    <row r="75" spans="1:7" ht="13.5" customHeight="1">
      <c r="A75" s="25"/>
      <c r="B75" s="9"/>
      <c r="C75" s="9" t="s">
        <v>6</v>
      </c>
      <c r="D75" s="14" t="s">
        <v>57</v>
      </c>
      <c r="E75" s="12"/>
      <c r="F75" s="60">
        <v>0</v>
      </c>
      <c r="G75" s="95">
        <v>0</v>
      </c>
    </row>
    <row r="76" spans="1:7" ht="13.5" customHeight="1">
      <c r="A76" s="25"/>
      <c r="B76" s="9"/>
      <c r="C76" s="9"/>
      <c r="D76" s="11" t="s">
        <v>32</v>
      </c>
      <c r="E76" s="12"/>
      <c r="F76" s="61">
        <f>SUM(F74:F75)</f>
        <v>2805337</v>
      </c>
      <c r="G76" s="94">
        <f>SUM(G74:G75)</f>
        <v>370881</v>
      </c>
    </row>
    <row r="77" spans="1:7" ht="13.5" customHeight="1">
      <c r="A77" s="25"/>
      <c r="B77" s="9">
        <v>2</v>
      </c>
      <c r="C77" s="9"/>
      <c r="D77" s="11" t="s">
        <v>58</v>
      </c>
      <c r="E77" s="12"/>
      <c r="F77" s="61">
        <v>0</v>
      </c>
      <c r="G77" s="94">
        <v>0</v>
      </c>
    </row>
    <row r="78" spans="1:7" ht="13.5" customHeight="1">
      <c r="A78" s="25"/>
      <c r="B78" s="9">
        <v>3</v>
      </c>
      <c r="C78" s="9"/>
      <c r="D78" s="11" t="s">
        <v>59</v>
      </c>
      <c r="E78" s="12"/>
      <c r="F78" s="61">
        <v>0</v>
      </c>
      <c r="G78" s="94">
        <v>0</v>
      </c>
    </row>
    <row r="79" spans="1:7" ht="13.5" customHeight="1">
      <c r="A79" s="25"/>
      <c r="B79" s="9">
        <v>4</v>
      </c>
      <c r="C79" s="9"/>
      <c r="D79" s="11" t="s">
        <v>60</v>
      </c>
      <c r="E79" s="12"/>
      <c r="F79" s="61">
        <v>0</v>
      </c>
      <c r="G79" s="94">
        <v>0</v>
      </c>
    </row>
    <row r="80" spans="1:7" ht="13.5" customHeight="1">
      <c r="A80" s="25"/>
      <c r="B80" s="9"/>
      <c r="C80" s="9"/>
      <c r="D80" s="11" t="s">
        <v>127</v>
      </c>
      <c r="E80" s="12"/>
      <c r="F80" s="61">
        <f>F76+F77+F78+F79</f>
        <v>2805337</v>
      </c>
      <c r="G80" s="94">
        <f>G76+G77+G78+G79</f>
        <v>370881</v>
      </c>
    </row>
    <row r="81" spans="1:7" ht="13.5" customHeight="1">
      <c r="A81" s="25"/>
      <c r="B81" s="9"/>
      <c r="C81" s="9"/>
      <c r="D81" s="11" t="s">
        <v>128</v>
      </c>
      <c r="E81" s="12"/>
      <c r="F81" s="61">
        <f>F70+F80</f>
        <v>27971777</v>
      </c>
      <c r="G81" s="94">
        <f>G70+G80</f>
        <v>29501868</v>
      </c>
    </row>
    <row r="82" spans="1:7" ht="13.5" customHeight="1">
      <c r="A82" s="25"/>
      <c r="B82" s="9"/>
      <c r="C82" s="9"/>
      <c r="D82" s="12"/>
      <c r="E82" s="12"/>
      <c r="F82" s="60"/>
      <c r="G82" s="95"/>
    </row>
    <row r="83" spans="1:7" ht="13.5" customHeight="1">
      <c r="A83" s="25" t="s">
        <v>61</v>
      </c>
      <c r="B83" s="9"/>
      <c r="C83" s="9"/>
      <c r="D83" s="11" t="s">
        <v>62</v>
      </c>
      <c r="E83" s="12"/>
      <c r="F83" s="60"/>
      <c r="G83" s="95"/>
    </row>
    <row r="84" spans="1:7" ht="13.5" customHeight="1">
      <c r="A84" s="25"/>
      <c r="B84" s="9">
        <v>1</v>
      </c>
      <c r="C84" s="9"/>
      <c r="D84" s="5" t="s">
        <v>64</v>
      </c>
      <c r="E84" s="12"/>
      <c r="F84" s="60">
        <v>0</v>
      </c>
      <c r="G84" s="95">
        <v>0</v>
      </c>
    </row>
    <row r="85" spans="1:7" ht="25.5">
      <c r="A85" s="25"/>
      <c r="B85" s="9">
        <v>2</v>
      </c>
      <c r="C85" s="9"/>
      <c r="D85" s="4" t="s">
        <v>65</v>
      </c>
      <c r="E85" s="12"/>
      <c r="F85" s="60">
        <v>0</v>
      </c>
      <c r="G85" s="95">
        <v>0</v>
      </c>
    </row>
    <row r="86" spans="1:7" ht="13.5" customHeight="1">
      <c r="A86" s="25"/>
      <c r="B86" s="9">
        <v>3</v>
      </c>
      <c r="C86" s="9"/>
      <c r="D86" s="12" t="s">
        <v>66</v>
      </c>
      <c r="E86" s="12"/>
      <c r="F86" s="60">
        <v>4253000</v>
      </c>
      <c r="G86" s="95">
        <v>4253000</v>
      </c>
    </row>
    <row r="87" spans="1:7" ht="13.5" customHeight="1">
      <c r="A87" s="25"/>
      <c r="B87" s="9">
        <v>4</v>
      </c>
      <c r="C87" s="9"/>
      <c r="D87" s="12" t="s">
        <v>67</v>
      </c>
      <c r="E87" s="12"/>
      <c r="F87" s="60">
        <v>0</v>
      </c>
      <c r="G87" s="95">
        <v>0</v>
      </c>
    </row>
    <row r="88" spans="1:7" ht="13.5" customHeight="1">
      <c r="A88" s="25"/>
      <c r="B88" s="9">
        <v>5</v>
      </c>
      <c r="C88" s="9"/>
      <c r="D88" s="12" t="s">
        <v>68</v>
      </c>
      <c r="E88" s="12"/>
      <c r="F88" s="60">
        <v>0</v>
      </c>
      <c r="G88" s="95">
        <v>0</v>
      </c>
    </row>
    <row r="89" spans="1:7" ht="13.5" customHeight="1">
      <c r="A89" s="25"/>
      <c r="B89" s="9">
        <v>6</v>
      </c>
      <c r="C89" s="9"/>
      <c r="D89" s="12" t="s">
        <v>69</v>
      </c>
      <c r="E89" s="12"/>
      <c r="F89" s="60">
        <v>0</v>
      </c>
      <c r="G89" s="95">
        <v>0</v>
      </c>
    </row>
    <row r="90" spans="1:7" ht="13.5" customHeight="1">
      <c r="A90" s="25"/>
      <c r="B90" s="9">
        <v>7</v>
      </c>
      <c r="C90" s="9"/>
      <c r="D90" s="12" t="s">
        <v>70</v>
      </c>
      <c r="E90" s="12"/>
      <c r="F90" s="60">
        <v>357201</v>
      </c>
      <c r="G90" s="95">
        <v>357201</v>
      </c>
    </row>
    <row r="91" spans="1:7" ht="13.5" customHeight="1">
      <c r="A91" s="25"/>
      <c r="B91" s="9">
        <v>8</v>
      </c>
      <c r="C91" s="9"/>
      <c r="D91" s="12" t="s">
        <v>71</v>
      </c>
      <c r="E91" s="12"/>
      <c r="F91" s="60">
        <f>G93+G91</f>
        <v>-6165771</v>
      </c>
      <c r="G91" s="95">
        <v>956970</v>
      </c>
    </row>
    <row r="92" spans="1:7" ht="13.5" customHeight="1">
      <c r="A92" s="25"/>
      <c r="B92" s="9">
        <v>9</v>
      </c>
      <c r="C92" s="9"/>
      <c r="D92" s="12" t="s">
        <v>72</v>
      </c>
      <c r="E92" s="12"/>
      <c r="F92" s="60">
        <v>0</v>
      </c>
      <c r="G92" s="95">
        <v>0</v>
      </c>
    </row>
    <row r="93" spans="1:7" ht="13.5" customHeight="1">
      <c r="A93" s="25"/>
      <c r="B93" s="9">
        <v>10</v>
      </c>
      <c r="C93" s="9"/>
      <c r="D93" s="12" t="s">
        <v>73</v>
      </c>
      <c r="E93" s="12"/>
      <c r="F93" s="60">
        <v>25983</v>
      </c>
      <c r="G93" s="95">
        <v>-7122741</v>
      </c>
    </row>
    <row r="94" spans="1:7" ht="13.5" customHeight="1">
      <c r="A94" s="25"/>
      <c r="B94" s="9"/>
      <c r="C94" s="9"/>
      <c r="D94" s="11" t="s">
        <v>129</v>
      </c>
      <c r="E94" s="12"/>
      <c r="F94" s="61">
        <f>SUM(F84:F93)</f>
        <v>-1529587</v>
      </c>
      <c r="G94" s="94">
        <f>SUM(G84:G93)</f>
        <v>-1555570</v>
      </c>
    </row>
    <row r="95" spans="1:7" ht="13.5" customHeight="1">
      <c r="A95" s="25"/>
      <c r="B95" s="9"/>
      <c r="C95" s="9"/>
      <c r="D95" s="12"/>
      <c r="E95" s="12"/>
      <c r="F95" s="60"/>
      <c r="G95" s="66"/>
    </row>
    <row r="96" spans="1:7" ht="24" customHeight="1" thickBot="1">
      <c r="A96" s="43"/>
      <c r="B96" s="44"/>
      <c r="C96" s="44"/>
      <c r="D96" s="42" t="s">
        <v>74</v>
      </c>
      <c r="E96" s="45"/>
      <c r="F96" s="62">
        <f>F94+F81</f>
        <v>26442190</v>
      </c>
      <c r="G96" s="67">
        <f>G94+G81</f>
        <v>27946298</v>
      </c>
    </row>
  </sheetData>
  <sheetProtection/>
  <mergeCells count="3">
    <mergeCell ref="A53:C53"/>
    <mergeCell ref="C1:G1"/>
    <mergeCell ref="A3:C3"/>
  </mergeCells>
  <printOptions/>
  <pageMargins left="0.61" right="0.45" top="0.54" bottom="0.38" header="0.23" footer="0.28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5.00390625" style="0" customWidth="1"/>
    <col min="2" max="2" width="44.140625" style="0" customWidth="1"/>
    <col min="3" max="3" width="17.28125" style="10" customWidth="1"/>
    <col min="4" max="5" width="15.00390625" style="55" customWidth="1"/>
  </cols>
  <sheetData>
    <row r="1" spans="1:5" ht="15.75">
      <c r="A1" s="126" t="s">
        <v>135</v>
      </c>
      <c r="B1" s="126"/>
      <c r="C1" s="126"/>
      <c r="D1" s="126"/>
      <c r="E1" s="126"/>
    </row>
    <row r="2" spans="1:5" ht="15.75">
      <c r="A2" s="16"/>
      <c r="B2" s="16"/>
      <c r="C2" s="16"/>
      <c r="D2" s="68"/>
      <c r="E2" s="68"/>
    </row>
    <row r="3" spans="1:5" ht="15.75">
      <c r="A3" s="126" t="s">
        <v>132</v>
      </c>
      <c r="B3" s="126"/>
      <c r="C3" s="126"/>
      <c r="D3" s="126"/>
      <c r="E3" s="126"/>
    </row>
    <row r="4" ht="13.5" thickBot="1">
      <c r="A4" s="1"/>
    </row>
    <row r="5" spans="1:5" ht="12.75">
      <c r="A5" s="133" t="s">
        <v>75</v>
      </c>
      <c r="B5" s="135" t="s">
        <v>133</v>
      </c>
      <c r="C5" s="135" t="s">
        <v>99</v>
      </c>
      <c r="D5" s="69" t="s">
        <v>76</v>
      </c>
      <c r="E5" s="70" t="s">
        <v>77</v>
      </c>
    </row>
    <row r="6" spans="1:5" ht="20.25" customHeight="1">
      <c r="A6" s="134"/>
      <c r="B6" s="136"/>
      <c r="C6" s="136"/>
      <c r="D6" s="71" t="s">
        <v>209</v>
      </c>
      <c r="E6" s="72" t="s">
        <v>196</v>
      </c>
    </row>
    <row r="7" spans="1:5" ht="24.75" customHeight="1">
      <c r="A7" s="25">
        <v>1</v>
      </c>
      <c r="B7" s="12" t="s">
        <v>78</v>
      </c>
      <c r="C7" s="17" t="s">
        <v>100</v>
      </c>
      <c r="D7" s="89">
        <v>4327462</v>
      </c>
      <c r="E7" s="89">
        <v>7671784</v>
      </c>
    </row>
    <row r="8" spans="1:5" ht="24.75" customHeight="1">
      <c r="A8" s="25">
        <v>2</v>
      </c>
      <c r="B8" s="12" t="s">
        <v>79</v>
      </c>
      <c r="C8" s="17" t="s">
        <v>101</v>
      </c>
      <c r="D8" s="89">
        <v>11126631</v>
      </c>
      <c r="E8" s="89">
        <v>8850334</v>
      </c>
    </row>
    <row r="9" spans="1:5" ht="24.75" customHeight="1">
      <c r="A9" s="25">
        <v>3</v>
      </c>
      <c r="B9" s="4" t="s">
        <v>80</v>
      </c>
      <c r="C9" s="17">
        <v>71</v>
      </c>
      <c r="D9" s="90">
        <v>0</v>
      </c>
      <c r="E9" s="60">
        <v>0</v>
      </c>
    </row>
    <row r="10" spans="1:5" ht="24.75" customHeight="1">
      <c r="A10" s="25">
        <v>4</v>
      </c>
      <c r="B10" s="12" t="s">
        <v>81</v>
      </c>
      <c r="C10" s="17" t="s">
        <v>102</v>
      </c>
      <c r="D10" s="89">
        <v>-7235397</v>
      </c>
      <c r="E10" s="73">
        <v>-14292334</v>
      </c>
    </row>
    <row r="11" spans="1:5" ht="24.75" customHeight="1">
      <c r="A11" s="25">
        <v>5</v>
      </c>
      <c r="B11" s="12" t="s">
        <v>82</v>
      </c>
      <c r="C11" s="17" t="s">
        <v>130</v>
      </c>
      <c r="D11" s="89">
        <f>D12+D13+D14</f>
        <v>-3697526</v>
      </c>
      <c r="E11" s="73">
        <f>E12+E13+E14</f>
        <v>-3818829</v>
      </c>
    </row>
    <row r="12" spans="1:5" ht="24.75" customHeight="1">
      <c r="A12" s="25"/>
      <c r="B12" s="14" t="s">
        <v>83</v>
      </c>
      <c r="C12" s="21">
        <v>641</v>
      </c>
      <c r="D12" s="91">
        <v>-3192611</v>
      </c>
      <c r="E12" s="74">
        <v>-3302650</v>
      </c>
    </row>
    <row r="13" spans="1:5" ht="24.75" customHeight="1">
      <c r="A13" s="25"/>
      <c r="B13" s="14" t="s">
        <v>84</v>
      </c>
      <c r="C13" s="21">
        <v>648</v>
      </c>
      <c r="D13" s="91">
        <v>0</v>
      </c>
      <c r="E13" s="74">
        <v>0</v>
      </c>
    </row>
    <row r="14" spans="1:5" ht="24.75" customHeight="1">
      <c r="A14" s="25"/>
      <c r="B14" s="20" t="s">
        <v>85</v>
      </c>
      <c r="C14" s="21">
        <v>644</v>
      </c>
      <c r="D14" s="91">
        <v>-504915</v>
      </c>
      <c r="E14" s="74">
        <v>-516179</v>
      </c>
    </row>
    <row r="15" spans="1:5" ht="24.75" customHeight="1">
      <c r="A15" s="25">
        <v>6</v>
      </c>
      <c r="B15" s="12" t="s">
        <v>86</v>
      </c>
      <c r="C15" s="17" t="s">
        <v>103</v>
      </c>
      <c r="D15" s="89">
        <v>-1371841</v>
      </c>
      <c r="E15" s="73">
        <v>-905230</v>
      </c>
    </row>
    <row r="16" spans="1:5" ht="24.75" customHeight="1">
      <c r="A16" s="25">
        <v>7</v>
      </c>
      <c r="B16" s="12" t="s">
        <v>87</v>
      </c>
      <c r="C16" s="17" t="s">
        <v>104</v>
      </c>
      <c r="D16" s="89">
        <v>-1859520</v>
      </c>
      <c r="E16" s="73">
        <v>-3563246</v>
      </c>
    </row>
    <row r="17" spans="1:5" ht="24.75" customHeight="1">
      <c r="A17" s="25">
        <v>8</v>
      </c>
      <c r="B17" s="11" t="s">
        <v>131</v>
      </c>
      <c r="C17" s="17"/>
      <c r="D17" s="89">
        <f>D10+D11+D15+D16</f>
        <v>-14164284</v>
      </c>
      <c r="E17" s="73">
        <f>E10+E11+E15+E16</f>
        <v>-22579639</v>
      </c>
    </row>
    <row r="18" spans="1:5" ht="24.75" customHeight="1">
      <c r="A18" s="25">
        <v>9</v>
      </c>
      <c r="B18" s="8" t="s">
        <v>88</v>
      </c>
      <c r="C18" s="17"/>
      <c r="D18" s="92">
        <f>D7+D8+(D9+D17)</f>
        <v>1289809</v>
      </c>
      <c r="E18" s="92">
        <f>E7+E8+E17</f>
        <v>-6057521</v>
      </c>
    </row>
    <row r="19" spans="1:5" ht="24.75" customHeight="1">
      <c r="A19" s="25">
        <v>10</v>
      </c>
      <c r="B19" s="4" t="s">
        <v>89</v>
      </c>
      <c r="C19" s="18">
        <v>761661</v>
      </c>
      <c r="D19" s="90">
        <v>51000</v>
      </c>
      <c r="E19" s="90">
        <v>287046.9</v>
      </c>
    </row>
    <row r="20" spans="1:5" ht="24.75" customHeight="1">
      <c r="A20" s="25">
        <v>11</v>
      </c>
      <c r="B20" s="4" t="s">
        <v>90</v>
      </c>
      <c r="C20" s="18">
        <v>762662</v>
      </c>
      <c r="D20" s="90">
        <v>0</v>
      </c>
      <c r="E20" s="60">
        <v>0</v>
      </c>
    </row>
    <row r="21" spans="1:5" ht="24.75" customHeight="1">
      <c r="A21" s="25">
        <v>12</v>
      </c>
      <c r="B21" s="4" t="s">
        <v>109</v>
      </c>
      <c r="C21" s="17"/>
      <c r="D21" s="89">
        <v>0</v>
      </c>
      <c r="E21" s="73">
        <v>0</v>
      </c>
    </row>
    <row r="22" spans="1:5" ht="24.75" customHeight="1">
      <c r="A22" s="25">
        <v>12.1</v>
      </c>
      <c r="B22" s="4" t="s">
        <v>91</v>
      </c>
      <c r="C22" s="19" t="s">
        <v>134</v>
      </c>
      <c r="D22" s="90">
        <v>0</v>
      </c>
      <c r="E22" s="60">
        <v>0</v>
      </c>
    </row>
    <row r="23" spans="1:5" ht="24.75" customHeight="1">
      <c r="A23" s="25">
        <v>12.2</v>
      </c>
      <c r="B23" s="12" t="s">
        <v>92</v>
      </c>
      <c r="C23" s="18" t="s">
        <v>107</v>
      </c>
      <c r="D23" s="90">
        <v>-1169602</v>
      </c>
      <c r="E23" s="90">
        <v>-1185362.12</v>
      </c>
    </row>
    <row r="24" spans="1:5" ht="24.75" customHeight="1">
      <c r="A24" s="25">
        <v>12.3</v>
      </c>
      <c r="B24" s="12" t="s">
        <v>93</v>
      </c>
      <c r="C24" s="18" t="s">
        <v>106</v>
      </c>
      <c r="D24" s="90">
        <v>2967</v>
      </c>
      <c r="E24" s="90">
        <v>324.51</v>
      </c>
    </row>
    <row r="25" spans="1:5" ht="24.75" customHeight="1">
      <c r="A25" s="25">
        <v>12.4</v>
      </c>
      <c r="B25" s="12" t="s">
        <v>94</v>
      </c>
      <c r="C25" s="17" t="s">
        <v>105</v>
      </c>
      <c r="D25" s="60">
        <v>0</v>
      </c>
      <c r="E25" s="60">
        <v>0</v>
      </c>
    </row>
    <row r="26" spans="1:5" ht="24.75" customHeight="1">
      <c r="A26" s="25">
        <v>13</v>
      </c>
      <c r="B26" s="8" t="s">
        <v>108</v>
      </c>
      <c r="C26" s="17"/>
      <c r="D26" s="73">
        <f>SUM(D19:D25)</f>
        <v>-1115635</v>
      </c>
      <c r="E26" s="73">
        <f>E19+E24+E23</f>
        <v>-897990.7100000001</v>
      </c>
    </row>
    <row r="27" spans="1:5" ht="24.75" customHeight="1">
      <c r="A27" s="25">
        <v>14</v>
      </c>
      <c r="B27" s="13" t="s">
        <v>185</v>
      </c>
      <c r="C27" s="17"/>
      <c r="D27" s="73">
        <f>D18+D26</f>
        <v>174174</v>
      </c>
      <c r="E27" s="73">
        <f>E18+E26</f>
        <v>-6955511.71</v>
      </c>
    </row>
    <row r="28" spans="1:5" ht="24.75" customHeight="1">
      <c r="A28" s="25">
        <v>15</v>
      </c>
      <c r="B28" s="12" t="s">
        <v>95</v>
      </c>
      <c r="C28" s="17">
        <v>69</v>
      </c>
      <c r="D28" s="60">
        <v>-148191</v>
      </c>
      <c r="E28" s="60">
        <v>-167228.71</v>
      </c>
    </row>
    <row r="29" spans="1:5" ht="24.75" customHeight="1">
      <c r="A29" s="25">
        <v>16</v>
      </c>
      <c r="B29" s="11" t="s">
        <v>96</v>
      </c>
      <c r="C29" s="17"/>
      <c r="D29" s="75">
        <f>D27+D28</f>
        <v>25983</v>
      </c>
      <c r="E29" s="75">
        <f>SUM(E27:E28)</f>
        <v>-7122740.42</v>
      </c>
    </row>
    <row r="30" spans="1:5" ht="24.75" customHeight="1" thickBot="1">
      <c r="A30" s="26">
        <v>17</v>
      </c>
      <c r="B30" s="27" t="s">
        <v>97</v>
      </c>
      <c r="C30" s="28"/>
      <c r="D30" s="76">
        <v>0</v>
      </c>
      <c r="E30" s="76"/>
    </row>
  </sheetData>
  <sheetProtection/>
  <mergeCells count="5">
    <mergeCell ref="A1:E1"/>
    <mergeCell ref="A5:A6"/>
    <mergeCell ref="B5:B6"/>
    <mergeCell ref="C5:C6"/>
    <mergeCell ref="A3:E3"/>
  </mergeCells>
  <printOptions/>
  <pageMargins left="0.62" right="0.45" top="0.65" bottom="0.77" header="0.19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6.28125" style="0" customWidth="1"/>
    <col min="2" max="2" width="54.57421875" style="0" customWidth="1"/>
    <col min="3" max="3" width="14.28125" style="55" customWidth="1"/>
    <col min="4" max="4" width="14.00390625" style="55" customWidth="1"/>
    <col min="7" max="8" width="12.8515625" style="0" bestFit="1" customWidth="1"/>
    <col min="9" max="9" width="12.00390625" style="0" customWidth="1"/>
  </cols>
  <sheetData>
    <row r="1" spans="1:4" ht="15">
      <c r="A1" s="137" t="s">
        <v>183</v>
      </c>
      <c r="B1" s="137"/>
      <c r="C1" s="137"/>
      <c r="D1" s="137"/>
    </row>
    <row r="2" spans="1:4" ht="15">
      <c r="A2" s="85"/>
      <c r="B2" s="85"/>
      <c r="C2" s="85"/>
      <c r="D2" s="85"/>
    </row>
    <row r="3" spans="1:4" ht="15">
      <c r="A3" s="137" t="s">
        <v>184</v>
      </c>
      <c r="B3" s="137"/>
      <c r="C3" s="137"/>
      <c r="D3" s="137"/>
    </row>
    <row r="4" ht="13.5" thickBot="1"/>
    <row r="5" spans="1:4" ht="36.75" customHeight="1">
      <c r="A5" s="34"/>
      <c r="B5" s="35" t="s">
        <v>149</v>
      </c>
      <c r="C5" s="56" t="s">
        <v>207</v>
      </c>
      <c r="D5" s="63" t="s">
        <v>208</v>
      </c>
    </row>
    <row r="6" spans="1:8" ht="21.75" customHeight="1">
      <c r="A6" s="36"/>
      <c r="B6" s="2" t="s">
        <v>110</v>
      </c>
      <c r="C6" s="57"/>
      <c r="D6" s="64"/>
      <c r="G6" t="s">
        <v>199</v>
      </c>
      <c r="H6" t="s">
        <v>200</v>
      </c>
    </row>
    <row r="7" spans="1:9" ht="21.75" customHeight="1">
      <c r="A7" s="36"/>
      <c r="B7" s="24" t="s">
        <v>150</v>
      </c>
      <c r="C7" s="79">
        <f>I11</f>
        <v>19706292</v>
      </c>
      <c r="D7" s="79">
        <v>23389936</v>
      </c>
      <c r="G7" s="55">
        <f>'Aktivet-Detyrimet'!G11</f>
        <v>2152864</v>
      </c>
      <c r="I7" s="84">
        <f>SUM(G7:H7)</f>
        <v>2152864</v>
      </c>
    </row>
    <row r="8" spans="1:9" ht="21.75" customHeight="1">
      <c r="A8" s="36"/>
      <c r="B8" s="24" t="s">
        <v>151</v>
      </c>
      <c r="C8" s="57">
        <v>-20576452</v>
      </c>
      <c r="D8" s="64">
        <v>-14302286</v>
      </c>
      <c r="G8" s="55">
        <v>14437082</v>
      </c>
      <c r="H8" s="59">
        <v>2887416</v>
      </c>
      <c r="I8" s="84">
        <v>18213542</v>
      </c>
    </row>
    <row r="9" spans="1:9" ht="21.75" customHeight="1">
      <c r="A9" s="36"/>
      <c r="B9" s="24" t="s">
        <v>152</v>
      </c>
      <c r="C9" s="57">
        <v>53967</v>
      </c>
      <c r="D9" s="64">
        <v>0</v>
      </c>
      <c r="I9" s="84">
        <f>SUM(I7:I8)</f>
        <v>20366406</v>
      </c>
    </row>
    <row r="10" spans="1:9" ht="21.75" customHeight="1">
      <c r="A10" s="36"/>
      <c r="B10" s="24" t="s">
        <v>136</v>
      </c>
      <c r="C10" s="57">
        <v>-1169816</v>
      </c>
      <c r="D10" s="64">
        <v>-1185532</v>
      </c>
      <c r="I10">
        <f>-'Aktivet-Detyrimet'!F11</f>
        <v>-660114</v>
      </c>
    </row>
    <row r="11" spans="1:9" ht="21.75" customHeight="1">
      <c r="A11" s="36"/>
      <c r="B11" s="24" t="s">
        <v>137</v>
      </c>
      <c r="C11" s="79">
        <v>-124000</v>
      </c>
      <c r="D11" s="88">
        <v>-456040</v>
      </c>
      <c r="I11" s="84">
        <f>SUM(I9:I10)</f>
        <v>19706292</v>
      </c>
    </row>
    <row r="12" spans="1:9" ht="21.75" customHeight="1">
      <c r="A12" s="36"/>
      <c r="B12" s="31" t="s">
        <v>111</v>
      </c>
      <c r="C12" s="58">
        <f>SUM(C7:C11)</f>
        <v>-2110009</v>
      </c>
      <c r="D12" s="65">
        <v>7446078</v>
      </c>
      <c r="I12" s="84"/>
    </row>
    <row r="13" spans="1:7" ht="21.75" customHeight="1">
      <c r="A13" s="36"/>
      <c r="B13" s="23"/>
      <c r="C13" s="57"/>
      <c r="D13" s="64"/>
      <c r="G13" s="84"/>
    </row>
    <row r="14" spans="1:8" ht="21.75" customHeight="1">
      <c r="A14" s="36"/>
      <c r="B14" s="29" t="s">
        <v>112</v>
      </c>
      <c r="C14" s="58"/>
      <c r="D14" s="65"/>
      <c r="G14" s="84"/>
      <c r="H14" s="84"/>
    </row>
    <row r="15" spans="1:4" ht="21.75" customHeight="1">
      <c r="A15" s="36"/>
      <c r="B15" s="30" t="s">
        <v>153</v>
      </c>
      <c r="C15" s="57">
        <v>0</v>
      </c>
      <c r="D15" s="64">
        <v>0</v>
      </c>
    </row>
    <row r="16" spans="1:4" ht="21.75" customHeight="1">
      <c r="A16" s="36"/>
      <c r="B16" s="30" t="s">
        <v>138</v>
      </c>
      <c r="C16" s="57">
        <v>0</v>
      </c>
      <c r="D16" s="64">
        <v>-169072</v>
      </c>
    </row>
    <row r="17" spans="1:4" ht="21.75" customHeight="1">
      <c r="A17" s="36"/>
      <c r="B17" s="30" t="s">
        <v>139</v>
      </c>
      <c r="C17" s="57">
        <v>0</v>
      </c>
      <c r="D17" s="64">
        <v>0</v>
      </c>
    </row>
    <row r="18" spans="1:4" ht="21.75" customHeight="1">
      <c r="A18" s="36"/>
      <c r="B18" s="24" t="s">
        <v>140</v>
      </c>
      <c r="C18" s="57">
        <v>214</v>
      </c>
      <c r="D18" s="64">
        <v>170</v>
      </c>
    </row>
    <row r="19" spans="1:7" ht="21.75" customHeight="1">
      <c r="A19" s="36"/>
      <c r="B19" s="24" t="s">
        <v>113</v>
      </c>
      <c r="C19" s="57">
        <v>0</v>
      </c>
      <c r="D19" s="64">
        <v>0</v>
      </c>
      <c r="G19" s="84"/>
    </row>
    <row r="20" spans="1:4" ht="21.75" customHeight="1">
      <c r="A20" s="36"/>
      <c r="B20" s="31" t="s">
        <v>115</v>
      </c>
      <c r="C20" s="58">
        <f>SUM(C15:C19)</f>
        <v>214</v>
      </c>
      <c r="D20" s="65">
        <f>SUM(D15:D19)</f>
        <v>-168902</v>
      </c>
    </row>
    <row r="21" spans="1:4" ht="21.75" customHeight="1">
      <c r="A21" s="36"/>
      <c r="B21" s="22"/>
      <c r="C21" s="58"/>
      <c r="D21" s="65"/>
    </row>
    <row r="22" spans="1:4" ht="21.75" customHeight="1">
      <c r="A22" s="36"/>
      <c r="B22" s="29" t="s">
        <v>114</v>
      </c>
      <c r="C22" s="58"/>
      <c r="D22" s="65"/>
    </row>
    <row r="23" spans="1:4" ht="21.75" customHeight="1">
      <c r="A23" s="36"/>
      <c r="B23" s="24" t="s">
        <v>141</v>
      </c>
      <c r="C23" s="57">
        <v>0</v>
      </c>
      <c r="D23" s="64">
        <v>0</v>
      </c>
    </row>
    <row r="24" spans="1:7" ht="21.75" customHeight="1">
      <c r="A24" s="36"/>
      <c r="B24" s="24" t="s">
        <v>142</v>
      </c>
      <c r="C24" s="57">
        <v>2934456</v>
      </c>
      <c r="D24" s="64">
        <v>-2972992</v>
      </c>
      <c r="G24" s="84"/>
    </row>
    <row r="25" spans="1:7" ht="21.75" customHeight="1">
      <c r="A25" s="36"/>
      <c r="B25" s="24" t="s">
        <v>143</v>
      </c>
      <c r="C25" s="57">
        <v>0</v>
      </c>
      <c r="D25" s="64">
        <v>0</v>
      </c>
      <c r="G25" s="84"/>
    </row>
    <row r="26" spans="1:4" ht="21.75" customHeight="1">
      <c r="A26" s="36"/>
      <c r="B26" s="24" t="s">
        <v>154</v>
      </c>
      <c r="C26" s="57">
        <v>0</v>
      </c>
      <c r="D26" s="64">
        <v>0</v>
      </c>
    </row>
    <row r="27" spans="1:4" ht="21.75" customHeight="1">
      <c r="A27" s="36"/>
      <c r="B27" s="31" t="s">
        <v>145</v>
      </c>
      <c r="C27" s="58">
        <f>SUM(C23:C26)</f>
        <v>2934456</v>
      </c>
      <c r="D27" s="65">
        <f>SUM(D23:D26)</f>
        <v>-2972992</v>
      </c>
    </row>
    <row r="28" spans="1:4" ht="21.75" customHeight="1">
      <c r="A28" s="36"/>
      <c r="B28" s="24"/>
      <c r="C28" s="58"/>
      <c r="D28" s="65"/>
    </row>
    <row r="29" spans="1:4" ht="21.75" customHeight="1">
      <c r="A29" s="36"/>
      <c r="B29" s="29" t="s">
        <v>146</v>
      </c>
      <c r="C29" s="58">
        <f>C31-C30</f>
        <v>-824661</v>
      </c>
      <c r="D29" s="65">
        <v>-4304184</v>
      </c>
    </row>
    <row r="30" spans="1:4" ht="21.75" customHeight="1">
      <c r="A30" s="36"/>
      <c r="B30" s="29" t="s">
        <v>147</v>
      </c>
      <c r="C30" s="82">
        <f>D31</f>
        <v>1696612</v>
      </c>
      <c r="D30" s="86">
        <v>6000796</v>
      </c>
    </row>
    <row r="31" spans="1:4" ht="21.75" customHeight="1" thickBot="1">
      <c r="A31" s="37"/>
      <c r="B31" s="38" t="s">
        <v>148</v>
      </c>
      <c r="C31" s="83">
        <f>'Aktivet-Detyrimet'!F5</f>
        <v>871951</v>
      </c>
      <c r="D31" s="87">
        <v>1696612</v>
      </c>
    </row>
    <row r="32" spans="1:4" ht="12.75">
      <c r="A32" s="32"/>
      <c r="B32" s="33"/>
      <c r="C32" s="59"/>
      <c r="D32" s="59"/>
    </row>
    <row r="33" spans="1:4" ht="12.75">
      <c r="A33" s="32"/>
      <c r="B33" s="33"/>
      <c r="C33" s="59"/>
      <c r="D33" s="59"/>
    </row>
  </sheetData>
  <sheetProtection/>
  <mergeCells count="2">
    <mergeCell ref="A1:D1"/>
    <mergeCell ref="A3:D3"/>
  </mergeCells>
  <printOptions/>
  <pageMargins left="0.87" right="0.75" top="0.75" bottom="1" header="0.17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27"/>
  <sheetViews>
    <sheetView tabSelected="1" zoomScalePageLayoutView="0" workbookViewId="0" topLeftCell="A1">
      <selection activeCell="M19" sqref="M19"/>
    </sheetView>
  </sheetViews>
  <sheetFormatPr defaultColWidth="9.140625" defaultRowHeight="12.75"/>
  <cols>
    <col min="1" max="1" width="35.421875" style="0" customWidth="1"/>
    <col min="2" max="2" width="10.57421875" style="0" customWidth="1"/>
    <col min="3" max="3" width="9.00390625" style="0" customWidth="1"/>
    <col min="4" max="4" width="9.28125" style="0" bestFit="1" customWidth="1"/>
    <col min="5" max="5" width="8.8515625" style="0" customWidth="1"/>
    <col min="6" max="6" width="10.7109375" style="0" customWidth="1"/>
    <col min="7" max="7" width="11.28125" style="0" bestFit="1" customWidth="1"/>
    <col min="8" max="9" width="10.7109375" style="0" customWidth="1"/>
    <col min="10" max="10" width="12.140625" style="0" customWidth="1"/>
  </cols>
  <sheetData>
    <row r="1" ht="13.5" thickBot="1"/>
    <row r="2" spans="1:10" ht="12.75">
      <c r="A2" s="139"/>
      <c r="B2" s="143" t="s">
        <v>160</v>
      </c>
      <c r="C2" s="144"/>
      <c r="D2" s="144"/>
      <c r="E2" s="144"/>
      <c r="F2" s="144"/>
      <c r="G2" s="144"/>
      <c r="H2" s="144"/>
      <c r="I2" s="145"/>
      <c r="J2" s="140"/>
    </row>
    <row r="3" spans="1:10" ht="12.75">
      <c r="A3" s="138"/>
      <c r="B3" s="146"/>
      <c r="C3" s="147"/>
      <c r="D3" s="147"/>
      <c r="E3" s="147"/>
      <c r="F3" s="147"/>
      <c r="G3" s="147"/>
      <c r="H3" s="147"/>
      <c r="I3" s="148"/>
      <c r="J3" s="141"/>
    </row>
    <row r="4" spans="1:10" ht="12.75">
      <c r="A4" s="138"/>
      <c r="B4" s="142" t="s">
        <v>66</v>
      </c>
      <c r="C4" s="142" t="s">
        <v>155</v>
      </c>
      <c r="D4" s="142" t="s">
        <v>156</v>
      </c>
      <c r="E4" s="142" t="s">
        <v>157</v>
      </c>
      <c r="F4" s="142" t="s">
        <v>158</v>
      </c>
      <c r="G4" s="142" t="s">
        <v>163</v>
      </c>
      <c r="H4" s="142" t="s">
        <v>182</v>
      </c>
      <c r="I4" s="142" t="s">
        <v>202</v>
      </c>
      <c r="J4" s="149" t="s">
        <v>159</v>
      </c>
    </row>
    <row r="5" spans="1:10" ht="12.75">
      <c r="A5" s="138"/>
      <c r="B5" s="142"/>
      <c r="C5" s="142"/>
      <c r="D5" s="142"/>
      <c r="E5" s="142"/>
      <c r="F5" s="142"/>
      <c r="G5" s="142"/>
      <c r="H5" s="142"/>
      <c r="I5" s="142"/>
      <c r="J5" s="149"/>
    </row>
    <row r="6" spans="1:10" ht="12.75">
      <c r="A6" s="138"/>
      <c r="B6" s="142"/>
      <c r="C6" s="142"/>
      <c r="D6" s="142"/>
      <c r="E6" s="142"/>
      <c r="F6" s="142"/>
      <c r="G6" s="142"/>
      <c r="H6" s="142"/>
      <c r="I6" s="142"/>
      <c r="J6" s="149"/>
    </row>
    <row r="7" spans="1:10" ht="27.75" customHeight="1">
      <c r="A7" s="138"/>
      <c r="B7" s="142"/>
      <c r="C7" s="142"/>
      <c r="D7" s="142"/>
      <c r="E7" s="142"/>
      <c r="F7" s="142"/>
      <c r="G7" s="142"/>
      <c r="H7" s="142"/>
      <c r="I7" s="142"/>
      <c r="J7" s="149"/>
    </row>
    <row r="8" spans="1:10" ht="12.75">
      <c r="A8" s="46" t="s">
        <v>194</v>
      </c>
      <c r="B8" s="97">
        <v>4253000</v>
      </c>
      <c r="C8" s="97"/>
      <c r="D8" s="97"/>
      <c r="E8" s="97">
        <v>301571</v>
      </c>
      <c r="F8" s="97"/>
      <c r="G8" s="97">
        <v>0</v>
      </c>
      <c r="H8" s="97">
        <v>0</v>
      </c>
      <c r="I8" s="97">
        <v>1112600</v>
      </c>
      <c r="J8" s="98">
        <f>SUM(B8:I8)</f>
        <v>5667171</v>
      </c>
    </row>
    <row r="9" spans="1:10" ht="12.75">
      <c r="A9" s="36" t="s">
        <v>161</v>
      </c>
      <c r="B9" s="99"/>
      <c r="C9" s="100"/>
      <c r="D9" s="100"/>
      <c r="E9" s="100">
        <v>55630</v>
      </c>
      <c r="F9" s="100"/>
      <c r="G9" s="100"/>
      <c r="H9" s="100">
        <v>956970</v>
      </c>
      <c r="I9" s="100">
        <v>-1012600</v>
      </c>
      <c r="J9" s="101">
        <f>SUM(B9:I9)</f>
        <v>0</v>
      </c>
    </row>
    <row r="10" spans="1:10" ht="12.75">
      <c r="A10" s="46" t="s">
        <v>162</v>
      </c>
      <c r="B10" s="97">
        <f>SUM(B8:B9)</f>
        <v>4253000</v>
      </c>
      <c r="C10" s="97">
        <f aca="true" t="shared" si="0" ref="C10:J10">SUM(C8:C9)</f>
        <v>0</v>
      </c>
      <c r="D10" s="97">
        <f t="shared" si="0"/>
        <v>0</v>
      </c>
      <c r="E10" s="97">
        <f t="shared" si="0"/>
        <v>357201</v>
      </c>
      <c r="F10" s="97">
        <f t="shared" si="0"/>
        <v>0</v>
      </c>
      <c r="G10" s="97">
        <f t="shared" si="0"/>
        <v>0</v>
      </c>
      <c r="H10" s="97">
        <f t="shared" si="0"/>
        <v>956970</v>
      </c>
      <c r="I10" s="97"/>
      <c r="J10" s="98">
        <f t="shared" si="0"/>
        <v>5667171</v>
      </c>
    </row>
    <row r="11" spans="1:10" ht="25.5">
      <c r="A11" s="47" t="s">
        <v>164</v>
      </c>
      <c r="B11" s="99"/>
      <c r="C11" s="100"/>
      <c r="D11" s="100"/>
      <c r="E11" s="100"/>
      <c r="F11" s="100"/>
      <c r="G11" s="100"/>
      <c r="H11" s="100"/>
      <c r="I11" s="100"/>
      <c r="J11" s="101"/>
    </row>
    <row r="12" spans="1:10" ht="38.25">
      <c r="A12" s="47" t="s">
        <v>165</v>
      </c>
      <c r="B12" s="99"/>
      <c r="C12" s="100"/>
      <c r="D12" s="100"/>
      <c r="E12" s="100"/>
      <c r="F12" s="100"/>
      <c r="G12" s="100"/>
      <c r="H12" s="100"/>
      <c r="I12" s="100"/>
      <c r="J12" s="101"/>
    </row>
    <row r="13" spans="1:10" ht="12.75">
      <c r="A13" s="36" t="s">
        <v>166</v>
      </c>
      <c r="B13" s="99"/>
      <c r="C13" s="100"/>
      <c r="D13" s="100"/>
      <c r="E13" s="100"/>
      <c r="F13" s="100"/>
      <c r="G13" s="100"/>
      <c r="H13" s="100"/>
      <c r="I13" s="100">
        <v>-7122741</v>
      </c>
      <c r="J13" s="101">
        <f>SUM(B13:I13)</f>
        <v>-7122741</v>
      </c>
    </row>
    <row r="14" spans="1:10" ht="12.75">
      <c r="A14" s="36" t="s">
        <v>144</v>
      </c>
      <c r="B14" s="79"/>
      <c r="C14" s="57"/>
      <c r="D14" s="57"/>
      <c r="E14" s="57"/>
      <c r="F14" s="57"/>
      <c r="G14" s="57"/>
      <c r="H14" s="57"/>
      <c r="I14" s="57"/>
      <c r="J14" s="64"/>
    </row>
    <row r="15" spans="1:10" ht="25.5">
      <c r="A15" s="47" t="s">
        <v>167</v>
      </c>
      <c r="B15" s="79"/>
      <c r="C15" s="57"/>
      <c r="D15" s="57"/>
      <c r="E15" s="57">
        <v>0</v>
      </c>
      <c r="F15" s="57"/>
      <c r="G15" s="57">
        <v>0</v>
      </c>
      <c r="H15" s="57">
        <v>0</v>
      </c>
      <c r="I15" s="57"/>
      <c r="J15" s="64">
        <f>SUM(B15:I15)</f>
        <v>0</v>
      </c>
    </row>
    <row r="16" spans="1:10" ht="12.75">
      <c r="A16" s="36" t="s">
        <v>168</v>
      </c>
      <c r="B16" s="79"/>
      <c r="C16" s="57"/>
      <c r="D16" s="57"/>
      <c r="E16" s="57"/>
      <c r="F16" s="57"/>
      <c r="G16" s="57"/>
      <c r="H16" s="57"/>
      <c r="I16" s="57"/>
      <c r="J16" s="64"/>
    </row>
    <row r="17" spans="1:10" ht="12.75">
      <c r="A17" s="46" t="s">
        <v>201</v>
      </c>
      <c r="B17" s="77">
        <f>SUM(B10:B16)</f>
        <v>4253000</v>
      </c>
      <c r="C17" s="77">
        <f aca="true" t="shared" si="1" ref="C17:J17">SUM(C10:C16)</f>
        <v>0</v>
      </c>
      <c r="D17" s="77">
        <f t="shared" si="1"/>
        <v>0</v>
      </c>
      <c r="E17" s="77">
        <f t="shared" si="1"/>
        <v>357201</v>
      </c>
      <c r="F17" s="77">
        <f t="shared" si="1"/>
        <v>0</v>
      </c>
      <c r="G17" s="77">
        <f>SUM(G10:G16)</f>
        <v>0</v>
      </c>
      <c r="H17" s="77">
        <f>SUM(H10:H16)</f>
        <v>956970</v>
      </c>
      <c r="I17" s="77">
        <f t="shared" si="1"/>
        <v>-7122741</v>
      </c>
      <c r="J17" s="78">
        <v>-1555570</v>
      </c>
    </row>
    <row r="18" spans="1:10" ht="12.75">
      <c r="A18" s="36"/>
      <c r="B18" s="57"/>
      <c r="C18" s="57"/>
      <c r="D18" s="57"/>
      <c r="E18" s="57"/>
      <c r="F18" s="57"/>
      <c r="G18" s="57"/>
      <c r="H18" s="57"/>
      <c r="I18" s="57"/>
      <c r="J18" s="64"/>
    </row>
    <row r="19" spans="1:10" ht="25.5">
      <c r="A19" s="47" t="s">
        <v>164</v>
      </c>
      <c r="B19" s="57"/>
      <c r="C19" s="57"/>
      <c r="D19" s="57"/>
      <c r="E19" s="57"/>
      <c r="F19" s="57"/>
      <c r="G19" s="57"/>
      <c r="H19" s="57"/>
      <c r="I19" s="57"/>
      <c r="J19" s="64"/>
    </row>
    <row r="20" spans="1:10" ht="38.25">
      <c r="A20" s="47" t="s">
        <v>165</v>
      </c>
      <c r="B20" s="57"/>
      <c r="C20" s="57"/>
      <c r="D20" s="57"/>
      <c r="E20" s="57"/>
      <c r="F20" s="57"/>
      <c r="G20" s="57"/>
      <c r="H20" s="57"/>
      <c r="I20" s="57"/>
      <c r="J20" s="64"/>
    </row>
    <row r="21" spans="1:10" ht="12.75">
      <c r="A21" s="36"/>
      <c r="B21" s="57"/>
      <c r="C21" s="57"/>
      <c r="D21" s="57"/>
      <c r="E21" s="57"/>
      <c r="F21" s="57"/>
      <c r="G21" s="57"/>
      <c r="H21" s="57"/>
      <c r="I21" s="57"/>
      <c r="J21" s="64"/>
    </row>
    <row r="22" spans="1:10" ht="12.75">
      <c r="A22" s="36" t="s">
        <v>169</v>
      </c>
      <c r="B22" s="57"/>
      <c r="C22" s="57"/>
      <c r="D22" s="57"/>
      <c r="E22" s="57"/>
      <c r="F22" s="57"/>
      <c r="G22" s="57">
        <v>0</v>
      </c>
      <c r="H22" s="57"/>
      <c r="I22" s="57">
        <v>25983</v>
      </c>
      <c r="J22" s="64">
        <f>SUM(B22:I22)</f>
        <v>25983</v>
      </c>
    </row>
    <row r="23" spans="1:10" ht="12.75">
      <c r="A23" s="36" t="s">
        <v>144</v>
      </c>
      <c r="B23" s="57"/>
      <c r="C23" s="57"/>
      <c r="D23" s="57"/>
      <c r="E23" s="57"/>
      <c r="F23" s="57"/>
      <c r="H23" s="57">
        <v>0</v>
      </c>
      <c r="I23" s="57"/>
      <c r="J23" s="64">
        <f>SUM(C23:I23)</f>
        <v>0</v>
      </c>
    </row>
    <row r="24" spans="1:10" ht="12.75">
      <c r="A24" s="36" t="s">
        <v>168</v>
      </c>
      <c r="B24" s="57">
        <v>0</v>
      </c>
      <c r="C24" s="57"/>
      <c r="D24" s="57"/>
      <c r="E24" s="57"/>
      <c r="F24" s="57"/>
      <c r="G24" s="57">
        <v>0</v>
      </c>
      <c r="H24" s="57">
        <v>-7122741</v>
      </c>
      <c r="I24" s="57">
        <v>7122741</v>
      </c>
      <c r="J24" s="64">
        <f>SUM(B24:I24)</f>
        <v>0</v>
      </c>
    </row>
    <row r="25" spans="1:10" ht="12.75">
      <c r="A25" s="36" t="s">
        <v>170</v>
      </c>
      <c r="B25" s="57"/>
      <c r="C25" s="57"/>
      <c r="D25" s="57"/>
      <c r="E25" s="57"/>
      <c r="F25" s="57"/>
      <c r="G25" s="57"/>
      <c r="H25" s="57"/>
      <c r="I25" s="57"/>
      <c r="J25" s="64"/>
    </row>
    <row r="26" spans="1:10" ht="12.75">
      <c r="A26" s="46" t="s">
        <v>210</v>
      </c>
      <c r="B26" s="77">
        <f>SUM(B17:B25)</f>
        <v>4253000</v>
      </c>
      <c r="C26" s="77">
        <f aca="true" t="shared" si="2" ref="C26:H26">SUM(C17:C25)</f>
        <v>0</v>
      </c>
      <c r="D26" s="77">
        <f t="shared" si="2"/>
        <v>0</v>
      </c>
      <c r="E26" s="77">
        <f t="shared" si="2"/>
        <v>357201</v>
      </c>
      <c r="F26" s="77">
        <f t="shared" si="2"/>
        <v>0</v>
      </c>
      <c r="G26" s="77">
        <f t="shared" si="2"/>
        <v>0</v>
      </c>
      <c r="H26" s="77">
        <f t="shared" si="2"/>
        <v>-6165771</v>
      </c>
      <c r="I26" s="77">
        <f>SUM(I17:I25)</f>
        <v>25983</v>
      </c>
      <c r="J26" s="78">
        <f>SUM(J17:J25)</f>
        <v>-1529587</v>
      </c>
    </row>
    <row r="27" spans="1:10" ht="13.5" thickBot="1">
      <c r="A27" s="37"/>
      <c r="B27" s="80"/>
      <c r="C27" s="80"/>
      <c r="D27" s="80"/>
      <c r="E27" s="80"/>
      <c r="F27" s="80"/>
      <c r="G27" s="80"/>
      <c r="H27" s="80"/>
      <c r="I27" s="80"/>
      <c r="J27" s="81"/>
    </row>
  </sheetData>
  <sheetProtection/>
  <mergeCells count="13">
    <mergeCell ref="D4:D7"/>
    <mergeCell ref="E4:E7"/>
    <mergeCell ref="J4:J7"/>
    <mergeCell ref="A4:A7"/>
    <mergeCell ref="A2:A3"/>
    <mergeCell ref="J2:J3"/>
    <mergeCell ref="F4:F7"/>
    <mergeCell ref="G4:G7"/>
    <mergeCell ref="H4:H7"/>
    <mergeCell ref="I4:I7"/>
    <mergeCell ref="B2:I3"/>
    <mergeCell ref="B4:B7"/>
    <mergeCell ref="C4:C7"/>
  </mergeCells>
  <printOptions/>
  <pageMargins left="0.52" right="0.52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gysi shpk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qerime</dc:creator>
  <cp:keywords/>
  <dc:description/>
  <cp:lastModifiedBy>User</cp:lastModifiedBy>
  <cp:lastPrinted>2011-11-08T18:04:04Z</cp:lastPrinted>
  <dcterms:created xsi:type="dcterms:W3CDTF">2009-01-26T18:39:58Z</dcterms:created>
  <dcterms:modified xsi:type="dcterms:W3CDTF">2011-11-08T18:04:08Z</dcterms:modified>
  <cp:category/>
  <cp:version/>
  <cp:contentType/>
  <cp:contentStatus/>
</cp:coreProperties>
</file>