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05" windowWidth="20955" windowHeight="9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<sst xmlns="http://schemas.openxmlformats.org/spreadsheetml/2006/main" count="220" uniqueCount="182">
  <si>
    <t>CHICKEN FARM  ALBANIA SHPK</t>
  </si>
  <si>
    <t>NIPTI  L33431801N</t>
  </si>
  <si>
    <t>Pasqyra Financiare te Vitit  2013</t>
  </si>
  <si>
    <t>Nr</t>
  </si>
  <si>
    <t>A K T I V E T</t>
  </si>
  <si>
    <t>Periudha</t>
  </si>
  <si>
    <t xml:space="preserve">Periudha </t>
  </si>
  <si>
    <t>Raportuese</t>
  </si>
  <si>
    <t>Para ardhese</t>
  </si>
  <si>
    <t>I</t>
  </si>
  <si>
    <t>AKTIVET AFATSHKURTRA</t>
  </si>
  <si>
    <t>1.  Aktivet Monetare</t>
  </si>
  <si>
    <t xml:space="preserve">       - Banka</t>
  </si>
  <si>
    <t xml:space="preserve">       -Arka</t>
  </si>
  <si>
    <t>2. Direvative dhe aktive tper tregtim</t>
  </si>
  <si>
    <t>3.Aktive te tjera financiare afatshkurtera</t>
  </si>
  <si>
    <t xml:space="preserve">       - Kliente per mallra,produkte e sherbime</t>
  </si>
  <si>
    <t xml:space="preserve">       - Debitore, Kreditore te tjere</t>
  </si>
  <si>
    <t xml:space="preserve">       - Tatim mbi fitimin</t>
  </si>
  <si>
    <t xml:space="preserve">       - TVSH</t>
  </si>
  <si>
    <t xml:space="preserve">       - Te drejta e detyrime te ortakeve</t>
  </si>
  <si>
    <t xml:space="preserve">       - Parapagime furnitore</t>
  </si>
  <si>
    <t xml:space="preserve">       -Te tjera kerkesa</t>
  </si>
  <si>
    <t>4. Inventari</t>
  </si>
  <si>
    <t xml:space="preserve">       - Lendet e para</t>
  </si>
  <si>
    <t xml:space="preserve">       - Inventari I imet</t>
  </si>
  <si>
    <t xml:space="preserve">       - Material ndihmes dhe L djegese</t>
  </si>
  <si>
    <t xml:space="preserve">       - Produkte te gatshme</t>
  </si>
  <si>
    <t xml:space="preserve">       - Mallra per rishitje</t>
  </si>
  <si>
    <t xml:space="preserve">       -Parapagesa per furnizime</t>
  </si>
  <si>
    <t xml:space="preserve">       -Amballazhe</t>
  </si>
  <si>
    <t>5. Aktive biologjike afatshkurtera</t>
  </si>
  <si>
    <t>6.Aktive afatshkurtra te mbajtura per rishitje</t>
  </si>
  <si>
    <t>7. Parapagime dhe shpenzime te shtyra</t>
  </si>
  <si>
    <t xml:space="preserve">       -Shpenzime te periudhave te ardhme</t>
  </si>
  <si>
    <t xml:space="preserve">       -</t>
  </si>
  <si>
    <t>II</t>
  </si>
  <si>
    <t>AKTIVET AFAT GJATA</t>
  </si>
  <si>
    <t>1.Investimet financiare afatgjata</t>
  </si>
  <si>
    <t>2.Aktivet afatgjata materiale</t>
  </si>
  <si>
    <t xml:space="preserve">       - Toka</t>
  </si>
  <si>
    <t xml:space="preserve">       - Ndertesa</t>
  </si>
  <si>
    <t xml:space="preserve">       - Makineri e pajisje</t>
  </si>
  <si>
    <t xml:space="preserve">       - Mjete transporti</t>
  </si>
  <si>
    <t xml:space="preserve">       - Aktive te tjera afatgjata materiale</t>
  </si>
  <si>
    <t xml:space="preserve">       - Aktive afatgjata ne proces</t>
  </si>
  <si>
    <t>3.Aktivet biologjike afatgjata</t>
  </si>
  <si>
    <t>4.Aktivet afatgjata jo materiale</t>
  </si>
  <si>
    <t>5.Kapitali aksioner I pa paguar</t>
  </si>
  <si>
    <t xml:space="preserve">6.Aktive te tjera afatgjata </t>
  </si>
  <si>
    <t>TOTALI I AKTIVEVE (I + II )</t>
  </si>
  <si>
    <t>PASIVET DHE KAPITALI</t>
  </si>
  <si>
    <t>PASIVET AFATSHKURTRA</t>
  </si>
  <si>
    <t>1. Direvativet</t>
  </si>
  <si>
    <t>2.Huamarrjet</t>
  </si>
  <si>
    <t xml:space="preserve">       - Overdraftet bankare</t>
  </si>
  <si>
    <t xml:space="preserve">       - Huamarrjet afatshkurtra</t>
  </si>
  <si>
    <t>3.Huate dhe parapagimet</t>
  </si>
  <si>
    <t xml:space="preserve">       - Te pagueshme ndaj furnitoreve</t>
  </si>
  <si>
    <t xml:space="preserve">       - Te pagueshme ndaj punonjesve</t>
  </si>
  <si>
    <t xml:space="preserve">       - Detyrime per sigurime Shoq.Shend.</t>
  </si>
  <si>
    <t xml:space="preserve">       - Detyrime tatimore per TAP-in</t>
  </si>
  <si>
    <t xml:space="preserve">       - Detyrime tatimore per Tatim Fitimin</t>
  </si>
  <si>
    <t xml:space="preserve">       - Detyrime tatimore per TVSH-ne</t>
  </si>
  <si>
    <t xml:space="preserve">       - Detyrime tatimore per Tatimin ne Burim</t>
  </si>
  <si>
    <t xml:space="preserve">       - Te drejta e detyrime ndaj ortakeve</t>
  </si>
  <si>
    <t xml:space="preserve">       - Debitore dhe kreditore te tjere</t>
  </si>
  <si>
    <t xml:space="preserve">       - Dividente per tu paguar</t>
  </si>
  <si>
    <t xml:space="preserve">       - Te ardhura te periudh ardheshme</t>
  </si>
  <si>
    <t>4. Grantet dhe te ardhurat e shtyra</t>
  </si>
  <si>
    <t>5. Provizionet afatshkurtera</t>
  </si>
  <si>
    <t>PASIVET AFATGJATA</t>
  </si>
  <si>
    <t>1.Huate afatgjate</t>
  </si>
  <si>
    <t xml:space="preserve">       - Hua, bono dhe detyrime nga qeraja financiare</t>
  </si>
  <si>
    <t xml:space="preserve">       - Bono te konvertueshme</t>
  </si>
  <si>
    <t>2.Huamarrje te tjera afatgjata</t>
  </si>
  <si>
    <t>3.Grantet dhe te ardhurat e shtyra</t>
  </si>
  <si>
    <t>4. Provizionet afatgjata</t>
  </si>
  <si>
    <t>TOTALI I PASIVEVE ( I + II )</t>
  </si>
  <si>
    <t>KAPITALI</t>
  </si>
  <si>
    <t>1.Aksionet e pakices (PF te konsoliduara)</t>
  </si>
  <si>
    <t>2.Kapitali aksioner. Shoq. Meme (PF te konsolid)</t>
  </si>
  <si>
    <t>3.Kapitali aksioner</t>
  </si>
  <si>
    <t>4.Primi aksionit</t>
  </si>
  <si>
    <t>5.Njesite ose aksionet e thesarit (Negative)</t>
  </si>
  <si>
    <t>6.Rezervat statutore</t>
  </si>
  <si>
    <t>7.Rezervat ligjore</t>
  </si>
  <si>
    <t>8.Rezervat e tjera</t>
  </si>
  <si>
    <t>9.Fitimet e pa shperndara</t>
  </si>
  <si>
    <t>10.Fitimi (Humbja) e vitit financiar</t>
  </si>
  <si>
    <t>TOTALI PASIVEVE DHE KAPITALIT(I+III)</t>
  </si>
  <si>
    <t>Pasqyra e te Ardhurave dhe Shpenzimeve 2013</t>
  </si>
  <si>
    <t>(Bazuar ne klasifikimin e Shpenzimeve sipas Natyres)</t>
  </si>
  <si>
    <t>Pershkrimi I Elementeve</t>
  </si>
  <si>
    <t>Shitjet neto</t>
  </si>
  <si>
    <t>Te ardhura te tjera nga veprimtaria e shfrytezimit</t>
  </si>
  <si>
    <t>Ndrysh.ne invent. Prod. Gatshem e prodhimit proces</t>
  </si>
  <si>
    <t>Materialet e konsumuara</t>
  </si>
  <si>
    <t>Kosto e punes</t>
  </si>
  <si>
    <t xml:space="preserve">       - Pagat e personelit</t>
  </si>
  <si>
    <t xml:space="preserve">       - Shpenzimet per sig. shoq. e shendetsore</t>
  </si>
  <si>
    <t>Amortizimet dhe zhvleresimet</t>
  </si>
  <si>
    <t>Shpenzime te tjer</t>
  </si>
  <si>
    <t>Total I shpenzimeve (shumat 4-7)</t>
  </si>
  <si>
    <t>Fitimi(humbja) nga veprimtarite kryesore (1+2+/-3-8)</t>
  </si>
  <si>
    <t>Te ardhurat dhe shpenzimet financiare nga njesit e kontr</t>
  </si>
  <si>
    <t>Te ardhurat dhe shpenzimet financiare nga pjesmarrjet</t>
  </si>
  <si>
    <t xml:space="preserve">Te ardhurat dhe shpenzimet financiare </t>
  </si>
  <si>
    <t xml:space="preserve">       12.1 Te ardh dhe shp fin nga invest tjera afatgjata</t>
  </si>
  <si>
    <t xml:space="preserve">       12.2 Te ardhurat dhe shpenzimet nga interesat</t>
  </si>
  <si>
    <t xml:space="preserve">       12.3 Fitimet (Humbjet) nga kursi konvertimit</t>
  </si>
  <si>
    <t xml:space="preserve">       12.2 Te ardhurat dhe shpenzime te tjera financiare</t>
  </si>
  <si>
    <t>Totali I te Ardhuarve dhe Shpenzimeve financiare</t>
  </si>
  <si>
    <t>Fitimi(humbja) para tatimit (9+/-13)</t>
  </si>
  <si>
    <t>Shpenzimet e pa zbritshme</t>
  </si>
  <si>
    <t>Fitimi fiskal</t>
  </si>
  <si>
    <t>Mbartur Humbja fiskale</t>
  </si>
  <si>
    <t>Fitimi tatueshem</t>
  </si>
  <si>
    <t>Shpenzimet e tatimit mbi fitimin</t>
  </si>
  <si>
    <t>1.Fitimi (Humbja) neto e vitit financiar(14-15)</t>
  </si>
  <si>
    <t>Elementee e pasqyrave te konsiliduara</t>
  </si>
  <si>
    <t>Pasqyra e Fluksit Monetar - Metoda Indirekte 2013</t>
  </si>
  <si>
    <t>Pasqyra e Fluksit Monetar - Metoda Indirekte</t>
  </si>
  <si>
    <t>Fluksi I parave nga veprimtaria e shfrytezimit</t>
  </si>
  <si>
    <t>Fitimi(humbja) nga veprimtarite kryesore</t>
  </si>
  <si>
    <t xml:space="preserve">       Rregullime per :</t>
  </si>
  <si>
    <t>Amortizimin</t>
  </si>
  <si>
    <t>Humbje-fitimi nga kembimet valutore</t>
  </si>
  <si>
    <t>Te tjera</t>
  </si>
  <si>
    <t>Te ardhura nga investimet</t>
  </si>
  <si>
    <t>Shpenzimet per interesa</t>
  </si>
  <si>
    <t xml:space="preserve">       Rritje/renje tepric kerkes arketushme</t>
  </si>
  <si>
    <t xml:space="preserve">       Rritje/renje ne tepricen e inventarit</t>
  </si>
  <si>
    <t xml:space="preserve">       Rritje/renje ne tepricen e detyrimeve</t>
  </si>
  <si>
    <t xml:space="preserve">       Rritje/renje ne shpenzimet e periudhave ardhme</t>
  </si>
  <si>
    <t xml:space="preserve">       MM te perfituara nga aktiviteti</t>
  </si>
  <si>
    <t xml:space="preserve">       Interes I paguar</t>
  </si>
  <si>
    <t xml:space="preserve">       tatim mbi fitimin I paguar</t>
  </si>
  <si>
    <t xml:space="preserve">       MM neto nga aktiviteti shkfrytezimit</t>
  </si>
  <si>
    <t>Fluksi monetar nga veprimtarite investuese</t>
  </si>
  <si>
    <t xml:space="preserve">       Blerje e njesise se kontrolluar minus parate e arketuara</t>
  </si>
  <si>
    <t xml:space="preserve">       Blerje e aktiveve afatgjata materiale</t>
  </si>
  <si>
    <t xml:space="preserve">       Te ardhura nga shitja e pajisjeve</t>
  </si>
  <si>
    <t xml:space="preserve">       Interes I arketuar</t>
  </si>
  <si>
    <t xml:space="preserve">       Dividentet e arketuar</t>
  </si>
  <si>
    <t xml:space="preserve">       MM neto te perdorura ne veprimtarite investuese</t>
  </si>
  <si>
    <t>Fluksi monetar nga aktivitete financiare</t>
  </si>
  <si>
    <t xml:space="preserve">       Te ardhura nga emetimi I kapitalit aksioner</t>
  </si>
  <si>
    <t xml:space="preserve">       Te ardhura nga huamarrjet afatshkurtera</t>
  </si>
  <si>
    <t xml:space="preserve">       Te ardhura nga huamarrjet afatgjata </t>
  </si>
  <si>
    <t xml:space="preserve">       Pagesat e detyrimeve te Qerase financiare</t>
  </si>
  <si>
    <t xml:space="preserve">       Dividente te paguar</t>
  </si>
  <si>
    <t xml:space="preserve">       MM neto e perdorur ne veprimtarite financiare</t>
  </si>
  <si>
    <t>Rritja/Renja neto e mjeteve monetare</t>
  </si>
  <si>
    <t>Mjetet monetare ne fillim te periudhes kontabel</t>
  </si>
  <si>
    <t>Mjetet monetare ne fund te periudhes kontabel</t>
  </si>
  <si>
    <t>Pasqyra e Ndryshimeve në Kapital   2 0 1 3</t>
  </si>
  <si>
    <t xml:space="preserve">CHICKEN FARM" SHA  KAVAJE </t>
  </si>
  <si>
    <t>Kapitali aksioner</t>
  </si>
  <si>
    <t>Primi i aksionit</t>
  </si>
  <si>
    <t>Aksione thesari</t>
  </si>
  <si>
    <t>Rezerva ligjore</t>
  </si>
  <si>
    <t xml:space="preserve">Fitimi i pashpërndarë </t>
  </si>
  <si>
    <t>TOTALI</t>
  </si>
  <si>
    <t>Pozicioni më 31 dhjetor 2012</t>
  </si>
  <si>
    <t>A</t>
  </si>
  <si>
    <t>Efekti i ndryshimeve në politikat kontabël</t>
  </si>
  <si>
    <t>B</t>
  </si>
  <si>
    <t>Pozicioni i rregulluar 31 dhjetor 20112</t>
  </si>
  <si>
    <t>Fitimi neto për periudhen kontabël 2010</t>
  </si>
  <si>
    <t>Dividentët e paguar</t>
  </si>
  <si>
    <t>Rritja rezervës kapitalit</t>
  </si>
  <si>
    <t>Transferime ne rezerven e detyrueshme ligjore</t>
  </si>
  <si>
    <t>Transferime ne rezerva te tjera</t>
  </si>
  <si>
    <t>Emetimi aksioneve</t>
  </si>
  <si>
    <t>Rezerva rivleresimi I AAGJ</t>
  </si>
  <si>
    <t>Transferim me detyrimet</t>
  </si>
  <si>
    <t xml:space="preserve">Blerje aksionesh thesari </t>
  </si>
  <si>
    <t>Terheqje kapitali per zvoglim</t>
  </si>
  <si>
    <t>III</t>
  </si>
  <si>
    <t>Pozicioni më 31 dhjetor 2013</t>
  </si>
  <si>
    <t>Fitimi neto për periudhen kontabël 2013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</si>
</sst>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Baskerville Old Face"/>
      <family val="1"/>
    </font>
    <font>
      <b/>
      <sz val="10"/>
      <name val="Arial"/>
      <family val="2"/>
    </font>
    <font>
      <b/>
      <sz val="10"/>
      <name val="Baskerville Old Face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Calibri"/>
      <family val="2"/>
    </font>
    <font>
      <u val="single"/>
      <sz val="12"/>
      <name val="Arial"/>
      <family val="0"/>
    </font>
    <font>
      <b/>
      <i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37" fontId="18" fillId="33" borderId="0" xfId="0" applyNumberFormat="1" applyFont="1" applyFill="1" applyAlignment="1">
      <alignment/>
    </xf>
    <xf numFmtId="37" fontId="18" fillId="0" borderId="0" xfId="0" applyNumberFormat="1" applyFont="1" applyAlignment="1">
      <alignment/>
    </xf>
    <xf numFmtId="37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Alignment="1">
      <alignment/>
    </xf>
    <xf numFmtId="37" fontId="20" fillId="33" borderId="0" xfId="0" applyNumberFormat="1" applyFont="1" applyFill="1" applyAlignment="1">
      <alignment/>
    </xf>
    <xf numFmtId="37" fontId="20" fillId="0" borderId="0" xfId="0" applyNumberFormat="1" applyFont="1" applyAlignment="1">
      <alignment/>
    </xf>
    <xf numFmtId="37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7" fontId="21" fillId="33" borderId="11" xfId="0" applyNumberFormat="1" applyFont="1" applyFill="1" applyBorder="1" applyAlignment="1">
      <alignment horizontal="center"/>
    </xf>
    <xf numFmtId="37" fontId="0" fillId="33" borderId="12" xfId="0" applyNumberFormat="1" applyFont="1" applyFill="1" applyBorder="1" applyAlignment="1">
      <alignment horizontal="center"/>
    </xf>
    <xf numFmtId="3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7" fontId="21" fillId="33" borderId="14" xfId="0" applyNumberFormat="1" applyFont="1" applyFill="1" applyBorder="1" applyAlignment="1">
      <alignment horizontal="center"/>
    </xf>
    <xf numFmtId="37" fontId="0" fillId="33" borderId="15" xfId="0" applyNumberFormat="1" applyFont="1" applyFill="1" applyBorder="1" applyAlignment="1">
      <alignment horizontal="center"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 horizontal="center"/>
    </xf>
    <xf numFmtId="37" fontId="22" fillId="33" borderId="17" xfId="0" applyNumberFormat="1" applyFont="1" applyFill="1" applyBorder="1" applyAlignment="1">
      <alignment/>
    </xf>
    <xf numFmtId="37" fontId="22" fillId="33" borderId="18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19" fillId="0" borderId="20" xfId="0" applyFont="1" applyBorder="1" applyAlignment="1">
      <alignment horizontal="left"/>
    </xf>
    <xf numFmtId="37" fontId="21" fillId="33" borderId="20" xfId="0" applyNumberFormat="1" applyFont="1" applyFill="1" applyBorder="1" applyAlignment="1">
      <alignment/>
    </xf>
    <xf numFmtId="37" fontId="21" fillId="33" borderId="21" xfId="0" applyNumberFormat="1" applyFont="1" applyFill="1" applyBorder="1" applyAlignment="1">
      <alignment/>
    </xf>
    <xf numFmtId="0" fontId="0" fillId="0" borderId="20" xfId="0" applyBorder="1" applyAlignment="1">
      <alignment horizontal="left"/>
    </xf>
    <xf numFmtId="37" fontId="0" fillId="33" borderId="21" xfId="0" applyNumberFormat="1" applyFont="1" applyFill="1" applyBorder="1" applyAlignment="1">
      <alignment/>
    </xf>
    <xf numFmtId="0" fontId="19" fillId="0" borderId="20" xfId="0" applyFont="1" applyBorder="1" applyAlignment="1">
      <alignment/>
    </xf>
    <xf numFmtId="0" fontId="0" fillId="0" borderId="20" xfId="0" applyBorder="1" applyAlignment="1">
      <alignment/>
    </xf>
    <xf numFmtId="37" fontId="0" fillId="34" borderId="0" xfId="0" applyNumberFormat="1" applyFill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 horizontal="center"/>
    </xf>
    <xf numFmtId="37" fontId="22" fillId="33" borderId="20" xfId="0" applyNumberFormat="1" applyFont="1" applyFill="1" applyBorder="1" applyAlignment="1">
      <alignment/>
    </xf>
    <xf numFmtId="37" fontId="22" fillId="33" borderId="21" xfId="0" applyNumberFormat="1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7" fontId="21" fillId="33" borderId="23" xfId="0" applyNumberFormat="1" applyFont="1" applyFill="1" applyBorder="1" applyAlignment="1">
      <alignment/>
    </xf>
    <xf numFmtId="37" fontId="0" fillId="33" borderId="24" xfId="0" applyNumberFormat="1" applyFont="1" applyFill="1" applyBorder="1" applyAlignment="1">
      <alignment/>
    </xf>
    <xf numFmtId="0" fontId="23" fillId="0" borderId="25" xfId="0" applyFont="1" applyBorder="1" applyAlignment="1">
      <alignment/>
    </xf>
    <xf numFmtId="0" fontId="22" fillId="0" borderId="26" xfId="0" applyFont="1" applyBorder="1" applyAlignment="1">
      <alignment/>
    </xf>
    <xf numFmtId="37" fontId="22" fillId="33" borderId="26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37" fontId="22" fillId="33" borderId="0" xfId="0" applyNumberFormat="1" applyFont="1" applyFill="1" applyBorder="1" applyAlignment="1">
      <alignment/>
    </xf>
    <xf numFmtId="37" fontId="19" fillId="33" borderId="20" xfId="0" applyNumberFormat="1" applyFont="1" applyFill="1" applyBorder="1" applyAlignment="1">
      <alignment/>
    </xf>
    <xf numFmtId="37" fontId="19" fillId="33" borderId="21" xfId="0" applyNumberFormat="1" applyFont="1" applyFill="1" applyBorder="1" applyAlignment="1">
      <alignment/>
    </xf>
    <xf numFmtId="0" fontId="22" fillId="0" borderId="20" xfId="0" applyFont="1" applyBorder="1" applyAlignment="1">
      <alignment/>
    </xf>
    <xf numFmtId="0" fontId="21" fillId="0" borderId="20" xfId="0" applyFont="1" applyFill="1" applyBorder="1" applyAlignment="1">
      <alignment/>
    </xf>
    <xf numFmtId="37" fontId="23" fillId="33" borderId="20" xfId="0" applyNumberFormat="1" applyFont="1" applyFill="1" applyBorder="1" applyAlignment="1">
      <alignment/>
    </xf>
    <xf numFmtId="37" fontId="23" fillId="33" borderId="21" xfId="0" applyNumberFormat="1" applyFont="1" applyFill="1" applyBorder="1" applyAlignment="1">
      <alignment/>
    </xf>
    <xf numFmtId="37" fontId="0" fillId="33" borderId="20" xfId="0" applyNumberFormat="1" applyFont="1" applyFill="1" applyBorder="1" applyAlignment="1">
      <alignment/>
    </xf>
    <xf numFmtId="0" fontId="23" fillId="0" borderId="27" xfId="0" applyFont="1" applyBorder="1" applyAlignment="1">
      <alignment/>
    </xf>
    <xf numFmtId="0" fontId="22" fillId="0" borderId="28" xfId="0" applyFont="1" applyBorder="1" applyAlignment="1">
      <alignment/>
    </xf>
    <xf numFmtId="37" fontId="22" fillId="33" borderId="28" xfId="0" applyNumberFormat="1" applyFont="1" applyFill="1" applyBorder="1" applyAlignment="1">
      <alignment/>
    </xf>
    <xf numFmtId="37" fontId="22" fillId="33" borderId="29" xfId="0" applyNumberFormat="1" applyFont="1" applyFill="1" applyBorder="1" applyAlignment="1">
      <alignment/>
    </xf>
    <xf numFmtId="37" fontId="23" fillId="33" borderId="0" xfId="0" applyNumberFormat="1" applyFont="1" applyFill="1" applyBorder="1" applyAlignment="1">
      <alignment/>
    </xf>
    <xf numFmtId="37" fontId="23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37" fontId="0" fillId="33" borderId="0" xfId="0" applyNumberFormat="1" applyFont="1" applyFill="1" applyAlignment="1">
      <alignment/>
    </xf>
    <xf numFmtId="37" fontId="19" fillId="33" borderId="0" xfId="0" applyNumberFormat="1" applyFont="1" applyFill="1" applyAlignment="1">
      <alignment/>
    </xf>
    <xf numFmtId="37" fontId="0" fillId="0" borderId="0" xfId="0" applyNumberFormat="1" applyAlignment="1">
      <alignment/>
    </xf>
    <xf numFmtId="37" fontId="21" fillId="33" borderId="0" xfId="0" applyNumberFormat="1" applyFont="1" applyFill="1" applyAlignment="1">
      <alignment/>
    </xf>
    <xf numFmtId="37" fontId="0" fillId="33" borderId="11" xfId="0" applyNumberFormat="1" applyFont="1" applyFill="1" applyBorder="1" applyAlignment="1">
      <alignment horizontal="center"/>
    </xf>
    <xf numFmtId="37" fontId="21" fillId="33" borderId="12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37" fontId="0" fillId="33" borderId="31" xfId="0" applyNumberFormat="1" applyFont="1" applyFill="1" applyBorder="1" applyAlignment="1">
      <alignment horizontal="center"/>
    </xf>
    <xf numFmtId="37" fontId="21" fillId="33" borderId="32" xfId="0" applyNumberFormat="1" applyFont="1" applyFill="1" applyBorder="1" applyAlignment="1">
      <alignment horizontal="center"/>
    </xf>
    <xf numFmtId="0" fontId="21" fillId="0" borderId="19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37" fontId="19" fillId="33" borderId="20" xfId="0" applyNumberFormat="1" applyFont="1" applyFill="1" applyBorder="1" applyAlignment="1">
      <alignment horizontal="right"/>
    </xf>
    <xf numFmtId="37" fontId="19" fillId="33" borderId="21" xfId="0" applyNumberFormat="1" applyFont="1" applyFill="1" applyBorder="1" applyAlignment="1">
      <alignment horizontal="right"/>
    </xf>
    <xf numFmtId="37" fontId="21" fillId="33" borderId="20" xfId="0" applyNumberFormat="1" applyFont="1" applyFill="1" applyBorder="1" applyAlignment="1">
      <alignment horizontal="right"/>
    </xf>
    <xf numFmtId="37" fontId="21" fillId="33" borderId="21" xfId="0" applyNumberFormat="1" applyFont="1" applyFill="1" applyBorder="1" applyAlignment="1">
      <alignment horizontal="right"/>
    </xf>
    <xf numFmtId="165" fontId="25" fillId="33" borderId="20" xfId="42" applyNumberFormat="1" applyFont="1" applyFill="1" applyBorder="1" applyAlignment="1">
      <alignment/>
    </xf>
    <xf numFmtId="0" fontId="19" fillId="0" borderId="19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37" fontId="21" fillId="33" borderId="23" xfId="0" applyNumberFormat="1" applyFont="1" applyFill="1" applyBorder="1" applyAlignment="1">
      <alignment horizontal="right"/>
    </xf>
    <xf numFmtId="37" fontId="21" fillId="33" borderId="24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left"/>
    </xf>
    <xf numFmtId="37" fontId="21" fillId="33" borderId="0" xfId="0" applyNumberFormat="1" applyFont="1" applyFill="1" applyBorder="1" applyAlignment="1">
      <alignment horizontal="right"/>
    </xf>
    <xf numFmtId="164" fontId="21" fillId="33" borderId="0" xfId="44" applyFont="1" applyFill="1" applyBorder="1" applyAlignment="1">
      <alignment horizontal="right"/>
    </xf>
    <xf numFmtId="37" fontId="19" fillId="0" borderId="0" xfId="0" applyNumberFormat="1" applyFont="1" applyAlignment="1">
      <alignment/>
    </xf>
    <xf numFmtId="0" fontId="21" fillId="0" borderId="11" xfId="0" applyFont="1" applyBorder="1" applyAlignment="1">
      <alignment/>
    </xf>
    <xf numFmtId="37" fontId="21" fillId="33" borderId="31" xfId="0" applyNumberFormat="1" applyFont="1" applyFill="1" applyBorder="1" applyAlignment="1">
      <alignment horizontal="center"/>
    </xf>
    <xf numFmtId="37" fontId="0" fillId="33" borderId="32" xfId="0" applyNumberFormat="1" applyFont="1" applyFill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0" xfId="0" applyFont="1" applyBorder="1" applyAlignment="1">
      <alignment horizontal="center"/>
    </xf>
    <xf numFmtId="0" fontId="21" fillId="0" borderId="22" xfId="0" applyFont="1" applyBorder="1" applyAlignment="1">
      <alignment/>
    </xf>
    <xf numFmtId="0" fontId="19" fillId="0" borderId="23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37" fontId="21" fillId="33" borderId="0" xfId="0" applyNumberFormat="1" applyFont="1" applyFill="1" applyBorder="1" applyAlignment="1">
      <alignment/>
    </xf>
    <xf numFmtId="37" fontId="0" fillId="33" borderId="0" xfId="0" applyNumberFormat="1" applyFont="1" applyFill="1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/>
    </xf>
    <xf numFmtId="0" fontId="19" fillId="0" borderId="31" xfId="0" applyFont="1" applyBorder="1" applyAlignment="1">
      <alignment vertical="center"/>
    </xf>
    <xf numFmtId="3" fontId="19" fillId="33" borderId="31" xfId="0" applyNumberFormat="1" applyFont="1" applyFill="1" applyBorder="1" applyAlignment="1">
      <alignment vertical="center"/>
    </xf>
    <xf numFmtId="3" fontId="19" fillId="0" borderId="31" xfId="0" applyNumberFormat="1" applyFont="1" applyBorder="1" applyAlignment="1">
      <alignment vertical="center"/>
    </xf>
    <xf numFmtId="3" fontId="19" fillId="0" borderId="37" xfId="0" applyNumberFormat="1" applyFont="1" applyBorder="1" applyAlignment="1">
      <alignment vertical="center"/>
    </xf>
    <xf numFmtId="0" fontId="21" fillId="0" borderId="38" xfId="0" applyFont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3" fontId="21" fillId="33" borderId="20" xfId="0" applyNumberFormat="1" applyFont="1" applyFill="1" applyBorder="1" applyAlignment="1">
      <alignment vertical="center"/>
    </xf>
    <xf numFmtId="3" fontId="21" fillId="0" borderId="20" xfId="0" applyNumberFormat="1" applyFont="1" applyBorder="1" applyAlignment="1">
      <alignment vertical="center"/>
    </xf>
    <xf numFmtId="3" fontId="21" fillId="0" borderId="39" xfId="0" applyNumberFormat="1" applyFont="1" applyBorder="1" applyAlignment="1">
      <alignment vertical="center"/>
    </xf>
    <xf numFmtId="0" fontId="19" fillId="0" borderId="38" xfId="0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3" fontId="19" fillId="33" borderId="20" xfId="0" applyNumberFormat="1" applyFont="1" applyFill="1" applyBorder="1" applyAlignment="1">
      <alignment vertical="center"/>
    </xf>
    <xf numFmtId="3" fontId="19" fillId="0" borderId="20" xfId="0" applyNumberFormat="1" applyFont="1" applyBorder="1" applyAlignment="1">
      <alignment vertical="center"/>
    </xf>
    <xf numFmtId="3" fontId="19" fillId="0" borderId="39" xfId="0" applyNumberFormat="1" applyFont="1" applyBorder="1" applyAlignment="1">
      <alignment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vertical="center"/>
    </xf>
    <xf numFmtId="3" fontId="19" fillId="33" borderId="34" xfId="0" applyNumberFormat="1" applyFont="1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4"/>
  <sheetViews>
    <sheetView tabSelected="1" zoomScalePageLayoutView="0" workbookViewId="0" topLeftCell="A55">
      <selection activeCell="I17" sqref="I17"/>
    </sheetView>
  </sheetViews>
  <sheetFormatPr defaultColWidth="9.140625" defaultRowHeight="15"/>
  <cols>
    <col min="1" max="1" width="4.00390625" style="0" customWidth="1"/>
    <col min="2" max="2" width="38.7109375" style="0" customWidth="1"/>
    <col min="3" max="3" width="18.57421875" style="64" customWidth="1"/>
    <col min="4" max="4" width="15.57421875" style="67" customWidth="1"/>
    <col min="5" max="5" width="15.421875" style="66" customWidth="1"/>
    <col min="6" max="6" width="12.7109375" style="16" customWidth="1"/>
    <col min="7" max="7" width="12.7109375" style="16" bestFit="1" customWidth="1"/>
    <col min="8" max="8" width="13.57421875" style="16" customWidth="1"/>
    <col min="9" max="9" width="13.00390625" style="17" customWidth="1"/>
    <col min="10" max="10" width="9.140625" style="17" customWidth="1"/>
  </cols>
  <sheetData>
    <row r="1" spans="2:10" s="1" customFormat="1" ht="15.75">
      <c r="B1" s="2" t="s">
        <v>0</v>
      </c>
      <c r="C1" s="3"/>
      <c r="D1" s="3"/>
      <c r="E1" s="4"/>
      <c r="F1" s="5"/>
      <c r="G1" s="5"/>
      <c r="H1" s="5"/>
      <c r="I1" s="6"/>
      <c r="J1" s="6"/>
    </row>
    <row r="2" spans="2:10" s="1" customFormat="1" ht="15.75">
      <c r="B2" s="2" t="s">
        <v>1</v>
      </c>
      <c r="C2" s="3"/>
      <c r="D2" s="3"/>
      <c r="E2" s="4"/>
      <c r="F2" s="5"/>
      <c r="G2" s="5"/>
      <c r="H2" s="5"/>
      <c r="I2" s="6"/>
      <c r="J2" s="6"/>
    </row>
    <row r="3" spans="2:10" s="7" customFormat="1" ht="13.5" thickBot="1">
      <c r="B3" s="2" t="s">
        <v>2</v>
      </c>
      <c r="C3" s="8"/>
      <c r="D3" s="8"/>
      <c r="E3" s="9"/>
      <c r="F3" s="10"/>
      <c r="G3" s="10"/>
      <c r="H3" s="10"/>
      <c r="I3" s="11"/>
      <c r="J3" s="11"/>
    </row>
    <row r="4" spans="1:10" ht="15">
      <c r="A4" s="12" t="s">
        <v>3</v>
      </c>
      <c r="B4" s="13" t="s">
        <v>4</v>
      </c>
      <c r="C4" s="14" t="s">
        <v>5</v>
      </c>
      <c r="D4" s="15" t="s">
        <v>6</v>
      </c>
      <c r="E4" s="16"/>
      <c r="H4" s="17"/>
      <c r="J4"/>
    </row>
    <row r="5" spans="1:10" ht="15.75" thickBot="1">
      <c r="A5" s="18"/>
      <c r="B5" s="19"/>
      <c r="C5" s="20" t="s">
        <v>7</v>
      </c>
      <c r="D5" s="21" t="s">
        <v>8</v>
      </c>
      <c r="E5" s="16"/>
      <c r="H5" s="17"/>
      <c r="J5"/>
    </row>
    <row r="6" spans="1:10" ht="15.75">
      <c r="A6" s="22" t="s">
        <v>9</v>
      </c>
      <c r="B6" s="23" t="s">
        <v>10</v>
      </c>
      <c r="C6" s="24">
        <f>C7+C10+C11+C19+C27+C28+C29</f>
        <v>240040</v>
      </c>
      <c r="D6" s="25">
        <f>D7+D10+D11+D19+D27+D28+D29</f>
        <v>0</v>
      </c>
      <c r="E6" s="16"/>
      <c r="H6" s="17"/>
      <c r="J6"/>
    </row>
    <row r="7" spans="1:10" ht="15">
      <c r="A7" s="26"/>
      <c r="B7" s="27" t="s">
        <v>11</v>
      </c>
      <c r="C7" s="28">
        <f>C8+C9</f>
        <v>100000</v>
      </c>
      <c r="D7" s="29">
        <f>D8+D9</f>
        <v>0</v>
      </c>
      <c r="E7" s="16"/>
      <c r="H7" s="17"/>
      <c r="J7"/>
    </row>
    <row r="8" spans="1:10" ht="15">
      <c r="A8" s="26"/>
      <c r="B8" s="30" t="s">
        <v>12</v>
      </c>
      <c r="C8" s="28">
        <v>100000</v>
      </c>
      <c r="D8" s="31"/>
      <c r="E8" s="16"/>
      <c r="F8" s="16">
        <f>C8-C64</f>
        <v>100000</v>
      </c>
      <c r="H8" s="17"/>
      <c r="J8"/>
    </row>
    <row r="9" spans="1:10" ht="15">
      <c r="A9" s="26"/>
      <c r="B9" s="30" t="s">
        <v>13</v>
      </c>
      <c r="C9" s="28"/>
      <c r="D9" s="31"/>
      <c r="E9" s="16"/>
      <c r="F9" s="16">
        <v>217306</v>
      </c>
      <c r="G9" s="16">
        <f>-C64</f>
        <v>0</v>
      </c>
      <c r="J9"/>
    </row>
    <row r="10" spans="1:10" ht="15">
      <c r="A10" s="26"/>
      <c r="B10" s="32" t="s">
        <v>14</v>
      </c>
      <c r="C10" s="28"/>
      <c r="D10" s="31"/>
      <c r="E10" s="16"/>
      <c r="F10" s="16">
        <f>SUM(F8:F9)</f>
        <v>317306</v>
      </c>
      <c r="H10" s="17">
        <v>-67757294</v>
      </c>
      <c r="J10"/>
    </row>
    <row r="11" spans="1:10" ht="15">
      <c r="A11" s="26"/>
      <c r="B11" s="32" t="s">
        <v>15</v>
      </c>
      <c r="C11" s="28">
        <f>SUM(C12:C18)</f>
        <v>0</v>
      </c>
      <c r="D11" s="29">
        <f>D12+D13+D14+D15+D16+D17+D18</f>
        <v>0</v>
      </c>
      <c r="E11" s="16"/>
      <c r="H11" s="16">
        <f>C64</f>
        <v>0</v>
      </c>
      <c r="J11"/>
    </row>
    <row r="12" spans="1:10" ht="15">
      <c r="A12" s="26"/>
      <c r="B12" s="33" t="s">
        <v>16</v>
      </c>
      <c r="C12" s="28"/>
      <c r="D12" s="31"/>
      <c r="E12" s="16"/>
      <c r="H12" s="17">
        <f>SUM(H10:H11)</f>
        <v>-67757294</v>
      </c>
      <c r="J12"/>
    </row>
    <row r="13" spans="1:10" ht="15">
      <c r="A13" s="26"/>
      <c r="B13" s="33" t="s">
        <v>17</v>
      </c>
      <c r="C13" s="28"/>
      <c r="D13" s="31"/>
      <c r="E13" s="16"/>
      <c r="H13" s="17"/>
      <c r="J13"/>
    </row>
    <row r="14" spans="1:10" ht="15">
      <c r="A14" s="26"/>
      <c r="B14" s="33" t="s">
        <v>18</v>
      </c>
      <c r="C14" s="28"/>
      <c r="D14" s="31"/>
      <c r="E14" s="16"/>
      <c r="G14" s="16">
        <f>C14-5249084+C151</f>
        <v>-5249084</v>
      </c>
      <c r="H14" s="17"/>
      <c r="J14"/>
    </row>
    <row r="15" spans="1:10" ht="15">
      <c r="A15" s="26"/>
      <c r="B15" s="33" t="s">
        <v>19</v>
      </c>
      <c r="C15" s="28"/>
      <c r="D15" s="31"/>
      <c r="E15" s="16"/>
      <c r="H15" s="17"/>
      <c r="J15"/>
    </row>
    <row r="16" spans="1:10" ht="15">
      <c r="A16" s="26"/>
      <c r="B16" s="33" t="s">
        <v>20</v>
      </c>
      <c r="C16" s="28"/>
      <c r="D16" s="31"/>
      <c r="E16" s="16"/>
      <c r="H16" s="17"/>
      <c r="J16"/>
    </row>
    <row r="17" spans="1:10" ht="15">
      <c r="A17" s="26"/>
      <c r="B17" s="33" t="s">
        <v>21</v>
      </c>
      <c r="C17" s="28"/>
      <c r="D17" s="31"/>
      <c r="E17" s="16"/>
      <c r="H17" s="17"/>
      <c r="J17"/>
    </row>
    <row r="18" spans="1:10" ht="15">
      <c r="A18" s="26"/>
      <c r="B18" s="33" t="s">
        <v>22</v>
      </c>
      <c r="C18" s="28"/>
      <c r="D18" s="31"/>
      <c r="E18" s="16"/>
      <c r="H18" s="17"/>
      <c r="J18"/>
    </row>
    <row r="19" spans="1:10" ht="15">
      <c r="A19" s="26"/>
      <c r="B19" s="32" t="s">
        <v>23</v>
      </c>
      <c r="C19" s="28">
        <f>SUM(C20:C26)</f>
        <v>0</v>
      </c>
      <c r="D19" s="29">
        <f>SUM(D20:D26)</f>
        <v>0</v>
      </c>
      <c r="E19" s="16">
        <f>D19-C19</f>
        <v>0</v>
      </c>
      <c r="H19" s="17"/>
      <c r="J19"/>
    </row>
    <row r="20" spans="1:10" ht="15">
      <c r="A20" s="26"/>
      <c r="B20" s="33" t="s">
        <v>24</v>
      </c>
      <c r="C20" s="28"/>
      <c r="D20" s="31"/>
      <c r="E20" s="16">
        <f aca="true" t="shared" si="0" ref="E20:E28">D20-C20</f>
        <v>0</v>
      </c>
      <c r="H20" s="17"/>
      <c r="J20"/>
    </row>
    <row r="21" spans="1:10" ht="15">
      <c r="A21" s="26"/>
      <c r="B21" s="33" t="s">
        <v>25</v>
      </c>
      <c r="C21" s="28"/>
      <c r="D21" s="31"/>
      <c r="E21" s="16">
        <f t="shared" si="0"/>
        <v>0</v>
      </c>
      <c r="H21" s="17"/>
      <c r="J21"/>
    </row>
    <row r="22" spans="1:10" ht="15">
      <c r="A22" s="26"/>
      <c r="B22" s="33" t="s">
        <v>26</v>
      </c>
      <c r="C22" s="28"/>
      <c r="D22" s="31"/>
      <c r="E22" s="16">
        <f t="shared" si="0"/>
        <v>0</v>
      </c>
      <c r="H22" s="17"/>
      <c r="J22"/>
    </row>
    <row r="23" spans="1:10" ht="15">
      <c r="A23" s="26"/>
      <c r="B23" s="33" t="s">
        <v>27</v>
      </c>
      <c r="C23" s="28"/>
      <c r="D23" s="31"/>
      <c r="E23" s="16">
        <f t="shared" si="0"/>
        <v>0</v>
      </c>
      <c r="H23" s="17"/>
      <c r="J23"/>
    </row>
    <row r="24" spans="1:10" ht="15">
      <c r="A24" s="26"/>
      <c r="B24" s="33" t="s">
        <v>28</v>
      </c>
      <c r="C24" s="28"/>
      <c r="D24" s="31"/>
      <c r="E24" s="16">
        <f t="shared" si="0"/>
        <v>0</v>
      </c>
      <c r="H24" s="17"/>
      <c r="J24"/>
    </row>
    <row r="25" spans="1:10" ht="15">
      <c r="A25" s="26"/>
      <c r="B25" s="33" t="s">
        <v>29</v>
      </c>
      <c r="C25" s="28"/>
      <c r="D25" s="31"/>
      <c r="E25" s="16">
        <f t="shared" si="0"/>
        <v>0</v>
      </c>
      <c r="H25" s="17"/>
      <c r="J25"/>
    </row>
    <row r="26" spans="1:10" ht="15">
      <c r="A26" s="26"/>
      <c r="B26" s="33" t="s">
        <v>30</v>
      </c>
      <c r="C26" s="28"/>
      <c r="D26" s="31"/>
      <c r="E26" s="16">
        <f t="shared" si="0"/>
        <v>0</v>
      </c>
      <c r="H26" s="17"/>
      <c r="J26"/>
    </row>
    <row r="27" spans="1:10" ht="15">
      <c r="A27" s="26"/>
      <c r="B27" s="32" t="s">
        <v>31</v>
      </c>
      <c r="C27" s="28"/>
      <c r="D27" s="31"/>
      <c r="E27" s="16">
        <f t="shared" si="0"/>
        <v>0</v>
      </c>
      <c r="H27" s="17"/>
      <c r="J27"/>
    </row>
    <row r="28" spans="1:10" ht="15">
      <c r="A28" s="26"/>
      <c r="B28" s="32" t="s">
        <v>32</v>
      </c>
      <c r="C28" s="28"/>
      <c r="D28" s="31"/>
      <c r="E28" s="16">
        <f t="shared" si="0"/>
        <v>0</v>
      </c>
      <c r="H28" s="17"/>
      <c r="J28"/>
    </row>
    <row r="29" spans="1:10" ht="15">
      <c r="A29" s="26"/>
      <c r="B29" s="32" t="s">
        <v>33</v>
      </c>
      <c r="C29" s="28">
        <f>SUM(C30:C31)</f>
        <v>140040</v>
      </c>
      <c r="D29" s="29">
        <f>SUM(D30:D31)</f>
        <v>0</v>
      </c>
      <c r="E29" s="34"/>
      <c r="H29" s="17"/>
      <c r="J29"/>
    </row>
    <row r="30" spans="1:10" ht="15">
      <c r="A30" s="26"/>
      <c r="B30" s="33" t="s">
        <v>34</v>
      </c>
      <c r="C30" s="28">
        <v>140040</v>
      </c>
      <c r="D30" s="31"/>
      <c r="E30" s="16"/>
      <c r="H30" s="17"/>
      <c r="J30"/>
    </row>
    <row r="31" spans="1:10" ht="15">
      <c r="A31" s="26"/>
      <c r="B31" s="33" t="s">
        <v>35</v>
      </c>
      <c r="C31" s="28"/>
      <c r="D31" s="31"/>
      <c r="E31" s="16"/>
      <c r="H31" s="17"/>
      <c r="J31"/>
    </row>
    <row r="32" spans="1:10" ht="15.75">
      <c r="A32" s="35" t="s">
        <v>36</v>
      </c>
      <c r="B32" s="36" t="s">
        <v>37</v>
      </c>
      <c r="C32" s="37">
        <f>C33+C34</f>
        <v>0</v>
      </c>
      <c r="D32" s="38">
        <f>D33+D34</f>
        <v>0</v>
      </c>
      <c r="E32" s="16"/>
      <c r="J32"/>
    </row>
    <row r="33" spans="1:10" ht="15">
      <c r="A33" s="26"/>
      <c r="B33" s="39" t="s">
        <v>38</v>
      </c>
      <c r="C33" s="28"/>
      <c r="D33" s="29"/>
      <c r="E33" s="16"/>
      <c r="J33"/>
    </row>
    <row r="34" spans="1:10" ht="15">
      <c r="A34" s="26"/>
      <c r="B34" s="39" t="s">
        <v>39</v>
      </c>
      <c r="C34" s="28">
        <f>SUM(C35:C40)</f>
        <v>0</v>
      </c>
      <c r="D34" s="29">
        <f>SUM(D35:D40)</f>
        <v>0</v>
      </c>
      <c r="E34" s="16">
        <f>C34-D34</f>
        <v>0</v>
      </c>
      <c r="H34" s="17"/>
      <c r="J34"/>
    </row>
    <row r="35" spans="1:10" ht="15">
      <c r="A35" s="26"/>
      <c r="B35" s="33" t="s">
        <v>40</v>
      </c>
      <c r="C35" s="28"/>
      <c r="D35" s="31"/>
      <c r="E35" s="16"/>
      <c r="H35" s="17"/>
      <c r="J35"/>
    </row>
    <row r="36" spans="1:10" ht="15">
      <c r="A36" s="26"/>
      <c r="B36" s="33" t="s">
        <v>41</v>
      </c>
      <c r="C36" s="28"/>
      <c r="D36" s="31"/>
      <c r="E36" s="16"/>
      <c r="H36" s="17"/>
      <c r="J36"/>
    </row>
    <row r="37" spans="1:10" ht="15">
      <c r="A37" s="26"/>
      <c r="B37" s="33" t="s">
        <v>42</v>
      </c>
      <c r="C37" s="28"/>
      <c r="D37" s="31"/>
      <c r="E37" s="16"/>
      <c r="J37"/>
    </row>
    <row r="38" spans="1:10" ht="15">
      <c r="A38" s="26"/>
      <c r="B38" s="33" t="s">
        <v>43</v>
      </c>
      <c r="C38" s="28"/>
      <c r="D38" s="31"/>
      <c r="E38" s="16"/>
      <c r="H38" s="17"/>
      <c r="J38"/>
    </row>
    <row r="39" spans="1:10" ht="15">
      <c r="A39" s="26"/>
      <c r="B39" s="33" t="s">
        <v>44</v>
      </c>
      <c r="C39" s="28"/>
      <c r="D39" s="31"/>
      <c r="E39" s="16"/>
      <c r="H39" s="17"/>
      <c r="J39"/>
    </row>
    <row r="40" spans="1:10" ht="15">
      <c r="A40" s="26"/>
      <c r="B40" s="33" t="s">
        <v>45</v>
      </c>
      <c r="C40" s="28"/>
      <c r="D40" s="31"/>
      <c r="E40" s="16"/>
      <c r="J40"/>
    </row>
    <row r="41" spans="1:10" ht="15">
      <c r="A41" s="26"/>
      <c r="B41" s="33" t="s">
        <v>46</v>
      </c>
      <c r="C41" s="28"/>
      <c r="D41" s="31"/>
      <c r="E41" s="16"/>
      <c r="H41" s="17"/>
      <c r="J41"/>
    </row>
    <row r="42" spans="1:10" ht="15">
      <c r="A42" s="26"/>
      <c r="B42" s="33" t="s">
        <v>47</v>
      </c>
      <c r="C42" s="28"/>
      <c r="D42" s="31"/>
      <c r="E42" s="16"/>
      <c r="H42" s="17"/>
      <c r="J42"/>
    </row>
    <row r="43" spans="1:10" ht="15">
      <c r="A43" s="26"/>
      <c r="B43" s="33" t="s">
        <v>48</v>
      </c>
      <c r="C43" s="28"/>
      <c r="D43" s="31"/>
      <c r="E43" s="16"/>
      <c r="H43" s="17"/>
      <c r="J43"/>
    </row>
    <row r="44" spans="1:10" ht="15.75" thickBot="1">
      <c r="A44" s="40"/>
      <c r="B44" s="41" t="s">
        <v>49</v>
      </c>
      <c r="C44" s="42"/>
      <c r="D44" s="43"/>
      <c r="E44" s="16"/>
      <c r="H44" s="17"/>
      <c r="J44"/>
    </row>
    <row r="45" spans="1:10" ht="16.5" thickBot="1">
      <c r="A45" s="44"/>
      <c r="B45" s="45" t="s">
        <v>50</v>
      </c>
      <c r="C45" s="46">
        <f>C32+C6</f>
        <v>240040</v>
      </c>
      <c r="D45" s="46">
        <f>D32+D6</f>
        <v>0</v>
      </c>
      <c r="E45" s="16"/>
      <c r="H45" s="17"/>
      <c r="J45"/>
    </row>
    <row r="46" spans="1:10" ht="15.75">
      <c r="A46" s="47"/>
      <c r="B46" s="48"/>
      <c r="C46" s="49"/>
      <c r="D46" s="49"/>
      <c r="E46" s="16"/>
      <c r="H46" s="17"/>
      <c r="J46"/>
    </row>
    <row r="47" spans="1:10" ht="15.75">
      <c r="A47" s="47"/>
      <c r="B47" s="48"/>
      <c r="C47" s="49"/>
      <c r="D47" s="49"/>
      <c r="E47" s="16"/>
      <c r="H47" s="17"/>
      <c r="J47"/>
    </row>
    <row r="48" spans="1:10" ht="15.75">
      <c r="A48" s="47"/>
      <c r="B48" s="48"/>
      <c r="C48" s="49"/>
      <c r="D48" s="49"/>
      <c r="E48" s="16"/>
      <c r="H48" s="17"/>
      <c r="J48"/>
    </row>
    <row r="49" spans="1:10" ht="15.75">
      <c r="A49" s="47"/>
      <c r="B49" s="48"/>
      <c r="C49" s="49"/>
      <c r="D49" s="49"/>
      <c r="E49" s="16"/>
      <c r="H49" s="17"/>
      <c r="J49"/>
    </row>
    <row r="50" spans="1:10" ht="15.75">
      <c r="A50" s="47"/>
      <c r="B50" s="48"/>
      <c r="C50" s="49"/>
      <c r="D50" s="49"/>
      <c r="E50" s="16"/>
      <c r="H50" s="17"/>
      <c r="J50"/>
    </row>
    <row r="51" spans="1:10" ht="15.75">
      <c r="A51" s="47"/>
      <c r="B51" s="48"/>
      <c r="C51" s="49"/>
      <c r="D51" s="49"/>
      <c r="E51" s="16"/>
      <c r="H51" s="17"/>
      <c r="J51"/>
    </row>
    <row r="52" spans="1:10" ht="15.75">
      <c r="A52" s="47"/>
      <c r="B52" s="48"/>
      <c r="C52" s="49"/>
      <c r="D52" s="49"/>
      <c r="E52" s="16"/>
      <c r="H52" s="17"/>
      <c r="J52"/>
    </row>
    <row r="53" spans="1:10" ht="15.75">
      <c r="A53" s="47"/>
      <c r="B53" s="48"/>
      <c r="C53" s="49"/>
      <c r="D53" s="49"/>
      <c r="E53" s="16"/>
      <c r="H53" s="17"/>
      <c r="J53"/>
    </row>
    <row r="54" spans="1:10" ht="15.75">
      <c r="A54" s="47"/>
      <c r="B54" s="48"/>
      <c r="C54" s="49"/>
      <c r="D54" s="49"/>
      <c r="E54" s="16"/>
      <c r="H54" s="17"/>
      <c r="J54"/>
    </row>
    <row r="55" spans="1:10" ht="15.75">
      <c r="A55" s="47"/>
      <c r="B55" s="48"/>
      <c r="C55" s="49"/>
      <c r="D55" s="49"/>
      <c r="E55" s="16"/>
      <c r="H55" s="17"/>
      <c r="J55"/>
    </row>
    <row r="56" spans="2:9" s="1" customFormat="1" ht="15.75">
      <c r="B56" s="2" t="s">
        <v>0</v>
      </c>
      <c r="C56" s="3">
        <f>C45-C100</f>
        <v>0</v>
      </c>
      <c r="D56" s="3"/>
      <c r="E56" s="16"/>
      <c r="F56" s="5"/>
      <c r="G56" s="5"/>
      <c r="H56" s="6"/>
      <c r="I56" s="6"/>
    </row>
    <row r="57" spans="2:9" s="1" customFormat="1" ht="15.75">
      <c r="B57" s="2" t="s">
        <v>1</v>
      </c>
      <c r="C57" s="3"/>
      <c r="D57" s="3"/>
      <c r="E57" s="16"/>
      <c r="F57" s="5"/>
      <c r="G57" s="5"/>
      <c r="H57" s="6"/>
      <c r="I57" s="6"/>
    </row>
    <row r="58" spans="2:9" s="7" customFormat="1" ht="15.75" thickBot="1">
      <c r="B58" s="2" t="s">
        <v>2</v>
      </c>
      <c r="C58" s="8"/>
      <c r="D58" s="8"/>
      <c r="E58" s="16"/>
      <c r="F58" s="10"/>
      <c r="G58" s="10"/>
      <c r="H58" s="11"/>
      <c r="I58" s="11"/>
    </row>
    <row r="59" spans="1:10" ht="15">
      <c r="A59" s="12" t="s">
        <v>3</v>
      </c>
      <c r="B59" s="13" t="s">
        <v>51</v>
      </c>
      <c r="C59" s="14" t="s">
        <v>5</v>
      </c>
      <c r="D59" s="15" t="s">
        <v>6</v>
      </c>
      <c r="E59" s="16"/>
      <c r="H59" s="17"/>
      <c r="J59"/>
    </row>
    <row r="60" spans="1:10" ht="15.75" thickBot="1">
      <c r="A60" s="18"/>
      <c r="B60" s="19"/>
      <c r="C60" s="20" t="s">
        <v>7</v>
      </c>
      <c r="D60" s="21" t="s">
        <v>8</v>
      </c>
      <c r="E60" s="16"/>
      <c r="H60" s="17"/>
      <c r="J60"/>
    </row>
    <row r="61" spans="1:10" ht="15.75">
      <c r="A61" s="22" t="s">
        <v>9</v>
      </c>
      <c r="B61" s="23" t="s">
        <v>52</v>
      </c>
      <c r="C61" s="24">
        <f>C62+C63+C66+C78+C79</f>
        <v>140040</v>
      </c>
      <c r="D61" s="25">
        <f>D62+D63+D66+D78+D79</f>
        <v>0</v>
      </c>
      <c r="E61" s="16"/>
      <c r="H61" s="17"/>
      <c r="J61"/>
    </row>
    <row r="62" spans="1:10" ht="15">
      <c r="A62" s="26"/>
      <c r="B62" s="32" t="s">
        <v>53</v>
      </c>
      <c r="C62" s="28"/>
      <c r="D62" s="29"/>
      <c r="E62" s="16"/>
      <c r="H62" s="17"/>
      <c r="J62"/>
    </row>
    <row r="63" spans="1:10" ht="15">
      <c r="A63" s="26"/>
      <c r="B63" s="32" t="s">
        <v>54</v>
      </c>
      <c r="C63" s="50">
        <f>SUM(C64:C65)</f>
        <v>0</v>
      </c>
      <c r="D63" s="51">
        <f>SUM(D64:D65)</f>
        <v>0</v>
      </c>
      <c r="E63" s="16"/>
      <c r="H63" s="17"/>
      <c r="J63"/>
    </row>
    <row r="64" spans="1:10" ht="15">
      <c r="A64" s="26"/>
      <c r="B64" s="33" t="s">
        <v>55</v>
      </c>
      <c r="C64" s="28"/>
      <c r="D64" s="31"/>
      <c r="E64" s="16">
        <f>C64-C8</f>
        <v>-100000</v>
      </c>
      <c r="F64" s="16">
        <v>-67898847</v>
      </c>
      <c r="H64" s="17"/>
      <c r="J64"/>
    </row>
    <row r="65" spans="1:10" ht="15">
      <c r="A65" s="26"/>
      <c r="B65" s="33" t="s">
        <v>56</v>
      </c>
      <c r="C65" s="28"/>
      <c r="D65" s="31"/>
      <c r="E65" s="16"/>
      <c r="F65" s="16">
        <v>69129032</v>
      </c>
      <c r="H65" s="17"/>
      <c r="J65"/>
    </row>
    <row r="66" spans="1:10" ht="15">
      <c r="A66" s="26"/>
      <c r="B66" s="32" t="s">
        <v>57</v>
      </c>
      <c r="C66" s="50">
        <f>SUM(C67:C77)</f>
        <v>140040</v>
      </c>
      <c r="D66" s="51">
        <f>SUM(D67:D77)</f>
        <v>0</v>
      </c>
      <c r="E66" s="16"/>
      <c r="F66" s="16">
        <f>SUM(F64:F65)</f>
        <v>1230185</v>
      </c>
      <c r="H66" s="17"/>
      <c r="J66"/>
    </row>
    <row r="67" spans="1:10" ht="15">
      <c r="A67" s="26"/>
      <c r="B67" s="33" t="s">
        <v>58</v>
      </c>
      <c r="C67" s="28"/>
      <c r="D67" s="31"/>
      <c r="E67" s="16"/>
      <c r="H67" s="17"/>
      <c r="J67"/>
    </row>
    <row r="68" spans="1:10" ht="15">
      <c r="A68" s="26"/>
      <c r="B68" s="33" t="s">
        <v>59</v>
      </c>
      <c r="C68" s="28"/>
      <c r="D68" s="31"/>
      <c r="E68" s="16"/>
      <c r="H68" s="17"/>
      <c r="J68"/>
    </row>
    <row r="69" spans="1:10" ht="15">
      <c r="A69" s="26"/>
      <c r="B69" s="33" t="s">
        <v>60</v>
      </c>
      <c r="C69" s="28">
        <v>16740</v>
      </c>
      <c r="D69" s="31"/>
      <c r="E69" s="16"/>
      <c r="H69" s="17"/>
      <c r="J69"/>
    </row>
    <row r="70" spans="1:10" ht="15">
      <c r="A70" s="26"/>
      <c r="B70" s="33" t="s">
        <v>61</v>
      </c>
      <c r="C70" s="28">
        <v>6000</v>
      </c>
      <c r="D70" s="31"/>
      <c r="E70" s="16"/>
      <c r="H70" s="17"/>
      <c r="J70"/>
    </row>
    <row r="71" spans="1:10" ht="15">
      <c r="A71" s="26"/>
      <c r="B71" s="33" t="s">
        <v>62</v>
      </c>
      <c r="C71" s="28"/>
      <c r="D71" s="31"/>
      <c r="E71" s="16"/>
      <c r="H71" s="17"/>
      <c r="J71"/>
    </row>
    <row r="72" spans="1:10" ht="15">
      <c r="A72" s="26"/>
      <c r="B72" s="33" t="s">
        <v>63</v>
      </c>
      <c r="C72" s="28"/>
      <c r="D72" s="31"/>
      <c r="E72" s="16"/>
      <c r="H72" s="17"/>
      <c r="J72"/>
    </row>
    <row r="73" spans="1:10" ht="15">
      <c r="A73" s="26"/>
      <c r="B73" s="33" t="s">
        <v>64</v>
      </c>
      <c r="C73" s="28"/>
      <c r="D73" s="31"/>
      <c r="E73" s="16"/>
      <c r="H73" s="17"/>
      <c r="J73"/>
    </row>
    <row r="74" spans="1:10" ht="15">
      <c r="A74" s="26"/>
      <c r="B74" s="33" t="s">
        <v>65</v>
      </c>
      <c r="C74" s="28">
        <v>117300</v>
      </c>
      <c r="D74" s="31"/>
      <c r="E74" s="16"/>
      <c r="H74" s="17"/>
      <c r="J74"/>
    </row>
    <row r="75" spans="1:10" ht="15">
      <c r="A75" s="26"/>
      <c r="B75" s="33" t="s">
        <v>66</v>
      </c>
      <c r="C75" s="28"/>
      <c r="D75" s="31"/>
      <c r="E75" s="16"/>
      <c r="H75" s="17"/>
      <c r="J75"/>
    </row>
    <row r="76" spans="1:10" ht="15">
      <c r="A76" s="26"/>
      <c r="B76" s="33" t="s">
        <v>67</v>
      </c>
      <c r="C76" s="28"/>
      <c r="D76" s="31"/>
      <c r="E76" s="16"/>
      <c r="H76" s="17"/>
      <c r="J76"/>
    </row>
    <row r="77" spans="1:10" ht="15">
      <c r="A77" s="26"/>
      <c r="B77" s="33" t="s">
        <v>68</v>
      </c>
      <c r="C77" s="28"/>
      <c r="D77" s="31"/>
      <c r="E77" s="16"/>
      <c r="H77" s="17"/>
      <c r="J77"/>
    </row>
    <row r="78" spans="1:10" ht="15">
      <c r="A78" s="26"/>
      <c r="B78" s="32" t="s">
        <v>69</v>
      </c>
      <c r="C78" s="28"/>
      <c r="D78" s="31"/>
      <c r="E78" s="16"/>
      <c r="H78" s="17"/>
      <c r="J78"/>
    </row>
    <row r="79" spans="1:10" ht="15">
      <c r="A79" s="26"/>
      <c r="B79" s="32" t="s">
        <v>70</v>
      </c>
      <c r="C79" s="28"/>
      <c r="D79" s="31"/>
      <c r="E79" s="16"/>
      <c r="H79" s="17"/>
      <c r="J79"/>
    </row>
    <row r="80" spans="1:10" ht="15.75">
      <c r="A80" s="35" t="s">
        <v>9</v>
      </c>
      <c r="B80" s="36" t="s">
        <v>71</v>
      </c>
      <c r="C80" s="28">
        <f>C81+C85+C86+C87</f>
        <v>0</v>
      </c>
      <c r="D80" s="29">
        <f>D81+D85+D86+D87</f>
        <v>0</v>
      </c>
      <c r="E80" s="16"/>
      <c r="H80" s="17"/>
      <c r="J80"/>
    </row>
    <row r="81" spans="1:10" ht="15">
      <c r="A81" s="26"/>
      <c r="B81" s="32" t="s">
        <v>72</v>
      </c>
      <c r="C81" s="28">
        <f>SUM(C82:C84)</f>
        <v>0</v>
      </c>
      <c r="D81" s="29">
        <f>SUM(D82:D84)</f>
        <v>0</v>
      </c>
      <c r="E81" s="16"/>
      <c r="H81" s="17"/>
      <c r="J81"/>
    </row>
    <row r="82" spans="1:10" ht="15">
      <c r="A82" s="26"/>
      <c r="B82" s="33" t="s">
        <v>73</v>
      </c>
      <c r="C82" s="28"/>
      <c r="D82" s="31"/>
      <c r="E82" s="16"/>
      <c r="H82" s="17"/>
      <c r="J82"/>
    </row>
    <row r="83" spans="1:10" ht="15">
      <c r="A83" s="26"/>
      <c r="B83" s="33" t="s">
        <v>74</v>
      </c>
      <c r="C83" s="28"/>
      <c r="D83" s="31"/>
      <c r="E83" s="16"/>
      <c r="H83" s="17"/>
      <c r="J83"/>
    </row>
    <row r="84" spans="1:10" ht="15">
      <c r="A84" s="26"/>
      <c r="B84" s="33" t="s">
        <v>29</v>
      </c>
      <c r="C84" s="28"/>
      <c r="D84" s="31"/>
      <c r="E84" s="16"/>
      <c r="H84" s="17"/>
      <c r="J84"/>
    </row>
    <row r="85" spans="1:10" ht="15">
      <c r="A85" s="26"/>
      <c r="B85" s="32" t="s">
        <v>75</v>
      </c>
      <c r="C85" s="28"/>
      <c r="D85" s="31"/>
      <c r="E85" s="16"/>
      <c r="H85" s="17"/>
      <c r="J85"/>
    </row>
    <row r="86" spans="1:10" ht="15">
      <c r="A86" s="26"/>
      <c r="B86" s="32" t="s">
        <v>76</v>
      </c>
      <c r="C86" s="28"/>
      <c r="D86" s="31"/>
      <c r="E86" s="16"/>
      <c r="H86" s="17"/>
      <c r="J86"/>
    </row>
    <row r="87" spans="1:10" ht="15">
      <c r="A87" s="26"/>
      <c r="B87" s="32" t="s">
        <v>77</v>
      </c>
      <c r="C87" s="28"/>
      <c r="D87" s="31"/>
      <c r="E87" s="16"/>
      <c r="H87" s="17"/>
      <c r="J87"/>
    </row>
    <row r="88" spans="1:10" ht="15.75">
      <c r="A88" s="35"/>
      <c r="B88" s="52" t="s">
        <v>78</v>
      </c>
      <c r="C88" s="37">
        <f>C80+C61</f>
        <v>140040</v>
      </c>
      <c r="D88" s="38">
        <f>D80+D61</f>
        <v>0</v>
      </c>
      <c r="E88" s="16"/>
      <c r="H88" s="17"/>
      <c r="J88"/>
    </row>
    <row r="89" spans="1:10" ht="15.75">
      <c r="A89" s="35" t="s">
        <v>36</v>
      </c>
      <c r="B89" s="36" t="s">
        <v>79</v>
      </c>
      <c r="C89" s="50">
        <f>SUM(C90:C99)</f>
        <v>100000</v>
      </c>
      <c r="D89" s="51">
        <f>SUM(D90:D99)</f>
        <v>0</v>
      </c>
      <c r="E89" s="16">
        <v>451229259</v>
      </c>
      <c r="F89" s="16">
        <f>C89-E89</f>
        <v>-451129259</v>
      </c>
      <c r="H89" s="17"/>
      <c r="J89"/>
    </row>
    <row r="90" spans="1:10" ht="15">
      <c r="A90" s="26"/>
      <c r="B90" s="53" t="s">
        <v>80</v>
      </c>
      <c r="C90" s="28"/>
      <c r="D90" s="31"/>
      <c r="E90" s="16"/>
      <c r="F90" s="16">
        <v>27529</v>
      </c>
      <c r="H90" s="17"/>
      <c r="J90"/>
    </row>
    <row r="91" spans="1:10" ht="15.75">
      <c r="A91" s="35"/>
      <c r="B91" s="53" t="s">
        <v>81</v>
      </c>
      <c r="C91" s="54"/>
      <c r="D91" s="55"/>
      <c r="E91" s="16"/>
      <c r="F91" s="16">
        <f>SUM(F89:F90)</f>
        <v>-451101730</v>
      </c>
      <c r="H91" s="17"/>
      <c r="J91"/>
    </row>
    <row r="92" spans="1:10" ht="15">
      <c r="A92" s="26"/>
      <c r="B92" s="33" t="s">
        <v>82</v>
      </c>
      <c r="C92" s="56">
        <v>100000</v>
      </c>
      <c r="D92" s="31"/>
      <c r="E92" s="16"/>
      <c r="H92" s="17"/>
      <c r="J92"/>
    </row>
    <row r="93" spans="1:10" ht="15">
      <c r="A93" s="26"/>
      <c r="B93" s="33" t="s">
        <v>83</v>
      </c>
      <c r="C93" s="28"/>
      <c r="D93" s="31"/>
      <c r="E93" s="16"/>
      <c r="H93" s="17"/>
      <c r="J93"/>
    </row>
    <row r="94" spans="1:10" ht="15">
      <c r="A94" s="26"/>
      <c r="B94" s="33" t="s">
        <v>84</v>
      </c>
      <c r="C94" s="28"/>
      <c r="D94" s="31"/>
      <c r="E94" s="16"/>
      <c r="H94" s="17"/>
      <c r="J94"/>
    </row>
    <row r="95" spans="1:10" ht="15">
      <c r="A95" s="26"/>
      <c r="B95" s="33" t="s">
        <v>85</v>
      </c>
      <c r="C95" s="28"/>
      <c r="D95" s="31"/>
      <c r="E95" s="16"/>
      <c r="H95" s="17"/>
      <c r="J95"/>
    </row>
    <row r="96" spans="1:10" ht="15">
      <c r="A96" s="26"/>
      <c r="B96" s="33" t="s">
        <v>86</v>
      </c>
      <c r="C96" s="28"/>
      <c r="D96" s="31"/>
      <c r="E96" s="16"/>
      <c r="H96" s="17"/>
      <c r="J96"/>
    </row>
    <row r="97" spans="1:10" ht="15">
      <c r="A97" s="26"/>
      <c r="B97" s="33" t="s">
        <v>87</v>
      </c>
      <c r="C97" s="28"/>
      <c r="D97" s="31"/>
      <c r="E97" s="16">
        <f>SUM(C98:C99)</f>
        <v>0</v>
      </c>
      <c r="H97" s="17"/>
      <c r="J97"/>
    </row>
    <row r="98" spans="1:10" ht="15">
      <c r="A98" s="26"/>
      <c r="B98" s="33" t="s">
        <v>88</v>
      </c>
      <c r="C98" s="28"/>
      <c r="D98" s="31"/>
      <c r="E98" s="16"/>
      <c r="G98" s="16">
        <f>49526647-C148</f>
        <v>49526647</v>
      </c>
      <c r="H98" s="17"/>
      <c r="J98"/>
    </row>
    <row r="99" spans="1:10" ht="15.75" thickBot="1">
      <c r="A99" s="40"/>
      <c r="B99" s="41" t="s">
        <v>89</v>
      </c>
      <c r="C99" s="42"/>
      <c r="D99" s="43"/>
      <c r="E99" s="16"/>
      <c r="G99" s="16">
        <v>-52961307</v>
      </c>
      <c r="H99" s="17"/>
      <c r="J99"/>
    </row>
    <row r="100" spans="1:10" ht="16.5" thickBot="1">
      <c r="A100" s="57"/>
      <c r="B100" s="58" t="s">
        <v>90</v>
      </c>
      <c r="C100" s="59">
        <f>C89+C88</f>
        <v>240040</v>
      </c>
      <c r="D100" s="60">
        <f>D89+D88</f>
        <v>0</v>
      </c>
      <c r="E100" s="16"/>
      <c r="G100" s="16">
        <v>2590711</v>
      </c>
      <c r="H100" s="17"/>
      <c r="J100"/>
    </row>
    <row r="101" spans="1:7" ht="15.75">
      <c r="A101" s="47"/>
      <c r="B101" s="48"/>
      <c r="C101" s="61">
        <f>C100-C45</f>
        <v>0</v>
      </c>
      <c r="D101" s="61"/>
      <c r="E101" s="62">
        <f>114025-C101</f>
        <v>114025</v>
      </c>
      <c r="G101" s="16">
        <f>SUM(G98:G100)</f>
        <v>-843949</v>
      </c>
    </row>
    <row r="102" spans="1:5" ht="15.75">
      <c r="A102" s="47"/>
      <c r="B102" s="48"/>
      <c r="C102" s="61"/>
      <c r="D102" s="61"/>
      <c r="E102" s="62"/>
    </row>
    <row r="103" spans="1:5" ht="15.75">
      <c r="A103" s="47"/>
      <c r="B103" s="48"/>
      <c r="C103" s="61"/>
      <c r="D103" s="61"/>
      <c r="E103" s="62"/>
    </row>
    <row r="104" spans="1:5" ht="15.75">
      <c r="A104" s="47"/>
      <c r="B104" s="48"/>
      <c r="C104" s="61"/>
      <c r="D104" s="61"/>
      <c r="E104" s="62"/>
    </row>
    <row r="105" spans="1:5" ht="15.75">
      <c r="A105" s="47"/>
      <c r="B105" s="48"/>
      <c r="C105" s="61"/>
      <c r="D105" s="61"/>
      <c r="E105" s="62"/>
    </row>
    <row r="106" spans="1:5" ht="15.75">
      <c r="A106" s="47"/>
      <c r="B106" s="48"/>
      <c r="C106" s="61"/>
      <c r="D106" s="61"/>
      <c r="E106" s="62"/>
    </row>
    <row r="107" spans="1:5" ht="15.75">
      <c r="A107" s="47"/>
      <c r="B107" s="48"/>
      <c r="C107" s="61"/>
      <c r="D107" s="61"/>
      <c r="E107" s="62"/>
    </row>
    <row r="108" spans="1:5" ht="15.75">
      <c r="A108" s="47"/>
      <c r="B108" s="48"/>
      <c r="C108" s="61"/>
      <c r="D108" s="61"/>
      <c r="E108" s="62"/>
    </row>
    <row r="109" spans="1:5" ht="15.75">
      <c r="A109" s="47"/>
      <c r="B109" s="48"/>
      <c r="C109" s="61"/>
      <c r="D109" s="61"/>
      <c r="E109" s="62"/>
    </row>
    <row r="110" spans="2:8" ht="18">
      <c r="B110" s="63" t="s">
        <v>91</v>
      </c>
      <c r="D110" s="65"/>
      <c r="G110" s="16">
        <f>C98-G101</f>
        <v>843949</v>
      </c>
      <c r="H110" s="16">
        <f>G110-G14</f>
        <v>6093033</v>
      </c>
    </row>
    <row r="111" ht="15.75" thickBot="1">
      <c r="B111" t="s">
        <v>92</v>
      </c>
    </row>
    <row r="112" spans="1:4" ht="15">
      <c r="A112" s="12" t="s">
        <v>3</v>
      </c>
      <c r="B112" s="13" t="s">
        <v>93</v>
      </c>
      <c r="C112" s="68" t="s">
        <v>5</v>
      </c>
      <c r="D112" s="69" t="s">
        <v>6</v>
      </c>
    </row>
    <row r="113" spans="1:4" ht="15">
      <c r="A113" s="70"/>
      <c r="B113" s="71"/>
      <c r="C113" s="72" t="s">
        <v>7</v>
      </c>
      <c r="D113" s="73" t="s">
        <v>8</v>
      </c>
    </row>
    <row r="114" spans="1:4" ht="15">
      <c r="A114" s="74">
        <v>1</v>
      </c>
      <c r="B114" s="75" t="s">
        <v>94</v>
      </c>
      <c r="C114" s="76"/>
      <c r="D114" s="77"/>
    </row>
    <row r="115" spans="1:4" ht="15">
      <c r="A115" s="74"/>
      <c r="B115" s="75"/>
      <c r="C115" s="76"/>
      <c r="D115" s="77"/>
    </row>
    <row r="116" spans="1:4" ht="15">
      <c r="A116" s="74">
        <v>2</v>
      </c>
      <c r="B116" s="75" t="s">
        <v>95</v>
      </c>
      <c r="C116" s="78"/>
      <c r="D116" s="79"/>
    </row>
    <row r="117" spans="1:4" ht="15">
      <c r="A117" s="74"/>
      <c r="B117" s="75"/>
      <c r="C117" s="78"/>
      <c r="D117" s="79"/>
    </row>
    <row r="118" spans="1:8" ht="15">
      <c r="A118" s="74">
        <v>3</v>
      </c>
      <c r="B118" s="75" t="s">
        <v>96</v>
      </c>
      <c r="C118" s="78"/>
      <c r="D118" s="79"/>
      <c r="F118" s="16">
        <f>C114+C118</f>
        <v>0</v>
      </c>
      <c r="G118" s="16">
        <f>C120+C122+C126+C128</f>
        <v>0</v>
      </c>
      <c r="H118" s="16">
        <f>F118+G118</f>
        <v>0</v>
      </c>
    </row>
    <row r="119" spans="1:4" ht="15">
      <c r="A119" s="74"/>
      <c r="B119" s="75"/>
      <c r="C119" s="78"/>
      <c r="D119" s="79"/>
    </row>
    <row r="120" spans="1:7" ht="15">
      <c r="A120" s="74">
        <v>4</v>
      </c>
      <c r="B120" s="75" t="s">
        <v>97</v>
      </c>
      <c r="C120" s="76"/>
      <c r="D120" s="77"/>
      <c r="E120" s="66">
        <f>SUM(C118:C120)</f>
        <v>0</v>
      </c>
      <c r="F120" s="16">
        <f>128969825+26300822+39690197+3638789+456283-1177496</f>
        <v>197878420</v>
      </c>
      <c r="G120" s="16">
        <f>SUM(C118:C120)</f>
        <v>0</v>
      </c>
    </row>
    <row r="121" spans="1:7" ht="15">
      <c r="A121" s="74"/>
      <c r="B121" s="75"/>
      <c r="C121" s="76"/>
      <c r="D121" s="77"/>
      <c r="F121" s="16">
        <f>F120+E120</f>
        <v>197878420</v>
      </c>
      <c r="G121" s="16">
        <f>128969825+26300822+39690196-1177496+3638789+456283</f>
        <v>197878419</v>
      </c>
    </row>
    <row r="122" spans="1:7" ht="15">
      <c r="A122" s="74">
        <v>5</v>
      </c>
      <c r="B122" s="75" t="s">
        <v>98</v>
      </c>
      <c r="C122" s="76">
        <f>C123+C124</f>
        <v>0</v>
      </c>
      <c r="D122" s="77">
        <f>D123+D124</f>
        <v>0</v>
      </c>
      <c r="G122" s="16">
        <f>G121+31486147</f>
        <v>229364566</v>
      </c>
    </row>
    <row r="123" spans="1:4" ht="15">
      <c r="A123" s="74"/>
      <c r="B123" s="75" t="s">
        <v>99</v>
      </c>
      <c r="C123" s="80"/>
      <c r="D123" s="79"/>
    </row>
    <row r="124" spans="1:4" ht="15">
      <c r="A124" s="74"/>
      <c r="B124" s="75" t="s">
        <v>100</v>
      </c>
      <c r="C124" s="80"/>
      <c r="D124" s="79"/>
    </row>
    <row r="125" spans="1:7" ht="15">
      <c r="A125" s="74"/>
      <c r="B125" s="75"/>
      <c r="C125" s="80"/>
      <c r="D125" s="79"/>
      <c r="G125" s="16">
        <f>SUM(C118:C120)</f>
        <v>0</v>
      </c>
    </row>
    <row r="126" spans="1:4" ht="15">
      <c r="A126" s="74">
        <v>6</v>
      </c>
      <c r="B126" s="75" t="s">
        <v>101</v>
      </c>
      <c r="C126" s="80"/>
      <c r="D126" s="77"/>
    </row>
    <row r="127" spans="1:4" ht="15">
      <c r="A127" s="74"/>
      <c r="B127" s="75"/>
      <c r="C127" s="76"/>
      <c r="D127" s="77"/>
    </row>
    <row r="128" spans="1:4" ht="15">
      <c r="A128" s="74">
        <v>7</v>
      </c>
      <c r="B128" s="75" t="s">
        <v>102</v>
      </c>
      <c r="C128" s="76"/>
      <c r="D128" s="77"/>
    </row>
    <row r="129" spans="1:4" ht="15">
      <c r="A129" s="74"/>
      <c r="B129" s="75"/>
      <c r="C129" s="76"/>
      <c r="D129" s="77"/>
    </row>
    <row r="130" spans="1:4" ht="15">
      <c r="A130" s="81">
        <v>8</v>
      </c>
      <c r="B130" s="27" t="s">
        <v>103</v>
      </c>
      <c r="C130" s="76">
        <f>C120+C122+C126+C128</f>
        <v>0</v>
      </c>
      <c r="D130" s="77">
        <f>D120+D122+D126+D128</f>
        <v>0</v>
      </c>
    </row>
    <row r="131" spans="1:4" ht="15">
      <c r="A131" s="81"/>
      <c r="B131" s="27"/>
      <c r="C131" s="76"/>
      <c r="D131" s="77"/>
    </row>
    <row r="132" spans="1:4" ht="15">
      <c r="A132" s="81">
        <v>9</v>
      </c>
      <c r="B132" s="27" t="s">
        <v>104</v>
      </c>
      <c r="C132" s="76">
        <f>C114+C118+C130</f>
        <v>0</v>
      </c>
      <c r="D132" s="77">
        <f>D114+D118+D130</f>
        <v>0</v>
      </c>
    </row>
    <row r="133" spans="1:4" ht="15">
      <c r="A133" s="81"/>
      <c r="B133" s="27"/>
      <c r="C133" s="76"/>
      <c r="D133" s="77"/>
    </row>
    <row r="134" spans="1:4" ht="15">
      <c r="A134" s="74">
        <v>10</v>
      </c>
      <c r="B134" s="75" t="s">
        <v>105</v>
      </c>
      <c r="C134" s="78"/>
      <c r="D134" s="79"/>
    </row>
    <row r="135" spans="1:4" ht="15">
      <c r="A135" s="74"/>
      <c r="B135" s="75"/>
      <c r="C135" s="78"/>
      <c r="D135" s="79"/>
    </row>
    <row r="136" spans="1:4" ht="15">
      <c r="A136" s="74">
        <v>11</v>
      </c>
      <c r="B136" s="75" t="s">
        <v>106</v>
      </c>
      <c r="C136" s="78"/>
      <c r="D136" s="79"/>
    </row>
    <row r="137" spans="1:4" ht="15">
      <c r="A137" s="74"/>
      <c r="B137" s="75"/>
      <c r="C137" s="78"/>
      <c r="D137" s="79"/>
    </row>
    <row r="138" spans="1:4" ht="15">
      <c r="A138" s="74">
        <v>12</v>
      </c>
      <c r="B138" s="75" t="s">
        <v>107</v>
      </c>
      <c r="C138" s="76"/>
      <c r="D138" s="79"/>
    </row>
    <row r="139" spans="1:4" ht="15">
      <c r="A139" s="74"/>
      <c r="B139" s="75" t="s">
        <v>108</v>
      </c>
      <c r="C139" s="78"/>
      <c r="D139" s="79"/>
    </row>
    <row r="140" spans="1:4" ht="15">
      <c r="A140" s="74"/>
      <c r="B140" s="75" t="s">
        <v>109</v>
      </c>
      <c r="C140" s="78"/>
      <c r="D140" s="79"/>
    </row>
    <row r="141" spans="1:4" ht="15">
      <c r="A141" s="74"/>
      <c r="B141" s="75" t="s">
        <v>110</v>
      </c>
      <c r="C141" s="78"/>
      <c r="D141" s="79"/>
    </row>
    <row r="142" spans="1:4" ht="15">
      <c r="A142" s="74"/>
      <c r="B142" s="75" t="s">
        <v>111</v>
      </c>
      <c r="C142" s="78"/>
      <c r="D142" s="79"/>
    </row>
    <row r="143" spans="1:4" ht="15">
      <c r="A143" s="74"/>
      <c r="B143" s="75"/>
      <c r="C143" s="78"/>
      <c r="D143" s="79"/>
    </row>
    <row r="144" spans="1:4" ht="15">
      <c r="A144" s="81">
        <v>13</v>
      </c>
      <c r="B144" s="27" t="s">
        <v>112</v>
      </c>
      <c r="C144" s="76">
        <f>SUM(C134:C142)</f>
        <v>0</v>
      </c>
      <c r="D144" s="77">
        <f>SUM(D134:D142)</f>
        <v>0</v>
      </c>
    </row>
    <row r="145" spans="1:4" ht="15">
      <c r="A145" s="81"/>
      <c r="B145" s="27"/>
      <c r="C145" s="78"/>
      <c r="D145" s="79"/>
    </row>
    <row r="146" spans="1:4" ht="15">
      <c r="A146" s="81">
        <v>14</v>
      </c>
      <c r="B146" s="27" t="s">
        <v>113</v>
      </c>
      <c r="C146" s="76">
        <f>C132+C144</f>
        <v>0</v>
      </c>
      <c r="D146" s="77">
        <f>D132+D144</f>
        <v>0</v>
      </c>
    </row>
    <row r="147" spans="1:4" ht="15">
      <c r="A147" s="81">
        <v>15</v>
      </c>
      <c r="B147" s="27" t="s">
        <v>114</v>
      </c>
      <c r="C147" s="76"/>
      <c r="D147" s="77"/>
    </row>
    <row r="148" spans="1:4" ht="15">
      <c r="A148" s="81">
        <v>16</v>
      </c>
      <c r="B148" s="27" t="s">
        <v>115</v>
      </c>
      <c r="C148" s="76">
        <f>SUM(C146:C147)</f>
        <v>0</v>
      </c>
      <c r="D148" s="77">
        <f>SUM(D146:D147)</f>
        <v>0</v>
      </c>
    </row>
    <row r="149" spans="1:4" ht="15">
      <c r="A149" s="81">
        <v>17</v>
      </c>
      <c r="B149" s="27" t="s">
        <v>116</v>
      </c>
      <c r="C149" s="76"/>
      <c r="D149" s="77"/>
    </row>
    <row r="150" spans="1:4" ht="15">
      <c r="A150" s="81">
        <v>18</v>
      </c>
      <c r="B150" s="27" t="s">
        <v>117</v>
      </c>
      <c r="C150" s="76"/>
      <c r="D150" s="77"/>
    </row>
    <row r="151" spans="1:4" ht="15">
      <c r="A151" s="74">
        <v>19</v>
      </c>
      <c r="B151" s="75" t="s">
        <v>118</v>
      </c>
      <c r="C151" s="76">
        <f>C150*10/100</f>
        <v>0</v>
      </c>
      <c r="D151" s="77">
        <v>0</v>
      </c>
    </row>
    <row r="152" spans="1:4" ht="15">
      <c r="A152" s="74"/>
      <c r="B152" s="75"/>
      <c r="C152" s="76"/>
      <c r="D152" s="77"/>
    </row>
    <row r="153" spans="1:4" ht="15">
      <c r="A153" s="81">
        <v>20</v>
      </c>
      <c r="B153" s="27" t="s">
        <v>119</v>
      </c>
      <c r="C153" s="76">
        <f>C150-C151</f>
        <v>0</v>
      </c>
      <c r="D153" s="77">
        <f>D150-D151</f>
        <v>0</v>
      </c>
    </row>
    <row r="154" spans="1:4" ht="15">
      <c r="A154" s="81"/>
      <c r="B154" s="27"/>
      <c r="C154" s="76"/>
      <c r="D154" s="77"/>
    </row>
    <row r="155" spans="1:4" ht="15.75" thickBot="1">
      <c r="A155" s="82">
        <v>21</v>
      </c>
      <c r="B155" s="83" t="s">
        <v>120</v>
      </c>
      <c r="C155" s="84"/>
      <c r="D155" s="85"/>
    </row>
    <row r="156" spans="1:4" ht="15">
      <c r="A156" s="86"/>
      <c r="B156" s="86"/>
      <c r="C156" s="87"/>
      <c r="D156" s="87"/>
    </row>
    <row r="157" spans="1:4" ht="15">
      <c r="A157" s="86"/>
      <c r="B157" s="86"/>
      <c r="C157" s="87"/>
      <c r="D157" s="87"/>
    </row>
    <row r="158" spans="1:4" ht="15">
      <c r="A158" s="86"/>
      <c r="B158" s="86"/>
      <c r="C158" s="88"/>
      <c r="D158" s="87"/>
    </row>
    <row r="159" spans="1:4" ht="15">
      <c r="A159" s="86"/>
      <c r="B159" s="86"/>
      <c r="C159" s="87"/>
      <c r="D159" s="87"/>
    </row>
    <row r="160" spans="1:4" ht="15">
      <c r="A160" s="86"/>
      <c r="B160" s="86"/>
      <c r="C160" s="87"/>
      <c r="D160" s="87"/>
    </row>
    <row r="161" spans="1:4" ht="15">
      <c r="A161" s="86"/>
      <c r="B161" s="86"/>
      <c r="C161" s="87"/>
      <c r="D161" s="87"/>
    </row>
    <row r="162" spans="1:4" ht="15">
      <c r="A162" s="86"/>
      <c r="B162" s="86"/>
      <c r="C162" s="87"/>
      <c r="D162" s="87"/>
    </row>
    <row r="163" spans="1:4" ht="15">
      <c r="A163" s="86"/>
      <c r="B163" s="86"/>
      <c r="C163" s="87"/>
      <c r="D163" s="87"/>
    </row>
    <row r="164" spans="1:4" ht="15">
      <c r="A164" s="86"/>
      <c r="B164" s="86"/>
      <c r="C164" s="87"/>
      <c r="D164" s="87"/>
    </row>
    <row r="165" spans="1:4" ht="15">
      <c r="A165" s="86"/>
      <c r="B165" s="86"/>
      <c r="C165" s="87"/>
      <c r="D165" s="87"/>
    </row>
    <row r="166" spans="1:4" ht="15">
      <c r="A166" s="86"/>
      <c r="B166" s="86"/>
      <c r="C166" s="87"/>
      <c r="D166" s="87"/>
    </row>
    <row r="167" spans="1:4" ht="15">
      <c r="A167" s="86"/>
      <c r="B167" s="86"/>
      <c r="C167" s="87"/>
      <c r="D167" s="87"/>
    </row>
    <row r="168" spans="1:4" ht="15">
      <c r="A168" s="86"/>
      <c r="B168" s="2" t="s">
        <v>0</v>
      </c>
      <c r="C168" s="87"/>
      <c r="D168" s="87"/>
    </row>
    <row r="169" ht="15">
      <c r="B169" s="2" t="s">
        <v>1</v>
      </c>
    </row>
    <row r="170" spans="1:5" ht="18.75" thickBot="1">
      <c r="A170" s="63" t="s">
        <v>121</v>
      </c>
      <c r="B170" s="63"/>
      <c r="D170" s="65"/>
      <c r="E170" s="89"/>
    </row>
    <row r="171" spans="1:10" ht="15">
      <c r="A171" s="12" t="s">
        <v>3</v>
      </c>
      <c r="B171" s="90" t="s">
        <v>122</v>
      </c>
      <c r="C171" s="14" t="s">
        <v>5</v>
      </c>
      <c r="D171" s="15" t="s">
        <v>6</v>
      </c>
      <c r="E171" s="16"/>
      <c r="H171" s="17"/>
      <c r="J171"/>
    </row>
    <row r="172" spans="1:10" ht="15">
      <c r="A172" s="70"/>
      <c r="B172" s="71"/>
      <c r="C172" s="91" t="s">
        <v>7</v>
      </c>
      <c r="D172" s="92" t="s">
        <v>8</v>
      </c>
      <c r="E172" s="16"/>
      <c r="H172" s="17"/>
      <c r="J172"/>
    </row>
    <row r="173" spans="1:10" ht="15.75">
      <c r="A173" s="35"/>
      <c r="B173" s="93" t="s">
        <v>123</v>
      </c>
      <c r="C173" s="37">
        <f>SUM(C174:C188)</f>
        <v>0</v>
      </c>
      <c r="D173" s="55"/>
      <c r="E173" s="16"/>
      <c r="H173" s="17"/>
      <c r="J173"/>
    </row>
    <row r="174" spans="1:10" ht="15">
      <c r="A174" s="94"/>
      <c r="B174" s="75" t="s">
        <v>124</v>
      </c>
      <c r="C174" s="28">
        <f>C146</f>
        <v>0</v>
      </c>
      <c r="D174" s="31"/>
      <c r="E174" s="16"/>
      <c r="H174" s="17"/>
      <c r="J174"/>
    </row>
    <row r="175" spans="1:10" ht="15">
      <c r="A175" s="94"/>
      <c r="B175" s="95" t="s">
        <v>125</v>
      </c>
      <c r="C175" s="28"/>
      <c r="D175" s="31"/>
      <c r="E175" s="16"/>
      <c r="H175" s="17"/>
      <c r="J175"/>
    </row>
    <row r="176" spans="1:10" ht="15">
      <c r="A176" s="94"/>
      <c r="B176" s="96" t="s">
        <v>126</v>
      </c>
      <c r="C176" s="28">
        <f>-C126</f>
        <v>0</v>
      </c>
      <c r="D176" s="31"/>
      <c r="E176" s="16"/>
      <c r="H176" s="17"/>
      <c r="J176"/>
    </row>
    <row r="177" spans="1:10" ht="15">
      <c r="A177" s="94"/>
      <c r="B177" s="96" t="s">
        <v>127</v>
      </c>
      <c r="C177" s="28"/>
      <c r="D177" s="31"/>
      <c r="E177" s="16"/>
      <c r="H177" s="17"/>
      <c r="J177"/>
    </row>
    <row r="178" spans="1:10" ht="15">
      <c r="A178" s="94"/>
      <c r="B178" s="96" t="s">
        <v>128</v>
      </c>
      <c r="C178" s="28"/>
      <c r="D178" s="31"/>
      <c r="E178" s="16"/>
      <c r="H178" s="17"/>
      <c r="J178"/>
    </row>
    <row r="179" spans="1:10" ht="15">
      <c r="A179" s="94"/>
      <c r="B179" s="96" t="s">
        <v>129</v>
      </c>
      <c r="C179" s="28"/>
      <c r="D179" s="31"/>
      <c r="E179" s="16"/>
      <c r="H179" s="17"/>
      <c r="J179"/>
    </row>
    <row r="180" spans="1:10" ht="13.5" customHeight="1">
      <c r="A180" s="94"/>
      <c r="B180" s="96" t="s">
        <v>130</v>
      </c>
      <c r="C180" s="28"/>
      <c r="D180" s="31"/>
      <c r="E180" s="16"/>
      <c r="H180" s="17"/>
      <c r="J180"/>
    </row>
    <row r="181" spans="1:10" ht="15">
      <c r="A181" s="94"/>
      <c r="B181" s="95" t="s">
        <v>131</v>
      </c>
      <c r="C181" s="28">
        <f>D12-C12+D15-C15+D16-C16</f>
        <v>0</v>
      </c>
      <c r="D181" s="31"/>
      <c r="E181" s="16"/>
      <c r="H181" s="17"/>
      <c r="J181"/>
    </row>
    <row r="182" spans="1:10" ht="15">
      <c r="A182" s="94"/>
      <c r="B182" s="95" t="s">
        <v>132</v>
      </c>
      <c r="C182" s="28">
        <f>D19-C19</f>
        <v>0</v>
      </c>
      <c r="D182" s="31"/>
      <c r="E182" s="16"/>
      <c r="H182" s="17"/>
      <c r="J182"/>
    </row>
    <row r="183" spans="1:10" ht="15">
      <c r="A183" s="94"/>
      <c r="B183" s="95" t="s">
        <v>133</v>
      </c>
      <c r="C183" s="28">
        <f>C66-D66</f>
        <v>140040</v>
      </c>
      <c r="D183" s="31"/>
      <c r="E183" s="16"/>
      <c r="H183" s="17"/>
      <c r="J183"/>
    </row>
    <row r="184" spans="1:10" ht="15">
      <c r="A184" s="94"/>
      <c r="B184" s="95" t="s">
        <v>134</v>
      </c>
      <c r="C184" s="28">
        <f>D29-C29</f>
        <v>-140040</v>
      </c>
      <c r="D184" s="31"/>
      <c r="E184" s="16"/>
      <c r="H184" s="17"/>
      <c r="J184"/>
    </row>
    <row r="185" spans="1:10" ht="15">
      <c r="A185" s="94"/>
      <c r="B185" s="95" t="s">
        <v>135</v>
      </c>
      <c r="C185" s="28"/>
      <c r="D185" s="31"/>
      <c r="E185" s="16"/>
      <c r="H185" s="17"/>
      <c r="J185"/>
    </row>
    <row r="186" spans="1:10" ht="15">
      <c r="A186" s="94"/>
      <c r="B186" s="95" t="s">
        <v>136</v>
      </c>
      <c r="C186" s="28"/>
      <c r="D186" s="31"/>
      <c r="E186" s="16"/>
      <c r="H186" s="17"/>
      <c r="J186"/>
    </row>
    <row r="187" spans="1:10" ht="15">
      <c r="A187" s="94"/>
      <c r="B187" s="95" t="s">
        <v>137</v>
      </c>
      <c r="C187" s="28"/>
      <c r="D187" s="31"/>
      <c r="E187" s="16"/>
      <c r="H187" s="17"/>
      <c r="J187"/>
    </row>
    <row r="188" spans="1:10" ht="15">
      <c r="A188" s="94"/>
      <c r="B188" s="95" t="s">
        <v>138</v>
      </c>
      <c r="C188" s="28"/>
      <c r="D188" s="31"/>
      <c r="E188" s="16"/>
      <c r="H188" s="17"/>
      <c r="J188"/>
    </row>
    <row r="189" spans="1:10" ht="15">
      <c r="A189" s="94"/>
      <c r="B189" s="93" t="s">
        <v>139</v>
      </c>
      <c r="C189" s="50">
        <f>SUM(C190:C196)</f>
        <v>0</v>
      </c>
      <c r="D189" s="51"/>
      <c r="E189" s="16"/>
      <c r="H189" s="17"/>
      <c r="J189"/>
    </row>
    <row r="190" spans="1:10" ht="15">
      <c r="A190" s="94"/>
      <c r="B190" s="95" t="s">
        <v>140</v>
      </c>
      <c r="C190" s="28"/>
      <c r="D190" s="31"/>
      <c r="E190" s="16"/>
      <c r="H190" s="17"/>
      <c r="J190"/>
    </row>
    <row r="191" spans="1:10" ht="15">
      <c r="A191" s="94"/>
      <c r="B191" s="95" t="s">
        <v>141</v>
      </c>
      <c r="C191" s="28">
        <f>D32-C32+C126</f>
        <v>0</v>
      </c>
      <c r="D191" s="31"/>
      <c r="E191" s="16"/>
      <c r="H191" s="17"/>
      <c r="J191"/>
    </row>
    <row r="192" spans="1:10" ht="15">
      <c r="A192" s="94"/>
      <c r="B192" s="95" t="s">
        <v>142</v>
      </c>
      <c r="C192" s="28"/>
      <c r="D192" s="31"/>
      <c r="E192" s="16"/>
      <c r="H192" s="17"/>
      <c r="J192"/>
    </row>
    <row r="193" spans="1:10" ht="15">
      <c r="A193" s="94"/>
      <c r="B193" s="95" t="s">
        <v>143</v>
      </c>
      <c r="C193" s="28"/>
      <c r="D193" s="31"/>
      <c r="E193" s="16"/>
      <c r="H193" s="17"/>
      <c r="J193"/>
    </row>
    <row r="194" spans="1:10" ht="15">
      <c r="A194" s="94"/>
      <c r="B194" s="95" t="s">
        <v>144</v>
      </c>
      <c r="C194" s="28"/>
      <c r="D194" s="31"/>
      <c r="E194" s="16"/>
      <c r="H194" s="17"/>
      <c r="J194"/>
    </row>
    <row r="195" spans="1:10" ht="15">
      <c r="A195" s="94"/>
      <c r="B195" s="95" t="s">
        <v>145</v>
      </c>
      <c r="C195" s="28"/>
      <c r="D195" s="31"/>
      <c r="E195" s="16"/>
      <c r="H195" s="17"/>
      <c r="J195"/>
    </row>
    <row r="196" spans="1:10" ht="15">
      <c r="A196" s="94"/>
      <c r="B196" s="95" t="s">
        <v>138</v>
      </c>
      <c r="C196" s="28"/>
      <c r="D196" s="31"/>
      <c r="E196" s="16"/>
      <c r="H196" s="17"/>
      <c r="J196"/>
    </row>
    <row r="197" spans="1:10" ht="15">
      <c r="A197" s="94"/>
      <c r="B197" s="93" t="s">
        <v>146</v>
      </c>
      <c r="C197" s="50">
        <f>SUM(C198:C203)</f>
        <v>100000</v>
      </c>
      <c r="D197" s="31"/>
      <c r="E197" s="16"/>
      <c r="H197" s="17"/>
      <c r="J197"/>
    </row>
    <row r="198" spans="1:10" ht="15">
      <c r="A198" s="94"/>
      <c r="B198" s="95" t="s">
        <v>147</v>
      </c>
      <c r="C198" s="28">
        <v>100000</v>
      </c>
      <c r="D198" s="31"/>
      <c r="E198" s="16"/>
      <c r="H198" s="17"/>
      <c r="J198"/>
    </row>
    <row r="199" spans="1:10" ht="15">
      <c r="A199" s="94"/>
      <c r="B199" s="95" t="s">
        <v>148</v>
      </c>
      <c r="C199" s="28">
        <f>C63-D63</f>
        <v>0</v>
      </c>
      <c r="D199" s="31"/>
      <c r="E199" s="16"/>
      <c r="H199" s="17"/>
      <c r="J199"/>
    </row>
    <row r="200" spans="1:10" ht="15">
      <c r="A200" s="94"/>
      <c r="B200" s="95" t="s">
        <v>149</v>
      </c>
      <c r="C200" s="28">
        <f>C81-D81</f>
        <v>0</v>
      </c>
      <c r="D200" s="31"/>
      <c r="E200" s="16"/>
      <c r="H200" s="17"/>
      <c r="J200"/>
    </row>
    <row r="201" spans="1:10" ht="15">
      <c r="A201" s="94"/>
      <c r="B201" s="95" t="s">
        <v>150</v>
      </c>
      <c r="C201" s="28"/>
      <c r="D201" s="31"/>
      <c r="E201" s="16"/>
      <c r="H201" s="17"/>
      <c r="J201"/>
    </row>
    <row r="202" spans="1:10" ht="15.75">
      <c r="A202" s="94"/>
      <c r="B202" s="95" t="s">
        <v>151</v>
      </c>
      <c r="C202" s="54"/>
      <c r="D202" s="55"/>
      <c r="E202" s="16"/>
      <c r="H202" s="17"/>
      <c r="J202"/>
    </row>
    <row r="203" spans="1:10" ht="15">
      <c r="A203" s="94"/>
      <c r="B203" s="95" t="s">
        <v>152</v>
      </c>
      <c r="C203" s="28"/>
      <c r="D203" s="31"/>
      <c r="E203" s="16"/>
      <c r="H203" s="17"/>
      <c r="J203"/>
    </row>
    <row r="204" spans="1:10" ht="15">
      <c r="A204" s="94"/>
      <c r="B204" s="93" t="s">
        <v>153</v>
      </c>
      <c r="C204" s="28">
        <f>C197+C189+C173</f>
        <v>100000</v>
      </c>
      <c r="D204" s="31"/>
      <c r="E204" s="16"/>
      <c r="H204" s="17"/>
      <c r="J204"/>
    </row>
    <row r="205" spans="1:10" ht="16.5" thickBot="1">
      <c r="A205" s="94"/>
      <c r="B205" s="93" t="s">
        <v>154</v>
      </c>
      <c r="C205" s="42">
        <f>D206</f>
        <v>0</v>
      </c>
      <c r="D205" s="55"/>
      <c r="E205" s="16"/>
      <c r="H205" s="17"/>
      <c r="J205"/>
    </row>
    <row r="206" spans="1:10" ht="15.75" thickBot="1">
      <c r="A206" s="97"/>
      <c r="B206" s="98" t="s">
        <v>155</v>
      </c>
      <c r="C206" s="42">
        <f>C205+C204</f>
        <v>100000</v>
      </c>
      <c r="D206" s="43"/>
      <c r="E206" s="16">
        <f>C206-C7</f>
        <v>0</v>
      </c>
      <c r="H206" s="17"/>
      <c r="J206"/>
    </row>
    <row r="207" spans="1:10" ht="15">
      <c r="A207" s="99"/>
      <c r="B207" s="100"/>
      <c r="C207" s="101"/>
      <c r="D207" s="102"/>
      <c r="E207" s="16"/>
      <c r="H207" s="17"/>
      <c r="J207"/>
    </row>
    <row r="208" spans="1:10" ht="15">
      <c r="A208" s="99"/>
      <c r="B208" s="100"/>
      <c r="C208" s="101"/>
      <c r="D208" s="102"/>
      <c r="E208" s="16"/>
      <c r="H208" s="17"/>
      <c r="J208"/>
    </row>
    <row r="209" spans="1:10" ht="15">
      <c r="A209" s="99"/>
      <c r="B209" s="100"/>
      <c r="C209" s="101"/>
      <c r="D209" s="102"/>
      <c r="E209" s="16"/>
      <c r="H209" s="17"/>
      <c r="J209"/>
    </row>
    <row r="210" spans="1:10" ht="15">
      <c r="A210" s="99"/>
      <c r="B210" s="100"/>
      <c r="C210" s="101"/>
      <c r="D210" s="102"/>
      <c r="E210" s="16"/>
      <c r="H210" s="17"/>
      <c r="J210"/>
    </row>
    <row r="211" spans="1:10" ht="15">
      <c r="A211" s="99"/>
      <c r="B211" s="100"/>
      <c r="C211" s="101"/>
      <c r="D211" s="102"/>
      <c r="E211" s="16"/>
      <c r="H211" s="17"/>
      <c r="J211"/>
    </row>
    <row r="212" spans="1:10" ht="15">
      <c r="A212" s="99"/>
      <c r="B212" s="100"/>
      <c r="C212" s="101"/>
      <c r="D212" s="102"/>
      <c r="E212" s="16"/>
      <c r="H212" s="17"/>
      <c r="J212"/>
    </row>
    <row r="213" spans="1:10" ht="15">
      <c r="A213" s="99"/>
      <c r="B213" s="100"/>
      <c r="C213" s="101"/>
      <c r="D213" s="102"/>
      <c r="E213" s="16"/>
      <c r="H213" s="17"/>
      <c r="J213"/>
    </row>
    <row r="214" spans="1:10" ht="15">
      <c r="A214" s="99"/>
      <c r="B214" s="100"/>
      <c r="C214" s="101"/>
      <c r="D214" s="102"/>
      <c r="E214" s="16"/>
      <c r="H214" s="17"/>
      <c r="J214"/>
    </row>
    <row r="215" spans="1:10" ht="15">
      <c r="A215" s="99"/>
      <c r="B215" s="100"/>
      <c r="C215" s="101"/>
      <c r="D215" s="102"/>
      <c r="E215" s="16"/>
      <c r="H215" s="17"/>
      <c r="J215"/>
    </row>
    <row r="216" spans="1:10" ht="15">
      <c r="A216" s="99"/>
      <c r="B216" s="100"/>
      <c r="C216" s="101"/>
      <c r="D216" s="102"/>
      <c r="E216" s="16"/>
      <c r="H216" s="17"/>
      <c r="J216"/>
    </row>
    <row r="217" spans="1:10" ht="15">
      <c r="A217" s="99"/>
      <c r="B217" s="100"/>
      <c r="C217" s="101"/>
      <c r="D217" s="102"/>
      <c r="E217" s="16"/>
      <c r="H217" s="17"/>
      <c r="J217"/>
    </row>
    <row r="218" spans="1:10" ht="15">
      <c r="A218" s="99"/>
      <c r="B218" s="100"/>
      <c r="C218" s="101"/>
      <c r="D218" s="102"/>
      <c r="E218" s="16"/>
      <c r="H218" s="17"/>
      <c r="J218"/>
    </row>
    <row r="219" spans="1:10" ht="15">
      <c r="A219" s="99"/>
      <c r="B219" s="100"/>
      <c r="C219" s="101"/>
      <c r="D219" s="102"/>
      <c r="E219" s="16"/>
      <c r="H219" s="17"/>
      <c r="J219"/>
    </row>
    <row r="220" spans="1:10" ht="15">
      <c r="A220" s="99"/>
      <c r="B220" s="100"/>
      <c r="C220" s="101"/>
      <c r="D220" s="102"/>
      <c r="E220" s="16"/>
      <c r="H220" s="17"/>
      <c r="J220"/>
    </row>
    <row r="221" spans="1:10" ht="15">
      <c r="A221" s="99"/>
      <c r="B221" s="100"/>
      <c r="C221" s="101"/>
      <c r="D221" s="102"/>
      <c r="E221" s="16"/>
      <c r="H221" s="17"/>
      <c r="J221"/>
    </row>
    <row r="222" spans="1:10" ht="15">
      <c r="A222" s="99"/>
      <c r="B222" s="100"/>
      <c r="C222" s="101"/>
      <c r="D222" s="102"/>
      <c r="E222" s="16"/>
      <c r="H222" s="17"/>
      <c r="J222"/>
    </row>
    <row r="223" spans="1:10" ht="15">
      <c r="A223" s="99"/>
      <c r="B223" s="100"/>
      <c r="C223" s="101"/>
      <c r="D223" s="102"/>
      <c r="E223" s="16"/>
      <c r="H223" s="17"/>
      <c r="J223"/>
    </row>
    <row r="224" spans="1:10" ht="15">
      <c r="A224" s="99"/>
      <c r="B224" s="100"/>
      <c r="C224" s="101"/>
      <c r="D224" s="102"/>
      <c r="E224" s="16"/>
      <c r="H224" s="17"/>
      <c r="J224"/>
    </row>
    <row r="225" spans="1:10" ht="15">
      <c r="A225" s="99"/>
      <c r="B225" s="100"/>
      <c r="C225" s="101"/>
      <c r="D225" s="102"/>
      <c r="E225" s="16"/>
      <c r="H225" s="17"/>
      <c r="J225"/>
    </row>
    <row r="226" spans="1:8" ht="15.75">
      <c r="A226" s="103" t="s">
        <v>156</v>
      </c>
      <c r="B226" s="103"/>
      <c r="C226" s="103"/>
      <c r="D226" s="103"/>
      <c r="E226" s="103"/>
      <c r="F226" s="103"/>
      <c r="G226" s="103"/>
      <c r="H226" s="103"/>
    </row>
    <row r="227" spans="1:8" ht="15.75">
      <c r="A227" s="104"/>
      <c r="B227" s="1" t="s">
        <v>157</v>
      </c>
      <c r="C227" s="105"/>
      <c r="D227" s="105"/>
      <c r="E227" s="104"/>
      <c r="F227" s="104"/>
      <c r="G227" s="104"/>
      <c r="H227" s="104"/>
    </row>
    <row r="228" spans="2:8" ht="16.5" thickBot="1">
      <c r="B228" s="1" t="s">
        <v>1</v>
      </c>
      <c r="C228" s="106"/>
      <c r="D228" s="106"/>
      <c r="E228"/>
      <c r="F228"/>
      <c r="G228"/>
      <c r="H228"/>
    </row>
    <row r="229" spans="1:10" ht="39.75" thickBot="1" thickTop="1">
      <c r="A229" s="107"/>
      <c r="B229" s="108"/>
      <c r="C229" s="109" t="s">
        <v>158</v>
      </c>
      <c r="D229" s="109" t="s">
        <v>159</v>
      </c>
      <c r="E229" s="108" t="s">
        <v>160</v>
      </c>
      <c r="F229" s="108" t="s">
        <v>161</v>
      </c>
      <c r="G229" s="108" t="s">
        <v>162</v>
      </c>
      <c r="H229" s="110" t="s">
        <v>163</v>
      </c>
      <c r="J229"/>
    </row>
    <row r="230" spans="1:10" ht="15.75" thickTop="1">
      <c r="A230" s="111" t="s">
        <v>9</v>
      </c>
      <c r="B230" s="112" t="s">
        <v>164</v>
      </c>
      <c r="C230" s="113"/>
      <c r="D230" s="113"/>
      <c r="E230" s="114"/>
      <c r="F230" s="114"/>
      <c r="G230" s="114"/>
      <c r="H230" s="115"/>
      <c r="J230"/>
    </row>
    <row r="231" spans="1:10" ht="15">
      <c r="A231" s="116" t="s">
        <v>165</v>
      </c>
      <c r="B231" s="117" t="s">
        <v>166</v>
      </c>
      <c r="C231" s="118"/>
      <c r="D231" s="118"/>
      <c r="E231" s="119"/>
      <c r="F231" s="119"/>
      <c r="G231" s="119"/>
      <c r="H231" s="120">
        <v>0</v>
      </c>
      <c r="J231"/>
    </row>
    <row r="232" spans="1:10" ht="15">
      <c r="A232" s="121" t="s">
        <v>167</v>
      </c>
      <c r="B232" s="122" t="s">
        <v>168</v>
      </c>
      <c r="C232" s="123"/>
      <c r="D232" s="123">
        <v>0</v>
      </c>
      <c r="E232" s="124">
        <v>0</v>
      </c>
      <c r="F232" s="124">
        <v>0</v>
      </c>
      <c r="G232" s="124"/>
      <c r="H232" s="125"/>
      <c r="J232"/>
    </row>
    <row r="233" spans="1:10" ht="15">
      <c r="A233" s="116">
        <v>1</v>
      </c>
      <c r="B233" s="117" t="s">
        <v>169</v>
      </c>
      <c r="C233" s="118"/>
      <c r="D233" s="118"/>
      <c r="E233" s="119"/>
      <c r="F233" s="119"/>
      <c r="G233" s="119"/>
      <c r="H233" s="120"/>
      <c r="J233"/>
    </row>
    <row r="234" spans="1:10" ht="15">
      <c r="A234" s="116">
        <v>2</v>
      </c>
      <c r="B234" s="117" t="s">
        <v>170</v>
      </c>
      <c r="C234" s="118"/>
      <c r="D234" s="118"/>
      <c r="E234" s="119"/>
      <c r="F234" s="119"/>
      <c r="G234" s="119"/>
      <c r="H234" s="120">
        <v>0</v>
      </c>
      <c r="J234"/>
    </row>
    <row r="235" spans="1:10" ht="15">
      <c r="A235" s="116">
        <v>3</v>
      </c>
      <c r="B235" s="117" t="s">
        <v>171</v>
      </c>
      <c r="C235" s="118"/>
      <c r="D235" s="118"/>
      <c r="E235" s="119"/>
      <c r="F235" s="119"/>
      <c r="G235" s="119"/>
      <c r="H235" s="120">
        <v>0</v>
      </c>
      <c r="J235"/>
    </row>
    <row r="236" spans="1:10" ht="15">
      <c r="A236" s="116">
        <v>4</v>
      </c>
      <c r="B236" s="117" t="s">
        <v>172</v>
      </c>
      <c r="C236" s="118"/>
      <c r="D236" s="118"/>
      <c r="E236" s="119"/>
      <c r="F236" s="119"/>
      <c r="G236" s="119"/>
      <c r="H236" s="120">
        <v>0</v>
      </c>
      <c r="J236"/>
    </row>
    <row r="237" spans="1:10" ht="15">
      <c r="A237" s="116">
        <v>5</v>
      </c>
      <c r="B237" s="117" t="s">
        <v>173</v>
      </c>
      <c r="C237" s="118"/>
      <c r="D237" s="118"/>
      <c r="E237" s="119"/>
      <c r="F237" s="119"/>
      <c r="G237" s="119"/>
      <c r="H237" s="120">
        <v>0</v>
      </c>
      <c r="J237"/>
    </row>
    <row r="238" spans="1:10" ht="15">
      <c r="A238" s="116">
        <v>9</v>
      </c>
      <c r="B238" s="117" t="s">
        <v>174</v>
      </c>
      <c r="C238" s="118"/>
      <c r="D238" s="118"/>
      <c r="E238" s="119"/>
      <c r="F238" s="119"/>
      <c r="G238" s="119"/>
      <c r="H238" s="120">
        <v>0</v>
      </c>
      <c r="J238"/>
    </row>
    <row r="239" spans="1:10" ht="15">
      <c r="A239" s="116">
        <v>10</v>
      </c>
      <c r="B239" s="117" t="s">
        <v>175</v>
      </c>
      <c r="C239" s="118"/>
      <c r="D239" s="118"/>
      <c r="E239" s="119"/>
      <c r="F239" s="119"/>
      <c r="G239" s="119"/>
      <c r="H239" s="120">
        <v>0</v>
      </c>
      <c r="J239"/>
    </row>
    <row r="240" spans="1:10" ht="15">
      <c r="A240" s="116">
        <v>11</v>
      </c>
      <c r="B240" s="117" t="s">
        <v>176</v>
      </c>
      <c r="C240" s="118"/>
      <c r="D240" s="118"/>
      <c r="E240" s="119"/>
      <c r="F240" s="119"/>
      <c r="G240" s="119"/>
      <c r="H240" s="120">
        <v>0</v>
      </c>
      <c r="J240"/>
    </row>
    <row r="241" spans="1:10" ht="15">
      <c r="A241" s="116">
        <v>12</v>
      </c>
      <c r="B241" s="117" t="s">
        <v>177</v>
      </c>
      <c r="C241" s="118"/>
      <c r="D241" s="118"/>
      <c r="E241" s="119"/>
      <c r="F241" s="119"/>
      <c r="G241" s="119"/>
      <c r="H241" s="120">
        <v>0</v>
      </c>
      <c r="J241"/>
    </row>
    <row r="242" spans="1:10" ht="15.75" thickBot="1">
      <c r="A242" s="116">
        <v>13</v>
      </c>
      <c r="B242" s="117" t="s">
        <v>178</v>
      </c>
      <c r="C242" s="118"/>
      <c r="D242" s="118"/>
      <c r="E242" s="119"/>
      <c r="F242" s="119"/>
      <c r="G242" s="119"/>
      <c r="H242" s="120">
        <v>0</v>
      </c>
      <c r="J242"/>
    </row>
    <row r="243" spans="1:8" ht="16.5" thickBot="1" thickTop="1">
      <c r="A243" s="126" t="s">
        <v>179</v>
      </c>
      <c r="B243" s="127" t="s">
        <v>180</v>
      </c>
      <c r="C243" s="128">
        <f aca="true" t="shared" si="1" ref="C243:H243">SUM(C232:C242)</f>
        <v>0</v>
      </c>
      <c r="D243" s="128">
        <f t="shared" si="1"/>
        <v>0</v>
      </c>
      <c r="E243" s="128">
        <f t="shared" si="1"/>
        <v>0</v>
      </c>
      <c r="F243" s="128">
        <f t="shared" si="1"/>
        <v>0</v>
      </c>
      <c r="G243" s="128">
        <f>SUM(G232:G242)</f>
        <v>0</v>
      </c>
      <c r="H243" s="128">
        <f t="shared" si="1"/>
        <v>0</v>
      </c>
    </row>
    <row r="244" spans="1:10" ht="15.75" thickTop="1">
      <c r="A244" s="116">
        <v>1</v>
      </c>
      <c r="B244" s="117" t="s">
        <v>181</v>
      </c>
      <c r="C244" s="118"/>
      <c r="D244" s="118"/>
      <c r="E244" s="119"/>
      <c r="F244" s="119"/>
      <c r="G244" s="119">
        <f>D99</f>
        <v>0</v>
      </c>
      <c r="H244" s="120"/>
      <c r="J244"/>
    </row>
    <row r="245" spans="1:10" ht="15">
      <c r="A245" s="116">
        <v>2</v>
      </c>
      <c r="B245" s="117" t="s">
        <v>170</v>
      </c>
      <c r="C245" s="118"/>
      <c r="D245" s="118"/>
      <c r="E245" s="119"/>
      <c r="F245" s="119"/>
      <c r="G245" s="119"/>
      <c r="H245" s="120">
        <v>0</v>
      </c>
      <c r="J245"/>
    </row>
    <row r="246" spans="1:10" ht="15">
      <c r="A246" s="116">
        <v>3</v>
      </c>
      <c r="B246" s="117" t="s">
        <v>171</v>
      </c>
      <c r="C246" s="118"/>
      <c r="D246" s="118"/>
      <c r="E246" s="119"/>
      <c r="F246" s="119"/>
      <c r="G246" s="119"/>
      <c r="H246" s="120">
        <v>0</v>
      </c>
      <c r="J246"/>
    </row>
    <row r="247" spans="1:10" ht="15">
      <c r="A247" s="116">
        <v>4</v>
      </c>
      <c r="B247" s="117" t="s">
        <v>172</v>
      </c>
      <c r="C247" s="118"/>
      <c r="D247" s="118"/>
      <c r="E247" s="119"/>
      <c r="F247" s="119"/>
      <c r="G247" s="119"/>
      <c r="H247" s="120">
        <v>0</v>
      </c>
      <c r="J247"/>
    </row>
    <row r="248" spans="1:10" ht="15">
      <c r="A248" s="116">
        <v>5</v>
      </c>
      <c r="B248" s="117" t="s">
        <v>173</v>
      </c>
      <c r="C248" s="118"/>
      <c r="D248" s="118"/>
      <c r="E248" s="119"/>
      <c r="F248" s="119"/>
      <c r="G248" s="119"/>
      <c r="H248" s="120">
        <v>0</v>
      </c>
      <c r="J248"/>
    </row>
    <row r="249" spans="1:10" ht="15">
      <c r="A249" s="116">
        <v>9</v>
      </c>
      <c r="B249" s="117" t="s">
        <v>174</v>
      </c>
      <c r="C249" s="118">
        <v>100000</v>
      </c>
      <c r="D249" s="118"/>
      <c r="E249" s="119"/>
      <c r="F249" s="119"/>
      <c r="G249" s="119"/>
      <c r="H249" s="120">
        <f>C249</f>
        <v>100000</v>
      </c>
      <c r="J249"/>
    </row>
    <row r="250" spans="1:10" ht="15">
      <c r="A250" s="116">
        <v>10</v>
      </c>
      <c r="B250" s="117" t="s">
        <v>175</v>
      </c>
      <c r="C250" s="118"/>
      <c r="D250" s="118"/>
      <c r="E250" s="119"/>
      <c r="F250" s="119"/>
      <c r="G250" s="119"/>
      <c r="H250" s="120">
        <v>0</v>
      </c>
      <c r="J250"/>
    </row>
    <row r="251" spans="1:10" ht="15">
      <c r="A251" s="116">
        <v>11</v>
      </c>
      <c r="B251" s="117" t="s">
        <v>176</v>
      </c>
      <c r="C251" s="118"/>
      <c r="D251" s="118"/>
      <c r="E251" s="119"/>
      <c r="F251" s="119"/>
      <c r="G251" s="119"/>
      <c r="H251" s="120">
        <v>0</v>
      </c>
      <c r="J251"/>
    </row>
    <row r="252" spans="1:10" ht="15">
      <c r="A252" s="116">
        <v>12</v>
      </c>
      <c r="B252" s="117" t="s">
        <v>177</v>
      </c>
      <c r="C252" s="118"/>
      <c r="D252" s="118"/>
      <c r="E252" s="119"/>
      <c r="F252" s="119"/>
      <c r="G252" s="119"/>
      <c r="H252" s="120">
        <v>0</v>
      </c>
      <c r="J252"/>
    </row>
    <row r="253" spans="1:10" ht="15.75" thickBot="1">
      <c r="A253" s="116">
        <v>13</v>
      </c>
      <c r="B253" s="117" t="s">
        <v>178</v>
      </c>
      <c r="C253" s="118"/>
      <c r="D253" s="118"/>
      <c r="E253" s="119"/>
      <c r="F253" s="119"/>
      <c r="G253" s="119"/>
      <c r="H253" s="120">
        <v>0</v>
      </c>
      <c r="J253"/>
    </row>
    <row r="254" spans="1:8" ht="20.25" customHeight="1" thickBot="1" thickTop="1">
      <c r="A254" s="126" t="s">
        <v>179</v>
      </c>
      <c r="B254" s="127" t="s">
        <v>180</v>
      </c>
      <c r="C254" s="128">
        <f aca="true" t="shared" si="2" ref="C254:H254">SUM(C243:C253)</f>
        <v>100000</v>
      </c>
      <c r="D254" s="128">
        <f t="shared" si="2"/>
        <v>0</v>
      </c>
      <c r="E254" s="128">
        <f t="shared" si="2"/>
        <v>0</v>
      </c>
      <c r="F254" s="128">
        <f t="shared" si="2"/>
        <v>0</v>
      </c>
      <c r="G254" s="128">
        <f t="shared" si="2"/>
        <v>0</v>
      </c>
      <c r="H254" s="128">
        <f t="shared" si="2"/>
        <v>100000</v>
      </c>
    </row>
    <row r="255" ht="15.75" thickTop="1"/>
  </sheetData>
  <sheetProtection/>
  <mergeCells count="1">
    <mergeCell ref="A226:H2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islam</dc:creator>
  <cp:keywords/>
  <dc:description/>
  <cp:lastModifiedBy>islam</cp:lastModifiedBy>
  <dcterms:created xsi:type="dcterms:W3CDTF">2014-06-26T12:37:00Z</dcterms:created>
  <dcterms:modified xsi:type="dcterms:W3CDTF">2014-06-26T12:38:13Z</dcterms:modified>
  <cp:category/>
  <cp:version/>
  <cp:contentType/>
  <cp:contentStatus/>
</cp:coreProperties>
</file>