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D44"/>
  <c r="D50"/>
  <c r="D37"/>
  <c r="B37"/>
  <c r="B25"/>
  <c r="B27"/>
  <c r="D27"/>
  <c r="D26"/>
  <c r="B26"/>
  <c r="D23"/>
  <c r="B23"/>
  <c r="D22"/>
  <c r="B22"/>
  <c r="D19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<sst xmlns="http://schemas.openxmlformats.org/spreadsheetml/2006/main" count="414" uniqueCount="271">
  <si>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</si>
  <si>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</si>
  <si>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</si>
  <si>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</si>
  <si>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</si>
  <si>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</si>
  <si>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</si>
  <si>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</si>
  <si>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</si>
  <si>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</si>
  <si>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</si>
  <si>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</si>
  <si>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</si>
  <si>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</si>
  <si>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</si>
  <si>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</si>
  <si>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</si>
  <si>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</si>
  <si>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</si>
  <si>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</si>
  <si>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</si>
  <si>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</si>
  <si>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</si>
  <si>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</si>
  <si>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</si>
  <si>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</si>
  <si>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</si>
  <si>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</si>
  <si>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</si>
  <si>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</si>
  <si>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</si>
  <si>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</si>
  <si>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</si>
  <si>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</si>
  <si>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</si>
  <si>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</si>
  <si>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</si>
  <si>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</si>
  <si>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</si>
  <si>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</si>
  <si>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</si>
  <si>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</si>
  <si>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</si>
  <si>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</si>
  <si>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</si>
  <si>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</si>
  <si>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</si>
  <si>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</si>
  <si>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</si>
  <si>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</si>
  <si>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</si>
  <si>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</si>
  <si>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</si>
  <si>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</si>
  <si>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</si>
  <si>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</si>
  <si>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</si>
  <si>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</si>
  <si>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</si>
  <si>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</si>
  <si>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</si>
  <si>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</si>
  <si>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</si>
  <si>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</si>
  <si>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</si>
  <si>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</si>
  <si>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</si>
  <si>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</si>
  <si>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</si>
  <si>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</si>
  <si>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</si>
  <si>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</si>
  <si>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</si>
  <si>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</si>
  <si>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</si>
  <si>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</si>
  <si>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</si>
  <si>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</si>
  <si>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</si>
  <si>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</si>
  <si>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</si>
  <si>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</si>
  <si>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</si>
  <si>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</si>
  <si>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</si>
  <si>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</si>
  <si>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</si>
  <si>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</si>
  <si>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</si>
  <si>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</si>
  <si>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</si>
  <si>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</si>
  <si>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</si>
  <si>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</si>
  <si>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</si>
  <si>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</si>
  <si>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</si>
  <si>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</si>
  <si>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</si>
  <si>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</si>
  <si>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</si>
  <si>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</si>
  <si>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</si>
  <si>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</si>
  <si>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</si>
  <si>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</si>
  <si>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</si>
  <si>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</si>
  <si>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</si>
  <si>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</si>
  <si>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</si>
  <si>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</si>
  <si>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</si>
  <si>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</si>
  <si>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</si>
  <si>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</si>
  <si>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</si>
  <si>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</si>
  <si>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</si>
  <si>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</si>
  <si>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</si>
  <si>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</si>
  <si>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</si>
  <si>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</si>
  <si>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</si>
  <si>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</si>
  <si>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</si>
  <si>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</si>
  <si>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</si>
  <si>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</si>
  <si>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</si>
  <si>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</si>
  <si>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</si>
  <si>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</si>
  <si>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</si>
  <si>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</si>
  <si>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</si>
  <si>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</si>
  <si>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</si>
  <si>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</si>
  <si>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</si>
  <si>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</si>
  <si>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</si>
  <si>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</si>
  <si>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</si>
  <si>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</si>
  <si>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</si>
  <si>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</si>
  <si>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</si>
  <si>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</si>
  <si>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</si>
  <si>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</si>
  <si>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</si>
  <si>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</si>
  <si>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</si>
  <si>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</si>
  <si>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</si>
  <si>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</si>
  <si>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</si>
  <si>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</si>
  <si>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</si>
  <si>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</si>
  <si>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</si>
  <si>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</si>
  <si>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</si>
  <si>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</si>
  <si>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</si>
  <si>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</si>
  <si>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</si>
  <si>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</si>
  <si>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</si>
  <si>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</si>
  <si>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</si>
  <si>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</si>
  <si>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</si>
  <si>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</si>
  <si>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</si>
  <si>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</si>
  <si>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</si>
  <si>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</si>
  <si>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</si>
  <si>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</si>
  <si>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</si>
  <si>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</si>
  <si>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</si>
  <si>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</si>
  <si>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</si>
  <si>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</si>
  <si>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</si>
  <si>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</si>
  <si>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</si>
  <si>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</si>
  <si>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</si>
  <si>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</si>
  <si>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</si>
  <si>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</si>
  <si>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</si>
  <si>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</si>
  <si>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</si>
  <si>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</si>
  <si>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</si>
  <si>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</si>
  <si>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</si>
  <si>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</si>
  <si>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</si>
  <si>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</si>
  <si>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</si>
  <si>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</si>
  <si>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</si>
  <si>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</si>
  <si>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</si>
  <si>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</si>
  <si>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</si>
  <si>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</si>
  <si>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</si>
  <si>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</si>
  <si>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</si>
  <si>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</si>
  <si>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</si>
  <si>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</si>
  <si>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</si>
  <si>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</si>
  <si>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</si>
  <si>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</si>
  <si>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</si>
  <si>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</si>
  <si>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</si>
  <si>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</si>
  <si>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</si>
  <si>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</si>
  <si>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</si>
  <si>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</si>
  <si>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</si>
  <si>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</si>
  <si>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</si>
  <si>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</si>
  <si>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</si>
  <si>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</si>
  <si>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</si>
  <si>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</si>
  <si>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</si>
  <si>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</si>
  <si>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</si>
  <si>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</si>
  <si>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</si>
  <si>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</si>
  <si>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</si>
  <si>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</si>
  <si>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</si>
  <si>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</si>
  <si>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</si>
  <si>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</si>
  <si>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</si>
  <si>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</si>
  <si>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</si>
  <si>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</si>
  <si>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</si>
  <si>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</si>
  <si>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</si>
  <si>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</si>
  <si>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</si>
  <si>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</si>
  <si>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</si>
  <si>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</si>
  <si>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</si>
  <si>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</si>
  <si>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</si>
  <si>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</si>
  <si>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</t>
  </si>
  <si>
    <t>emri nga sistemi SHTATOR 90</t>
  </si>
  <si>
    <t>NIPT nga sistemi K51806014S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</si>
</sst>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1" workbookViewId="0">
      <selection activeCell="I45" sqref="I45"/>
    </sheetView>
  </sheetViews>
  <sheetFormatPr defaultRowHeight="15"/>
  <cols>
    <col min="1" max="1" width="110.5703125" style="42" customWidth="1"/>
    <col min="2" max="2" width="15.7109375" style="77" customWidth="1"/>
    <col min="3" max="3" width="2.7109375" style="41" customWidth="1"/>
    <col min="4" max="4" width="15.7109375" style="77" customWidth="1"/>
    <col min="5" max="5" width="2.5703125" style="41" customWidth="1"/>
    <col min="6" max="6" width="22" style="41" customWidth="1"/>
    <col min="7" max="7" width="12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8" t="s">
        <v>267</v>
      </c>
    </row>
    <row r="2" spans="1:7">
      <c r="A2" s="49" t="s">
        <v>269</v>
      </c>
    </row>
    <row r="3" spans="1:7">
      <c r="A3" s="49" t="s">
        <v>270</v>
      </c>
    </row>
    <row r="4" spans="1:7">
      <c r="A4" s="49" t="s">
        <v>268</v>
      </c>
      <c r="G4" s="76"/>
    </row>
    <row r="5" spans="1:7">
      <c r="A5" s="48" t="s">
        <v>229</v>
      </c>
      <c r="B5" s="35"/>
      <c r="C5" s="42"/>
      <c r="D5" s="35"/>
      <c r="E5" s="42"/>
      <c r="F5" s="42"/>
      <c r="G5" s="76"/>
    </row>
    <row r="6" spans="1:7">
      <c r="A6" s="46"/>
      <c r="B6" s="78" t="s">
        <v>211</v>
      </c>
      <c r="C6" s="43"/>
      <c r="D6" s="78" t="s">
        <v>211</v>
      </c>
      <c r="E6" s="55"/>
      <c r="F6" s="42"/>
    </row>
    <row r="7" spans="1:7">
      <c r="A7" s="46"/>
      <c r="B7" s="78" t="s">
        <v>212</v>
      </c>
      <c r="C7" s="43"/>
      <c r="D7" s="78" t="s">
        <v>213</v>
      </c>
      <c r="E7" s="55"/>
      <c r="F7" s="42"/>
    </row>
    <row r="8" spans="1:7">
      <c r="A8" s="47"/>
      <c r="B8" s="79"/>
      <c r="C8" s="45"/>
      <c r="D8" s="79"/>
      <c r="E8" s="54"/>
      <c r="F8" s="42"/>
    </row>
    <row r="9" spans="1:7">
      <c r="A9" s="44" t="s">
        <v>215</v>
      </c>
      <c r="B9" s="80"/>
      <c r="C9" s="51"/>
      <c r="D9" s="80"/>
      <c r="E9" s="50"/>
      <c r="F9" s="75" t="s">
        <v>266</v>
      </c>
    </row>
    <row r="10" spans="1:7">
      <c r="A10" s="61" t="s">
        <v>258</v>
      </c>
      <c r="B10" s="81">
        <v>198888197</v>
      </c>
      <c r="C10" s="51"/>
      <c r="D10" s="81">
        <v>163493075</v>
      </c>
      <c r="E10" s="50"/>
      <c r="F10" s="74" t="s">
        <v>263</v>
      </c>
    </row>
    <row r="11" spans="1:7">
      <c r="A11" s="61" t="s">
        <v>260</v>
      </c>
      <c r="B11" s="81"/>
      <c r="C11" s="51"/>
      <c r="D11" s="81"/>
      <c r="E11" s="50"/>
      <c r="F11" s="74" t="s">
        <v>264</v>
      </c>
    </row>
    <row r="12" spans="1:7">
      <c r="A12" s="61" t="s">
        <v>261</v>
      </c>
      <c r="B12" s="81"/>
      <c r="C12" s="51"/>
      <c r="D12" s="81"/>
      <c r="E12" s="50"/>
      <c r="F12" s="74" t="s">
        <v>264</v>
      </c>
    </row>
    <row r="13" spans="1:7">
      <c r="A13" s="61" t="s">
        <v>262</v>
      </c>
      <c r="B13" s="81"/>
      <c r="C13" s="51"/>
      <c r="D13" s="81"/>
      <c r="E13" s="50"/>
      <c r="F13" s="74" t="s">
        <v>264</v>
      </c>
    </row>
    <row r="14" spans="1:7">
      <c r="A14" s="61" t="s">
        <v>259</v>
      </c>
      <c r="B14" s="81">
        <v>7304000</v>
      </c>
      <c r="C14" s="51"/>
      <c r="D14" s="81">
        <v>57865</v>
      </c>
      <c r="E14" s="50"/>
      <c r="F14" s="74" t="s">
        <v>265</v>
      </c>
    </row>
    <row r="15" spans="1:7">
      <c r="A15" s="44" t="s">
        <v>216</v>
      </c>
      <c r="B15" s="81"/>
      <c r="C15" s="51"/>
      <c r="D15" s="81"/>
      <c r="E15" s="50"/>
      <c r="F15" s="42"/>
    </row>
    <row r="16" spans="1:7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f>-32061740</f>
        <v>-32061740</v>
      </c>
      <c r="C19" s="51"/>
      <c r="D19" s="81">
        <f>-17541976</f>
        <v>-17541976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f>-4828136</f>
        <v>-4828136</v>
      </c>
      <c r="C22" s="51"/>
      <c r="D22" s="81">
        <f>-3698999</f>
        <v>-3698999</v>
      </c>
      <c r="E22" s="50"/>
      <c r="F22" s="42"/>
    </row>
    <row r="23" spans="1:6">
      <c r="A23" s="61" t="s">
        <v>245</v>
      </c>
      <c r="B23" s="81">
        <f>-806299</f>
        <v>-806299</v>
      </c>
      <c r="C23" s="51"/>
      <c r="D23" s="81">
        <f>-617733</f>
        <v>-617733</v>
      </c>
      <c r="E23" s="50"/>
      <c r="F23" s="42"/>
    </row>
    <row r="24" spans="1:6">
      <c r="A24" s="61" t="s">
        <v>247</v>
      </c>
      <c r="B24" s="81"/>
      <c r="C24" s="51"/>
      <c r="D24" s="81"/>
      <c r="E24" s="50"/>
      <c r="F24" s="42"/>
    </row>
    <row r="25" spans="1:6">
      <c r="A25" s="44" t="s">
        <v>220</v>
      </c>
      <c r="B25" s="81">
        <f>-11693762.24</f>
        <v>-11693762.24</v>
      </c>
      <c r="C25" s="51"/>
      <c r="D25" s="81"/>
      <c r="E25" s="50"/>
      <c r="F25" s="42"/>
    </row>
    <row r="26" spans="1:6">
      <c r="A26" s="44" t="s">
        <v>235</v>
      </c>
      <c r="B26" s="81">
        <f>-2165350</f>
        <v>-2165350</v>
      </c>
      <c r="C26" s="51"/>
      <c r="D26" s="81">
        <f>-2323607</f>
        <v>-2323607</v>
      </c>
      <c r="E26" s="50"/>
      <c r="F26" s="42"/>
    </row>
    <row r="27" spans="1:6">
      <c r="A27" s="44" t="s">
        <v>221</v>
      </c>
      <c r="B27" s="81">
        <f>-148594863.39</f>
        <v>-148594863.38999999</v>
      </c>
      <c r="C27" s="51"/>
      <c r="D27" s="81">
        <f>-122264211</f>
        <v>-122264211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250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f>-1874594</f>
        <v>-1874594</v>
      </c>
      <c r="C37" s="51"/>
      <c r="D37" s="81">
        <f>-436190</f>
        <v>-436190</v>
      </c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/>
      <c r="C39" s="51"/>
      <c r="D39" s="81"/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4167452.3700000048</v>
      </c>
      <c r="C42" s="53"/>
      <c r="D42" s="82">
        <f>SUM(D9:D41)</f>
        <v>16668224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f>-1069232.37</f>
        <v>-1069232.3700000001</v>
      </c>
      <c r="C44" s="51"/>
      <c r="D44" s="81">
        <f>-2424191</f>
        <v>-2424191</v>
      </c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239</v>
      </c>
      <c r="B47" s="84">
        <f>SUM(B42:B46)</f>
        <v>3098220.0000000047</v>
      </c>
      <c r="C47" s="56"/>
      <c r="D47" s="84">
        <f>SUM(D42:D46)</f>
        <v>14244033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v>2417937</v>
      </c>
      <c r="C50" s="52"/>
      <c r="D50" s="87">
        <f>-598383</f>
        <v>-598383</v>
      </c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241</v>
      </c>
      <c r="B55" s="88">
        <f>SUM(B50:B54)</f>
        <v>2417937</v>
      </c>
      <c r="C55" s="66"/>
      <c r="D55" s="88">
        <f>SUM(D50:D54)</f>
        <v>-598383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5516157.0000000047</v>
      </c>
      <c r="C57" s="69"/>
      <c r="D57" s="90">
        <f>D47+D55</f>
        <v>13645650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2019-07-24T08:48:41Z</dcterms:modified>
</cp:coreProperties>
</file>