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210" firstSheet="3" activeTab="5"/>
  </bookViews>
  <sheets>
    <sheet name="Sheet1" sheetId="1" r:id="rId1"/>
    <sheet name="BILANCI I SHOQERIS TREGTARE" sheetId="2" r:id="rId2"/>
    <sheet name="SIPAS NATYRES" sheetId="3" r:id="rId3"/>
    <sheet name="P.FLUKSEVE TE Parase" sheetId="4" r:id="rId4"/>
    <sheet name="p.levizj te kapitaleve" sheetId="5" r:id="rId5"/>
    <sheet name="IVENTARI MJETE TRANSPORTI" sheetId="6" r:id="rId6"/>
    <sheet name="AAGJATA PASQYRE " sheetId="7" r:id="rId7"/>
  </sheets>
  <definedNames>
    <definedName name="_xlnm.Print_Area" localSheetId="1">'BILANCI I SHOQERIS TREGTARE'!$A$1:$E$51</definedName>
    <definedName name="_xlnm.Print_Area" localSheetId="3">'P.FLUKSEVE TE Parase'!$A$2:$D$37</definedName>
    <definedName name="_xlnm.Print_Area" localSheetId="4">'p.levizj te kapitaleve'!$A$1:$J$6</definedName>
    <definedName name="_xlnm.Print_Area" localSheetId="2">'SIPAS NATYRES'!$A$2:$D$31</definedName>
  </definedNames>
  <calcPr fullCalcOnLoad="1"/>
</workbook>
</file>

<file path=xl/sharedStrings.xml><?xml version="1.0" encoding="utf-8"?>
<sst xmlns="http://schemas.openxmlformats.org/spreadsheetml/2006/main" count="310" uniqueCount="252">
  <si>
    <t>Referimi</t>
  </si>
  <si>
    <t>SKK-te</t>
  </si>
  <si>
    <t>AKTIVET</t>
  </si>
  <si>
    <t>I</t>
  </si>
  <si>
    <t>AKTIVET AFATSHKURTERA</t>
  </si>
  <si>
    <t>1.</t>
  </si>
  <si>
    <t>Aktive monetare</t>
  </si>
  <si>
    <t>2.</t>
  </si>
  <si>
    <t>Derivative dhe aktive financiare te mbajtura per tregtime</t>
  </si>
  <si>
    <t>Aktivet e mbajtura per tregtim</t>
  </si>
  <si>
    <t>3.</t>
  </si>
  <si>
    <t>Aktive te tjera  financiare afatshkurtra.</t>
  </si>
  <si>
    <t>Llogari/Kerkesa te Arketueshme.</t>
  </si>
  <si>
    <t>4.</t>
  </si>
  <si>
    <t>Inventari</t>
  </si>
  <si>
    <t xml:space="preserve">                Lendet e para</t>
  </si>
  <si>
    <t xml:space="preserve">                Prodhim ne proces</t>
  </si>
  <si>
    <t xml:space="preserve">                Produkte te gatshme</t>
  </si>
  <si>
    <t xml:space="preserve">                Mallra per rishitje</t>
  </si>
  <si>
    <t xml:space="preserve">                Parapagesat per furnizime.</t>
  </si>
  <si>
    <t>5.</t>
  </si>
  <si>
    <t>Aktivet biologjike afatshkurtra</t>
  </si>
  <si>
    <t>6.</t>
  </si>
  <si>
    <t>Aktivet afatshkurtra te mbajtura per shitje</t>
  </si>
  <si>
    <t>7.</t>
  </si>
  <si>
    <t>Parapagimet dhe shpenzimet  e shtyra</t>
  </si>
  <si>
    <t>TOTAL I AKTIVEVE AFATSHKURTRA ( I )</t>
  </si>
  <si>
    <t xml:space="preserve">II </t>
  </si>
  <si>
    <t>AKTIVET AFATGJATA</t>
  </si>
  <si>
    <t>Investimet financiare afatgjata</t>
  </si>
  <si>
    <t xml:space="preserve">     Aksione dhe pjesemarrje te tjera ne njesi te                                               kontrolluara ( vetem ne PF te pakonsoliduara)</t>
  </si>
  <si>
    <t xml:space="preserve">         Aksione dhe investime te tjera ne pjesemarrje</t>
  </si>
  <si>
    <t xml:space="preserve">         Aksione dhe letra te tjera me vlere.</t>
  </si>
  <si>
    <t xml:space="preserve">         Llogari/ Kerkesa te arketueshme afatgjata</t>
  </si>
  <si>
    <t>Aktivet afatgjata materiale</t>
  </si>
  <si>
    <t xml:space="preserve">               Toka</t>
  </si>
  <si>
    <t xml:space="preserve">               Ndertesa</t>
  </si>
  <si>
    <t xml:space="preserve">               Makineri dhe paisje</t>
  </si>
  <si>
    <t xml:space="preserve">               Aktive te tjera afatgjata materiale</t>
  </si>
  <si>
    <t xml:space="preserve">               (me vl.kontab.)</t>
  </si>
  <si>
    <t>Aktivet Biologjike afatgjata</t>
  </si>
  <si>
    <t>Aktivet afatgjata jomateriale</t>
  </si>
  <si>
    <t xml:space="preserve">               Emri i mire</t>
  </si>
  <si>
    <t xml:space="preserve">               Shpenzimet e zhvillimit</t>
  </si>
  <si>
    <t xml:space="preserve">               Aktive te tjera afatgjata jomateriale</t>
  </si>
  <si>
    <t>Kapital aksionar i papaguar</t>
  </si>
  <si>
    <t>Aktive te tjera afatgjata</t>
  </si>
  <si>
    <t>TOTALI I AKTIVEVE AFATGJATA ( II )</t>
  </si>
  <si>
    <t>TOTALI I AKTIVEVE ( I+II )</t>
  </si>
  <si>
    <t>PASIVET DHE KAPITALI</t>
  </si>
  <si>
    <t>PASIVET AFATSHKURTERA</t>
  </si>
  <si>
    <t xml:space="preserve">Derivativet </t>
  </si>
  <si>
    <t>Huamarrjet</t>
  </si>
  <si>
    <t xml:space="preserve">            Huat dhe obligacionet afatshkurtra</t>
  </si>
  <si>
    <t xml:space="preserve">            Kthimet/ripagesat e huave afatgjata</t>
  </si>
  <si>
    <t xml:space="preserve">            Bono te konvertueshme</t>
  </si>
  <si>
    <t xml:space="preserve">Huate dhe parapagimet </t>
  </si>
  <si>
    <t xml:space="preserve">            Te pagueshme ndaj furnitoreve</t>
  </si>
  <si>
    <t xml:space="preserve">            Te pagueshme ndaj punonjesve</t>
  </si>
  <si>
    <t xml:space="preserve">            Detyrime tatimore</t>
  </si>
  <si>
    <t xml:space="preserve">            Hua te tjera</t>
  </si>
  <si>
    <t xml:space="preserve">            Parapagimet e arketuara</t>
  </si>
  <si>
    <t>Grantet dhe te ardhurat e shtyra</t>
  </si>
  <si>
    <t>Provizionet afatshkurtra</t>
  </si>
  <si>
    <t>TOTALI I DETYR.AFATSHKURTRA ( I )</t>
  </si>
  <si>
    <t>II</t>
  </si>
  <si>
    <t>PASIVET AFATGJATA</t>
  </si>
  <si>
    <t>Huat afatgjata</t>
  </si>
  <si>
    <t xml:space="preserve">           Hua,bono dhe detyrime nga qiraja financiare</t>
  </si>
  <si>
    <t xml:space="preserve">           Bonot e konvertueshme</t>
  </si>
  <si>
    <t>Huamarrje te tjera afatgjata</t>
  </si>
  <si>
    <t>Provizionet afatgjata</t>
  </si>
  <si>
    <t>TOTALI I PASIVEVE AFATGJATA ( II )</t>
  </si>
  <si>
    <t>TOTALI I PASIVEVE ( I + II )</t>
  </si>
  <si>
    <t>III</t>
  </si>
  <si>
    <t>KAPITALI</t>
  </si>
  <si>
    <t>Aksionet e pakices ( perdoret vetem ne pasqyrat financiare te konsoliduara )</t>
  </si>
  <si>
    <t>Kapitali aksionar</t>
  </si>
  <si>
    <t>Primi i aksionit</t>
  </si>
  <si>
    <t>Njesite ose aksionet e thesarit ( negative )</t>
  </si>
  <si>
    <t>Rezerva statusore</t>
  </si>
  <si>
    <t>Rezerva ligjore</t>
  </si>
  <si>
    <t>Rezerva te tjera</t>
  </si>
  <si>
    <t>Fitimet e pashperndara</t>
  </si>
  <si>
    <t>Fitimi (humbja ) e vitit financiar</t>
  </si>
  <si>
    <t>TOTALI I KAPITALIT ( III )</t>
  </si>
  <si>
    <t>TOTALI I PASIVEVE DHE KAPITALIT ( I,II,III )</t>
  </si>
  <si>
    <t xml:space="preserve">                             Derivativet</t>
  </si>
  <si>
    <t xml:space="preserve"> Instrumenete te tjera borxhi</t>
  </si>
  <si>
    <t xml:space="preserve"> Investime te tjera financiare</t>
  </si>
  <si>
    <t>Kapitali qe i perket aksionareve te shoqerise meme                       (perdoret vetem ne PF te konsoliduara)</t>
  </si>
  <si>
    <t>2/1 Pasqyra e te ardhurave e Shpenzimeve- klasifikimi i shpenzimeve sipas natyres</t>
  </si>
  <si>
    <t>Shitje neto</t>
  </si>
  <si>
    <t>Ndryshimet ne inventarin e produkteve te gatshme dhe te punes ne proces</t>
  </si>
  <si>
    <t>(pakesimet njihen si shpenzime dhe</t>
  </si>
  <si>
    <t>rritjet si pakesim i shpenzimeve ( shpenzime negative )</t>
  </si>
  <si>
    <t>Puna e kryer nga njesia ekonomike raportuese per qellimet e veta dhe e kapitalizuar</t>
  </si>
  <si>
    <t>Mallrat,lendet e para dhe sherbimet.</t>
  </si>
  <si>
    <t>Shpenzimet te tjera nga veprimtarite e shfrytezimit</t>
  </si>
  <si>
    <t>Shpenzime te personelit</t>
  </si>
  <si>
    <t xml:space="preserve">             Pagat</t>
  </si>
  <si>
    <t xml:space="preserve">             Shpenzimet e sigurimeve shoqerore</t>
  </si>
  <si>
    <t xml:space="preserve">             Shpenzimet per pensionet.</t>
  </si>
  <si>
    <t>Renia ne vlere ( zhvleresimi ) dhe amortizimi</t>
  </si>
  <si>
    <r>
      <t>Fitimi ( humbja ) nga veprimtarite e shfrytezimit</t>
    </r>
    <r>
      <rPr>
        <sz val="12"/>
        <rFont val="Times New Roman"/>
        <family val="1"/>
      </rPr>
      <t>.</t>
    </r>
  </si>
  <si>
    <t>Te ardhurat dhe shpenzimet financiare nga njesit e kontrolluara</t>
  </si>
  <si>
    <t>Te ardhurat dhe shpenzimet financiare nga pjesmarrjet.</t>
  </si>
  <si>
    <t>Te ardhurat dhe shpenzime te tjera financiare</t>
  </si>
  <si>
    <t xml:space="preserve">           Te ardhruat dhe shpenzimet financiare nga investime te tjera financiare afatgjata</t>
  </si>
  <si>
    <t xml:space="preserve">           Te ardhurat dhe shpenzimet nga interesi</t>
  </si>
  <si>
    <t xml:space="preserve">           Fitimet ( humbjet ) nga kursi i kembimit</t>
  </si>
  <si>
    <t xml:space="preserve">           Te ardhura dhe shpenzime te tjera financiare</t>
  </si>
  <si>
    <t>Fitimi (humbja ) para tatimit</t>
  </si>
  <si>
    <t>Shpenzimi i tatimit mbi fitimin</t>
  </si>
  <si>
    <t>Fitimi ( humbja) neto e vitit financiar</t>
  </si>
  <si>
    <t>Pjesa e fitimit neto per aksioneret e shoqerise meme</t>
  </si>
  <si>
    <t>Pjesa e fitimit neto per aksioneret e pakices</t>
  </si>
  <si>
    <t>3. Pasqyra e flikseve te paresise</t>
  </si>
  <si>
    <t>Fluksi i parave nga veprimtarite e shfrytezimit</t>
  </si>
  <si>
    <t>Interesi i arketuar</t>
  </si>
  <si>
    <t>Te ardhura nga emetimi i kapitalit aksionar</t>
  </si>
  <si>
    <t>Mjetet monetare ne fillim te periudhes kontabel</t>
  </si>
  <si>
    <t>Mjetet monetare ne fund te periudhes kontabel</t>
  </si>
  <si>
    <t>( b ) Sipas metodes indirekte</t>
  </si>
  <si>
    <t>Fitimi paraja tatimit</t>
  </si>
  <si>
    <t>Rregullime per :</t>
  </si>
  <si>
    <t xml:space="preserve">                      Amortizimin</t>
  </si>
  <si>
    <t xml:space="preserve">                      Fitime / Humbje nga kembime valutore</t>
  </si>
  <si>
    <t xml:space="preserve">                      Te ardhura nga investimet</t>
  </si>
  <si>
    <t xml:space="preserve">                      Shpezime per interesa</t>
  </si>
  <si>
    <t>Rritje/renie ne tepricen e kerkesave te arketueshme nga</t>
  </si>
  <si>
    <t>Aktiviteti ,si dhe kerkesave te arketueshme te tjera.</t>
  </si>
  <si>
    <t>Rritje / renie ne tepricen inventarit</t>
  </si>
  <si>
    <t>Rrenie / renie ne tepr.e detyrimeve,per t’u paguar nga aktiviteti</t>
  </si>
  <si>
    <t>Parate e perfatuara nga aktivitett</t>
  </si>
  <si>
    <t>Interesi i papaguar</t>
  </si>
  <si>
    <t>Tatimfitimi i paguar</t>
  </si>
  <si>
    <t>Paraja neto nga aktivitetet e shfrytezimit</t>
  </si>
  <si>
    <t>Fluksi i parave nga veprimtarte investuese</t>
  </si>
  <si>
    <t>Blerja e shoqerise se kontrolluar X minus parate e arketuara</t>
  </si>
  <si>
    <t>Blerja e aktiveve afatgjata materiale</t>
  </si>
  <si>
    <t>Te ardhura nga shitja e paisjeve</t>
  </si>
  <si>
    <t>Paraja neto,e perdorur ne aktivitetet investuese</t>
  </si>
  <si>
    <t>Rritja / renia neto e mjeteve monetare</t>
  </si>
  <si>
    <t>4. Pasqyra e levizjeve te kapitaleve</t>
  </si>
  <si>
    <t>Kapitali aksionar qe i perket aksionareve te shoqerise meme</t>
  </si>
  <si>
    <t>Kapital aksinar</t>
  </si>
  <si>
    <t>Aksionet</t>
  </si>
  <si>
    <t>e</t>
  </si>
  <si>
    <t>thesarit</t>
  </si>
  <si>
    <t>Rezerva statusore dhe ligjore</t>
  </si>
  <si>
    <t>Rezerva te konvertimit te monedhave te huaja</t>
  </si>
  <si>
    <t>Fitimi i Pashperndare</t>
  </si>
  <si>
    <t>Totali</t>
  </si>
  <si>
    <t>Zoterimet e aksionareve te pakices</t>
  </si>
  <si>
    <t xml:space="preserve">Totali </t>
  </si>
  <si>
    <t>Dividendet e paguar</t>
  </si>
  <si>
    <t>Efekte te ndryshime te kurseve te kembimit gjate konsolidimit</t>
  </si>
  <si>
    <t>Totali I te ardhurave apo I shpenzimeve,qe nuk jane njohur ne pasqyren e te ardhurave dhe shpenzimeve</t>
  </si>
  <si>
    <t>Emertim i kapitalit aksionar</t>
  </si>
  <si>
    <t>Aksione tethesarit te riblera</t>
  </si>
  <si>
    <t>Fillimi neto per periudhen kontabel</t>
  </si>
  <si>
    <t>totali 3</t>
  </si>
  <si>
    <t>totali 2</t>
  </si>
  <si>
    <t>TOTALI 1</t>
  </si>
  <si>
    <t>Fluksi i parave nga veprimtarte financiare</t>
  </si>
  <si>
    <t>Te ardhura nga huamarrej afatgjata</t>
  </si>
  <si>
    <t>pagesat e detyrimeve te qerase financiare</t>
  </si>
  <si>
    <t>dividende te paguara</t>
  </si>
  <si>
    <t>Paraja neto,e perdorur ne veprimtarite financiare</t>
  </si>
  <si>
    <t xml:space="preserve">TOTAL I </t>
  </si>
  <si>
    <t>TOTAL 2</t>
  </si>
  <si>
    <t>TOTAL 3</t>
  </si>
  <si>
    <t>TOTAL 4</t>
  </si>
  <si>
    <t>TOTAL 1</t>
  </si>
  <si>
    <t>Llogari/Kerkesa te tjera te arket.tatim fititmi</t>
  </si>
  <si>
    <t>CAUSHI V K36511217J</t>
  </si>
  <si>
    <t>CAUSHI V  K36511217J</t>
  </si>
  <si>
    <t>CAUSHI V   K36511217J</t>
  </si>
  <si>
    <t>NR</t>
  </si>
  <si>
    <t>BEDRI CAUSHI</t>
  </si>
  <si>
    <t>ADMINISTRATORI</t>
  </si>
  <si>
    <t>SHOQERIA CAUSHI V</t>
  </si>
  <si>
    <t xml:space="preserve">ADMINISTRATOR </t>
  </si>
  <si>
    <t>NIPTI K36511217J</t>
  </si>
  <si>
    <t xml:space="preserve">IVENTARI I MJETEVE TE TRANSPORTIT </t>
  </si>
  <si>
    <t>EMRI I MJETIT</t>
  </si>
  <si>
    <t xml:space="preserve"> TARGA </t>
  </si>
  <si>
    <t>BEDRI CAUSHAJ</t>
  </si>
  <si>
    <t>VL67-91B</t>
  </si>
  <si>
    <t>BENZ MERCEDES 15TON</t>
  </si>
  <si>
    <t>FIAT  20TON</t>
  </si>
  <si>
    <t>AUTOVETURA</t>
  </si>
  <si>
    <t>VL86-11 C</t>
  </si>
  <si>
    <t>VL16-42D</t>
  </si>
  <si>
    <t>Pozicioni me 31 dhjetor 2011</t>
  </si>
  <si>
    <t>Shoqeria CAUSHI/V</t>
  </si>
  <si>
    <t>Nr</t>
  </si>
  <si>
    <t>Emertimi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</si>
  <si>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</si>
  <si>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</si>
  <si>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</si>
  <si>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</si>
  <si>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</si>
  <si>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</si>
  <si>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</si>
  <si>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</si>
  <si>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</si>
  <si>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</si>
  <si>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</si>
  <si>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</si>
  <si>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</si>
  <si>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1. Bilanci i shoqerise tregtare. "CAUSHI V K36511217J      ,i dates 31.12.2013</t>
  </si>
  <si>
    <t>Te ardhura te tjera ( nga veprimtarite e shfrytezimit )</t>
  </si>
  <si>
    <t>Pozicioni me 31 dhjetor 2013</t>
  </si>
  <si>
    <t>Pozicioni me 31 dhjetor 2012</t>
  </si>
  <si>
    <t>VLERA FILL</t>
  </si>
  <si>
    <t xml:space="preserve">HARTOI PASQYRAT FINANCIARE </t>
  </si>
  <si>
    <t>LUCIANA LASKA</t>
  </si>
  <si>
    <t>Aktivet Afatgjata Materiale  me vlere fillestare   2013</t>
  </si>
  <si>
    <t>Amortizimi A.A.Materiale   2013</t>
  </si>
  <si>
    <t>Vlera Kontabel Neto e A.A.Materiale  2013</t>
  </si>
  <si>
    <t>Emertimi dhe Forma ligjore</t>
  </si>
  <si>
    <t>NIPT -i</t>
  </si>
  <si>
    <t>Adresa e Selise</t>
  </si>
  <si>
    <t>VLORE</t>
  </si>
  <si>
    <t>Data e krijimit</t>
  </si>
  <si>
    <t>Nr. i  Regjistrit  Tregetar</t>
  </si>
  <si>
    <t>Veprimtaria  Kryesore</t>
  </si>
  <si>
    <t xml:space="preserve">Administrator 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</si>
  <si>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</si>
  <si>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</si>
  <si>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</si>
  <si>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Viti   2013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</si>
  <si>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</si>
  <si>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</si>
  <si>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</si>
  <si>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</si>
  <si>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</si>
  <si>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</si>
  <si>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</si>
  <si>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</si>
  <si>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</si>
  <si>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01.01.2013</t>
  </si>
  <si>
    <t>Deri</t>
  </si>
  <si>
    <t>31.12.2013</t>
  </si>
  <si>
    <t xml:space="preserve">  Data  e  mbylljes se Pasqyrave Financiare</t>
  </si>
  <si>
    <t xml:space="preserve">  CAUSHI V  SHPK</t>
  </si>
  <si>
    <t>K36511217J</t>
  </si>
  <si>
    <t>PRODHIM  MATERIALE NDERTIMI</t>
  </si>
  <si>
    <t>03.03.2014</t>
  </si>
  <si>
    <t xml:space="preserve">RAJONI NR 4 F.E AVIACIONIT VLORE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</si>
</sst>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sz val="26"/>
      <name val="Arial Narrow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vertical="top" wrapTex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3" fontId="0" fillId="0" borderId="10" xfId="44" applyNumberFormat="1" applyBorder="1" applyAlignment="1">
      <alignment/>
    </xf>
    <xf numFmtId="0" fontId="6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3" fontId="0" fillId="0" borderId="13" xfId="44" applyNumberFormat="1" applyBorder="1" applyAlignment="1">
      <alignment/>
    </xf>
    <xf numFmtId="0" fontId="0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3" fontId="16" fillId="0" borderId="16" xfId="44" applyNumberFormat="1" applyFont="1" applyBorder="1" applyAlignment="1">
      <alignment vertical="center"/>
    </xf>
    <xf numFmtId="3" fontId="16" fillId="0" borderId="17" xfId="44" applyNumberFormat="1" applyFont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3" fontId="12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Border="1" applyAlignment="1">
      <alignment/>
    </xf>
    <xf numFmtId="0" fontId="18" fillId="0" borderId="22" xfId="0" applyFont="1" applyBorder="1" applyAlignment="1">
      <alignment/>
    </xf>
    <xf numFmtId="0" fontId="10" fillId="0" borderId="22" xfId="0" applyFont="1" applyBorder="1" applyAlignment="1">
      <alignment horizontal="right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9" xfId="0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center"/>
    </xf>
    <xf numFmtId="14" fontId="10" fillId="0" borderId="22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3" fontId="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zoomScalePageLayoutView="0" workbookViewId="0" topLeftCell="A15">
      <selection activeCell="A2" sqref="A2:J50"/>
    </sheetView>
  </sheetViews>
  <sheetFormatPr defaultColWidth="9.140625" defaultRowHeight="12.75"/>
  <sheetData>
    <row r="2" spans="1:10" ht="12.75">
      <c r="A2" s="62"/>
      <c r="B2" s="63"/>
      <c r="C2" s="63"/>
      <c r="D2" s="63"/>
      <c r="E2" s="63"/>
      <c r="F2" s="63"/>
      <c r="G2" s="63"/>
      <c r="H2" s="63"/>
      <c r="I2" s="63"/>
      <c r="J2" s="64"/>
    </row>
    <row r="3" spans="1:10" ht="20.25">
      <c r="A3" s="65"/>
      <c r="B3" s="66" t="s">
        <v>222</v>
      </c>
      <c r="C3" s="66"/>
      <c r="D3" s="66"/>
      <c r="E3" s="67" t="s">
        <v>247</v>
      </c>
      <c r="F3" s="68"/>
      <c r="G3" s="69"/>
      <c r="H3" s="70"/>
      <c r="I3" s="66"/>
      <c r="J3" s="71"/>
    </row>
    <row r="4" spans="1:10" ht="12.75">
      <c r="A4" s="65"/>
      <c r="B4" s="66" t="s">
        <v>223</v>
      </c>
      <c r="C4" s="66"/>
      <c r="D4" s="66"/>
      <c r="E4" s="70" t="s">
        <v>248</v>
      </c>
      <c r="F4" s="72"/>
      <c r="G4" s="73"/>
      <c r="H4" s="74"/>
      <c r="I4" s="74"/>
      <c r="J4" s="71"/>
    </row>
    <row r="5" spans="1:10" ht="12.75">
      <c r="A5" s="65"/>
      <c r="B5" s="66" t="s">
        <v>224</v>
      </c>
      <c r="C5" s="66"/>
      <c r="D5" s="66"/>
      <c r="E5" s="75" t="s">
        <v>251</v>
      </c>
      <c r="F5" s="70"/>
      <c r="G5" s="70"/>
      <c r="H5" s="70"/>
      <c r="I5" s="70"/>
      <c r="J5" s="71"/>
    </row>
    <row r="6" spans="1:10" ht="12.75">
      <c r="A6" s="65"/>
      <c r="B6" s="66"/>
      <c r="C6" s="66"/>
      <c r="D6" s="66"/>
      <c r="E6" s="66"/>
      <c r="F6" s="66"/>
      <c r="G6" s="76"/>
      <c r="H6" s="76" t="s">
        <v>225</v>
      </c>
      <c r="I6" s="74"/>
      <c r="J6" s="71"/>
    </row>
    <row r="7" spans="1:10" ht="12.75">
      <c r="A7" s="65"/>
      <c r="B7" s="66" t="s">
        <v>226</v>
      </c>
      <c r="C7" s="66"/>
      <c r="D7" s="66"/>
      <c r="E7" s="77"/>
      <c r="F7" s="78"/>
      <c r="G7" s="66"/>
      <c r="H7" s="66"/>
      <c r="I7" s="66"/>
      <c r="J7" s="71"/>
    </row>
    <row r="8" spans="1:10" ht="12.75">
      <c r="A8" s="65"/>
      <c r="B8" s="66" t="s">
        <v>227</v>
      </c>
      <c r="C8" s="66"/>
      <c r="D8" s="66"/>
      <c r="E8" s="75"/>
      <c r="F8" s="79"/>
      <c r="G8" s="66"/>
      <c r="H8" s="66"/>
      <c r="I8" s="66"/>
      <c r="J8" s="71"/>
    </row>
    <row r="9" spans="1:10" ht="12.75">
      <c r="A9" s="65"/>
      <c r="B9" s="66"/>
      <c r="C9" s="66"/>
      <c r="D9" s="66"/>
      <c r="E9" s="66"/>
      <c r="F9" s="66"/>
      <c r="G9" s="66"/>
      <c r="H9" s="66"/>
      <c r="I9" s="66"/>
      <c r="J9" s="71"/>
    </row>
    <row r="10" spans="1:10" ht="12.75">
      <c r="A10" s="65"/>
      <c r="B10" s="66" t="s">
        <v>228</v>
      </c>
      <c r="C10" s="66"/>
      <c r="D10" s="66"/>
      <c r="E10" s="70" t="s">
        <v>249</v>
      </c>
      <c r="F10" s="70"/>
      <c r="G10" s="70"/>
      <c r="H10" s="70"/>
      <c r="I10" s="70"/>
      <c r="J10" s="71"/>
    </row>
    <row r="11" spans="1:10" ht="12.75">
      <c r="A11" s="65"/>
      <c r="B11" s="66"/>
      <c r="C11" s="66"/>
      <c r="D11" s="66"/>
      <c r="E11" s="75"/>
      <c r="F11" s="75"/>
      <c r="G11" s="75"/>
      <c r="H11" s="75"/>
      <c r="I11" s="75"/>
      <c r="J11" s="71"/>
    </row>
    <row r="12" spans="1:10" ht="12.75">
      <c r="A12" s="65"/>
      <c r="B12" s="66" t="s">
        <v>229</v>
      </c>
      <c r="C12" s="66"/>
      <c r="D12" s="66"/>
      <c r="E12" s="75" t="s">
        <v>188</v>
      </c>
      <c r="F12" s="75"/>
      <c r="G12" s="75"/>
      <c r="H12" s="75"/>
      <c r="I12" s="75"/>
      <c r="J12" s="71"/>
    </row>
    <row r="13" spans="1:10" ht="12.75">
      <c r="A13" s="80"/>
      <c r="B13" s="81"/>
      <c r="C13" s="81"/>
      <c r="D13" s="81"/>
      <c r="E13" s="81"/>
      <c r="F13" s="81"/>
      <c r="G13" s="81"/>
      <c r="H13" s="81"/>
      <c r="I13" s="81"/>
      <c r="J13" s="82"/>
    </row>
    <row r="14" spans="1:10" ht="12.75">
      <c r="A14" s="80"/>
      <c r="B14" s="81"/>
      <c r="C14" s="81"/>
      <c r="D14" s="81"/>
      <c r="E14" s="81"/>
      <c r="F14" s="81"/>
      <c r="G14" s="81"/>
      <c r="H14" s="81"/>
      <c r="I14" s="81"/>
      <c r="J14" s="82"/>
    </row>
    <row r="15" spans="1:10" ht="12.75">
      <c r="A15" s="80"/>
      <c r="B15" s="81"/>
      <c r="C15" s="81"/>
      <c r="D15" s="81"/>
      <c r="E15" s="81"/>
      <c r="F15" s="81"/>
      <c r="G15" s="81"/>
      <c r="H15" s="81"/>
      <c r="I15" s="81"/>
      <c r="J15" s="82"/>
    </row>
    <row r="16" spans="1:10" ht="12.75">
      <c r="A16" s="80"/>
      <c r="B16" s="81"/>
      <c r="C16" s="81"/>
      <c r="D16" s="81"/>
      <c r="E16" s="81"/>
      <c r="F16" s="81"/>
      <c r="G16" s="81"/>
      <c r="H16" s="81"/>
      <c r="I16" s="81"/>
      <c r="J16" s="82"/>
    </row>
    <row r="17" spans="1:10" ht="12.75">
      <c r="A17" s="80"/>
      <c r="B17" s="81"/>
      <c r="C17" s="81"/>
      <c r="D17" s="81"/>
      <c r="E17" s="81"/>
      <c r="F17" s="81"/>
      <c r="G17" s="81"/>
      <c r="H17" s="81"/>
      <c r="I17" s="81"/>
      <c r="J17" s="82"/>
    </row>
    <row r="18" spans="1:10" ht="12.75">
      <c r="A18" s="80"/>
      <c r="B18" s="81"/>
      <c r="C18" s="81"/>
      <c r="D18" s="81"/>
      <c r="E18" s="81"/>
      <c r="F18" s="81"/>
      <c r="G18" s="81"/>
      <c r="H18" s="81"/>
      <c r="I18" s="81"/>
      <c r="J18" s="82"/>
    </row>
    <row r="19" spans="1:10" ht="12.75">
      <c r="A19" s="80"/>
      <c r="B19" s="81"/>
      <c r="C19" s="81"/>
      <c r="D19" s="81"/>
      <c r="E19" s="81"/>
      <c r="F19" s="81"/>
      <c r="G19" s="81"/>
      <c r="H19" s="81"/>
      <c r="I19" s="81"/>
      <c r="J19" s="82"/>
    </row>
    <row r="20" spans="1:10" ht="12.75">
      <c r="A20" s="80"/>
      <c r="B20" s="81"/>
      <c r="C20" s="81"/>
      <c r="D20" s="81"/>
      <c r="E20" s="81"/>
      <c r="F20" s="81"/>
      <c r="G20" s="81"/>
      <c r="H20" s="81"/>
      <c r="I20" s="81"/>
      <c r="J20" s="82"/>
    </row>
    <row r="21" spans="1:10" ht="12.75">
      <c r="A21" s="80"/>
      <c r="B21" s="81"/>
      <c r="C21" s="81"/>
      <c r="D21" s="81"/>
      <c r="E21" s="81"/>
      <c r="F21" s="81"/>
      <c r="G21" s="81"/>
      <c r="H21" s="81"/>
      <c r="I21" s="81"/>
      <c r="J21" s="82"/>
    </row>
    <row r="22" spans="1:10" ht="12.75">
      <c r="A22" s="80"/>
      <c r="B22" s="81"/>
      <c r="C22" s="81"/>
      <c r="D22" s="81"/>
      <c r="E22" s="81"/>
      <c r="F22" s="81"/>
      <c r="G22" s="81"/>
      <c r="H22" s="81"/>
      <c r="I22" s="81"/>
      <c r="J22" s="82"/>
    </row>
    <row r="23" spans="1:10" ht="12.75">
      <c r="A23" s="80"/>
      <c r="B23" s="81"/>
      <c r="C23" s="81"/>
      <c r="D23" s="81"/>
      <c r="E23" s="81"/>
      <c r="F23" s="81"/>
      <c r="G23" s="81"/>
      <c r="H23" s="81"/>
      <c r="I23" s="81"/>
      <c r="J23" s="82"/>
    </row>
    <row r="24" spans="1:10" ht="12.75">
      <c r="A24" s="80"/>
      <c r="B24" s="81"/>
      <c r="C24" s="81"/>
      <c r="D24" s="81"/>
      <c r="E24" s="81"/>
      <c r="F24" s="81"/>
      <c r="G24" s="81"/>
      <c r="H24" s="81"/>
      <c r="I24" s="81"/>
      <c r="J24" s="82"/>
    </row>
    <row r="25" spans="1:10" ht="33.75">
      <c r="A25" s="94" t="s">
        <v>230</v>
      </c>
      <c r="B25" s="95"/>
      <c r="C25" s="95"/>
      <c r="D25" s="95"/>
      <c r="E25" s="95"/>
      <c r="F25" s="95"/>
      <c r="G25" s="95"/>
      <c r="H25" s="95"/>
      <c r="I25" s="95"/>
      <c r="J25" s="96"/>
    </row>
    <row r="26" spans="1:10" ht="12.75">
      <c r="A26" s="80"/>
      <c r="B26" s="97" t="s">
        <v>231</v>
      </c>
      <c r="C26" s="97"/>
      <c r="D26" s="97"/>
      <c r="E26" s="97"/>
      <c r="F26" s="97"/>
      <c r="G26" s="97"/>
      <c r="H26" s="97"/>
      <c r="I26" s="97"/>
      <c r="J26" s="82"/>
    </row>
    <row r="27" spans="1:10" ht="12.75">
      <c r="A27" s="80"/>
      <c r="B27" s="97" t="s">
        <v>232</v>
      </c>
      <c r="C27" s="97"/>
      <c r="D27" s="97"/>
      <c r="E27" s="97"/>
      <c r="F27" s="97"/>
      <c r="G27" s="97"/>
      <c r="H27" s="97"/>
      <c r="I27" s="97"/>
      <c r="J27" s="82"/>
    </row>
    <row r="28" spans="1:10" ht="12.75">
      <c r="A28" s="80"/>
      <c r="B28" s="81"/>
      <c r="C28" s="81"/>
      <c r="D28" s="81"/>
      <c r="E28" s="81"/>
      <c r="F28" s="81"/>
      <c r="G28" s="81"/>
      <c r="H28" s="81"/>
      <c r="I28" s="81"/>
      <c r="J28" s="82"/>
    </row>
    <row r="29" spans="1:10" ht="12.75">
      <c r="A29" s="80"/>
      <c r="B29" s="81"/>
      <c r="C29" s="81"/>
      <c r="D29" s="81"/>
      <c r="E29" s="81"/>
      <c r="F29" s="81"/>
      <c r="G29" s="81"/>
      <c r="H29" s="81"/>
      <c r="I29" s="81"/>
      <c r="J29" s="82"/>
    </row>
    <row r="30" spans="1:10" ht="33">
      <c r="A30" s="80"/>
      <c r="B30" s="81"/>
      <c r="C30" s="81"/>
      <c r="D30" s="83"/>
      <c r="E30" s="84" t="s">
        <v>233</v>
      </c>
      <c r="F30" s="83"/>
      <c r="G30" s="83"/>
      <c r="H30" s="81"/>
      <c r="I30" s="81"/>
      <c r="J30" s="82"/>
    </row>
    <row r="31" spans="1:10" ht="12.75">
      <c r="A31" s="80"/>
      <c r="B31" s="81"/>
      <c r="C31" s="81"/>
      <c r="D31" s="81"/>
      <c r="E31" s="81"/>
      <c r="F31" s="81"/>
      <c r="G31" s="81"/>
      <c r="H31" s="81"/>
      <c r="I31" s="81"/>
      <c r="J31" s="82"/>
    </row>
    <row r="32" spans="1:10" ht="12.75">
      <c r="A32" s="80"/>
      <c r="B32" s="81"/>
      <c r="C32" s="81"/>
      <c r="D32" s="81"/>
      <c r="E32" s="81"/>
      <c r="F32" s="81"/>
      <c r="G32" s="81"/>
      <c r="H32" s="81"/>
      <c r="I32" s="81"/>
      <c r="J32" s="82"/>
    </row>
    <row r="33" spans="1:10" ht="12.75">
      <c r="A33" s="80"/>
      <c r="B33" s="81"/>
      <c r="C33" s="81"/>
      <c r="D33" s="81"/>
      <c r="E33" s="81"/>
      <c r="F33" s="81"/>
      <c r="G33" s="81"/>
      <c r="H33" s="81"/>
      <c r="I33" s="81"/>
      <c r="J33" s="82"/>
    </row>
    <row r="34" spans="1:10" ht="12.75">
      <c r="A34" s="80"/>
      <c r="B34" s="81"/>
      <c r="C34" s="81"/>
      <c r="D34" s="81"/>
      <c r="E34" s="81"/>
      <c r="F34" s="81"/>
      <c r="G34" s="81"/>
      <c r="H34" s="81"/>
      <c r="I34" s="81"/>
      <c r="J34" s="82"/>
    </row>
    <row r="35" spans="1:10" ht="12.75">
      <c r="A35" s="80"/>
      <c r="B35" s="81"/>
      <c r="C35" s="81"/>
      <c r="D35" s="81"/>
      <c r="E35" s="81"/>
      <c r="F35" s="81"/>
      <c r="G35" s="81"/>
      <c r="H35" s="81"/>
      <c r="I35" s="81"/>
      <c r="J35" s="82"/>
    </row>
    <row r="36" spans="1:10" ht="12.75">
      <c r="A36" s="80"/>
      <c r="B36" s="81"/>
      <c r="C36" s="81"/>
      <c r="D36" s="81"/>
      <c r="E36" s="81"/>
      <c r="F36" s="81"/>
      <c r="G36" s="81"/>
      <c r="H36" s="81"/>
      <c r="I36" s="81"/>
      <c r="J36" s="82"/>
    </row>
    <row r="37" spans="1:10" ht="12.75">
      <c r="A37" s="80"/>
      <c r="B37" s="81"/>
      <c r="C37" s="81"/>
      <c r="D37" s="81"/>
      <c r="E37" s="81"/>
      <c r="F37" s="81"/>
      <c r="G37" s="81"/>
      <c r="H37" s="81"/>
      <c r="I37" s="81"/>
      <c r="J37" s="82"/>
    </row>
    <row r="38" spans="1:10" ht="12.75">
      <c r="A38" s="80"/>
      <c r="B38" s="81"/>
      <c r="C38" s="81"/>
      <c r="D38" s="81"/>
      <c r="E38" s="81"/>
      <c r="F38" s="81"/>
      <c r="G38" s="81"/>
      <c r="H38" s="81"/>
      <c r="I38" s="81"/>
      <c r="J38" s="82"/>
    </row>
    <row r="39" spans="1:10" ht="12.75">
      <c r="A39" s="80"/>
      <c r="B39" s="81"/>
      <c r="C39" s="81"/>
      <c r="D39" s="81"/>
      <c r="E39" s="81"/>
      <c r="F39" s="81"/>
      <c r="G39" s="81"/>
      <c r="H39" s="81"/>
      <c r="I39" s="81"/>
      <c r="J39" s="82"/>
    </row>
    <row r="40" spans="1:10" ht="12.75">
      <c r="A40" s="80"/>
      <c r="B40" s="81"/>
      <c r="C40" s="81"/>
      <c r="D40" s="81"/>
      <c r="E40" s="81"/>
      <c r="F40" s="81"/>
      <c r="G40" s="81"/>
      <c r="H40" s="81"/>
      <c r="I40" s="81"/>
      <c r="J40" s="82"/>
    </row>
    <row r="41" spans="1:10" ht="12.75">
      <c r="A41" s="65"/>
      <c r="B41" s="66" t="s">
        <v>234</v>
      </c>
      <c r="C41" s="66"/>
      <c r="D41" s="66"/>
      <c r="E41" s="66"/>
      <c r="F41" s="66"/>
      <c r="G41" s="98" t="s">
        <v>235</v>
      </c>
      <c r="H41" s="98"/>
      <c r="I41" s="66"/>
      <c r="J41" s="71"/>
    </row>
    <row r="42" spans="1:10" ht="12.75">
      <c r="A42" s="65"/>
      <c r="B42" s="66" t="s">
        <v>236</v>
      </c>
      <c r="C42" s="66"/>
      <c r="D42" s="66"/>
      <c r="E42" s="66"/>
      <c r="F42" s="66"/>
      <c r="G42" s="91" t="s">
        <v>237</v>
      </c>
      <c r="H42" s="91"/>
      <c r="I42" s="66"/>
      <c r="J42" s="71"/>
    </row>
    <row r="43" spans="1:10" ht="12.75">
      <c r="A43" s="65"/>
      <c r="B43" s="66" t="s">
        <v>238</v>
      </c>
      <c r="C43" s="66"/>
      <c r="D43" s="66"/>
      <c r="E43" s="66"/>
      <c r="F43" s="66"/>
      <c r="G43" s="91" t="s">
        <v>239</v>
      </c>
      <c r="H43" s="91"/>
      <c r="I43" s="66"/>
      <c r="J43" s="71"/>
    </row>
    <row r="44" spans="1:10" ht="12.75">
      <c r="A44" s="65"/>
      <c r="B44" s="66" t="s">
        <v>240</v>
      </c>
      <c r="C44" s="66"/>
      <c r="D44" s="66"/>
      <c r="E44" s="66"/>
      <c r="F44" s="66"/>
      <c r="G44" s="91" t="s">
        <v>239</v>
      </c>
      <c r="H44" s="91"/>
      <c r="I44" s="66"/>
      <c r="J44" s="71"/>
    </row>
    <row r="45" spans="1:10" ht="12.75">
      <c r="A45" s="80"/>
      <c r="B45" s="81"/>
      <c r="C45" s="81"/>
      <c r="D45" s="81"/>
      <c r="E45" s="81"/>
      <c r="F45" s="81"/>
      <c r="G45" s="81"/>
      <c r="H45" s="81"/>
      <c r="I45" s="81"/>
      <c r="J45" s="82"/>
    </row>
    <row r="46" spans="1:10" ht="15">
      <c r="A46" s="85"/>
      <c r="B46" s="66" t="s">
        <v>241</v>
      </c>
      <c r="C46" s="66"/>
      <c r="D46" s="66"/>
      <c r="E46" s="66"/>
      <c r="F46" s="79" t="s">
        <v>242</v>
      </c>
      <c r="G46" s="92" t="s">
        <v>243</v>
      </c>
      <c r="H46" s="92"/>
      <c r="I46" s="86"/>
      <c r="J46" s="87"/>
    </row>
    <row r="47" spans="1:10" ht="15">
      <c r="A47" s="85"/>
      <c r="B47" s="66"/>
      <c r="C47" s="66"/>
      <c r="D47" s="66"/>
      <c r="E47" s="66"/>
      <c r="F47" s="79" t="s">
        <v>244</v>
      </c>
      <c r="G47" s="93" t="s">
        <v>245</v>
      </c>
      <c r="H47" s="93"/>
      <c r="I47" s="86"/>
      <c r="J47" s="87"/>
    </row>
    <row r="48" spans="1:10" ht="15">
      <c r="A48" s="85"/>
      <c r="B48" s="66"/>
      <c r="C48" s="66"/>
      <c r="D48" s="66"/>
      <c r="E48" s="66"/>
      <c r="F48" s="79"/>
      <c r="G48" s="79"/>
      <c r="H48" s="79"/>
      <c r="I48" s="86"/>
      <c r="J48" s="87"/>
    </row>
    <row r="49" spans="1:10" ht="15">
      <c r="A49" s="85"/>
      <c r="B49" s="66" t="s">
        <v>246</v>
      </c>
      <c r="C49" s="66"/>
      <c r="D49" s="66"/>
      <c r="E49" s="79"/>
      <c r="F49" s="66"/>
      <c r="G49" s="77" t="s">
        <v>250</v>
      </c>
      <c r="H49" s="70"/>
      <c r="I49" s="86"/>
      <c r="J49" s="87"/>
    </row>
    <row r="50" spans="1:10" ht="12.75">
      <c r="A50" s="88"/>
      <c r="B50" s="89"/>
      <c r="C50" s="89"/>
      <c r="D50" s="89"/>
      <c r="E50" s="89"/>
      <c r="F50" s="89"/>
      <c r="G50" s="89"/>
      <c r="H50" s="89"/>
      <c r="I50" s="89"/>
      <c r="J50" s="90"/>
    </row>
  </sheetData>
  <sheetProtection/>
  <mergeCells count="9">
    <mergeCell ref="G44:H44"/>
    <mergeCell ref="G46:H46"/>
    <mergeCell ref="G47:H47"/>
    <mergeCell ref="A25:J25"/>
    <mergeCell ref="B26:I26"/>
    <mergeCell ref="B27:I27"/>
    <mergeCell ref="G41:H41"/>
    <mergeCell ref="G42:H42"/>
    <mergeCell ref="G43:H4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85">
      <selection activeCell="G1" sqref="G1:K16384"/>
    </sheetView>
  </sheetViews>
  <sheetFormatPr defaultColWidth="9.140625" defaultRowHeight="12.75"/>
  <cols>
    <col min="1" max="1" width="4.8515625" style="0" customWidth="1"/>
    <col min="2" max="2" width="54.140625" style="0" customWidth="1"/>
    <col min="3" max="3" width="4.8515625" style="0" customWidth="1"/>
    <col min="4" max="4" width="13.28125" style="0" customWidth="1"/>
    <col min="5" max="5" width="12.421875" style="0" customWidth="1"/>
    <col min="6" max="6" width="10.140625" style="0" bestFit="1" customWidth="1"/>
  </cols>
  <sheetData>
    <row r="1" spans="1:5" ht="13.5" customHeight="1">
      <c r="A1" s="7" t="s">
        <v>212</v>
      </c>
      <c r="B1" s="6"/>
      <c r="C1" s="6"/>
      <c r="D1" s="6"/>
      <c r="E1" s="6"/>
    </row>
    <row r="2" spans="1:5" ht="13.5" customHeight="1">
      <c r="A2" s="100"/>
      <c r="B2" s="100"/>
      <c r="C2" s="9" t="s">
        <v>0</v>
      </c>
      <c r="D2" s="10">
        <v>2013</v>
      </c>
      <c r="E2" s="10">
        <v>2012</v>
      </c>
    </row>
    <row r="3" spans="1:5" ht="13.5" customHeight="1">
      <c r="A3" s="100"/>
      <c r="B3" s="100"/>
      <c r="C3" s="9" t="s">
        <v>1</v>
      </c>
      <c r="D3" s="10"/>
      <c r="E3" s="10"/>
    </row>
    <row r="4" spans="1:5" ht="13.5" customHeight="1">
      <c r="A4" s="8"/>
      <c r="B4" s="11" t="s">
        <v>2</v>
      </c>
      <c r="C4" s="12"/>
      <c r="D4" s="20"/>
      <c r="E4" s="20"/>
    </row>
    <row r="5" spans="1:5" ht="13.5" customHeight="1">
      <c r="A5" s="13" t="s">
        <v>3</v>
      </c>
      <c r="B5" s="13" t="s">
        <v>4</v>
      </c>
      <c r="C5" s="12"/>
      <c r="D5" s="21"/>
      <c r="E5" s="21"/>
    </row>
    <row r="6" spans="1:5" ht="13.5" customHeight="1">
      <c r="A6" s="13" t="s">
        <v>5</v>
      </c>
      <c r="B6" s="13" t="s">
        <v>6</v>
      </c>
      <c r="C6" s="12"/>
      <c r="D6" s="20">
        <v>3050689</v>
      </c>
      <c r="E6" s="20">
        <v>1267363</v>
      </c>
    </row>
    <row r="7" spans="1:5" ht="13.5" customHeight="1">
      <c r="A7" s="13" t="s">
        <v>7</v>
      </c>
      <c r="B7" s="13" t="s">
        <v>8</v>
      </c>
      <c r="C7" s="12"/>
      <c r="D7" s="20"/>
      <c r="E7" s="20"/>
    </row>
    <row r="8" spans="1:5" ht="13.5" customHeight="1">
      <c r="A8" s="8"/>
      <c r="B8" s="8" t="s">
        <v>87</v>
      </c>
      <c r="C8" s="12"/>
      <c r="D8" s="20"/>
      <c r="E8" s="20"/>
    </row>
    <row r="9" spans="1:5" ht="13.5" customHeight="1">
      <c r="A9" s="8"/>
      <c r="B9" s="15" t="s">
        <v>9</v>
      </c>
      <c r="C9" s="12"/>
      <c r="D9" s="20"/>
      <c r="E9" s="20"/>
    </row>
    <row r="10" spans="1:5" ht="13.5" customHeight="1">
      <c r="A10" s="8"/>
      <c r="B10" s="15" t="s">
        <v>170</v>
      </c>
      <c r="C10" s="12"/>
      <c r="D10" s="20"/>
      <c r="E10" s="20"/>
    </row>
    <row r="11" spans="1:5" ht="13.5" customHeight="1">
      <c r="A11" s="13" t="s">
        <v>10</v>
      </c>
      <c r="B11" s="13" t="s">
        <v>11</v>
      </c>
      <c r="C11" s="12"/>
      <c r="D11" s="20"/>
      <c r="E11" s="20"/>
    </row>
    <row r="12" spans="1:5" ht="13.5" customHeight="1">
      <c r="A12" s="8"/>
      <c r="B12" s="15" t="s">
        <v>12</v>
      </c>
      <c r="C12" s="12"/>
      <c r="D12" s="20">
        <v>3879084</v>
      </c>
      <c r="E12" s="20">
        <v>3315759</v>
      </c>
    </row>
    <row r="13" spans="1:5" ht="13.5" customHeight="1">
      <c r="A13" s="8"/>
      <c r="B13" s="15" t="s">
        <v>175</v>
      </c>
      <c r="C13" s="12"/>
      <c r="D13" s="20">
        <v>376166</v>
      </c>
      <c r="E13" s="20">
        <v>83112</v>
      </c>
    </row>
    <row r="14" spans="1:5" ht="13.5" customHeight="1">
      <c r="A14" s="8"/>
      <c r="B14" s="15" t="s">
        <v>88</v>
      </c>
      <c r="C14" s="12"/>
      <c r="D14" s="20">
        <v>0</v>
      </c>
      <c r="E14" s="20">
        <v>0</v>
      </c>
    </row>
    <row r="15" spans="1:5" ht="13.5" customHeight="1">
      <c r="A15" s="8"/>
      <c r="B15" s="15" t="s">
        <v>89</v>
      </c>
      <c r="C15" s="12"/>
      <c r="D15" s="20"/>
      <c r="E15" s="20"/>
    </row>
    <row r="16" spans="1:5" ht="13.5" customHeight="1">
      <c r="A16" s="8"/>
      <c r="B16" s="15" t="s">
        <v>172</v>
      </c>
      <c r="C16" s="12"/>
      <c r="D16" s="20">
        <f>SUM(D11:D15)</f>
        <v>4255250</v>
      </c>
      <c r="E16" s="20">
        <f>SUM(E11:E15)</f>
        <v>3398871</v>
      </c>
    </row>
    <row r="17" spans="1:5" ht="13.5" customHeight="1">
      <c r="A17" s="13" t="s">
        <v>13</v>
      </c>
      <c r="B17" s="13" t="s">
        <v>14</v>
      </c>
      <c r="C17" s="12"/>
      <c r="D17" s="20"/>
      <c r="E17" s="20"/>
    </row>
    <row r="18" spans="1:5" ht="13.5" customHeight="1">
      <c r="A18" s="8"/>
      <c r="B18" s="8" t="s">
        <v>15</v>
      </c>
      <c r="C18" s="12"/>
      <c r="D18" s="20">
        <v>2841913</v>
      </c>
      <c r="E18" s="20">
        <v>1949547</v>
      </c>
    </row>
    <row r="19" spans="1:5" ht="13.5" customHeight="1">
      <c r="A19" s="8"/>
      <c r="B19" s="8" t="s">
        <v>16</v>
      </c>
      <c r="C19" s="12"/>
      <c r="D19" s="20">
        <v>314100</v>
      </c>
      <c r="E19" s="20"/>
    </row>
    <row r="20" spans="1:5" ht="13.5" customHeight="1">
      <c r="A20" s="8"/>
      <c r="B20" s="8" t="s">
        <v>17</v>
      </c>
      <c r="C20" s="12"/>
      <c r="D20" s="20">
        <v>0</v>
      </c>
      <c r="E20" s="20">
        <v>0</v>
      </c>
    </row>
    <row r="21" spans="1:5" ht="13.5" customHeight="1">
      <c r="A21" s="8"/>
      <c r="B21" s="8" t="s">
        <v>18</v>
      </c>
      <c r="C21" s="12"/>
      <c r="D21" s="20"/>
      <c r="E21" s="20"/>
    </row>
    <row r="22" spans="1:5" ht="13.5" customHeight="1">
      <c r="A22" s="8"/>
      <c r="B22" s="8" t="s">
        <v>19</v>
      </c>
      <c r="C22" s="12"/>
      <c r="D22" s="20">
        <v>0</v>
      </c>
      <c r="E22" s="20">
        <v>0</v>
      </c>
    </row>
    <row r="23" spans="1:5" ht="13.5" customHeight="1">
      <c r="A23" s="8"/>
      <c r="B23" s="15" t="s">
        <v>173</v>
      </c>
      <c r="C23" s="12"/>
      <c r="D23" s="21">
        <f>SUM(D18:D22)</f>
        <v>3156013</v>
      </c>
      <c r="E23" s="21">
        <f>SUM(E18:E22)</f>
        <v>1949547</v>
      </c>
    </row>
    <row r="24" spans="1:5" ht="13.5" customHeight="1">
      <c r="A24" s="13" t="s">
        <v>20</v>
      </c>
      <c r="B24" s="13" t="s">
        <v>21</v>
      </c>
      <c r="C24" s="12"/>
      <c r="D24" s="20"/>
      <c r="E24" s="20"/>
    </row>
    <row r="25" spans="1:5" ht="13.5" customHeight="1">
      <c r="A25" s="13" t="s">
        <v>22</v>
      </c>
      <c r="B25" s="13" t="s">
        <v>23</v>
      </c>
      <c r="C25" s="12"/>
      <c r="D25" s="20"/>
      <c r="E25" s="20"/>
    </row>
    <row r="26" spans="1:5" ht="13.5" customHeight="1">
      <c r="A26" s="13" t="s">
        <v>24</v>
      </c>
      <c r="B26" s="13" t="s">
        <v>25</v>
      </c>
      <c r="C26" s="12"/>
      <c r="D26" s="20">
        <v>400000</v>
      </c>
      <c r="E26" s="20">
        <v>400000</v>
      </c>
    </row>
    <row r="27" spans="1:5" ht="13.5" customHeight="1">
      <c r="A27" s="13"/>
      <c r="B27" s="13" t="s">
        <v>26</v>
      </c>
      <c r="C27" s="12"/>
      <c r="D27" s="21">
        <f>D23+D16+D6+D26</f>
        <v>10861952</v>
      </c>
      <c r="E27" s="21">
        <f>E23+E16+E6+E26</f>
        <v>7015781</v>
      </c>
    </row>
    <row r="28" spans="1:5" ht="13.5" customHeight="1">
      <c r="A28" s="8"/>
      <c r="B28" s="8"/>
      <c r="C28" s="12"/>
      <c r="D28" s="20"/>
      <c r="E28" s="20"/>
    </row>
    <row r="29" spans="1:5" ht="13.5" customHeight="1">
      <c r="A29" s="13" t="s">
        <v>27</v>
      </c>
      <c r="B29" s="13" t="s">
        <v>28</v>
      </c>
      <c r="C29" s="12"/>
      <c r="D29" s="20"/>
      <c r="E29" s="20"/>
    </row>
    <row r="30" spans="1:5" ht="13.5" customHeight="1">
      <c r="A30" s="13" t="s">
        <v>5</v>
      </c>
      <c r="B30" s="13" t="s">
        <v>29</v>
      </c>
      <c r="C30" s="12"/>
      <c r="D30" s="20"/>
      <c r="E30" s="20"/>
    </row>
    <row r="31" spans="1:5" ht="13.5" customHeight="1">
      <c r="A31" s="8"/>
      <c r="B31" s="15" t="s">
        <v>30</v>
      </c>
      <c r="C31" s="12"/>
      <c r="D31" s="20"/>
      <c r="E31" s="20"/>
    </row>
    <row r="32" spans="1:5" ht="13.5" customHeight="1">
      <c r="A32" s="8"/>
      <c r="B32" s="8" t="s">
        <v>31</v>
      </c>
      <c r="C32" s="12"/>
      <c r="D32" s="20"/>
      <c r="E32" s="20"/>
    </row>
    <row r="33" spans="1:5" ht="13.5" customHeight="1">
      <c r="A33" s="8"/>
      <c r="B33" s="8" t="s">
        <v>32</v>
      </c>
      <c r="C33" s="12"/>
      <c r="D33" s="20"/>
      <c r="E33" s="20"/>
    </row>
    <row r="34" spans="1:5" ht="13.5" customHeight="1">
      <c r="A34" s="8"/>
      <c r="B34" s="8" t="s">
        <v>33</v>
      </c>
      <c r="C34" s="12"/>
      <c r="D34" s="20"/>
      <c r="E34" s="20"/>
    </row>
    <row r="35" spans="1:5" ht="13.5" customHeight="1">
      <c r="A35" s="8"/>
      <c r="B35" s="15" t="s">
        <v>174</v>
      </c>
      <c r="C35" s="12"/>
      <c r="D35" s="20"/>
      <c r="E35" s="20"/>
    </row>
    <row r="36" spans="1:5" ht="13.5" customHeight="1">
      <c r="A36" s="13" t="s">
        <v>7</v>
      </c>
      <c r="B36" s="13" t="s">
        <v>34</v>
      </c>
      <c r="C36" s="12"/>
      <c r="D36" s="20"/>
      <c r="E36" s="20"/>
    </row>
    <row r="37" spans="1:5" ht="13.5" customHeight="1">
      <c r="A37" s="8"/>
      <c r="B37" s="8" t="s">
        <v>35</v>
      </c>
      <c r="C37" s="12"/>
      <c r="D37" s="20"/>
      <c r="E37" s="20"/>
    </row>
    <row r="38" spans="1:5" ht="13.5" customHeight="1">
      <c r="A38" s="8"/>
      <c r="B38" s="8" t="s">
        <v>36</v>
      </c>
      <c r="C38" s="12"/>
      <c r="D38" s="20">
        <v>3400000</v>
      </c>
      <c r="E38" s="20">
        <v>3400000</v>
      </c>
    </row>
    <row r="39" spans="1:5" ht="13.5" customHeight="1">
      <c r="A39" s="8"/>
      <c r="B39" s="8" t="s">
        <v>37</v>
      </c>
      <c r="C39" s="12"/>
      <c r="D39" s="20">
        <v>16568132</v>
      </c>
      <c r="E39" s="20">
        <v>16668132</v>
      </c>
    </row>
    <row r="40" spans="1:5" ht="13.5" customHeight="1">
      <c r="A40" s="100"/>
      <c r="B40" s="8" t="s">
        <v>38</v>
      </c>
      <c r="C40" s="101"/>
      <c r="D40" s="99">
        <v>5053243</v>
      </c>
      <c r="E40" s="99">
        <v>5153243</v>
      </c>
    </row>
    <row r="41" spans="1:5" ht="13.5" customHeight="1">
      <c r="A41" s="100"/>
      <c r="B41" s="8" t="s">
        <v>39</v>
      </c>
      <c r="C41" s="101"/>
      <c r="D41" s="99"/>
      <c r="E41" s="99"/>
    </row>
    <row r="42" spans="1:5" ht="13.5" customHeight="1">
      <c r="A42" s="8"/>
      <c r="B42" s="15" t="s">
        <v>171</v>
      </c>
      <c r="C42" s="12"/>
      <c r="D42" s="20">
        <f>SUM(D38:D41)</f>
        <v>25021375</v>
      </c>
      <c r="E42" s="20">
        <f>SUM(E38:E41)</f>
        <v>25221375</v>
      </c>
    </row>
    <row r="43" spans="1:5" ht="13.5" customHeight="1">
      <c r="A43" s="16">
        <v>3</v>
      </c>
      <c r="B43" s="13" t="s">
        <v>40</v>
      </c>
      <c r="C43" s="12"/>
      <c r="D43" s="20"/>
      <c r="E43" s="20"/>
    </row>
    <row r="44" spans="1:5" ht="13.5" customHeight="1">
      <c r="A44" s="13" t="s">
        <v>13</v>
      </c>
      <c r="B44" s="13" t="s">
        <v>41</v>
      </c>
      <c r="C44" s="12"/>
      <c r="D44" s="20"/>
      <c r="E44" s="20"/>
    </row>
    <row r="45" spans="1:5" ht="13.5" customHeight="1">
      <c r="A45" s="8"/>
      <c r="B45" s="8" t="s">
        <v>42</v>
      </c>
      <c r="C45" s="12"/>
      <c r="D45" s="20"/>
      <c r="E45" s="20"/>
    </row>
    <row r="46" spans="1:5" ht="13.5" customHeight="1">
      <c r="A46" s="8"/>
      <c r="B46" s="8" t="s">
        <v>43</v>
      </c>
      <c r="C46" s="12"/>
      <c r="D46" s="20"/>
      <c r="E46" s="20"/>
    </row>
    <row r="47" spans="1:5" ht="13.5" customHeight="1">
      <c r="A47" s="8"/>
      <c r="B47" s="8" t="s">
        <v>44</v>
      </c>
      <c r="C47" s="12"/>
      <c r="D47" s="20"/>
      <c r="E47" s="20"/>
    </row>
    <row r="48" spans="1:5" ht="13.5" customHeight="1">
      <c r="A48" s="13" t="s">
        <v>20</v>
      </c>
      <c r="B48" s="13" t="s">
        <v>45</v>
      </c>
      <c r="C48" s="12"/>
      <c r="D48" s="20"/>
      <c r="E48" s="20"/>
    </row>
    <row r="49" spans="1:5" ht="13.5" customHeight="1">
      <c r="A49" s="13" t="s">
        <v>22</v>
      </c>
      <c r="B49" s="13" t="s">
        <v>46</v>
      </c>
      <c r="C49" s="12"/>
      <c r="D49" s="20"/>
      <c r="E49" s="20"/>
    </row>
    <row r="50" spans="1:5" ht="13.5" customHeight="1">
      <c r="A50" s="8"/>
      <c r="B50" s="13" t="s">
        <v>47</v>
      </c>
      <c r="C50" s="12"/>
      <c r="D50" s="21">
        <f>D42</f>
        <v>25021375</v>
      </c>
      <c r="E50" s="21">
        <f>E42</f>
        <v>25221375</v>
      </c>
    </row>
    <row r="51" spans="1:5" ht="13.5" customHeight="1">
      <c r="A51" s="8"/>
      <c r="B51" s="13" t="s">
        <v>48</v>
      </c>
      <c r="C51" s="12"/>
      <c r="D51" s="21">
        <f>D50+D27</f>
        <v>35883327</v>
      </c>
      <c r="E51" s="21">
        <f>E50+E27</f>
        <v>32237156</v>
      </c>
    </row>
    <row r="52" spans="1:5" ht="17.25" customHeight="1">
      <c r="A52" s="8"/>
      <c r="B52" s="11" t="s">
        <v>49</v>
      </c>
      <c r="C52" s="12"/>
      <c r="D52" s="20"/>
      <c r="E52" s="20"/>
    </row>
    <row r="53" spans="1:5" ht="17.25" customHeight="1">
      <c r="A53" s="13" t="s">
        <v>3</v>
      </c>
      <c r="B53" s="13" t="s">
        <v>50</v>
      </c>
      <c r="C53" s="12"/>
      <c r="D53" s="20"/>
      <c r="E53" s="20"/>
    </row>
    <row r="54" spans="1:5" ht="18" customHeight="1">
      <c r="A54" s="13">
        <v>1</v>
      </c>
      <c r="B54" s="13" t="s">
        <v>51</v>
      </c>
      <c r="C54" s="12"/>
      <c r="D54" s="20"/>
      <c r="E54" s="20"/>
    </row>
    <row r="55" spans="1:5" ht="17.25" customHeight="1">
      <c r="A55" s="13">
        <v>2</v>
      </c>
      <c r="B55" s="13" t="s">
        <v>52</v>
      </c>
      <c r="C55" s="12"/>
      <c r="D55" s="20"/>
      <c r="E55" s="20"/>
    </row>
    <row r="56" spans="1:5" ht="19.5" customHeight="1">
      <c r="A56" s="8"/>
      <c r="B56" s="8" t="s">
        <v>53</v>
      </c>
      <c r="C56" s="12"/>
      <c r="D56" s="20">
        <v>0</v>
      </c>
      <c r="E56" s="20">
        <v>0</v>
      </c>
    </row>
    <row r="57" spans="1:5" ht="19.5" customHeight="1">
      <c r="A57" s="8"/>
      <c r="B57" s="8" t="s">
        <v>54</v>
      </c>
      <c r="C57" s="12"/>
      <c r="D57" s="20"/>
      <c r="E57" s="20"/>
    </row>
    <row r="58" spans="1:5" ht="20.25" customHeight="1">
      <c r="A58" s="8"/>
      <c r="B58" s="8" t="s">
        <v>55</v>
      </c>
      <c r="C58" s="12"/>
      <c r="D58" s="20"/>
      <c r="E58" s="20"/>
    </row>
    <row r="59" spans="1:5" ht="20.25" customHeight="1">
      <c r="A59" s="8"/>
      <c r="B59" s="8" t="s">
        <v>163</v>
      </c>
      <c r="C59" s="12"/>
      <c r="D59" s="20">
        <f>SUM(D55:D58)</f>
        <v>0</v>
      </c>
      <c r="E59" s="20">
        <f>SUM(E55:E58)</f>
        <v>0</v>
      </c>
    </row>
    <row r="60" spans="1:5" ht="21.75" customHeight="1">
      <c r="A60" s="13">
        <v>3</v>
      </c>
      <c r="B60" s="13" t="s">
        <v>56</v>
      </c>
      <c r="C60" s="12"/>
      <c r="D60" s="20"/>
      <c r="E60" s="20"/>
    </row>
    <row r="61" spans="1:5" ht="20.25" customHeight="1">
      <c r="A61" s="8"/>
      <c r="B61" s="8" t="s">
        <v>57</v>
      </c>
      <c r="C61" s="12"/>
      <c r="D61" s="20">
        <v>2431504</v>
      </c>
      <c r="E61" s="20">
        <v>336961</v>
      </c>
    </row>
    <row r="62" spans="1:5" ht="23.25" customHeight="1">
      <c r="A62" s="8"/>
      <c r="B62" s="8" t="s">
        <v>58</v>
      </c>
      <c r="C62" s="12"/>
      <c r="D62" s="20">
        <v>2322286</v>
      </c>
      <c r="E62" s="20">
        <v>1215544</v>
      </c>
    </row>
    <row r="63" spans="1:5" ht="22.5" customHeight="1">
      <c r="A63" s="8"/>
      <c r="B63" s="8" t="s">
        <v>59</v>
      </c>
      <c r="C63" s="12"/>
      <c r="D63" s="20">
        <v>36686</v>
      </c>
      <c r="E63" s="20">
        <v>104509</v>
      </c>
    </row>
    <row r="64" spans="1:5" ht="21" customHeight="1">
      <c r="A64" s="8"/>
      <c r="B64" s="8" t="s">
        <v>60</v>
      </c>
      <c r="C64" s="12"/>
      <c r="D64" s="20">
        <v>0</v>
      </c>
      <c r="E64" s="20">
        <v>0</v>
      </c>
    </row>
    <row r="65" spans="1:5" ht="21" customHeight="1">
      <c r="A65" s="8"/>
      <c r="B65" s="8" t="s">
        <v>61</v>
      </c>
      <c r="C65" s="12"/>
      <c r="D65" s="20"/>
      <c r="E65" s="20"/>
    </row>
    <row r="66" spans="1:6" ht="21" customHeight="1">
      <c r="A66" s="8"/>
      <c r="B66" s="8" t="s">
        <v>162</v>
      </c>
      <c r="C66" s="12"/>
      <c r="D66" s="21">
        <f>SUM(D61:D65)</f>
        <v>4790476</v>
      </c>
      <c r="E66" s="21">
        <f>SUM(E61:E65)</f>
        <v>1657014</v>
      </c>
      <c r="F66" s="22"/>
    </row>
    <row r="67" spans="1:5" ht="21" customHeight="1">
      <c r="A67" s="13">
        <v>4</v>
      </c>
      <c r="B67" s="13" t="s">
        <v>62</v>
      </c>
      <c r="C67" s="12"/>
      <c r="D67" s="20"/>
      <c r="E67" s="20"/>
    </row>
    <row r="68" spans="1:5" ht="22.5" customHeight="1">
      <c r="A68" s="13">
        <v>5</v>
      </c>
      <c r="B68" s="13" t="s">
        <v>63</v>
      </c>
      <c r="C68" s="12"/>
      <c r="D68" s="20"/>
      <c r="E68" s="20"/>
    </row>
    <row r="69" spans="1:5" ht="20.25" customHeight="1">
      <c r="A69" s="13"/>
      <c r="B69" s="13" t="s">
        <v>64</v>
      </c>
      <c r="C69" s="12"/>
      <c r="D69" s="21">
        <f>D66+D59</f>
        <v>4790476</v>
      </c>
      <c r="E69" s="21">
        <f>E66+E59</f>
        <v>1657014</v>
      </c>
    </row>
    <row r="70" spans="1:5" ht="21" customHeight="1">
      <c r="A70" s="13" t="s">
        <v>65</v>
      </c>
      <c r="B70" s="13" t="s">
        <v>66</v>
      </c>
      <c r="C70" s="12"/>
      <c r="D70" s="20"/>
      <c r="E70" s="20"/>
    </row>
    <row r="71" spans="1:5" ht="20.25" customHeight="1">
      <c r="A71" s="13">
        <v>1</v>
      </c>
      <c r="B71" s="13" t="s">
        <v>67</v>
      </c>
      <c r="C71" s="12"/>
      <c r="D71" s="20"/>
      <c r="E71" s="20"/>
    </row>
    <row r="72" spans="1:5" ht="18.75" customHeight="1">
      <c r="A72" s="8"/>
      <c r="B72" s="8" t="s">
        <v>68</v>
      </c>
      <c r="C72" s="12"/>
      <c r="D72" s="20"/>
      <c r="E72" s="20"/>
    </row>
    <row r="73" spans="1:5" ht="15.75">
      <c r="A73" s="8"/>
      <c r="B73" s="8" t="s">
        <v>69</v>
      </c>
      <c r="C73" s="12"/>
      <c r="D73" s="20"/>
      <c r="E73" s="20"/>
    </row>
    <row r="74" spans="1:5" ht="15.75">
      <c r="A74" s="8"/>
      <c r="B74" s="8" t="s">
        <v>164</v>
      </c>
      <c r="C74" s="12"/>
      <c r="D74" s="20"/>
      <c r="E74" s="20"/>
    </row>
    <row r="75" spans="1:5" ht="15.75">
      <c r="A75" s="13">
        <v>2</v>
      </c>
      <c r="B75" s="13" t="s">
        <v>70</v>
      </c>
      <c r="C75" s="12"/>
      <c r="D75" s="21">
        <v>25271416</v>
      </c>
      <c r="E75" s="21">
        <v>25271416</v>
      </c>
    </row>
    <row r="76" spans="1:5" ht="15.75">
      <c r="A76" s="13">
        <v>3</v>
      </c>
      <c r="B76" s="13" t="s">
        <v>71</v>
      </c>
      <c r="C76" s="12"/>
      <c r="D76" s="20"/>
      <c r="E76" s="20"/>
    </row>
    <row r="77" spans="1:5" ht="15.75">
      <c r="A77" s="13">
        <v>4</v>
      </c>
      <c r="B77" s="13" t="s">
        <v>62</v>
      </c>
      <c r="C77" s="12"/>
      <c r="D77" s="20"/>
      <c r="E77" s="20"/>
    </row>
    <row r="78" spans="1:6" ht="15.75">
      <c r="A78" s="13"/>
      <c r="B78" s="13" t="s">
        <v>72</v>
      </c>
      <c r="C78" s="12"/>
      <c r="D78" s="20">
        <f>D75+D76</f>
        <v>25271416</v>
      </c>
      <c r="E78" s="20">
        <f>E75+E76</f>
        <v>25271416</v>
      </c>
      <c r="F78" s="22"/>
    </row>
    <row r="79" spans="1:5" ht="15.75">
      <c r="A79" s="13"/>
      <c r="B79" s="13" t="s">
        <v>73</v>
      </c>
      <c r="C79" s="12"/>
      <c r="D79" s="20"/>
      <c r="E79" s="20"/>
    </row>
    <row r="80" spans="1:5" ht="15.75">
      <c r="A80" s="13" t="s">
        <v>74</v>
      </c>
      <c r="B80" s="13" t="s">
        <v>75</v>
      </c>
      <c r="C80" s="12"/>
      <c r="D80" s="20"/>
      <c r="E80" s="20"/>
    </row>
    <row r="81" spans="1:5" ht="30">
      <c r="A81" s="13">
        <v>1</v>
      </c>
      <c r="B81" s="8" t="s">
        <v>76</v>
      </c>
      <c r="C81" s="12"/>
      <c r="D81" s="20"/>
      <c r="E81" s="20"/>
    </row>
    <row r="82" spans="1:5" ht="30">
      <c r="A82" s="13">
        <v>2</v>
      </c>
      <c r="B82" s="8" t="s">
        <v>90</v>
      </c>
      <c r="C82" s="12"/>
      <c r="D82" s="20"/>
      <c r="E82" s="20"/>
    </row>
    <row r="83" spans="1:5" ht="15.75">
      <c r="A83" s="13">
        <v>3</v>
      </c>
      <c r="B83" s="8" t="s">
        <v>77</v>
      </c>
      <c r="C83" s="12"/>
      <c r="D83" s="20">
        <v>100000</v>
      </c>
      <c r="E83" s="20">
        <v>100000</v>
      </c>
    </row>
    <row r="84" spans="1:5" ht="15.75">
      <c r="A84" s="13">
        <v>4</v>
      </c>
      <c r="B84" s="8" t="s">
        <v>78</v>
      </c>
      <c r="C84" s="12"/>
      <c r="D84" s="20"/>
      <c r="E84" s="20"/>
    </row>
    <row r="85" spans="1:5" ht="15.75">
      <c r="A85" s="13">
        <v>5</v>
      </c>
      <c r="B85" s="8" t="s">
        <v>79</v>
      </c>
      <c r="C85" s="12"/>
      <c r="D85" s="20"/>
      <c r="E85" s="20"/>
    </row>
    <row r="86" spans="1:5" ht="15.75">
      <c r="A86" s="13">
        <v>6</v>
      </c>
      <c r="B86" s="8" t="s">
        <v>80</v>
      </c>
      <c r="C86" s="12"/>
      <c r="D86" s="20"/>
      <c r="E86" s="20"/>
    </row>
    <row r="87" spans="1:5" ht="15.75">
      <c r="A87" s="13">
        <v>7</v>
      </c>
      <c r="B87" s="8" t="s">
        <v>81</v>
      </c>
      <c r="C87" s="12"/>
      <c r="D87" s="20">
        <v>121600</v>
      </c>
      <c r="E87" s="20">
        <v>121600</v>
      </c>
    </row>
    <row r="88" spans="1:5" ht="15.75">
      <c r="A88" s="13">
        <v>8</v>
      </c>
      <c r="B88" s="8" t="s">
        <v>82</v>
      </c>
      <c r="C88" s="12"/>
      <c r="D88" s="20"/>
      <c r="E88" s="20"/>
    </row>
    <row r="89" spans="1:5" ht="15.75">
      <c r="A89" s="13">
        <v>9</v>
      </c>
      <c r="B89" s="8" t="s">
        <v>83</v>
      </c>
      <c r="C89" s="12"/>
      <c r="D89" s="20">
        <v>4855140</v>
      </c>
      <c r="E89" s="20">
        <v>4355139</v>
      </c>
    </row>
    <row r="90" spans="1:5" ht="15.75">
      <c r="A90" s="13">
        <v>10</v>
      </c>
      <c r="B90" s="8" t="s">
        <v>84</v>
      </c>
      <c r="C90" s="12"/>
      <c r="D90" s="20">
        <f>'SIPAS NATYRES'!C29</f>
        <v>744695.1</v>
      </c>
      <c r="E90" s="20">
        <v>731987</v>
      </c>
    </row>
    <row r="91" spans="1:5" ht="15.75">
      <c r="A91" s="8"/>
      <c r="B91" s="13" t="s">
        <v>85</v>
      </c>
      <c r="C91" s="12"/>
      <c r="D91" s="21">
        <f>SUM(D80:D90)</f>
        <v>5821435.1</v>
      </c>
      <c r="E91" s="21">
        <f>SUM(E80:E90)</f>
        <v>5308726</v>
      </c>
    </row>
    <row r="92" spans="1:5" ht="15.75">
      <c r="A92" s="8"/>
      <c r="B92" s="13" t="s">
        <v>86</v>
      </c>
      <c r="C92" s="12"/>
      <c r="D92" s="21">
        <f>D91+D78+D69</f>
        <v>35883327.1</v>
      </c>
      <c r="E92" s="21">
        <f>E91+E78+E69</f>
        <v>32237156</v>
      </c>
    </row>
    <row r="93" spans="1:5" ht="15.75">
      <c r="A93" s="1"/>
      <c r="B93" s="29" t="s">
        <v>183</v>
      </c>
      <c r="C93" s="30" t="s">
        <v>217</v>
      </c>
      <c r="D93" s="30"/>
      <c r="E93" s="29"/>
    </row>
    <row r="94" spans="2:5" ht="12.75">
      <c r="B94" s="29" t="s">
        <v>188</v>
      </c>
      <c r="C94" s="29"/>
      <c r="D94" s="29" t="s">
        <v>218</v>
      </c>
      <c r="E94" s="29"/>
    </row>
    <row r="95" spans="4:5" ht="12.75">
      <c r="D95" s="22">
        <f>D92-D51</f>
        <v>0.10000000149011612</v>
      </c>
      <c r="E95" s="22">
        <f>E92-E51</f>
        <v>0</v>
      </c>
    </row>
  </sheetData>
  <sheetProtection/>
  <mergeCells count="6">
    <mergeCell ref="D40:D41"/>
    <mergeCell ref="E40:E41"/>
    <mergeCell ref="A2:A3"/>
    <mergeCell ref="B2:B3"/>
    <mergeCell ref="A40:A41"/>
    <mergeCell ref="C40:C41"/>
  </mergeCells>
  <printOptions/>
  <pageMargins left="0.45" right="0.2" top="0.31" bottom="0.35" header="0.18" footer="0.1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13">
      <selection activeCell="B41" sqref="B41"/>
    </sheetView>
  </sheetViews>
  <sheetFormatPr defaultColWidth="9.140625" defaultRowHeight="12.75"/>
  <cols>
    <col min="1" max="1" width="3.28125" style="0" customWidth="1"/>
    <col min="2" max="2" width="68.421875" style="0" customWidth="1"/>
    <col min="3" max="3" width="14.57421875" style="0" customWidth="1"/>
    <col min="4" max="4" width="12.8515625" style="0" customWidth="1"/>
  </cols>
  <sheetData>
    <row r="2" ht="15.75">
      <c r="A2" s="2" t="s">
        <v>91</v>
      </c>
    </row>
    <row r="3" spans="1:4" ht="16.5" thickBot="1">
      <c r="A3" s="1"/>
      <c r="B3" t="s">
        <v>176</v>
      </c>
      <c r="C3">
        <v>2013</v>
      </c>
      <c r="D3">
        <v>2012</v>
      </c>
    </row>
    <row r="4" spans="1:4" ht="17.25" customHeight="1" thickBot="1">
      <c r="A4" s="17"/>
      <c r="B4" s="14" t="s">
        <v>92</v>
      </c>
      <c r="C4" s="20">
        <v>8089678</v>
      </c>
      <c r="D4" s="20">
        <v>9046852</v>
      </c>
    </row>
    <row r="5" spans="1:4" ht="16.5" thickBot="1">
      <c r="A5" s="18"/>
      <c r="B5" s="14" t="s">
        <v>213</v>
      </c>
      <c r="C5" s="20">
        <v>0</v>
      </c>
      <c r="D5" s="20">
        <v>0</v>
      </c>
    </row>
    <row r="6" spans="1:4" ht="21.75" customHeight="1">
      <c r="A6" s="102"/>
      <c r="B6" s="14" t="s">
        <v>93</v>
      </c>
      <c r="C6" s="99">
        <v>314100</v>
      </c>
      <c r="D6" s="99">
        <v>-1140000</v>
      </c>
    </row>
    <row r="7" spans="1:4" ht="17.25" customHeight="1">
      <c r="A7" s="103"/>
      <c r="B7" s="12" t="s">
        <v>94</v>
      </c>
      <c r="C7" s="99"/>
      <c r="D7" s="99"/>
    </row>
    <row r="8" spans="1:4" ht="17.25" customHeight="1" thickBot="1">
      <c r="A8" s="104"/>
      <c r="B8" s="12" t="s">
        <v>95</v>
      </c>
      <c r="C8" s="99"/>
      <c r="D8" s="99"/>
    </row>
    <row r="9" spans="1:4" ht="20.25" customHeight="1" thickBot="1">
      <c r="A9" s="18"/>
      <c r="B9" s="12" t="s">
        <v>96</v>
      </c>
      <c r="C9" s="20">
        <v>0</v>
      </c>
      <c r="D9" s="20">
        <v>0</v>
      </c>
    </row>
    <row r="10" spans="1:4" ht="21" customHeight="1" thickBot="1">
      <c r="A10" s="18"/>
      <c r="B10" s="12" t="s">
        <v>97</v>
      </c>
      <c r="C10" s="20">
        <v>-5467422</v>
      </c>
      <c r="D10" s="20">
        <v>-5815603</v>
      </c>
    </row>
    <row r="11" spans="1:4" ht="21.75" customHeight="1" thickBot="1">
      <c r="A11" s="18"/>
      <c r="B11" s="12" t="s">
        <v>98</v>
      </c>
      <c r="C11" s="20">
        <v>-303345</v>
      </c>
      <c r="D11" s="20">
        <v>-181800</v>
      </c>
    </row>
    <row r="12" spans="1:4" ht="22.5" customHeight="1" thickBot="1">
      <c r="A12" s="18"/>
      <c r="B12" s="12" t="s">
        <v>99</v>
      </c>
      <c r="C12" s="20"/>
      <c r="D12" s="20"/>
    </row>
    <row r="13" spans="1:4" ht="18" customHeight="1" thickBot="1">
      <c r="A13" s="18"/>
      <c r="B13" s="12" t="s">
        <v>100</v>
      </c>
      <c r="C13" s="20">
        <v>-1376000</v>
      </c>
      <c r="D13" s="20">
        <v>-1088000</v>
      </c>
    </row>
    <row r="14" spans="1:4" ht="18.75" customHeight="1" thickBot="1">
      <c r="A14" s="18"/>
      <c r="B14" s="12" t="s">
        <v>101</v>
      </c>
      <c r="C14" s="20">
        <v>-229792</v>
      </c>
      <c r="D14" s="20">
        <v>-248496</v>
      </c>
    </row>
    <row r="15" spans="1:4" ht="22.5" customHeight="1" thickBot="1">
      <c r="A15" s="18"/>
      <c r="B15" s="12" t="s">
        <v>102</v>
      </c>
      <c r="C15" s="20"/>
      <c r="D15" s="20"/>
    </row>
    <row r="16" spans="1:4" ht="21" customHeight="1" thickBot="1">
      <c r="A16" s="18"/>
      <c r="B16" s="12" t="s">
        <v>103</v>
      </c>
      <c r="C16" s="20">
        <v>-200000</v>
      </c>
      <c r="D16" s="20">
        <v>-400000</v>
      </c>
    </row>
    <row r="17" spans="1:4" ht="23.25" customHeight="1" thickBot="1">
      <c r="A17" s="18"/>
      <c r="B17" s="14" t="s">
        <v>104</v>
      </c>
      <c r="C17" s="20">
        <f>SUM(C4:C16)</f>
        <v>827219</v>
      </c>
      <c r="D17" s="20">
        <f>SUM(D4:D16)</f>
        <v>172953</v>
      </c>
    </row>
    <row r="18" spans="1:4" ht="16.5" thickBot="1">
      <c r="A18" s="18"/>
      <c r="B18" s="12"/>
      <c r="C18" s="20"/>
      <c r="D18" s="20"/>
    </row>
    <row r="19" spans="1:4" ht="23.25" customHeight="1" thickBot="1">
      <c r="A19" s="18"/>
      <c r="B19" s="12" t="s">
        <v>105</v>
      </c>
      <c r="C19" s="20"/>
      <c r="D19" s="20"/>
    </row>
    <row r="20" spans="1:4" ht="21.75" customHeight="1" thickBot="1">
      <c r="A20" s="18"/>
      <c r="B20" s="12" t="s">
        <v>106</v>
      </c>
      <c r="C20" s="20"/>
      <c r="D20" s="20"/>
    </row>
    <row r="21" spans="1:4" ht="21" customHeight="1" thickBot="1">
      <c r="A21" s="18"/>
      <c r="B21" s="12" t="s">
        <v>107</v>
      </c>
      <c r="C21" s="20">
        <v>220</v>
      </c>
      <c r="D21" s="20">
        <v>640365</v>
      </c>
    </row>
    <row r="22" spans="1:4" ht="21.75" customHeight="1" thickBot="1">
      <c r="A22" s="18"/>
      <c r="B22" s="12" t="s">
        <v>108</v>
      </c>
      <c r="C22" s="20"/>
      <c r="D22" s="20"/>
    </row>
    <row r="23" spans="1:4" ht="22.5" customHeight="1" thickBot="1">
      <c r="A23" s="18"/>
      <c r="B23" s="12" t="s">
        <v>109</v>
      </c>
      <c r="C23" s="20"/>
      <c r="D23" s="20"/>
    </row>
    <row r="24" spans="1:4" ht="21.75" customHeight="1" thickBot="1">
      <c r="A24" s="18"/>
      <c r="B24" s="12" t="s">
        <v>110</v>
      </c>
      <c r="C24" s="20"/>
      <c r="D24" s="20"/>
    </row>
    <row r="25" spans="1:4" ht="22.5" customHeight="1" thickBot="1">
      <c r="A25" s="18"/>
      <c r="B25" s="12" t="s">
        <v>111</v>
      </c>
      <c r="C25" s="20"/>
      <c r="D25" s="20"/>
    </row>
    <row r="26" spans="1:4" ht="16.5" thickBot="1">
      <c r="A26" s="18"/>
      <c r="B26" s="12"/>
      <c r="C26" s="20"/>
      <c r="D26" s="20"/>
    </row>
    <row r="27" spans="1:4" ht="21.75" customHeight="1" thickBot="1">
      <c r="A27" s="18"/>
      <c r="B27" s="14" t="s">
        <v>112</v>
      </c>
      <c r="C27" s="20">
        <f>SUM(C17:C26)</f>
        <v>827439</v>
      </c>
      <c r="D27" s="20">
        <f>SUM(D17:D26)</f>
        <v>813318</v>
      </c>
    </row>
    <row r="28" spans="1:4" ht="24" customHeight="1" thickBot="1">
      <c r="A28" s="18"/>
      <c r="B28" s="12" t="s">
        <v>113</v>
      </c>
      <c r="C28" s="20">
        <f>C27*10%</f>
        <v>82743.90000000001</v>
      </c>
      <c r="D28" s="20">
        <f>D27*10%</f>
        <v>81331.8</v>
      </c>
    </row>
    <row r="29" spans="1:4" ht="22.5" customHeight="1" thickBot="1">
      <c r="A29" s="18"/>
      <c r="B29" s="14" t="s">
        <v>114</v>
      </c>
      <c r="C29" s="20">
        <f>C27-C28</f>
        <v>744695.1</v>
      </c>
      <c r="D29" s="20">
        <f>D27-D28</f>
        <v>731986.2</v>
      </c>
    </row>
    <row r="30" spans="1:4" ht="21" customHeight="1" thickBot="1">
      <c r="A30" s="18"/>
      <c r="B30" s="12" t="s">
        <v>115</v>
      </c>
      <c r="C30" s="20"/>
      <c r="D30" s="20"/>
    </row>
    <row r="31" spans="1:4" ht="22.5" customHeight="1" thickBot="1">
      <c r="A31" s="18"/>
      <c r="B31" s="12" t="s">
        <v>116</v>
      </c>
      <c r="C31" s="20"/>
      <c r="D31" s="20"/>
    </row>
    <row r="32" spans="1:4" ht="13.5" customHeight="1">
      <c r="A32" s="28"/>
      <c r="B32" s="33"/>
      <c r="C32" s="34"/>
      <c r="D32" s="34"/>
    </row>
    <row r="33" spans="1:4" ht="13.5" customHeight="1">
      <c r="A33" s="28"/>
      <c r="B33" s="33"/>
      <c r="C33" s="34"/>
      <c r="D33" s="34"/>
    </row>
    <row r="34" spans="2:5" ht="13.5" customHeight="1">
      <c r="B34" s="29" t="s">
        <v>183</v>
      </c>
      <c r="C34" s="30" t="s">
        <v>217</v>
      </c>
      <c r="D34" s="30"/>
      <c r="E34" s="29"/>
    </row>
    <row r="35" spans="2:5" ht="13.5" customHeight="1">
      <c r="B35" s="29" t="s">
        <v>188</v>
      </c>
      <c r="C35" s="61" t="s">
        <v>218</v>
      </c>
      <c r="E35" s="29"/>
    </row>
    <row r="36" spans="2:4" ht="13.5" customHeight="1">
      <c r="B36" s="29"/>
      <c r="C36" s="30"/>
      <c r="D36" s="30"/>
    </row>
    <row r="37" spans="2:4" ht="13.5" customHeight="1">
      <c r="B37" s="29"/>
      <c r="C37" s="30"/>
      <c r="D37" s="30"/>
    </row>
    <row r="38" spans="2:4" ht="12" customHeight="1">
      <c r="B38" s="31"/>
      <c r="C38" s="32"/>
      <c r="D38" s="32"/>
    </row>
    <row r="39" spans="3:4" ht="12.75">
      <c r="C39" s="22"/>
      <c r="D39" s="22"/>
    </row>
    <row r="40" spans="3:4" ht="12.75">
      <c r="C40" s="22"/>
      <c r="D40" s="22"/>
    </row>
    <row r="41" spans="3:4" ht="12.75">
      <c r="C41" s="22"/>
      <c r="D41" s="22"/>
    </row>
    <row r="42" spans="3:4" ht="12.75">
      <c r="C42" s="22"/>
      <c r="D42" s="22"/>
    </row>
    <row r="43" spans="3:4" ht="12.75">
      <c r="C43" s="22"/>
      <c r="D43" s="22"/>
    </row>
    <row r="44" spans="3:4" ht="12.75">
      <c r="C44" s="22"/>
      <c r="D44" s="22"/>
    </row>
    <row r="45" spans="3:4" ht="12.75">
      <c r="C45" s="22"/>
      <c r="D45" s="22"/>
    </row>
  </sheetData>
  <sheetProtection/>
  <mergeCells count="3">
    <mergeCell ref="A6:A8"/>
    <mergeCell ref="C6:C8"/>
    <mergeCell ref="D6:D8"/>
  </mergeCells>
  <printOptions/>
  <pageMargins left="0.2" right="0.22" top="0.42" bottom="0.74" header="0.24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zoomScalePageLayoutView="0" workbookViewId="0" topLeftCell="A16">
      <selection activeCell="E1" sqref="E1:E16384"/>
    </sheetView>
  </sheetViews>
  <sheetFormatPr defaultColWidth="9.140625" defaultRowHeight="12.75"/>
  <cols>
    <col min="1" max="1" width="1.421875" style="0" customWidth="1"/>
    <col min="2" max="2" width="49.8515625" style="0" customWidth="1"/>
    <col min="3" max="3" width="17.140625" style="0" customWidth="1"/>
    <col min="4" max="4" width="15.7109375" style="0" customWidth="1"/>
  </cols>
  <sheetData>
    <row r="2" ht="15.75">
      <c r="A2" s="3" t="s">
        <v>117</v>
      </c>
    </row>
    <row r="3" spans="1:2" ht="15.75">
      <c r="A3" s="4"/>
      <c r="B3" s="5" t="s">
        <v>123</v>
      </c>
    </row>
    <row r="4" spans="1:4" ht="15.75">
      <c r="A4" s="2"/>
      <c r="B4" t="s">
        <v>177</v>
      </c>
      <c r="C4">
        <v>2013</v>
      </c>
      <c r="D4">
        <v>2012</v>
      </c>
    </row>
    <row r="5" spans="1:4" ht="15.75">
      <c r="A5" s="14"/>
      <c r="B5" s="14" t="s">
        <v>118</v>
      </c>
      <c r="C5" s="21"/>
      <c r="D5" s="21"/>
    </row>
    <row r="6" spans="1:4" ht="15.75">
      <c r="A6" s="14"/>
      <c r="B6" s="12" t="s">
        <v>124</v>
      </c>
      <c r="C6" s="20">
        <v>827439</v>
      </c>
      <c r="D6" s="20">
        <v>813318</v>
      </c>
    </row>
    <row r="7" spans="1:4" ht="15.75">
      <c r="A7" s="14"/>
      <c r="B7" s="12" t="s">
        <v>125</v>
      </c>
      <c r="C7" s="20">
        <v>0</v>
      </c>
      <c r="D7" s="20"/>
    </row>
    <row r="8" spans="1:4" ht="15.75">
      <c r="A8" s="14"/>
      <c r="B8" s="12" t="s">
        <v>126</v>
      </c>
      <c r="C8" s="20">
        <v>200000</v>
      </c>
      <c r="D8" s="20">
        <v>400000</v>
      </c>
    </row>
    <row r="9" spans="1:4" ht="15.75">
      <c r="A9" s="14"/>
      <c r="B9" s="12" t="s">
        <v>127</v>
      </c>
      <c r="C9" s="20"/>
      <c r="D9" s="20"/>
    </row>
    <row r="10" spans="1:4" ht="15.75">
      <c r="A10" s="14"/>
      <c r="B10" s="12" t="s">
        <v>128</v>
      </c>
      <c r="C10" s="20"/>
      <c r="D10" s="20"/>
    </row>
    <row r="11" spans="1:4" ht="15.75">
      <c r="A11" s="14"/>
      <c r="B11" s="12" t="s">
        <v>129</v>
      </c>
      <c r="C11" s="20"/>
      <c r="D11" s="20"/>
    </row>
    <row r="12" spans="1:4" ht="15.75">
      <c r="A12" s="105"/>
      <c r="B12" s="12" t="s">
        <v>130</v>
      </c>
      <c r="C12" s="99">
        <v>-856379</v>
      </c>
      <c r="D12" s="99">
        <v>-2030791</v>
      </c>
    </row>
    <row r="13" spans="1:4" ht="15.75">
      <c r="A13" s="105"/>
      <c r="B13" s="12" t="s">
        <v>131</v>
      </c>
      <c r="C13" s="99"/>
      <c r="D13" s="99"/>
    </row>
    <row r="14" spans="1:4" ht="15.75">
      <c r="A14" s="14"/>
      <c r="B14" s="12" t="s">
        <v>132</v>
      </c>
      <c r="C14" s="20">
        <v>-1206466</v>
      </c>
      <c r="D14" s="20">
        <v>288915</v>
      </c>
    </row>
    <row r="15" spans="1:4" ht="31.5">
      <c r="A15" s="14"/>
      <c r="B15" s="12" t="s">
        <v>133</v>
      </c>
      <c r="C15" s="20">
        <v>3133462</v>
      </c>
      <c r="D15" s="20">
        <v>1584275</v>
      </c>
    </row>
    <row r="16" spans="1:4" ht="15.75">
      <c r="A16" s="14"/>
      <c r="B16" s="12" t="s">
        <v>134</v>
      </c>
      <c r="C16" s="20">
        <v>0</v>
      </c>
      <c r="D16" s="20">
        <v>-400000</v>
      </c>
    </row>
    <row r="17" spans="1:4" ht="15.75">
      <c r="A17" s="14"/>
      <c r="B17" s="12" t="s">
        <v>135</v>
      </c>
      <c r="C17" s="20">
        <v>0</v>
      </c>
      <c r="D17" s="20"/>
    </row>
    <row r="18" spans="1:4" ht="15.75">
      <c r="A18" s="14"/>
      <c r="B18" s="12" t="s">
        <v>136</v>
      </c>
      <c r="C18" s="20">
        <v>-82744</v>
      </c>
      <c r="D18" s="20">
        <v>-81331</v>
      </c>
    </row>
    <row r="19" spans="1:4" ht="15.75">
      <c r="A19" s="14"/>
      <c r="B19" s="14" t="s">
        <v>137</v>
      </c>
      <c r="C19" s="20">
        <f>SUM(C6:C18)</f>
        <v>2015312</v>
      </c>
      <c r="D19" s="20">
        <f>SUM(D6:D18)</f>
        <v>574386</v>
      </c>
    </row>
    <row r="20" spans="1:4" ht="15.75">
      <c r="A20" s="14"/>
      <c r="B20" s="14"/>
      <c r="C20" s="20"/>
      <c r="D20" s="20"/>
    </row>
    <row r="21" spans="1:4" ht="15.75">
      <c r="A21" s="14"/>
      <c r="B21" s="19" t="s">
        <v>138</v>
      </c>
      <c r="C21" s="20"/>
      <c r="D21" s="20"/>
    </row>
    <row r="22" spans="1:4" ht="31.5">
      <c r="A22" s="14"/>
      <c r="B22" s="12" t="s">
        <v>139</v>
      </c>
      <c r="C22" s="20"/>
      <c r="D22" s="20"/>
    </row>
    <row r="23" spans="1:4" ht="15.75">
      <c r="A23" s="14"/>
      <c r="B23" s="12" t="s">
        <v>140</v>
      </c>
      <c r="C23" s="20">
        <v>0</v>
      </c>
      <c r="D23" s="20">
        <v>-615968</v>
      </c>
    </row>
    <row r="24" spans="1:4" ht="15.75">
      <c r="A24" s="14"/>
      <c r="B24" s="12" t="s">
        <v>141</v>
      </c>
      <c r="C24" s="20"/>
      <c r="D24" s="20"/>
    </row>
    <row r="25" spans="1:4" ht="15.75">
      <c r="A25" s="14"/>
      <c r="B25" s="12" t="s">
        <v>119</v>
      </c>
      <c r="C25" s="21"/>
      <c r="D25" s="21"/>
    </row>
    <row r="26" spans="1:4" ht="15.75">
      <c r="A26" s="14"/>
      <c r="B26" s="14" t="s">
        <v>142</v>
      </c>
      <c r="C26" s="21">
        <f>SUM(C22:C25)</f>
        <v>0</v>
      </c>
      <c r="D26" s="21">
        <f>SUM(D22:D25)</f>
        <v>-615968</v>
      </c>
    </row>
    <row r="27" spans="1:4" ht="15.75">
      <c r="A27" s="14"/>
      <c r="B27" s="19" t="s">
        <v>165</v>
      </c>
      <c r="C27" s="21"/>
      <c r="D27" s="21"/>
    </row>
    <row r="28" spans="1:4" ht="15.75">
      <c r="A28" s="14"/>
      <c r="B28" s="12" t="s">
        <v>120</v>
      </c>
      <c r="C28" s="20"/>
      <c r="D28" s="20"/>
    </row>
    <row r="29" spans="1:2" ht="15.75">
      <c r="A29" s="14"/>
      <c r="B29" s="12" t="s">
        <v>166</v>
      </c>
    </row>
    <row r="30" spans="1:4" ht="15.75">
      <c r="A30" s="12"/>
      <c r="B30" s="12" t="s">
        <v>167</v>
      </c>
      <c r="C30" s="20">
        <v>0</v>
      </c>
      <c r="D30" s="20">
        <v>-5688547</v>
      </c>
    </row>
    <row r="31" spans="1:4" ht="15.75">
      <c r="A31" s="14"/>
      <c r="B31" s="12" t="s">
        <v>168</v>
      </c>
      <c r="C31" s="21">
        <v>-231986</v>
      </c>
      <c r="D31" s="21"/>
    </row>
    <row r="32" spans="1:4" ht="15.75">
      <c r="A32" s="14"/>
      <c r="B32" s="14" t="s">
        <v>169</v>
      </c>
      <c r="C32" s="21">
        <f>SUM(C28:C31)</f>
        <v>-231986</v>
      </c>
      <c r="D32" s="21">
        <f>SUM(D28:D31)</f>
        <v>-5688547</v>
      </c>
    </row>
    <row r="33" spans="1:4" ht="15.75">
      <c r="A33" s="14"/>
      <c r="B33" s="14"/>
      <c r="C33" s="21"/>
      <c r="D33" s="21"/>
    </row>
    <row r="34" spans="1:4" ht="15.75">
      <c r="A34" s="14"/>
      <c r="B34" s="14" t="s">
        <v>143</v>
      </c>
      <c r="C34" s="20">
        <f>C19+C26+C32</f>
        <v>1783326</v>
      </c>
      <c r="D34" s="20">
        <f>D19+D26+D32</f>
        <v>-5730129</v>
      </c>
    </row>
    <row r="35" spans="1:4" ht="15.75">
      <c r="A35" s="14"/>
      <c r="B35" s="14" t="s">
        <v>121</v>
      </c>
      <c r="C35" s="20">
        <v>1267363</v>
      </c>
      <c r="D35" s="20">
        <v>6997492</v>
      </c>
    </row>
    <row r="36" spans="1:4" ht="15.75">
      <c r="A36" s="14"/>
      <c r="B36" s="14" t="s">
        <v>122</v>
      </c>
      <c r="C36" s="21">
        <f>SUM(C34:C35)</f>
        <v>3050689</v>
      </c>
      <c r="D36" s="21">
        <f>SUM(D34:D35)</f>
        <v>1267363</v>
      </c>
    </row>
    <row r="37" spans="1:4" ht="15.75">
      <c r="A37" s="14"/>
      <c r="B37" s="14"/>
      <c r="C37" s="21"/>
      <c r="D37" s="21"/>
    </row>
    <row r="38" spans="1:4" ht="15.75">
      <c r="A38" s="2"/>
      <c r="B38" s="29" t="s">
        <v>183</v>
      </c>
      <c r="C38" s="30" t="s">
        <v>217</v>
      </c>
      <c r="D38" s="30"/>
    </row>
    <row r="39" spans="2:4" ht="12.75">
      <c r="B39" s="29" t="s">
        <v>188</v>
      </c>
      <c r="C39" s="29"/>
      <c r="D39" s="29" t="s">
        <v>218</v>
      </c>
    </row>
  </sheetData>
  <sheetProtection/>
  <mergeCells count="3">
    <mergeCell ref="A12:A13"/>
    <mergeCell ref="C12:C13"/>
    <mergeCell ref="D12:D13"/>
  </mergeCells>
  <printOptions/>
  <pageMargins left="0.75" right="0.75" top="0.2" bottom="1.38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J26"/>
    </sheetView>
  </sheetViews>
  <sheetFormatPr defaultColWidth="9.140625" defaultRowHeight="12.75"/>
  <cols>
    <col min="1" max="1" width="29.28125" style="0" customWidth="1"/>
    <col min="2" max="2" width="12.140625" style="0" customWidth="1"/>
    <col min="4" max="4" width="9.28125" style="0" customWidth="1"/>
    <col min="5" max="5" width="9.8515625" style="0" customWidth="1"/>
    <col min="6" max="6" width="12.8515625" style="0" customWidth="1"/>
    <col min="7" max="7" width="12.421875" style="0" customWidth="1"/>
    <col min="8" max="8" width="12.28125" style="0" customWidth="1"/>
    <col min="9" max="9" width="8.421875" style="0" customWidth="1"/>
    <col min="10" max="10" width="10.421875" style="0" customWidth="1"/>
  </cols>
  <sheetData>
    <row r="1" spans="1:10" ht="12" customHeight="1">
      <c r="A1" s="35" t="s">
        <v>144</v>
      </c>
      <c r="B1" s="24"/>
      <c r="C1" s="24" t="s">
        <v>178</v>
      </c>
      <c r="D1" s="24"/>
      <c r="E1" s="24"/>
      <c r="F1" s="24"/>
      <c r="G1" s="24"/>
      <c r="H1" s="24"/>
      <c r="I1" s="24"/>
      <c r="J1" s="24"/>
    </row>
    <row r="2" spans="1:10" ht="12" customHeigh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2" customHeight="1">
      <c r="A3" s="36"/>
      <c r="B3" s="106" t="s">
        <v>145</v>
      </c>
      <c r="C3" s="106"/>
      <c r="D3" s="106"/>
      <c r="E3" s="106"/>
      <c r="F3" s="106"/>
      <c r="G3" s="106"/>
      <c r="H3" s="106"/>
      <c r="I3" s="36"/>
      <c r="J3" s="36"/>
    </row>
    <row r="4" spans="1:10" ht="12" customHeight="1">
      <c r="A4" s="107"/>
      <c r="B4" s="107" t="s">
        <v>146</v>
      </c>
      <c r="C4" s="107" t="s">
        <v>78</v>
      </c>
      <c r="D4" s="37" t="s">
        <v>147</v>
      </c>
      <c r="E4" s="107" t="s">
        <v>150</v>
      </c>
      <c r="F4" s="106" t="s">
        <v>151</v>
      </c>
      <c r="G4" s="107" t="s">
        <v>152</v>
      </c>
      <c r="H4" s="107" t="s">
        <v>153</v>
      </c>
      <c r="I4" s="106" t="s">
        <v>154</v>
      </c>
      <c r="J4" s="107" t="s">
        <v>155</v>
      </c>
    </row>
    <row r="5" spans="1:10" ht="12" customHeight="1">
      <c r="A5" s="107"/>
      <c r="B5" s="107"/>
      <c r="C5" s="107"/>
      <c r="D5" s="37" t="s">
        <v>148</v>
      </c>
      <c r="E5" s="107"/>
      <c r="F5" s="106"/>
      <c r="G5" s="107"/>
      <c r="H5" s="107"/>
      <c r="I5" s="106"/>
      <c r="J5" s="107"/>
    </row>
    <row r="6" spans="1:10" ht="12" customHeight="1">
      <c r="A6" s="107"/>
      <c r="B6" s="107"/>
      <c r="C6" s="107"/>
      <c r="D6" s="37" t="s">
        <v>149</v>
      </c>
      <c r="E6" s="107"/>
      <c r="F6" s="106"/>
      <c r="G6" s="107"/>
      <c r="H6" s="107"/>
      <c r="I6" s="106"/>
      <c r="J6" s="107"/>
    </row>
    <row r="7" spans="1:11" ht="18.75" customHeight="1">
      <c r="A7" s="38" t="s">
        <v>195</v>
      </c>
      <c r="B7" s="39">
        <v>100000</v>
      </c>
      <c r="C7" s="39"/>
      <c r="D7" s="39"/>
      <c r="E7" s="39"/>
      <c r="F7" s="39"/>
      <c r="G7" s="39">
        <v>4476739</v>
      </c>
      <c r="H7" s="39">
        <f>SUM(B7:G7)</f>
        <v>4576739</v>
      </c>
      <c r="I7" s="39"/>
      <c r="J7" s="39">
        <f>SUM(H7:I7)</f>
        <v>4576739</v>
      </c>
      <c r="K7" s="40"/>
    </row>
    <row r="8" spans="1:11" ht="18.75" customHeight="1">
      <c r="A8" s="38" t="s">
        <v>157</v>
      </c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8.75" customHeight="1">
      <c r="A9" s="38" t="s">
        <v>158</v>
      </c>
      <c r="B9" s="39"/>
      <c r="C9" s="39"/>
      <c r="D9" s="39"/>
      <c r="E9" s="39"/>
      <c r="F9" s="39"/>
      <c r="G9" s="39"/>
      <c r="H9" s="39"/>
      <c r="I9" s="39"/>
      <c r="J9" s="39"/>
      <c r="K9" s="40"/>
    </row>
    <row r="10" spans="1:11" ht="18.75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40"/>
    </row>
    <row r="11" spans="1:11" ht="18.75" customHeight="1">
      <c r="A11" s="38" t="s">
        <v>161</v>
      </c>
      <c r="B11" s="39"/>
      <c r="C11" s="39"/>
      <c r="D11" s="39"/>
      <c r="E11" s="39"/>
      <c r="F11" s="39"/>
      <c r="G11" s="39">
        <v>731987</v>
      </c>
      <c r="H11" s="39">
        <f>SUM(G11)</f>
        <v>731987</v>
      </c>
      <c r="I11" s="39"/>
      <c r="J11" s="39">
        <f>SUM(H11:I11)</f>
        <v>731987</v>
      </c>
      <c r="K11" s="40"/>
    </row>
    <row r="12" spans="1:11" ht="18.75" customHeight="1">
      <c r="A12" s="38" t="s">
        <v>156</v>
      </c>
      <c r="B12" s="39"/>
      <c r="C12" s="39"/>
      <c r="D12" s="39"/>
      <c r="E12" s="39"/>
      <c r="F12" s="39"/>
      <c r="G12" s="39"/>
      <c r="H12" s="39"/>
      <c r="I12" s="39"/>
      <c r="J12" s="39"/>
      <c r="K12" s="40"/>
    </row>
    <row r="13" spans="1:11" ht="18.75" customHeight="1">
      <c r="A13" s="38" t="s">
        <v>159</v>
      </c>
      <c r="B13" s="39"/>
      <c r="C13" s="39"/>
      <c r="D13" s="39"/>
      <c r="E13" s="39"/>
      <c r="F13" s="39"/>
      <c r="G13" s="39"/>
      <c r="H13" s="39"/>
      <c r="I13" s="39"/>
      <c r="J13" s="39"/>
      <c r="K13" s="40"/>
    </row>
    <row r="14" spans="1:11" ht="18.75" customHeight="1">
      <c r="A14" s="38" t="s">
        <v>160</v>
      </c>
      <c r="B14" s="39"/>
      <c r="C14" s="39"/>
      <c r="D14" s="39"/>
      <c r="E14" s="39"/>
      <c r="F14" s="39"/>
      <c r="G14" s="39"/>
      <c r="H14" s="39"/>
      <c r="I14" s="39"/>
      <c r="J14" s="39"/>
      <c r="K14" s="40"/>
    </row>
    <row r="15" spans="1:11" ht="18.75" customHeight="1">
      <c r="A15" s="38" t="s">
        <v>215</v>
      </c>
      <c r="B15" s="39">
        <v>100000</v>
      </c>
      <c r="C15" s="39"/>
      <c r="D15" s="39"/>
      <c r="E15" s="39"/>
      <c r="F15" s="39"/>
      <c r="G15" s="39">
        <v>5208726</v>
      </c>
      <c r="H15" s="39">
        <f>SUM(B15:G15)</f>
        <v>5308726</v>
      </c>
      <c r="I15" s="39"/>
      <c r="J15" s="39">
        <f>SUM(H15:I15)</f>
        <v>5308726</v>
      </c>
      <c r="K15" s="40"/>
    </row>
    <row r="16" spans="1:11" ht="18.75" customHeight="1">
      <c r="A16" s="38" t="s">
        <v>157</v>
      </c>
      <c r="B16" s="39"/>
      <c r="C16" s="39"/>
      <c r="D16" s="39"/>
      <c r="E16" s="39"/>
      <c r="F16" s="39"/>
      <c r="G16" s="39"/>
      <c r="H16" s="39"/>
      <c r="I16" s="39"/>
      <c r="J16" s="39"/>
      <c r="K16" s="40"/>
    </row>
    <row r="17" spans="1:11" ht="18.75" customHeight="1">
      <c r="A17" s="38" t="s">
        <v>158</v>
      </c>
      <c r="B17" s="39"/>
      <c r="C17" s="39"/>
      <c r="D17" s="39"/>
      <c r="E17" s="39"/>
      <c r="F17" s="39"/>
      <c r="G17" s="39"/>
      <c r="H17" s="39"/>
      <c r="I17" s="39"/>
      <c r="J17" s="39"/>
      <c r="K17" s="40"/>
    </row>
    <row r="18" spans="1:11" ht="18.75" customHeight="1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40"/>
    </row>
    <row r="19" spans="1:11" ht="18.75" customHeight="1">
      <c r="A19" s="38" t="s">
        <v>161</v>
      </c>
      <c r="B19" s="39"/>
      <c r="C19" s="39"/>
      <c r="D19" s="39"/>
      <c r="E19" s="39"/>
      <c r="F19" s="39"/>
      <c r="G19" s="39">
        <v>744695</v>
      </c>
      <c r="H19" s="39">
        <f>SUM(G19)</f>
        <v>744695</v>
      </c>
      <c r="I19" s="39"/>
      <c r="J19" s="39">
        <f>SUM(H19:I19)</f>
        <v>744695</v>
      </c>
      <c r="K19" s="40"/>
    </row>
    <row r="20" spans="1:11" ht="18.75" customHeight="1">
      <c r="A20" s="38" t="s">
        <v>156</v>
      </c>
      <c r="B20" s="39"/>
      <c r="C20" s="39"/>
      <c r="D20" s="39"/>
      <c r="E20" s="39"/>
      <c r="F20" s="39"/>
      <c r="G20" s="39">
        <v>-231986</v>
      </c>
      <c r="H20" s="39">
        <f>SUM(G20)</f>
        <v>-231986</v>
      </c>
      <c r="I20" s="39"/>
      <c r="J20" s="39"/>
      <c r="K20" s="40"/>
    </row>
    <row r="21" spans="1:11" ht="18.75" customHeight="1">
      <c r="A21" s="38" t="s">
        <v>159</v>
      </c>
      <c r="B21" s="39"/>
      <c r="C21" s="39"/>
      <c r="D21" s="39"/>
      <c r="E21" s="39"/>
      <c r="F21" s="39"/>
      <c r="G21" s="39"/>
      <c r="H21" s="39"/>
      <c r="I21" s="39"/>
      <c r="J21" s="39"/>
      <c r="K21" s="40"/>
    </row>
    <row r="22" spans="1:11" ht="18.75" customHeight="1">
      <c r="A22" s="38" t="s">
        <v>160</v>
      </c>
      <c r="B22" s="39"/>
      <c r="C22" s="39"/>
      <c r="D22" s="39"/>
      <c r="E22" s="39"/>
      <c r="F22" s="39"/>
      <c r="G22" s="39"/>
      <c r="H22" s="39"/>
      <c r="I22" s="39"/>
      <c r="J22" s="39"/>
      <c r="K22" s="40"/>
    </row>
    <row r="23" spans="1:11" ht="18.75" customHeight="1">
      <c r="A23" s="38" t="s">
        <v>214</v>
      </c>
      <c r="B23" s="39">
        <v>100000</v>
      </c>
      <c r="C23" s="39"/>
      <c r="D23" s="39"/>
      <c r="E23" s="39"/>
      <c r="F23" s="39"/>
      <c r="G23" s="39">
        <f>SUM(G15:G22)</f>
        <v>5721435</v>
      </c>
      <c r="H23" s="39">
        <f>SUM(B23:G23)</f>
        <v>5821435</v>
      </c>
      <c r="I23" s="39"/>
      <c r="J23" s="39">
        <f>SUM(H23:I23)</f>
        <v>5821435</v>
      </c>
      <c r="K23" s="40"/>
    </row>
    <row r="24" spans="1:11" ht="19.5" customHeight="1">
      <c r="A24" s="24"/>
      <c r="B24" s="40"/>
      <c r="C24" s="40"/>
      <c r="D24" s="40"/>
      <c r="E24" s="40"/>
      <c r="F24" s="40"/>
      <c r="G24" s="40"/>
      <c r="H24" s="40"/>
      <c r="I24" s="40"/>
      <c r="J24" s="60">
        <f>'BILANCI I SHOQERIS TREGTARE'!D91</f>
        <v>5821435.1</v>
      </c>
      <c r="K24" s="40"/>
    </row>
    <row r="25" spans="1:11" ht="19.5" customHeight="1">
      <c r="A25" s="29" t="s">
        <v>183</v>
      </c>
      <c r="B25" s="30" t="s">
        <v>217</v>
      </c>
      <c r="C25" s="30"/>
      <c r="D25" s="29"/>
      <c r="G25" s="40"/>
      <c r="H25" s="40"/>
      <c r="I25" s="40"/>
      <c r="J25" s="40"/>
      <c r="K25" s="40"/>
    </row>
    <row r="26" spans="1:11" ht="19.5" customHeight="1">
      <c r="A26" s="29" t="s">
        <v>180</v>
      </c>
      <c r="B26" s="29"/>
      <c r="C26" s="29" t="s">
        <v>218</v>
      </c>
      <c r="D26" s="29"/>
      <c r="G26" s="40"/>
      <c r="H26" s="40"/>
      <c r="I26" s="40"/>
      <c r="J26" s="40"/>
      <c r="K26" s="40"/>
    </row>
    <row r="27" spans="2:11" ht="19.5" customHeight="1"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ht="19.5" customHeight="1"/>
    <row r="29" ht="19.5" customHeight="1"/>
    <row r="30" ht="19.5" customHeight="1"/>
    <row r="31" ht="19.5" customHeight="1"/>
  </sheetData>
  <sheetProtection/>
  <mergeCells count="10">
    <mergeCell ref="I4:I6"/>
    <mergeCell ref="J4:J6"/>
    <mergeCell ref="B3:H3"/>
    <mergeCell ref="A4:A6"/>
    <mergeCell ref="B4:B6"/>
    <mergeCell ref="C4:C6"/>
    <mergeCell ref="E4:E6"/>
    <mergeCell ref="F4:F6"/>
    <mergeCell ref="G4:G6"/>
    <mergeCell ref="H4:H6"/>
  </mergeCells>
  <printOptions/>
  <pageMargins left="0.32" right="0.17" top="0.31" bottom="0.34" header="0.19" footer="0.2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D28"/>
  <sheetViews>
    <sheetView tabSelected="1" zoomScalePageLayoutView="0" workbookViewId="0" topLeftCell="A1">
      <selection activeCell="A4" sqref="A4:D33"/>
    </sheetView>
  </sheetViews>
  <sheetFormatPr defaultColWidth="9.140625" defaultRowHeight="12.75"/>
  <cols>
    <col min="1" max="1" width="4.57421875" style="0" customWidth="1"/>
    <col min="2" max="2" width="24.28125" style="0" customWidth="1"/>
    <col min="3" max="3" width="12.57421875" style="0" customWidth="1"/>
    <col min="4" max="4" width="13.421875" style="0" customWidth="1"/>
  </cols>
  <sheetData>
    <row r="4" ht="12.75">
      <c r="A4" s="24" t="s">
        <v>182</v>
      </c>
    </row>
    <row r="5" ht="12.75">
      <c r="A5" t="s">
        <v>184</v>
      </c>
    </row>
    <row r="8" ht="12.75">
      <c r="B8" t="s">
        <v>185</v>
      </c>
    </row>
    <row r="12" spans="1:4" ht="12.75">
      <c r="A12" s="25" t="s">
        <v>179</v>
      </c>
      <c r="B12" s="25" t="s">
        <v>186</v>
      </c>
      <c r="C12" s="25" t="s">
        <v>187</v>
      </c>
      <c r="D12" s="25" t="s">
        <v>216</v>
      </c>
    </row>
    <row r="13" spans="1:4" ht="12.75">
      <c r="A13" s="25">
        <v>1</v>
      </c>
      <c r="B13" s="25" t="s">
        <v>190</v>
      </c>
      <c r="C13" s="25" t="s">
        <v>189</v>
      </c>
      <c r="D13" s="23">
        <v>2656666</v>
      </c>
    </row>
    <row r="14" spans="1:4" ht="12.75">
      <c r="A14" s="25">
        <v>2</v>
      </c>
      <c r="B14" s="25" t="s">
        <v>191</v>
      </c>
      <c r="C14" s="25" t="s">
        <v>193</v>
      </c>
      <c r="D14" s="23">
        <v>1368359</v>
      </c>
    </row>
    <row r="15" spans="1:4" ht="12.75">
      <c r="A15" s="25">
        <v>3</v>
      </c>
      <c r="B15" s="25" t="s">
        <v>192</v>
      </c>
      <c r="C15" s="25" t="s">
        <v>194</v>
      </c>
      <c r="D15" s="23">
        <v>1228218</v>
      </c>
    </row>
    <row r="16" spans="1:4" ht="12.75">
      <c r="A16" s="25">
        <v>4</v>
      </c>
      <c r="B16" s="25"/>
      <c r="C16" s="25"/>
      <c r="D16" s="23"/>
    </row>
    <row r="17" spans="1:4" ht="12.75">
      <c r="A17" s="25">
        <v>5</v>
      </c>
      <c r="B17" s="25"/>
      <c r="C17" s="25"/>
      <c r="D17" s="23"/>
    </row>
    <row r="18" spans="1:4" ht="12.75">
      <c r="A18" s="25"/>
      <c r="B18" s="25"/>
      <c r="C18" s="25"/>
      <c r="D18" s="23"/>
    </row>
    <row r="19" spans="1:4" ht="12.75">
      <c r="A19" s="25"/>
      <c r="B19" s="25"/>
      <c r="C19" s="25"/>
      <c r="D19" s="23"/>
    </row>
    <row r="20" spans="1:4" ht="12.75">
      <c r="A20" s="25"/>
      <c r="B20" s="25"/>
      <c r="C20" s="25"/>
      <c r="D20" s="23"/>
    </row>
    <row r="21" spans="1:4" ht="12.75">
      <c r="A21" s="25"/>
      <c r="B21" s="25"/>
      <c r="C21" s="25"/>
      <c r="D21" s="23"/>
    </row>
    <row r="22" spans="1:4" ht="12.75">
      <c r="A22" s="25"/>
      <c r="B22" s="25"/>
      <c r="C22" s="25"/>
      <c r="D22" s="23"/>
    </row>
    <row r="23" spans="1:4" ht="12.75">
      <c r="A23" s="25"/>
      <c r="B23" s="25"/>
      <c r="C23" s="25"/>
      <c r="D23" s="23"/>
    </row>
    <row r="24" spans="1:4" ht="12.75">
      <c r="A24" s="25"/>
      <c r="B24" s="25"/>
      <c r="C24" s="25"/>
      <c r="D24" s="23">
        <f>SUM(D13:D23)</f>
        <v>5253243</v>
      </c>
    </row>
    <row r="25" ht="12.75">
      <c r="D25" s="22"/>
    </row>
    <row r="27" ht="12.75">
      <c r="B27" t="s">
        <v>181</v>
      </c>
    </row>
    <row r="28" ht="12.75">
      <c r="B28" t="s">
        <v>180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:G52"/>
    </sheetView>
  </sheetViews>
  <sheetFormatPr defaultColWidth="9.140625" defaultRowHeight="12.75"/>
  <cols>
    <col min="1" max="1" width="4.7109375" style="0" customWidth="1"/>
    <col min="2" max="2" width="12.7109375" style="0" customWidth="1"/>
    <col min="4" max="4" width="14.28125" style="0" customWidth="1"/>
    <col min="6" max="6" width="11.421875" style="0" customWidth="1"/>
    <col min="7" max="7" width="13.57421875" style="0" customWidth="1"/>
  </cols>
  <sheetData>
    <row r="1" ht="15">
      <c r="B1" s="41" t="s">
        <v>196</v>
      </c>
    </row>
    <row r="2" ht="12.75">
      <c r="B2" s="42" t="s">
        <v>184</v>
      </c>
    </row>
    <row r="3" ht="12.75">
      <c r="B3" s="42"/>
    </row>
    <row r="4" spans="2:7" ht="15.75">
      <c r="B4" s="110" t="s">
        <v>219</v>
      </c>
      <c r="C4" s="110"/>
      <c r="D4" s="110"/>
      <c r="E4" s="110"/>
      <c r="F4" s="110"/>
      <c r="G4" s="110"/>
    </row>
    <row r="6" spans="1:7" ht="12.75" customHeight="1">
      <c r="A6" s="111" t="s">
        <v>197</v>
      </c>
      <c r="B6" s="113" t="s">
        <v>198</v>
      </c>
      <c r="C6" s="111" t="s">
        <v>199</v>
      </c>
      <c r="D6" s="43" t="s">
        <v>200</v>
      </c>
      <c r="E6" s="111" t="s">
        <v>201</v>
      </c>
      <c r="F6" s="111" t="s">
        <v>202</v>
      </c>
      <c r="G6" s="43" t="s">
        <v>200</v>
      </c>
    </row>
    <row r="7" spans="1:7" ht="12.75" customHeight="1">
      <c r="A7" s="112"/>
      <c r="B7" s="114"/>
      <c r="C7" s="112"/>
      <c r="D7" s="44">
        <v>41275</v>
      </c>
      <c r="E7" s="112"/>
      <c r="F7" s="112"/>
      <c r="G7" s="44">
        <v>41639</v>
      </c>
    </row>
    <row r="8" spans="1:7" ht="12.75">
      <c r="A8" s="45">
        <v>1</v>
      </c>
      <c r="B8" s="46" t="s">
        <v>203</v>
      </c>
      <c r="C8" s="45"/>
      <c r="D8" s="47"/>
      <c r="E8" s="47"/>
      <c r="F8" s="47"/>
      <c r="G8" s="47">
        <f aca="true" t="shared" si="0" ref="G8:G16">D8+E8-F8</f>
        <v>0</v>
      </c>
    </row>
    <row r="9" spans="1:7" ht="12.75">
      <c r="A9" s="45">
        <v>2</v>
      </c>
      <c r="B9" s="46" t="s">
        <v>204</v>
      </c>
      <c r="C9" s="45"/>
      <c r="D9" s="47">
        <v>3400000</v>
      </c>
      <c r="E9" s="47">
        <v>0</v>
      </c>
      <c r="F9" s="47"/>
      <c r="G9" s="47">
        <f t="shared" si="0"/>
        <v>3400000</v>
      </c>
    </row>
    <row r="10" spans="1:7" ht="12.75">
      <c r="A10" s="45">
        <v>3</v>
      </c>
      <c r="B10" s="48" t="s">
        <v>205</v>
      </c>
      <c r="C10" s="45"/>
      <c r="D10" s="47">
        <v>17123785</v>
      </c>
      <c r="E10" s="47">
        <v>0</v>
      </c>
      <c r="F10" s="47"/>
      <c r="G10" s="47">
        <f t="shared" si="0"/>
        <v>17123785</v>
      </c>
    </row>
    <row r="11" spans="1:7" ht="12.75">
      <c r="A11" s="45">
        <v>4</v>
      </c>
      <c r="B11" s="48" t="s">
        <v>206</v>
      </c>
      <c r="C11" s="45"/>
      <c r="D11" s="47">
        <v>5403243</v>
      </c>
      <c r="E11" s="47">
        <v>0</v>
      </c>
      <c r="F11" s="47"/>
      <c r="G11" s="47">
        <f t="shared" si="0"/>
        <v>5403243</v>
      </c>
    </row>
    <row r="12" spans="1:7" ht="12.75">
      <c r="A12" s="45">
        <v>5</v>
      </c>
      <c r="B12" s="48" t="s">
        <v>207</v>
      </c>
      <c r="C12" s="45"/>
      <c r="D12" s="47"/>
      <c r="E12" s="26"/>
      <c r="F12" s="47"/>
      <c r="G12" s="47">
        <f t="shared" si="0"/>
        <v>0</v>
      </c>
    </row>
    <row r="13" spans="1:7" ht="12.75">
      <c r="A13" s="45">
        <v>1</v>
      </c>
      <c r="B13" s="48" t="s">
        <v>208</v>
      </c>
      <c r="C13" s="45"/>
      <c r="D13" s="47">
        <v>125000</v>
      </c>
      <c r="E13" s="47">
        <v>0</v>
      </c>
      <c r="F13" s="47"/>
      <c r="G13" s="47">
        <f t="shared" si="0"/>
        <v>125000</v>
      </c>
    </row>
    <row r="14" spans="1:7" ht="12.75">
      <c r="A14" s="45">
        <v>2</v>
      </c>
      <c r="B14" s="25"/>
      <c r="C14" s="45"/>
      <c r="D14" s="47"/>
      <c r="E14" s="47"/>
      <c r="F14" s="47"/>
      <c r="G14" s="47">
        <f t="shared" si="0"/>
        <v>0</v>
      </c>
    </row>
    <row r="15" spans="1:7" ht="12.75">
      <c r="A15" s="45">
        <v>3</v>
      </c>
      <c r="B15" s="25"/>
      <c r="C15" s="45"/>
      <c r="D15" s="47"/>
      <c r="E15" s="47"/>
      <c r="F15" s="47"/>
      <c r="G15" s="47">
        <f t="shared" si="0"/>
        <v>0</v>
      </c>
    </row>
    <row r="16" spans="1:7" ht="13.5" thickBot="1">
      <c r="A16" s="49">
        <v>4</v>
      </c>
      <c r="B16" s="27"/>
      <c r="C16" s="49"/>
      <c r="D16" s="50"/>
      <c r="E16" s="50"/>
      <c r="F16" s="50"/>
      <c r="G16" s="50">
        <f t="shared" si="0"/>
        <v>0</v>
      </c>
    </row>
    <row r="17" spans="1:7" ht="13.5" thickBot="1">
      <c r="A17" s="51"/>
      <c r="B17" s="52" t="s">
        <v>209</v>
      </c>
      <c r="C17" s="53"/>
      <c r="D17" s="54">
        <f>SUM(D8:D16)</f>
        <v>26052028</v>
      </c>
      <c r="E17" s="54">
        <f>SUM(E8:E16)</f>
        <v>0</v>
      </c>
      <c r="F17" s="54">
        <f>SUM(F8:F16)</f>
        <v>0</v>
      </c>
      <c r="G17" s="55">
        <f>SUM(G8:G16)</f>
        <v>26052028</v>
      </c>
    </row>
    <row r="20" spans="2:7" ht="15.75">
      <c r="B20" s="110" t="s">
        <v>220</v>
      </c>
      <c r="C20" s="110"/>
      <c r="D20" s="110"/>
      <c r="E20" s="110"/>
      <c r="F20" s="110"/>
      <c r="G20" s="110"/>
    </row>
    <row r="22" spans="1:7" ht="12.75" customHeight="1">
      <c r="A22" s="111" t="s">
        <v>197</v>
      </c>
      <c r="B22" s="113" t="s">
        <v>198</v>
      </c>
      <c r="C22" s="111" t="s">
        <v>199</v>
      </c>
      <c r="D22" s="43" t="s">
        <v>200</v>
      </c>
      <c r="E22" s="111" t="s">
        <v>201</v>
      </c>
      <c r="F22" s="111" t="s">
        <v>202</v>
      </c>
      <c r="G22" s="43" t="s">
        <v>200</v>
      </c>
    </row>
    <row r="23" spans="1:7" ht="12.75" customHeight="1">
      <c r="A23" s="112"/>
      <c r="B23" s="114"/>
      <c r="C23" s="112"/>
      <c r="D23" s="44">
        <v>41275</v>
      </c>
      <c r="E23" s="112"/>
      <c r="F23" s="112"/>
      <c r="G23" s="44">
        <v>41639</v>
      </c>
    </row>
    <row r="24" spans="1:7" ht="12.75">
      <c r="A24" s="45">
        <v>1</v>
      </c>
      <c r="B24" s="46" t="s">
        <v>203</v>
      </c>
      <c r="C24" s="45"/>
      <c r="D24" s="47">
        <v>0</v>
      </c>
      <c r="E24" s="47">
        <v>0</v>
      </c>
      <c r="F24" s="47"/>
      <c r="G24" s="47">
        <f>D24+E24-F24</f>
        <v>0</v>
      </c>
    </row>
    <row r="25" spans="1:7" ht="12.75">
      <c r="A25" s="45">
        <v>2</v>
      </c>
      <c r="B25" s="46" t="s">
        <v>204</v>
      </c>
      <c r="C25" s="45"/>
      <c r="D25" s="47">
        <v>0</v>
      </c>
      <c r="E25" s="47">
        <v>0</v>
      </c>
      <c r="F25" s="47"/>
      <c r="G25" s="47">
        <f aca="true" t="shared" si="1" ref="G25:G32">D25+E25-F25</f>
        <v>0</v>
      </c>
    </row>
    <row r="26" spans="1:7" ht="12.75">
      <c r="A26" s="45">
        <v>3</v>
      </c>
      <c r="B26" s="48" t="s">
        <v>210</v>
      </c>
      <c r="C26" s="45"/>
      <c r="D26" s="47">
        <v>455653</v>
      </c>
      <c r="E26" s="47">
        <v>100000</v>
      </c>
      <c r="F26" s="47"/>
      <c r="G26" s="47">
        <f t="shared" si="1"/>
        <v>555653</v>
      </c>
    </row>
    <row r="27" spans="1:7" ht="12.75">
      <c r="A27" s="45">
        <v>4</v>
      </c>
      <c r="B27" s="48" t="s">
        <v>206</v>
      </c>
      <c r="C27" s="45"/>
      <c r="D27" s="47">
        <v>350000</v>
      </c>
      <c r="E27" s="47">
        <v>100000</v>
      </c>
      <c r="F27" s="47"/>
      <c r="G27" s="47">
        <f t="shared" si="1"/>
        <v>450000</v>
      </c>
    </row>
    <row r="28" spans="1:7" ht="12.75">
      <c r="A28" s="45">
        <v>5</v>
      </c>
      <c r="B28" s="48" t="s">
        <v>207</v>
      </c>
      <c r="C28" s="45"/>
      <c r="D28" s="47"/>
      <c r="E28" s="47"/>
      <c r="F28" s="47"/>
      <c r="G28" s="47">
        <f t="shared" si="1"/>
        <v>0</v>
      </c>
    </row>
    <row r="29" spans="1:7" ht="12.75">
      <c r="A29" s="45">
        <v>1</v>
      </c>
      <c r="B29" s="48" t="s">
        <v>208</v>
      </c>
      <c r="C29" s="45"/>
      <c r="D29" s="47">
        <v>25000</v>
      </c>
      <c r="E29" s="47">
        <v>0</v>
      </c>
      <c r="F29" s="47">
        <v>0</v>
      </c>
      <c r="G29" s="47">
        <f t="shared" si="1"/>
        <v>25000</v>
      </c>
    </row>
    <row r="30" spans="1:7" ht="12.75">
      <c r="A30" s="45">
        <v>2</v>
      </c>
      <c r="B30" s="25"/>
      <c r="C30" s="45"/>
      <c r="D30" s="47"/>
      <c r="E30" s="47"/>
      <c r="F30" s="47"/>
      <c r="G30" s="47">
        <f t="shared" si="1"/>
        <v>0</v>
      </c>
    </row>
    <row r="31" spans="1:7" ht="12.75">
      <c r="A31" s="45">
        <v>3</v>
      </c>
      <c r="B31" s="25"/>
      <c r="C31" s="45"/>
      <c r="D31" s="47">
        <v>0</v>
      </c>
      <c r="E31" s="47">
        <v>0</v>
      </c>
      <c r="F31" s="47"/>
      <c r="G31" s="47">
        <f t="shared" si="1"/>
        <v>0</v>
      </c>
    </row>
    <row r="32" spans="1:7" ht="13.5" thickBot="1">
      <c r="A32" s="49">
        <v>4</v>
      </c>
      <c r="B32" s="27"/>
      <c r="C32" s="49"/>
      <c r="D32" s="50"/>
      <c r="E32" s="50"/>
      <c r="F32" s="50"/>
      <c r="G32" s="47">
        <f t="shared" si="1"/>
        <v>0</v>
      </c>
    </row>
    <row r="33" spans="1:7" ht="13.5" thickBot="1">
      <c r="A33" s="51"/>
      <c r="B33" s="52" t="s">
        <v>209</v>
      </c>
      <c r="C33" s="53"/>
      <c r="D33" s="54">
        <f>SUM(D24:D32)</f>
        <v>830653</v>
      </c>
      <c r="E33" s="54">
        <f>SUM(E24:E32)</f>
        <v>200000</v>
      </c>
      <c r="F33" s="54">
        <f>SUM(F24:F32)</f>
        <v>0</v>
      </c>
      <c r="G33" s="55">
        <f>SUM(G24:G32)</f>
        <v>1030653</v>
      </c>
    </row>
    <row r="34" ht="12.75">
      <c r="G34" s="56"/>
    </row>
    <row r="36" spans="2:7" ht="15.75">
      <c r="B36" s="110" t="s">
        <v>221</v>
      </c>
      <c r="C36" s="110"/>
      <c r="D36" s="110"/>
      <c r="E36" s="110"/>
      <c r="F36" s="110"/>
      <c r="G36" s="110"/>
    </row>
    <row r="38" spans="1:7" ht="12.75" customHeight="1">
      <c r="A38" s="111" t="s">
        <v>197</v>
      </c>
      <c r="B38" s="113" t="s">
        <v>198</v>
      </c>
      <c r="C38" s="111" t="s">
        <v>199</v>
      </c>
      <c r="D38" s="43" t="s">
        <v>200</v>
      </c>
      <c r="E38" s="111" t="s">
        <v>201</v>
      </c>
      <c r="F38" s="111" t="s">
        <v>202</v>
      </c>
      <c r="G38" s="43" t="s">
        <v>200</v>
      </c>
    </row>
    <row r="39" spans="1:7" ht="12.75" customHeight="1">
      <c r="A39" s="112"/>
      <c r="B39" s="114"/>
      <c r="C39" s="112"/>
      <c r="D39" s="44">
        <v>41275</v>
      </c>
      <c r="E39" s="112"/>
      <c r="F39" s="112"/>
      <c r="G39" s="44">
        <v>41639</v>
      </c>
    </row>
    <row r="40" spans="1:7" ht="12.75">
      <c r="A40" s="45">
        <v>1</v>
      </c>
      <c r="B40" s="46" t="s">
        <v>203</v>
      </c>
      <c r="C40" s="45"/>
      <c r="D40" s="47"/>
      <c r="E40" s="47"/>
      <c r="F40" s="47">
        <v>0</v>
      </c>
      <c r="G40" s="47">
        <f aca="true" t="shared" si="2" ref="G40:G48">D40+E40-F40</f>
        <v>0</v>
      </c>
    </row>
    <row r="41" spans="1:7" ht="12.75">
      <c r="A41" s="45">
        <v>2</v>
      </c>
      <c r="B41" s="48" t="s">
        <v>204</v>
      </c>
      <c r="C41" s="45"/>
      <c r="D41" s="47">
        <v>3400000</v>
      </c>
      <c r="E41" s="47">
        <v>0</v>
      </c>
      <c r="F41" s="47">
        <v>0</v>
      </c>
      <c r="G41" s="47">
        <f t="shared" si="2"/>
        <v>3400000</v>
      </c>
    </row>
    <row r="42" spans="1:7" ht="12.75">
      <c r="A42" s="45">
        <v>3</v>
      </c>
      <c r="B42" s="48" t="s">
        <v>210</v>
      </c>
      <c r="C42" s="45"/>
      <c r="D42" s="47">
        <f>D10-D26</f>
        <v>16668132</v>
      </c>
      <c r="E42" s="47"/>
      <c r="F42" s="47">
        <v>100000</v>
      </c>
      <c r="G42" s="47">
        <f t="shared" si="2"/>
        <v>16568132</v>
      </c>
    </row>
    <row r="43" spans="1:7" ht="12.75">
      <c r="A43" s="45">
        <v>4</v>
      </c>
      <c r="B43" s="48" t="s">
        <v>206</v>
      </c>
      <c r="C43" s="45"/>
      <c r="D43" s="47">
        <f>D11-D27</f>
        <v>5053243</v>
      </c>
      <c r="E43" s="47">
        <v>0</v>
      </c>
      <c r="F43" s="47">
        <v>100000</v>
      </c>
      <c r="G43" s="47">
        <f t="shared" si="2"/>
        <v>4953243</v>
      </c>
    </row>
    <row r="44" spans="1:7" ht="12.75">
      <c r="A44" s="45">
        <v>5</v>
      </c>
      <c r="B44" s="48" t="s">
        <v>207</v>
      </c>
      <c r="C44" s="45"/>
      <c r="D44" s="47">
        <f>D12-D28</f>
        <v>0</v>
      </c>
      <c r="E44" s="26"/>
      <c r="F44" s="47"/>
      <c r="G44" s="47">
        <f t="shared" si="2"/>
        <v>0</v>
      </c>
    </row>
    <row r="45" spans="1:7" ht="12.75">
      <c r="A45" s="45">
        <v>1</v>
      </c>
      <c r="B45" s="48" t="s">
        <v>208</v>
      </c>
      <c r="C45" s="45"/>
      <c r="D45" s="47">
        <f>D13-D29</f>
        <v>100000</v>
      </c>
      <c r="E45" s="47">
        <v>0</v>
      </c>
      <c r="F45" s="47">
        <v>0</v>
      </c>
      <c r="G45" s="47">
        <f t="shared" si="2"/>
        <v>100000</v>
      </c>
    </row>
    <row r="46" spans="1:7" ht="12.75">
      <c r="A46" s="45">
        <v>2</v>
      </c>
      <c r="B46" s="48"/>
      <c r="C46" s="45"/>
      <c r="D46" s="47">
        <f>D14-D30</f>
        <v>0</v>
      </c>
      <c r="E46" s="47"/>
      <c r="F46" s="47"/>
      <c r="G46" s="47">
        <f t="shared" si="2"/>
        <v>0</v>
      </c>
    </row>
    <row r="47" spans="1:7" ht="12.75">
      <c r="A47" s="45">
        <v>3</v>
      </c>
      <c r="B47" s="25"/>
      <c r="C47" s="45"/>
      <c r="D47" s="47"/>
      <c r="E47" s="47"/>
      <c r="F47" s="47"/>
      <c r="G47" s="47">
        <f t="shared" si="2"/>
        <v>0</v>
      </c>
    </row>
    <row r="48" spans="1:7" ht="13.5" thickBot="1">
      <c r="A48" s="49">
        <v>4</v>
      </c>
      <c r="B48" s="27"/>
      <c r="C48" s="49"/>
      <c r="D48" s="50"/>
      <c r="E48" s="50"/>
      <c r="F48" s="50"/>
      <c r="G48" s="50">
        <f t="shared" si="2"/>
        <v>0</v>
      </c>
    </row>
    <row r="49" spans="1:7" ht="13.5" thickBot="1">
      <c r="A49" s="51"/>
      <c r="B49" s="52" t="s">
        <v>209</v>
      </c>
      <c r="C49" s="53"/>
      <c r="D49" s="54">
        <f>SUM(D40:D48)</f>
        <v>25221375</v>
      </c>
      <c r="E49" s="54">
        <f>SUM(E40:E48)</f>
        <v>0</v>
      </c>
      <c r="F49" s="54">
        <f>SUM(F40:F48)</f>
        <v>200000</v>
      </c>
      <c r="G49" s="55">
        <f>SUM(G40:G48)</f>
        <v>25021375</v>
      </c>
    </row>
    <row r="50" spans="1:7" ht="12.75">
      <c r="A50" s="57"/>
      <c r="B50" s="57"/>
      <c r="C50" s="57"/>
      <c r="D50" s="57"/>
      <c r="E50" s="57"/>
      <c r="F50" s="58"/>
      <c r="G50" s="59">
        <f>'BILANCI I SHOQERIS TREGTARE'!D42</f>
        <v>25021375</v>
      </c>
    </row>
    <row r="51" spans="5:7" ht="15.75">
      <c r="E51" s="108" t="s">
        <v>211</v>
      </c>
      <c r="F51" s="108"/>
      <c r="G51" s="108"/>
    </row>
    <row r="52" spans="5:7" ht="12.75">
      <c r="E52" s="109" t="s">
        <v>188</v>
      </c>
      <c r="F52" s="109"/>
      <c r="G52" s="109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1:G51"/>
    <mergeCell ref="E52:G52"/>
    <mergeCell ref="B36:G36"/>
    <mergeCell ref="A38:A39"/>
    <mergeCell ref="B38:B39"/>
    <mergeCell ref="C38:C39"/>
    <mergeCell ref="E38:E39"/>
    <mergeCell ref="F38:F3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shef</cp:lastModifiedBy>
  <cp:lastPrinted>2014-03-03T06:42:46Z</cp:lastPrinted>
  <dcterms:created xsi:type="dcterms:W3CDTF">1996-10-14T23:33:28Z</dcterms:created>
  <dcterms:modified xsi:type="dcterms:W3CDTF">2014-06-16T08:16:46Z</dcterms:modified>
  <cp:category/>
  <cp:version/>
  <cp:contentType/>
  <cp:contentStatus/>
</cp:coreProperties>
</file>