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CASH" sheetId="1" r:id="rId1"/>
    <sheet name="Aktiv" sheetId="2" r:id="rId2"/>
    <sheet name="Pasq kap" sheetId="3" r:id="rId3"/>
    <sheet name="Pasivi" sheetId="4" r:id="rId4"/>
    <sheet name="Ardh+Shpen" sheetId="5" r:id="rId5"/>
  </sheets>
  <definedNames>
    <definedName name="_xlnm.Print_Area" localSheetId="1">'Aktiv'!$A$1:$E$54</definedName>
    <definedName name="_xlnm.Print_Area" localSheetId="4">'Ardh+Shpen'!$A$1:$D$33</definedName>
    <definedName name="_xlnm.Print_Area" localSheetId="0">'CASH'!$A$3:$D$43</definedName>
    <definedName name="_xlnm.Print_Area" localSheetId="3">'Pasivi'!$A$1:$E$51</definedName>
    <definedName name="_xlnm.Print_Area" localSheetId="2">'Pasq kap'!$A$3:$J$24</definedName>
  </definedNames>
  <calcPr fullCalcOnLoad="1"/>
</workbook>
</file>

<file path=xl/sharedStrings.xml><?xml version="1.0" encoding="utf-8"?>
<sst xmlns="http://schemas.openxmlformats.org/spreadsheetml/2006/main" count="240" uniqueCount="190">
  <si>
    <t xml:space="preserve">             3. Pasqyra e levizjeve ne kapitalet e veta  per periudhen</t>
  </si>
  <si>
    <t xml:space="preserve">                         Kapitali aksionar qe i perket aksionareve te shoqerise meme</t>
  </si>
  <si>
    <t>Kapitali aksionar</t>
  </si>
  <si>
    <t xml:space="preserve">Primi i aksionit </t>
  </si>
  <si>
    <t>Aksione te thesarit</t>
  </si>
  <si>
    <t>Rezerva statutore dhe ligjore</t>
  </si>
  <si>
    <t>Fitimi i pa- shperndare</t>
  </si>
  <si>
    <t>Rezerva te tjera</t>
  </si>
  <si>
    <t>Shuma te parashik per rreziqe</t>
  </si>
  <si>
    <t>Totali</t>
  </si>
  <si>
    <t>Efekti i ndryshimeve ne politikat kontabel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</si>
  <si>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</si>
  <si>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</si>
  <si>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</si>
  <si>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</si>
  <si>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</si>
  <si>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</si>
  <si>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</si>
  <si>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</si>
  <si>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</si>
  <si>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</si>
  <si>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</si>
  <si>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 xml:space="preserve">             2. Pasqyra e te ardhurave dhe shpenzimeve per periudhen</t>
  </si>
  <si>
    <t>Nr</t>
  </si>
  <si>
    <t>Pershkrimi i elementeve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</si>
  <si>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</si>
  <si>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</si>
  <si>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</si>
  <si>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</si>
  <si>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</si>
  <si>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</si>
  <si>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</si>
  <si>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 xml:space="preserve"> - shpenzimet per sigurimet shoqerore dhe   shendetesore</t>
  </si>
  <si>
    <t>Amortizimi dhe zhvleresimet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</si>
  <si>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</si>
  <si>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</si>
  <si>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</si>
  <si>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</si>
  <si>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</si>
  <si>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</si>
  <si>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</si>
  <si>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Shpenzimet e tatimit mbi fitimin</t>
  </si>
  <si>
    <t>DETYRIMET DHE KAPITALI</t>
  </si>
  <si>
    <t>Shenime</t>
  </si>
  <si>
    <t>l</t>
  </si>
  <si>
    <t>Detyrimet afatshkurta</t>
  </si>
  <si>
    <t>Derivativet</t>
  </si>
  <si>
    <t>Huamarrjet</t>
  </si>
  <si>
    <t>(i)</t>
  </si>
  <si>
    <t>Huat dhe obligacionet afatshkurtra</t>
  </si>
  <si>
    <t>(ii)</t>
  </si>
  <si>
    <t>Kthimet/Ripagesat e huave afatgjata</t>
  </si>
  <si>
    <t>(iii)</t>
  </si>
  <si>
    <t>Bono te konvertueshme</t>
  </si>
  <si>
    <t>Totali 2</t>
  </si>
  <si>
    <t>Huat dhe parapagimet</t>
  </si>
  <si>
    <t>Te pagueshme ndaj furnitoreve</t>
  </si>
  <si>
    <t>Te pagueshme ndaj punonjesve</t>
  </si>
  <si>
    <t>(iv)</t>
  </si>
  <si>
    <t>(v)</t>
  </si>
  <si>
    <t>Totali 3</t>
  </si>
  <si>
    <t>Grantet dhe te ardhurat e shtyra</t>
  </si>
  <si>
    <t>Provizionet afatshkurtra</t>
  </si>
  <si>
    <t>Totali i detyrimeve afatshkurtra (l)</t>
  </si>
  <si>
    <t>ll</t>
  </si>
  <si>
    <t>Detyrime afatgjata</t>
  </si>
  <si>
    <t>Huat afatgjata</t>
  </si>
  <si>
    <t>Hua, bono dhe detyrime nga qiraja financiare</t>
  </si>
  <si>
    <t>Bonot e konvertueshme</t>
  </si>
  <si>
    <t>Totali 1</t>
  </si>
  <si>
    <t>Huamarrje te tjera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</si>
  <si>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</si>
  <si>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</si>
  <si>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</si>
  <si>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</si>
  <si>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</si>
  <si>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</si>
  <si>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Primi i aksionit</t>
  </si>
  <si>
    <t>Njesite ose aksionet e thesarit (negative)</t>
  </si>
  <si>
    <t>Rezerva statusore</t>
  </si>
  <si>
    <t>Rezerva ligjore</t>
  </si>
  <si>
    <t>Fitimet e pashperndara</t>
  </si>
  <si>
    <t>Fitimi (Humbja) e vitit financiar</t>
  </si>
  <si>
    <t>Totali i Kapitalit (lll)</t>
  </si>
  <si>
    <t>TOTALI I DETYRIMEVE E KAPITALIT (l, ll, lll)</t>
  </si>
  <si>
    <t>AKTIVET</t>
  </si>
  <si>
    <t>Aktivet afatshkurtra</t>
  </si>
  <si>
    <t>Aktive monetare</t>
  </si>
  <si>
    <t xml:space="preserve"> - Derivativet</t>
  </si>
  <si>
    <t xml:space="preserve"> - Aktivet e mbajtura per tregetim</t>
  </si>
  <si>
    <t>Aktive te tjera financiare afatshkurtra</t>
  </si>
  <si>
    <t>Llogari/Kerkesa te arketueshme</t>
  </si>
  <si>
    <t>Llogari/Kerkesa te tjera te arketueshme</t>
  </si>
  <si>
    <t>Investime te tjera financiare</t>
  </si>
  <si>
    <t>Inventari</t>
  </si>
  <si>
    <t>Lendet e para</t>
  </si>
  <si>
    <t>Prodhim ne proces</t>
  </si>
  <si>
    <t>Produkte te gatshme</t>
  </si>
  <si>
    <t>Mallra per shitje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</si>
  <si>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</si>
  <si>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</si>
  <si>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</si>
  <si>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</si>
  <si>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</si>
  <si>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</si>
  <si>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</si>
  <si>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</si>
  <si>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</si>
  <si>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</si>
  <si>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</si>
  <si>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</si>
  <si>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Aktive afatgjata materiale</t>
  </si>
  <si>
    <t>Toka</t>
  </si>
  <si>
    <t>Ndertesa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</si>
  <si>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</si>
  <si>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</si>
  <si>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</si>
  <si>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</si>
  <si>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</si>
  <si>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</si>
  <si>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</si>
  <si>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</si>
  <si>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</si>
  <si>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</si>
  <si>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</si>
  <si>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</si>
  <si>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</si>
  <si>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</si>
  <si>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</si>
  <si>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</si>
  <si>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</si>
  <si>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</si>
  <si>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</si>
  <si>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</si>
  <si>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</si>
  <si>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</si>
  <si>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</si>
  <si>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</si>
  <si>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Paraja neto nga aktivitetet e shfrytezimit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</si>
  <si>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</si>
  <si>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</si>
  <si>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</si>
  <si>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</si>
  <si>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</si>
  <si>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</si>
  <si>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Paraja neto e perdorur ne aktivitetet investuese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</si>
  <si>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</si>
  <si>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</si>
  <si>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</si>
  <si>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</si>
  <si>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</si>
  <si>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</si>
  <si>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Rritja/renia neto e mjeteve monetare</t>
  </si>
  <si>
    <t>Mjetet monetare ne fillim te periudhes kontabel</t>
  </si>
  <si>
    <t>Mjetet monetare ne fund te periudhes kontabel</t>
  </si>
  <si>
    <t>Mjete transporti</t>
  </si>
  <si>
    <t>Overdraft</t>
  </si>
  <si>
    <t>a)Para ne banke</t>
  </si>
  <si>
    <t>Detyrime ndaj sig shoq dhe shend</t>
  </si>
  <si>
    <t>Detyrime ndaj TAP</t>
  </si>
  <si>
    <t>(VI)</t>
  </si>
  <si>
    <t>Provizionet lehtesi tatimore</t>
  </si>
  <si>
    <t>Detyrime ndaj TVSH</t>
  </si>
  <si>
    <t>kerkesa per Tatim fitimit</t>
  </si>
  <si>
    <t>Fitimi</t>
  </si>
  <si>
    <t>Shpenzime te panjohura</t>
  </si>
  <si>
    <t>Parapagime</t>
  </si>
  <si>
    <t>Shoqeria STUDIO - LOAD</t>
  </si>
  <si>
    <t>STUDI LOAD</t>
  </si>
  <si>
    <t>Shoqeria STUDIO LOAD</t>
  </si>
  <si>
    <t>Paisje informative</t>
  </si>
  <si>
    <t>Viti 2012</t>
  </si>
  <si>
    <t xml:space="preserve">Fitimi apo humbja nga veprimtaria kryesore </t>
  </si>
  <si>
    <t xml:space="preserve">Totali i shpenzimeve </t>
  </si>
  <si>
    <t>Totali i te ardhurave dhe shpenzimeve financiare</t>
  </si>
  <si>
    <t xml:space="preserve">Fitimi (humbja) para tatimit </t>
  </si>
  <si>
    <t>Fitimi/humbja neto e vitit financiar</t>
  </si>
  <si>
    <t>Mobilje zyre</t>
  </si>
  <si>
    <t>Detyrime te tjera</t>
  </si>
  <si>
    <t>b)Kalim ngurtesim</t>
  </si>
  <si>
    <t>Viti 2013</t>
  </si>
  <si>
    <t xml:space="preserve">                                  Janar  - 31 Dhjetor 2013</t>
  </si>
  <si>
    <t>Pozicioni me 31 dhjetor 2013</t>
  </si>
  <si>
    <t>Pozicioni me 31 dhjetor 2012</t>
  </si>
  <si>
    <t xml:space="preserve">                               Janar - 31 Dhjetor 2013</t>
  </si>
  <si>
    <t xml:space="preserve">             Janar   - 31 Dhjetor 2013</t>
  </si>
  <si>
    <t xml:space="preserve">Shpenzime te tjera </t>
  </si>
  <si>
    <t>Arka</t>
  </si>
  <si>
    <t>Detyrime ndaj Tatimit burim</t>
  </si>
  <si>
    <t>Bilanci Kontabel i dates  01.01.2013 -  31.12.2013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</si>
</sst>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.0_);_(* \(#,##0.0\);_(* &quot;-&quot;?_);_(@_)"/>
    <numFmt numFmtId="170" formatCode="_(* #,##0_);_(* \(#,##0\);_(* &quot;-&quot;?_);_(@_)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164" fontId="1" fillId="0" borderId="10" xfId="42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4" xfId="42" applyNumberFormat="1" applyFont="1" applyBorder="1" applyAlignment="1">
      <alignment/>
    </xf>
    <xf numFmtId="164" fontId="0" fillId="0" borderId="10" xfId="42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8" fillId="0" borderId="0" xfId="0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13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43" fontId="40" fillId="0" borderId="0" xfId="42" applyFont="1" applyAlignment="1">
      <alignment/>
    </xf>
    <xf numFmtId="0" fontId="41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/>
    </xf>
    <xf numFmtId="164" fontId="41" fillId="0" borderId="18" xfId="42" applyNumberFormat="1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/>
    </xf>
    <xf numFmtId="164" fontId="40" fillId="0" borderId="18" xfId="42" applyNumberFormat="1" applyFont="1" applyBorder="1" applyAlignment="1">
      <alignment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vertical="center" wrapText="1"/>
    </xf>
    <xf numFmtId="164" fontId="41" fillId="0" borderId="18" xfId="42" applyNumberFormat="1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vertical="center" wrapText="1"/>
    </xf>
    <xf numFmtId="164" fontId="40" fillId="0" borderId="18" xfId="42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/>
    </xf>
    <xf numFmtId="164" fontId="41" fillId="0" borderId="16" xfId="42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164" fontId="41" fillId="0" borderId="0" xfId="42" applyNumberFormat="1" applyFont="1" applyBorder="1" applyAlignment="1">
      <alignment/>
    </xf>
    <xf numFmtId="164" fontId="41" fillId="0" borderId="19" xfId="42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3" xfId="0" applyFont="1" applyBorder="1" applyAlignment="1">
      <alignment/>
    </xf>
    <xf numFmtId="0" fontId="43" fillId="0" borderId="11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164" fontId="46" fillId="0" borderId="18" xfId="42" applyNumberFormat="1" applyFont="1" applyBorder="1" applyAlignment="1">
      <alignment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horizontal="left" vertical="center" wrapText="1" indent="3"/>
    </xf>
    <xf numFmtId="164" fontId="46" fillId="0" borderId="18" xfId="42" applyNumberFormat="1" applyFont="1" applyBorder="1" applyAlignment="1">
      <alignment horizontal="left" vertical="center" wrapText="1" indent="3"/>
    </xf>
    <xf numFmtId="164" fontId="46" fillId="0" borderId="18" xfId="42" applyNumberFormat="1" applyFont="1" applyBorder="1" applyAlignment="1">
      <alignment vertical="center" wrapText="1"/>
    </xf>
    <xf numFmtId="0" fontId="46" fillId="0" borderId="18" xfId="0" applyFont="1" applyBorder="1" applyAlignment="1">
      <alignment horizontal="left" indent="3"/>
    </xf>
    <xf numFmtId="164" fontId="46" fillId="0" borderId="18" xfId="42" applyNumberFormat="1" applyFont="1" applyBorder="1" applyAlignment="1">
      <alignment horizontal="left" indent="3"/>
    </xf>
    <xf numFmtId="0" fontId="46" fillId="0" borderId="18" xfId="0" applyFont="1" applyBorder="1" applyAlignment="1">
      <alignment vertical="center" wrapText="1"/>
    </xf>
    <xf numFmtId="0" fontId="43" fillId="0" borderId="18" xfId="0" applyFont="1" applyBorder="1" applyAlignment="1">
      <alignment/>
    </xf>
    <xf numFmtId="164" fontId="43" fillId="0" borderId="18" xfId="42" applyNumberFormat="1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164" fontId="47" fillId="0" borderId="18" xfId="42" applyNumberFormat="1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164" fontId="46" fillId="0" borderId="16" xfId="42" applyNumberFormat="1" applyFont="1" applyBorder="1" applyAlignment="1">
      <alignment/>
    </xf>
    <xf numFmtId="0" fontId="46" fillId="0" borderId="17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46" fillId="0" borderId="0" xfId="0" applyFont="1" applyAlignment="1">
      <alignment/>
    </xf>
    <xf numFmtId="43" fontId="43" fillId="0" borderId="0" xfId="42" applyFont="1" applyAlignment="1">
      <alignment/>
    </xf>
    <xf numFmtId="43" fontId="44" fillId="0" borderId="0" xfId="42" applyFont="1" applyAlignment="1">
      <alignment/>
    </xf>
    <xf numFmtId="43" fontId="40" fillId="0" borderId="11" xfId="42" applyFont="1" applyBorder="1" applyAlignment="1">
      <alignment horizontal="center"/>
    </xf>
    <xf numFmtId="0" fontId="40" fillId="0" borderId="16" xfId="0" applyFont="1" applyBorder="1" applyAlignment="1">
      <alignment/>
    </xf>
    <xf numFmtId="164" fontId="40" fillId="0" borderId="16" xfId="42" applyNumberFormat="1" applyFont="1" applyBorder="1" applyAlignment="1">
      <alignment/>
    </xf>
    <xf numFmtId="0" fontId="41" fillId="0" borderId="0" xfId="0" applyFont="1" applyAlignment="1">
      <alignment horizontal="right"/>
    </xf>
    <xf numFmtId="0" fontId="41" fillId="0" borderId="13" xfId="0" applyFont="1" applyBorder="1" applyAlignment="1">
      <alignment horizontal="center"/>
    </xf>
    <xf numFmtId="0" fontId="41" fillId="0" borderId="17" xfId="0" applyFont="1" applyBorder="1" applyAlignment="1">
      <alignment horizontal="center" vertical="center" wrapText="1" shrinkToFit="1"/>
    </xf>
    <xf numFmtId="0" fontId="41" fillId="0" borderId="18" xfId="0" applyFont="1" applyBorder="1" applyAlignment="1">
      <alignment horizontal="left" vertical="center" wrapText="1" shrinkToFit="1"/>
    </xf>
    <xf numFmtId="0" fontId="41" fillId="0" borderId="18" xfId="0" applyFont="1" applyBorder="1" applyAlignment="1">
      <alignment vertical="center" wrapText="1" shrinkToFit="1"/>
    </xf>
    <xf numFmtId="164" fontId="41" fillId="0" borderId="18" xfId="42" applyNumberFormat="1" applyFont="1" applyBorder="1" applyAlignment="1">
      <alignment vertical="center" wrapText="1" shrinkToFit="1"/>
    </xf>
    <xf numFmtId="0" fontId="40" fillId="0" borderId="15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13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17" xfId="0" applyFont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164" fontId="43" fillId="0" borderId="10" xfId="42" applyNumberFormat="1" applyFont="1" applyBorder="1" applyAlignment="1">
      <alignment/>
    </xf>
    <xf numFmtId="164" fontId="46" fillId="0" borderId="10" xfId="42" applyNumberFormat="1" applyFont="1" applyBorder="1" applyAlignment="1">
      <alignment vertical="center" wrapText="1"/>
    </xf>
    <xf numFmtId="164" fontId="46" fillId="0" borderId="10" xfId="42" applyNumberFormat="1" applyFont="1" applyBorder="1" applyAlignment="1">
      <alignment/>
    </xf>
    <xf numFmtId="0" fontId="46" fillId="0" borderId="17" xfId="0" applyFont="1" applyBorder="1" applyAlignment="1">
      <alignment horizontal="left" vertical="center" wrapText="1"/>
    </xf>
    <xf numFmtId="0" fontId="43" fillId="0" borderId="15" xfId="0" applyFont="1" applyBorder="1" applyAlignment="1">
      <alignment vertical="center" wrapText="1"/>
    </xf>
    <xf numFmtId="164" fontId="43" fillId="0" borderId="16" xfId="42" applyNumberFormat="1" applyFont="1" applyBorder="1" applyAlignment="1">
      <alignment vertical="center" wrapText="1"/>
    </xf>
    <xf numFmtId="164" fontId="0" fillId="0" borderId="0" xfId="42" applyNumberFormat="1" applyFont="1" applyAlignment="1">
      <alignment/>
    </xf>
    <xf numFmtId="43" fontId="40" fillId="0" borderId="0" xfId="42" applyFont="1" applyBorder="1" applyAlignment="1">
      <alignment horizontal="center"/>
    </xf>
    <xf numFmtId="164" fontId="40" fillId="0" borderId="0" xfId="42" applyNumberFormat="1" applyFont="1" applyBorder="1" applyAlignment="1">
      <alignment/>
    </xf>
    <xf numFmtId="164" fontId="41" fillId="0" borderId="0" xfId="0" applyNumberFormat="1" applyFont="1" applyAlignment="1">
      <alignment/>
    </xf>
    <xf numFmtId="43" fontId="40" fillId="0" borderId="12" xfId="42" applyFont="1" applyBorder="1" applyAlignment="1">
      <alignment horizontal="center"/>
    </xf>
    <xf numFmtId="164" fontId="40" fillId="0" borderId="10" xfId="42" applyNumberFormat="1" applyFont="1" applyBorder="1" applyAlignment="1">
      <alignment/>
    </xf>
    <xf numFmtId="164" fontId="41" fillId="0" borderId="10" xfId="42" applyNumberFormat="1" applyFont="1" applyBorder="1" applyAlignment="1">
      <alignment/>
    </xf>
    <xf numFmtId="164" fontId="40" fillId="0" borderId="14" xfId="42" applyNumberFormat="1" applyFont="1" applyBorder="1" applyAlignment="1">
      <alignment/>
    </xf>
    <xf numFmtId="0" fontId="40" fillId="0" borderId="12" xfId="0" applyFont="1" applyBorder="1" applyAlignment="1">
      <alignment horizontal="center"/>
    </xf>
    <xf numFmtId="164" fontId="41" fillId="0" borderId="10" xfId="42" applyNumberFormat="1" applyFont="1" applyBorder="1" applyAlignment="1">
      <alignment vertical="center" wrapText="1" shrinkToFit="1"/>
    </xf>
    <xf numFmtId="164" fontId="41" fillId="0" borderId="14" xfId="42" applyNumberFormat="1" applyFont="1" applyBorder="1" applyAlignment="1">
      <alignment/>
    </xf>
    <xf numFmtId="164" fontId="43" fillId="0" borderId="14" xfId="42" applyNumberFormat="1" applyFont="1" applyBorder="1" applyAlignment="1">
      <alignment vertical="center" wrapText="1"/>
    </xf>
    <xf numFmtId="164" fontId="0" fillId="0" borderId="23" xfId="42" applyNumberFormat="1" applyBorder="1" applyAlignment="1">
      <alignment/>
    </xf>
    <xf numFmtId="164" fontId="1" fillId="0" borderId="24" xfId="42" applyNumberFormat="1" applyFont="1" applyBorder="1" applyAlignment="1">
      <alignment/>
    </xf>
    <xf numFmtId="164" fontId="1" fillId="0" borderId="23" xfId="42" applyNumberFormat="1" applyFont="1" applyBorder="1" applyAlignment="1">
      <alignment/>
    </xf>
    <xf numFmtId="164" fontId="0" fillId="0" borderId="23" xfId="42" applyNumberFormat="1" applyBorder="1" applyAlignment="1">
      <alignment vertical="center" wrapText="1" shrinkToFit="1"/>
    </xf>
    <xf numFmtId="164" fontId="46" fillId="0" borderId="10" xfId="42" applyNumberFormat="1" applyFont="1" applyBorder="1" applyAlignment="1">
      <alignment horizontal="left" vertical="center" wrapText="1" indent="3"/>
    </xf>
    <xf numFmtId="164" fontId="46" fillId="0" borderId="10" xfId="42" applyNumberFormat="1" applyFont="1" applyBorder="1" applyAlignment="1">
      <alignment horizontal="left" indent="3"/>
    </xf>
    <xf numFmtId="164" fontId="47" fillId="0" borderId="10" xfId="42" applyNumberFormat="1" applyFont="1" applyBorder="1" applyAlignment="1">
      <alignment/>
    </xf>
    <xf numFmtId="164" fontId="46" fillId="0" borderId="14" xfId="42" applyNumberFormat="1" applyFont="1" applyBorder="1" applyAlignment="1">
      <alignment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1">
      <selection activeCell="D11" sqref="D11:D42"/>
    </sheetView>
  </sheetViews>
  <sheetFormatPr defaultColWidth="9.140625" defaultRowHeight="12.75"/>
  <cols>
    <col min="1" max="1" width="2.8515625" style="0" customWidth="1"/>
    <col min="2" max="2" width="64.421875" style="0" customWidth="1"/>
    <col min="3" max="3" width="19.57421875" style="0" customWidth="1"/>
    <col min="4" max="4" width="15.140625" style="0" customWidth="1"/>
    <col min="5" max="5" width="17.28125" style="0" customWidth="1"/>
  </cols>
  <sheetData>
    <row r="2" spans="1:5" ht="13.5" thickBot="1">
      <c r="A2" s="6"/>
      <c r="B2" s="1"/>
      <c r="C2" s="1"/>
      <c r="D2" s="1"/>
      <c r="E2" s="2"/>
    </row>
    <row r="3" spans="1:5" ht="13.5" thickTop="1">
      <c r="A3" s="7"/>
      <c r="B3" s="4"/>
      <c r="C3" s="4"/>
      <c r="D3" s="4"/>
      <c r="E3" s="5"/>
    </row>
    <row r="4" spans="1:5" ht="15.75">
      <c r="A4" s="29"/>
      <c r="B4" s="29" t="s">
        <v>167</v>
      </c>
      <c r="C4" s="12"/>
      <c r="D4" s="12"/>
      <c r="E4" s="8"/>
    </row>
    <row r="5" ht="12.75">
      <c r="E5" s="3"/>
    </row>
    <row r="6" spans="1:5" ht="15.75">
      <c r="A6" s="1"/>
      <c r="B6" s="12" t="s">
        <v>123</v>
      </c>
      <c r="C6" s="12"/>
      <c r="D6" s="12"/>
      <c r="E6" s="10"/>
    </row>
    <row r="7" spans="1:5" ht="15.75">
      <c r="A7" s="72"/>
      <c r="B7" s="72" t="s">
        <v>185</v>
      </c>
      <c r="C7" s="72"/>
      <c r="D7" s="72"/>
      <c r="E7" s="10"/>
    </row>
    <row r="8" spans="1:5" ht="15.75">
      <c r="A8" s="98"/>
      <c r="B8" s="74" t="s">
        <v>124</v>
      </c>
      <c r="C8" s="74"/>
      <c r="D8" s="74"/>
      <c r="E8" s="10"/>
    </row>
    <row r="9" spans="1:5" ht="16.5" thickBot="1">
      <c r="A9" s="98"/>
      <c r="B9" s="98"/>
      <c r="C9" s="98"/>
      <c r="D9" s="98"/>
      <c r="E9" s="10"/>
    </row>
    <row r="10" spans="1:5" ht="16.5" thickTop="1">
      <c r="A10" s="75"/>
      <c r="B10" s="76" t="s">
        <v>125</v>
      </c>
      <c r="C10" s="146" t="s">
        <v>180</v>
      </c>
      <c r="D10" s="147" t="s">
        <v>171</v>
      </c>
      <c r="E10" s="138"/>
    </row>
    <row r="11" spans="1:5" ht="15.75">
      <c r="A11" s="77"/>
      <c r="B11" s="78" t="s">
        <v>126</v>
      </c>
      <c r="C11" s="79">
        <v>4588283</v>
      </c>
      <c r="D11" s="122">
        <v>2558360</v>
      </c>
      <c r="E11" s="138"/>
    </row>
    <row r="12" spans="1:5" ht="15.75">
      <c r="A12" s="77"/>
      <c r="B12" s="78" t="s">
        <v>127</v>
      </c>
      <c r="C12" s="79"/>
      <c r="D12" s="122"/>
      <c r="E12" s="138"/>
    </row>
    <row r="13" spans="1:5" ht="15.75">
      <c r="A13" s="80"/>
      <c r="B13" s="81" t="s">
        <v>128</v>
      </c>
      <c r="C13" s="82">
        <v>2046998</v>
      </c>
      <c r="D13" s="142"/>
      <c r="E13" s="138"/>
    </row>
    <row r="14" spans="1:5" ht="15.75">
      <c r="A14" s="77"/>
      <c r="B14" s="84" t="s">
        <v>129</v>
      </c>
      <c r="C14" s="85"/>
      <c r="D14" s="143"/>
      <c r="E14" s="138"/>
    </row>
    <row r="15" spans="1:5" ht="15.75">
      <c r="A15" s="77"/>
      <c r="B15" s="84" t="s">
        <v>130</v>
      </c>
      <c r="C15" s="85"/>
      <c r="D15" s="143"/>
      <c r="E15" s="138"/>
    </row>
    <row r="16" spans="1:5" ht="15.75">
      <c r="A16" s="77"/>
      <c r="B16" s="84" t="s">
        <v>131</v>
      </c>
      <c r="C16" s="85"/>
      <c r="D16" s="143"/>
      <c r="E16" s="138"/>
    </row>
    <row r="17" spans="1:5" ht="31.5">
      <c r="A17" s="80"/>
      <c r="B17" s="86" t="s">
        <v>132</v>
      </c>
      <c r="C17" s="83">
        <v>-97306</v>
      </c>
      <c r="D17" s="121">
        <v>723692</v>
      </c>
      <c r="E17" s="138"/>
    </row>
    <row r="18" spans="1:5" ht="15.75">
      <c r="A18" s="77"/>
      <c r="B18" s="78" t="s">
        <v>133</v>
      </c>
      <c r="C18" s="79"/>
      <c r="D18" s="122"/>
      <c r="E18" s="138"/>
    </row>
    <row r="19" spans="1:5" ht="15.75">
      <c r="A19" s="77"/>
      <c r="B19" s="78" t="s">
        <v>134</v>
      </c>
      <c r="C19" s="79">
        <v>1967898</v>
      </c>
      <c r="D19" s="122">
        <v>-2178292</v>
      </c>
      <c r="E19" s="138"/>
    </row>
    <row r="20" spans="1:5" ht="15.75">
      <c r="A20" s="77"/>
      <c r="B20" s="87" t="s">
        <v>135</v>
      </c>
      <c r="C20" s="88"/>
      <c r="D20" s="120"/>
      <c r="E20" s="138"/>
    </row>
    <row r="21" spans="1:5" ht="15.75">
      <c r="A21" s="77"/>
      <c r="B21" s="78" t="s">
        <v>136</v>
      </c>
      <c r="C21" s="79"/>
      <c r="D21" s="122"/>
      <c r="E21" s="139"/>
    </row>
    <row r="22" spans="1:5" ht="15.75">
      <c r="A22" s="77"/>
      <c r="B22" s="78" t="s">
        <v>137</v>
      </c>
      <c r="C22" s="79">
        <v>-477651</v>
      </c>
      <c r="D22" s="122">
        <v>-363599</v>
      </c>
      <c r="E22" s="138"/>
    </row>
    <row r="23" spans="1:5" ht="15.75">
      <c r="A23" s="89"/>
      <c r="B23" s="90" t="s">
        <v>138</v>
      </c>
      <c r="C23" s="91">
        <v>8028222</v>
      </c>
      <c r="D23" s="144">
        <v>740161</v>
      </c>
      <c r="E23" s="140"/>
    </row>
    <row r="24" spans="1:5" ht="15.75">
      <c r="A24" s="77"/>
      <c r="B24" s="78"/>
      <c r="C24" s="79"/>
      <c r="D24" s="122"/>
      <c r="E24" s="138"/>
    </row>
    <row r="25" spans="1:5" ht="15.75">
      <c r="A25" s="77"/>
      <c r="B25" s="87" t="s">
        <v>139</v>
      </c>
      <c r="C25" s="88"/>
      <c r="D25" s="120"/>
      <c r="E25" s="138"/>
    </row>
    <row r="26" spans="1:5" ht="15.75">
      <c r="A26" s="77"/>
      <c r="B26" s="78" t="s">
        <v>140</v>
      </c>
      <c r="C26" s="79"/>
      <c r="D26" s="122"/>
      <c r="E26" s="138"/>
    </row>
    <row r="27" spans="1:5" ht="15.75">
      <c r="A27" s="77"/>
      <c r="B27" s="78" t="s">
        <v>141</v>
      </c>
      <c r="C27" s="79">
        <v>-582461</v>
      </c>
      <c r="D27" s="122">
        <v>-4935153</v>
      </c>
      <c r="E27" s="138"/>
    </row>
    <row r="28" spans="1:5" ht="15.75">
      <c r="A28" s="77"/>
      <c r="B28" s="78" t="s">
        <v>142</v>
      </c>
      <c r="C28" s="79"/>
      <c r="D28" s="122"/>
      <c r="E28" s="138"/>
    </row>
    <row r="29" spans="1:5" ht="15.75">
      <c r="A29" s="77"/>
      <c r="B29" s="78" t="s">
        <v>143</v>
      </c>
      <c r="C29" s="79"/>
      <c r="D29" s="122"/>
      <c r="E29" s="138"/>
    </row>
    <row r="30" spans="1:5" ht="15.75">
      <c r="A30" s="77"/>
      <c r="B30" s="78" t="s">
        <v>144</v>
      </c>
      <c r="C30" s="79"/>
      <c r="D30" s="122">
        <v>-1307296</v>
      </c>
      <c r="E30" s="138"/>
    </row>
    <row r="31" spans="1:5" ht="15.75">
      <c r="A31" s="89"/>
      <c r="B31" s="90" t="s">
        <v>145</v>
      </c>
      <c r="C31" s="91"/>
      <c r="D31" s="144"/>
      <c r="E31" s="138"/>
    </row>
    <row r="32" spans="1:5" ht="15.75">
      <c r="A32" s="77"/>
      <c r="B32" s="78"/>
      <c r="C32" s="79"/>
      <c r="D32" s="122"/>
      <c r="E32" s="140"/>
    </row>
    <row r="33" spans="1:5" ht="15.75">
      <c r="A33" s="77"/>
      <c r="B33" s="87" t="s">
        <v>146</v>
      </c>
      <c r="C33" s="88"/>
      <c r="D33" s="120"/>
      <c r="E33" s="138"/>
    </row>
    <row r="34" spans="1:5" ht="15.75">
      <c r="A34" s="77"/>
      <c r="B34" s="78" t="s">
        <v>147</v>
      </c>
      <c r="C34" s="79"/>
      <c r="D34" s="122"/>
      <c r="E34" s="140"/>
    </row>
    <row r="35" spans="1:5" ht="15.75">
      <c r="A35" s="77"/>
      <c r="B35" s="78" t="s">
        <v>148</v>
      </c>
      <c r="C35" s="79"/>
      <c r="D35" s="122"/>
      <c r="E35" s="141"/>
    </row>
    <row r="36" spans="1:5" ht="15.75">
      <c r="A36" s="77"/>
      <c r="B36" s="78" t="s">
        <v>149</v>
      </c>
      <c r="C36" s="79"/>
      <c r="D36" s="122"/>
      <c r="E36" s="141"/>
    </row>
    <row r="37" spans="1:5" ht="15.75">
      <c r="A37" s="77"/>
      <c r="B37" s="78" t="s">
        <v>150</v>
      </c>
      <c r="C37" s="79"/>
      <c r="D37" s="122"/>
      <c r="E37" s="138"/>
    </row>
    <row r="38" spans="1:5" ht="15.75">
      <c r="A38" s="77"/>
      <c r="B38" s="90" t="s">
        <v>151</v>
      </c>
      <c r="C38" s="91"/>
      <c r="D38" s="144"/>
      <c r="E38" s="138"/>
    </row>
    <row r="39" spans="1:5" ht="15.75">
      <c r="A39" s="77"/>
      <c r="B39" s="78"/>
      <c r="C39" s="79">
        <v>7445761</v>
      </c>
      <c r="D39" s="122">
        <v>-5502288</v>
      </c>
      <c r="E39" s="138"/>
    </row>
    <row r="40" spans="1:5" ht="15.75">
      <c r="A40" s="77"/>
      <c r="B40" s="87" t="s">
        <v>152</v>
      </c>
      <c r="C40" s="88">
        <v>7445762</v>
      </c>
      <c r="D40" s="120">
        <v>-5502288.05</v>
      </c>
      <c r="E40" s="138"/>
    </row>
    <row r="41" spans="1:5" ht="15.75">
      <c r="A41" s="77"/>
      <c r="B41" s="87" t="s">
        <v>153</v>
      </c>
      <c r="C41" s="88">
        <v>6111754</v>
      </c>
      <c r="D41" s="120">
        <v>11614042</v>
      </c>
      <c r="E41" s="138"/>
    </row>
    <row r="42" spans="1:5" ht="15.75">
      <c r="A42" s="77"/>
      <c r="B42" s="87" t="s">
        <v>154</v>
      </c>
      <c r="C42" s="88">
        <v>13557516</v>
      </c>
      <c r="D42" s="120">
        <v>6111753.95</v>
      </c>
      <c r="E42" s="138"/>
    </row>
    <row r="43" spans="1:5" ht="16.5" thickBot="1">
      <c r="A43" s="92"/>
      <c r="B43" s="93"/>
      <c r="C43" s="94"/>
      <c r="D43" s="145"/>
      <c r="E43" s="138"/>
    </row>
    <row r="44" spans="1:5" ht="16.5" thickTop="1">
      <c r="A44" s="95"/>
      <c r="B44" s="78"/>
      <c r="C44" s="78"/>
      <c r="D44" s="78"/>
      <c r="E44" s="10"/>
    </row>
    <row r="45" spans="1:5" ht="15.75">
      <c r="A45" s="96"/>
      <c r="B45" s="87"/>
      <c r="C45" s="87"/>
      <c r="D45" s="87"/>
      <c r="E45" s="3"/>
    </row>
    <row r="46" spans="1:5" ht="15.75">
      <c r="A46" s="95"/>
      <c r="B46" s="78"/>
      <c r="C46" s="78"/>
      <c r="D46" s="78"/>
      <c r="E46" s="10"/>
    </row>
    <row r="47" spans="1:5" ht="16.5" thickBot="1">
      <c r="A47" s="13"/>
      <c r="B47" s="14"/>
      <c r="C47" s="14"/>
      <c r="D47" s="14"/>
      <c r="E47" s="9"/>
    </row>
    <row r="48" spans="1:4" ht="15.75" thickTop="1">
      <c r="A48" s="15"/>
      <c r="B48" s="15"/>
      <c r="C48" s="15"/>
      <c r="D48" s="15"/>
    </row>
    <row r="49" spans="1:4" ht="15">
      <c r="A49" s="15"/>
      <c r="B49" s="15"/>
      <c r="C49" s="15"/>
      <c r="D49" s="15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5" ht="15">
      <c r="A53" s="15"/>
      <c r="B53" s="15"/>
      <c r="C53" s="15"/>
      <c r="D53" s="15"/>
      <c r="E53" s="1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</sheetData>
  <sheetProtection/>
  <printOptions/>
  <pageMargins left="0.21" right="0.2" top="0.2" bottom="0.19" header="0.2" footer="0.1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8"/>
  <sheetViews>
    <sheetView zoomScalePageLayoutView="0" workbookViewId="0" topLeftCell="A34">
      <selection activeCell="D104" sqref="D104"/>
    </sheetView>
  </sheetViews>
  <sheetFormatPr defaultColWidth="9.140625" defaultRowHeight="12.75"/>
  <cols>
    <col min="1" max="1" width="4.28125" style="0" customWidth="1"/>
    <col min="2" max="2" width="40.7109375" style="0" customWidth="1"/>
    <col min="3" max="3" width="9.8515625" style="0" customWidth="1"/>
    <col min="4" max="4" width="15.57421875" style="0" customWidth="1"/>
    <col min="5" max="5" width="14.8515625" style="0" customWidth="1"/>
    <col min="6" max="6" width="25.7109375" style="0" customWidth="1"/>
    <col min="7" max="7" width="14.421875" style="0" customWidth="1"/>
    <col min="8" max="8" width="10.7109375" style="0" customWidth="1"/>
    <col min="9" max="9" width="11.28125" style="0" bestFit="1" customWidth="1"/>
    <col min="10" max="10" width="8.7109375" style="0" customWidth="1"/>
    <col min="11" max="11" width="10.00390625" style="0" customWidth="1"/>
    <col min="12" max="13" width="10.28125" style="0" bestFit="1" customWidth="1"/>
    <col min="14" max="14" width="12.8515625" style="0" bestFit="1" customWidth="1"/>
    <col min="15" max="17" width="10.28125" style="0" bestFit="1" customWidth="1"/>
  </cols>
  <sheetData>
    <row r="1" spans="1:6" s="30" customFormat="1" ht="15.75">
      <c r="A1" s="29"/>
      <c r="B1" s="72" t="s">
        <v>168</v>
      </c>
      <c r="C1" s="72"/>
      <c r="D1" s="72"/>
      <c r="E1" s="72"/>
      <c r="F1" s="99"/>
    </row>
    <row r="2" spans="1:6" ht="15">
      <c r="A2" s="6"/>
      <c r="B2" s="34" t="s">
        <v>189</v>
      </c>
      <c r="C2" s="36"/>
      <c r="D2" s="73"/>
      <c r="E2" s="73"/>
      <c r="F2" s="100"/>
    </row>
    <row r="3" spans="1:6" ht="13.5" thickBot="1">
      <c r="A3" s="6"/>
      <c r="B3" s="71"/>
      <c r="C3" s="73"/>
      <c r="D3" s="73"/>
      <c r="E3" s="73"/>
      <c r="F3" s="100"/>
    </row>
    <row r="4" spans="1:6" ht="15.75" thickTop="1">
      <c r="A4" s="24"/>
      <c r="B4" s="38"/>
      <c r="C4" s="38" t="s">
        <v>43</v>
      </c>
      <c r="D4" s="101" t="s">
        <v>180</v>
      </c>
      <c r="E4" s="130" t="s">
        <v>171</v>
      </c>
      <c r="F4" s="127"/>
    </row>
    <row r="5" spans="1:6" ht="15">
      <c r="A5" s="25"/>
      <c r="B5" s="44" t="s">
        <v>85</v>
      </c>
      <c r="C5" s="44"/>
      <c r="D5" s="44"/>
      <c r="E5" s="131"/>
      <c r="F5" s="128"/>
    </row>
    <row r="6" spans="1:6" ht="15">
      <c r="A6" s="26" t="s">
        <v>44</v>
      </c>
      <c r="B6" s="41" t="s">
        <v>86</v>
      </c>
      <c r="C6" s="44"/>
      <c r="D6" s="45"/>
      <c r="E6" s="131"/>
      <c r="F6" s="128"/>
    </row>
    <row r="7" spans="1:6" ht="15">
      <c r="A7" s="27">
        <v>1</v>
      </c>
      <c r="B7" s="41" t="s">
        <v>87</v>
      </c>
      <c r="C7" s="41"/>
      <c r="D7" s="42"/>
      <c r="E7" s="132"/>
      <c r="F7" s="56"/>
    </row>
    <row r="8" spans="1:6" ht="15">
      <c r="A8" s="27"/>
      <c r="B8" s="41" t="s">
        <v>157</v>
      </c>
      <c r="C8" s="41"/>
      <c r="D8" s="42">
        <f>5241386.2+5055509.67</f>
        <v>10296895.870000001</v>
      </c>
      <c r="E8" s="132">
        <f>1845964+1457289.95</f>
        <v>3303253.95</v>
      </c>
      <c r="F8" s="56"/>
    </row>
    <row r="9" spans="1:6" ht="15">
      <c r="A9" s="27"/>
      <c r="B9" s="41" t="s">
        <v>179</v>
      </c>
      <c r="C9" s="41"/>
      <c r="D9" s="42"/>
      <c r="E9" s="132">
        <f>2808500</f>
        <v>2808500</v>
      </c>
      <c r="F9" s="56"/>
    </row>
    <row r="10" spans="1:6" ht="15">
      <c r="A10" s="27">
        <v>2</v>
      </c>
      <c r="B10" s="41" t="s">
        <v>187</v>
      </c>
      <c r="C10" s="41"/>
      <c r="D10" s="42">
        <v>3260619.75</v>
      </c>
      <c r="E10" s="132"/>
      <c r="F10" s="56"/>
    </row>
    <row r="11" spans="1:6" ht="15">
      <c r="A11" s="27" t="s">
        <v>48</v>
      </c>
      <c r="B11" s="97" t="s">
        <v>88</v>
      </c>
      <c r="C11" s="41"/>
      <c r="D11" s="42"/>
      <c r="E11" s="132"/>
      <c r="F11" s="56"/>
    </row>
    <row r="12" spans="1:17" ht="15">
      <c r="A12" s="27" t="s">
        <v>50</v>
      </c>
      <c r="B12" s="97" t="s">
        <v>89</v>
      </c>
      <c r="C12" s="41"/>
      <c r="D12" s="42"/>
      <c r="E12" s="132"/>
      <c r="F12" s="56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7" ht="15">
      <c r="A13" s="27"/>
      <c r="B13" s="44" t="s">
        <v>54</v>
      </c>
      <c r="C13" s="41"/>
      <c r="D13" s="45">
        <f>SUM(D6:D12)</f>
        <v>13557515.620000001</v>
      </c>
      <c r="E13" s="131">
        <f>SUM(E7:E12)</f>
        <v>6111753.95</v>
      </c>
      <c r="F13" s="128"/>
      <c r="G13" s="158"/>
      <c r="H13" s="159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7" ht="15">
      <c r="A14" s="27">
        <v>3</v>
      </c>
      <c r="B14" s="41" t="s">
        <v>90</v>
      </c>
      <c r="C14" s="41"/>
      <c r="D14" s="42"/>
      <c r="E14" s="132"/>
      <c r="F14" s="56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7" ht="15">
      <c r="A15" s="27" t="s">
        <v>48</v>
      </c>
      <c r="B15" s="97" t="s">
        <v>91</v>
      </c>
      <c r="C15" s="41"/>
      <c r="D15" s="42">
        <v>2078963.43</v>
      </c>
      <c r="E15" s="132">
        <v>1968480</v>
      </c>
      <c r="F15" s="56"/>
      <c r="G15" s="158"/>
      <c r="H15" s="159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7" ht="15">
      <c r="A16" s="27" t="s">
        <v>50</v>
      </c>
      <c r="B16" s="97" t="s">
        <v>92</v>
      </c>
      <c r="C16" s="41"/>
      <c r="D16" s="42"/>
      <c r="E16" s="132"/>
      <c r="F16" s="56"/>
      <c r="G16" s="158"/>
      <c r="H16" s="159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5">
      <c r="A17" s="27" t="s">
        <v>52</v>
      </c>
      <c r="B17" s="97" t="s">
        <v>163</v>
      </c>
      <c r="C17" s="41"/>
      <c r="D17" s="42">
        <v>507833</v>
      </c>
      <c r="E17" s="132">
        <v>521010</v>
      </c>
      <c r="F17" s="56"/>
      <c r="G17" s="158"/>
      <c r="H17" s="159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ht="15">
      <c r="A18" s="27" t="s">
        <v>58</v>
      </c>
      <c r="B18" s="97" t="s">
        <v>93</v>
      </c>
      <c r="C18" s="41"/>
      <c r="D18" s="42"/>
      <c r="E18" s="132"/>
      <c r="F18" s="56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ht="15">
      <c r="A19" s="27"/>
      <c r="B19" s="44" t="s">
        <v>60</v>
      </c>
      <c r="C19" s="41"/>
      <c r="D19" s="45">
        <f>SUM(D14:D18)</f>
        <v>2586796.4299999997</v>
      </c>
      <c r="E19" s="131">
        <f>SUM(E14:E18)</f>
        <v>2489490</v>
      </c>
      <c r="F19" s="128"/>
      <c r="G19" s="159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7" ht="15">
      <c r="A20" s="27">
        <v>4</v>
      </c>
      <c r="B20" s="41" t="s">
        <v>94</v>
      </c>
      <c r="C20" s="41"/>
      <c r="D20" s="42"/>
      <c r="E20" s="132"/>
      <c r="F20" s="56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7" ht="15">
      <c r="A21" s="27" t="s">
        <v>48</v>
      </c>
      <c r="B21" s="97" t="s">
        <v>95</v>
      </c>
      <c r="C21" s="41"/>
      <c r="D21" s="42"/>
      <c r="E21" s="132"/>
      <c r="F21" s="56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7" ht="15">
      <c r="A22" s="27" t="s">
        <v>50</v>
      </c>
      <c r="B22" s="97" t="s">
        <v>96</v>
      </c>
      <c r="C22" s="41"/>
      <c r="D22" s="42"/>
      <c r="E22" s="132"/>
      <c r="F22" s="56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7" ht="15">
      <c r="A23" s="27" t="s">
        <v>52</v>
      </c>
      <c r="B23" s="97" t="s">
        <v>97</v>
      </c>
      <c r="C23" s="41"/>
      <c r="D23" s="42"/>
      <c r="E23" s="132"/>
      <c r="F23" s="56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7" ht="15">
      <c r="A24" s="27" t="s">
        <v>58</v>
      </c>
      <c r="B24" s="97" t="s">
        <v>98</v>
      </c>
      <c r="C24" s="41"/>
      <c r="D24" s="42"/>
      <c r="E24" s="132"/>
      <c r="F24" s="56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7" ht="15">
      <c r="A25" s="27" t="s">
        <v>59</v>
      </c>
      <c r="B25" s="97" t="s">
        <v>99</v>
      </c>
      <c r="C25" s="41"/>
      <c r="D25" s="42"/>
      <c r="E25" s="132"/>
      <c r="F25" s="56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7" ht="15">
      <c r="A26" s="27"/>
      <c r="B26" s="44" t="s">
        <v>100</v>
      </c>
      <c r="C26" s="44"/>
      <c r="D26" s="45"/>
      <c r="E26" s="131"/>
      <c r="F26" s="12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7" ht="15">
      <c r="A27" s="27">
        <v>5</v>
      </c>
      <c r="B27" s="41" t="s">
        <v>101</v>
      </c>
      <c r="C27" s="41"/>
      <c r="D27" s="42"/>
      <c r="E27" s="132"/>
      <c r="F27" s="56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7" ht="15">
      <c r="A28" s="27">
        <v>6</v>
      </c>
      <c r="B28" s="41" t="s">
        <v>102</v>
      </c>
      <c r="C28" s="41"/>
      <c r="D28" s="42"/>
      <c r="E28" s="132"/>
      <c r="F28" s="56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7" ht="15">
      <c r="A29" s="27">
        <v>7</v>
      </c>
      <c r="B29" s="41" t="s">
        <v>103</v>
      </c>
      <c r="C29" s="41"/>
      <c r="D29" s="42">
        <v>950300</v>
      </c>
      <c r="E29" s="132">
        <v>950300</v>
      </c>
      <c r="F29" s="56"/>
      <c r="G29" s="159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7" ht="15">
      <c r="A30" s="26"/>
      <c r="B30" s="44" t="s">
        <v>104</v>
      </c>
      <c r="C30" s="44"/>
      <c r="D30" s="45">
        <f>D13+D19+D29</f>
        <v>17094612.05</v>
      </c>
      <c r="E30" s="131">
        <f>E13+E19+E29</f>
        <v>9551543.95</v>
      </c>
      <c r="F30" s="128"/>
      <c r="G30" s="159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7" ht="15">
      <c r="A31" s="26" t="s">
        <v>64</v>
      </c>
      <c r="B31" s="44" t="s">
        <v>105</v>
      </c>
      <c r="C31" s="44"/>
      <c r="D31" s="45"/>
      <c r="E31" s="131"/>
      <c r="F31" s="12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7" ht="15">
      <c r="A32" s="27">
        <v>1</v>
      </c>
      <c r="B32" s="41" t="s">
        <v>106</v>
      </c>
      <c r="C32" s="41"/>
      <c r="D32" s="42"/>
      <c r="E32" s="132"/>
      <c r="F32" s="56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1:17" ht="15">
      <c r="A33" s="27" t="s">
        <v>48</v>
      </c>
      <c r="B33" s="97" t="s">
        <v>107</v>
      </c>
      <c r="C33" s="41"/>
      <c r="D33" s="42"/>
      <c r="E33" s="132"/>
      <c r="F33" s="56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</row>
    <row r="34" spans="1:17" ht="15">
      <c r="A34" s="27" t="s">
        <v>50</v>
      </c>
      <c r="B34" s="97" t="s">
        <v>108</v>
      </c>
      <c r="C34" s="41"/>
      <c r="D34" s="42"/>
      <c r="E34" s="132"/>
      <c r="F34" s="56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1:17" ht="15">
      <c r="A35" s="27" t="s">
        <v>52</v>
      </c>
      <c r="B35" s="97" t="s">
        <v>109</v>
      </c>
      <c r="C35" s="41"/>
      <c r="D35" s="42"/>
      <c r="E35" s="132"/>
      <c r="F35" s="56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</row>
    <row r="36" spans="1:17" ht="15">
      <c r="A36" s="27" t="s">
        <v>58</v>
      </c>
      <c r="B36" s="97" t="s">
        <v>110</v>
      </c>
      <c r="C36" s="41"/>
      <c r="D36" s="42"/>
      <c r="E36" s="132"/>
      <c r="F36" s="56"/>
      <c r="G36" s="158"/>
      <c r="H36" s="160"/>
      <c r="I36" s="158"/>
      <c r="J36" s="158"/>
      <c r="K36" s="158"/>
      <c r="L36" s="158"/>
      <c r="M36" s="158"/>
      <c r="N36" s="158"/>
      <c r="O36" s="158"/>
      <c r="P36" s="158"/>
      <c r="Q36" s="158"/>
    </row>
    <row r="37" spans="1:17" ht="15">
      <c r="A37" s="27"/>
      <c r="B37" s="44" t="s">
        <v>69</v>
      </c>
      <c r="C37" s="44"/>
      <c r="D37" s="45"/>
      <c r="E37" s="131"/>
      <c r="F37" s="128"/>
      <c r="G37" s="158"/>
      <c r="H37" s="158"/>
      <c r="I37" s="158"/>
      <c r="J37" s="158"/>
      <c r="K37" s="158"/>
      <c r="L37" s="158"/>
      <c r="M37" s="158"/>
      <c r="N37" s="161"/>
      <c r="O37" s="158"/>
      <c r="P37" s="158"/>
      <c r="Q37" s="158"/>
    </row>
    <row r="38" spans="1:17" ht="15">
      <c r="A38" s="27">
        <v>2</v>
      </c>
      <c r="B38" s="41" t="s">
        <v>111</v>
      </c>
      <c r="C38" s="41"/>
      <c r="D38" s="42"/>
      <c r="E38" s="132"/>
      <c r="F38" s="56"/>
      <c r="G38" s="158"/>
      <c r="H38" s="161"/>
      <c r="I38" s="161"/>
      <c r="J38" s="161"/>
      <c r="K38" s="159"/>
      <c r="L38" s="159"/>
      <c r="M38" s="159"/>
      <c r="N38" s="161"/>
      <c r="O38" s="159"/>
      <c r="P38" s="158"/>
      <c r="Q38" s="158"/>
    </row>
    <row r="39" spans="1:17" ht="15">
      <c r="A39" s="27" t="s">
        <v>48</v>
      </c>
      <c r="B39" s="97" t="s">
        <v>112</v>
      </c>
      <c r="C39" s="41"/>
      <c r="D39" s="42"/>
      <c r="E39" s="132"/>
      <c r="F39" s="128"/>
      <c r="G39" s="158"/>
      <c r="H39" s="161"/>
      <c r="I39" s="161"/>
      <c r="J39" s="161"/>
      <c r="K39" s="159"/>
      <c r="L39" s="158"/>
      <c r="M39" s="159"/>
      <c r="N39" s="161"/>
      <c r="O39" s="159"/>
      <c r="P39" s="158"/>
      <c r="Q39" s="158"/>
    </row>
    <row r="40" spans="1:17" ht="15">
      <c r="A40" s="27" t="s">
        <v>50</v>
      </c>
      <c r="B40" s="97" t="s">
        <v>113</v>
      </c>
      <c r="C40" s="41"/>
      <c r="D40" s="42"/>
      <c r="E40" s="132"/>
      <c r="F40" s="128"/>
      <c r="G40" s="158"/>
      <c r="H40" s="161"/>
      <c r="I40" s="161"/>
      <c r="J40" s="161"/>
      <c r="K40" s="159"/>
      <c r="L40" s="159"/>
      <c r="M40" s="159"/>
      <c r="N40" s="161"/>
      <c r="O40" s="162"/>
      <c r="P40" s="158"/>
      <c r="Q40" s="158"/>
    </row>
    <row r="41" spans="1:17" ht="15">
      <c r="A41" s="27" t="s">
        <v>52</v>
      </c>
      <c r="B41" s="97" t="s">
        <v>177</v>
      </c>
      <c r="C41" s="41"/>
      <c r="D41" s="42">
        <v>576934</v>
      </c>
      <c r="E41" s="132">
        <v>20814</v>
      </c>
      <c r="F41" s="56"/>
      <c r="G41" s="159"/>
      <c r="H41" s="158"/>
      <c r="I41" s="158"/>
      <c r="J41" s="158"/>
      <c r="K41" s="158"/>
      <c r="L41" s="158"/>
      <c r="M41" s="158"/>
      <c r="N41" s="161"/>
      <c r="O41" s="158"/>
      <c r="P41" s="158"/>
      <c r="Q41" s="158"/>
    </row>
    <row r="42" spans="1:17" ht="15">
      <c r="A42" s="27"/>
      <c r="B42" s="97" t="s">
        <v>155</v>
      </c>
      <c r="C42" s="41"/>
      <c r="D42" s="42">
        <v>5871610</v>
      </c>
      <c r="E42" s="132">
        <v>7339513</v>
      </c>
      <c r="F42" s="56"/>
      <c r="G42" s="163"/>
      <c r="H42" s="158"/>
      <c r="I42" s="158"/>
      <c r="J42" s="158"/>
      <c r="K42" s="158"/>
      <c r="L42" s="158"/>
      <c r="M42" s="158"/>
      <c r="N42" s="161"/>
      <c r="O42" s="158"/>
      <c r="P42" s="158"/>
      <c r="Q42" s="158"/>
    </row>
    <row r="43" spans="1:17" ht="15">
      <c r="A43" s="27" t="s">
        <v>58</v>
      </c>
      <c r="B43" s="97" t="s">
        <v>170</v>
      </c>
      <c r="C43" s="41"/>
      <c r="D43" s="42">
        <v>1680743</v>
      </c>
      <c r="E43" s="132">
        <v>2233497</v>
      </c>
      <c r="F43" s="56"/>
      <c r="G43" s="158"/>
      <c r="H43" s="159"/>
      <c r="I43" s="158"/>
      <c r="J43" s="158"/>
      <c r="K43" s="158"/>
      <c r="L43" s="158"/>
      <c r="M43" s="158"/>
      <c r="N43" s="161"/>
      <c r="O43" s="158"/>
      <c r="P43" s="158"/>
      <c r="Q43" s="158"/>
    </row>
    <row r="44" spans="1:17" ht="15">
      <c r="A44" s="27"/>
      <c r="B44" s="44" t="s">
        <v>54</v>
      </c>
      <c r="C44" s="44"/>
      <c r="D44" s="45">
        <f>SUM(D39:D43)</f>
        <v>8129287</v>
      </c>
      <c r="E44" s="131">
        <f>SUM(E41:E43)</f>
        <v>9593824</v>
      </c>
      <c r="F44" s="128"/>
      <c r="G44" s="159"/>
      <c r="H44" s="158"/>
      <c r="I44" s="158"/>
      <c r="J44" s="158"/>
      <c r="K44" s="158"/>
      <c r="L44" s="158"/>
      <c r="M44" s="158"/>
      <c r="N44" s="161"/>
      <c r="O44" s="158"/>
      <c r="P44" s="158"/>
      <c r="Q44" s="158"/>
    </row>
    <row r="45" spans="1:17" ht="15">
      <c r="A45" s="27">
        <v>3</v>
      </c>
      <c r="B45" s="41" t="s">
        <v>114</v>
      </c>
      <c r="C45" s="41"/>
      <c r="D45" s="42"/>
      <c r="E45" s="132"/>
      <c r="F45" s="56"/>
      <c r="G45" s="158"/>
      <c r="H45" s="158"/>
      <c r="I45" s="158"/>
      <c r="J45" s="158"/>
      <c r="K45" s="158"/>
      <c r="L45" s="158"/>
      <c r="M45" s="158"/>
      <c r="N45" s="161"/>
      <c r="O45" s="159"/>
      <c r="P45" s="158"/>
      <c r="Q45" s="158"/>
    </row>
    <row r="46" spans="1:17" ht="15">
      <c r="A46" s="27">
        <v>4</v>
      </c>
      <c r="B46" s="41" t="s">
        <v>115</v>
      </c>
      <c r="C46" s="41"/>
      <c r="D46" s="42"/>
      <c r="E46" s="132"/>
      <c r="F46" s="56"/>
      <c r="G46" s="158"/>
      <c r="H46" s="159"/>
      <c r="I46" s="158"/>
      <c r="J46" s="158"/>
      <c r="K46" s="158"/>
      <c r="L46" s="158"/>
      <c r="M46" s="158"/>
      <c r="N46" s="161"/>
      <c r="O46" s="159"/>
      <c r="P46" s="158"/>
      <c r="Q46" s="158"/>
    </row>
    <row r="47" spans="1:17" ht="15">
      <c r="A47" s="27" t="s">
        <v>48</v>
      </c>
      <c r="B47" s="97" t="s">
        <v>116</v>
      </c>
      <c r="C47" s="41"/>
      <c r="D47" s="42"/>
      <c r="E47" s="132"/>
      <c r="F47" s="56"/>
      <c r="G47" s="158"/>
      <c r="H47" s="158"/>
      <c r="I47" s="158"/>
      <c r="J47" s="158"/>
      <c r="K47" s="158"/>
      <c r="L47" s="158"/>
      <c r="M47" s="158"/>
      <c r="N47" s="161"/>
      <c r="O47" s="159"/>
      <c r="P47" s="158"/>
      <c r="Q47" s="158"/>
    </row>
    <row r="48" spans="1:17" ht="15">
      <c r="A48" s="27" t="s">
        <v>50</v>
      </c>
      <c r="B48" s="97" t="s">
        <v>117</v>
      </c>
      <c r="C48" s="41"/>
      <c r="D48" s="42"/>
      <c r="E48" s="132"/>
      <c r="F48" s="56"/>
      <c r="G48" s="163"/>
      <c r="H48" s="163"/>
      <c r="I48" s="158"/>
      <c r="J48" s="158"/>
      <c r="K48" s="158"/>
      <c r="L48" s="158"/>
      <c r="M48" s="158"/>
      <c r="N48" s="161"/>
      <c r="O48" s="159"/>
      <c r="P48" s="158"/>
      <c r="Q48" s="158"/>
    </row>
    <row r="49" spans="1:17" ht="15">
      <c r="A49" s="27" t="s">
        <v>52</v>
      </c>
      <c r="B49" s="97" t="s">
        <v>118</v>
      </c>
      <c r="C49" s="41"/>
      <c r="D49" s="42"/>
      <c r="E49" s="132"/>
      <c r="F49" s="56"/>
      <c r="G49" s="158"/>
      <c r="H49" s="158"/>
      <c r="I49" s="158"/>
      <c r="J49" s="158"/>
      <c r="K49" s="158"/>
      <c r="L49" s="158"/>
      <c r="M49" s="158"/>
      <c r="N49" s="161"/>
      <c r="O49" s="159"/>
      <c r="P49" s="158"/>
      <c r="Q49" s="158"/>
    </row>
    <row r="50" spans="1:17" ht="15">
      <c r="A50" s="27"/>
      <c r="B50" s="44" t="s">
        <v>100</v>
      </c>
      <c r="C50" s="44"/>
      <c r="D50" s="45"/>
      <c r="E50" s="131"/>
      <c r="F50" s="128"/>
      <c r="G50" s="158"/>
      <c r="H50" s="158"/>
      <c r="I50" s="158"/>
      <c r="J50" s="158"/>
      <c r="K50" s="158"/>
      <c r="L50" s="158"/>
      <c r="M50" s="158"/>
      <c r="N50" s="161"/>
      <c r="O50" s="159"/>
      <c r="P50" s="158"/>
      <c r="Q50" s="158"/>
    </row>
    <row r="51" spans="1:17" ht="15">
      <c r="A51" s="27">
        <v>5</v>
      </c>
      <c r="B51" s="41" t="s">
        <v>119</v>
      </c>
      <c r="C51" s="41"/>
      <c r="D51" s="42"/>
      <c r="E51" s="132"/>
      <c r="F51" s="56"/>
      <c r="G51" s="158"/>
      <c r="H51" s="158"/>
      <c r="I51" s="158"/>
      <c r="J51" s="158"/>
      <c r="K51" s="158"/>
      <c r="L51" s="158"/>
      <c r="M51" s="158"/>
      <c r="N51" s="161"/>
      <c r="O51" s="159"/>
      <c r="P51" s="158"/>
      <c r="Q51" s="158"/>
    </row>
    <row r="52" spans="1:17" ht="15">
      <c r="A52" s="27">
        <v>6</v>
      </c>
      <c r="B52" s="41" t="s">
        <v>120</v>
      </c>
      <c r="C52" s="41"/>
      <c r="D52" s="42"/>
      <c r="E52" s="132"/>
      <c r="F52" s="56"/>
      <c r="G52" s="158"/>
      <c r="H52" s="158"/>
      <c r="I52" s="158"/>
      <c r="J52" s="158"/>
      <c r="K52" s="158"/>
      <c r="L52" s="158"/>
      <c r="M52" s="158"/>
      <c r="N52" s="161"/>
      <c r="O52" s="159"/>
      <c r="P52" s="158"/>
      <c r="Q52" s="158"/>
    </row>
    <row r="53" spans="1:17" ht="15">
      <c r="A53" s="26"/>
      <c r="B53" s="44" t="s">
        <v>121</v>
      </c>
      <c r="C53" s="44"/>
      <c r="D53" s="45">
        <f>D44</f>
        <v>8129287</v>
      </c>
      <c r="E53" s="131">
        <f>E44</f>
        <v>9593824</v>
      </c>
      <c r="F53" s="128"/>
      <c r="G53" s="158"/>
      <c r="H53" s="158"/>
      <c r="I53" s="158"/>
      <c r="J53" s="158"/>
      <c r="K53" s="158"/>
      <c r="L53" s="158"/>
      <c r="M53" s="158"/>
      <c r="N53" s="161"/>
      <c r="O53" s="159"/>
      <c r="P53" s="158"/>
      <c r="Q53" s="158"/>
    </row>
    <row r="54" spans="1:17" ht="15.75" thickBot="1">
      <c r="A54" s="28"/>
      <c r="B54" s="102" t="s">
        <v>122</v>
      </c>
      <c r="C54" s="102"/>
      <c r="D54" s="103">
        <f>D30+D53</f>
        <v>25223899.05</v>
      </c>
      <c r="E54" s="133">
        <f>E30+E53</f>
        <v>19145367.95</v>
      </c>
      <c r="F54" s="128"/>
      <c r="G54" s="158"/>
      <c r="H54" s="158"/>
      <c r="I54" s="158"/>
      <c r="J54" s="158"/>
      <c r="K54" s="158"/>
      <c r="L54" s="158"/>
      <c r="M54" s="158"/>
      <c r="N54" s="161"/>
      <c r="O54" s="159"/>
      <c r="P54" s="158"/>
      <c r="Q54" s="158"/>
    </row>
    <row r="55" spans="2:17" ht="13.5" thickTop="1">
      <c r="B55" s="73"/>
      <c r="C55" s="73"/>
      <c r="D55" s="73"/>
      <c r="E55" s="73"/>
      <c r="F55" s="73"/>
      <c r="G55" s="158"/>
      <c r="H55" s="158"/>
      <c r="I55" s="158"/>
      <c r="J55" s="158"/>
      <c r="K55" s="158"/>
      <c r="L55" s="158"/>
      <c r="M55" s="158"/>
      <c r="N55" s="161"/>
      <c r="O55" s="159"/>
      <c r="P55" s="158"/>
      <c r="Q55" s="158"/>
    </row>
    <row r="56" spans="2:17" ht="12.75">
      <c r="B56" s="73"/>
      <c r="C56" s="73"/>
      <c r="D56" s="73"/>
      <c r="E56" s="73"/>
      <c r="F56" s="73"/>
      <c r="G56" s="158"/>
      <c r="H56" s="158"/>
      <c r="I56" s="158"/>
      <c r="J56" s="158"/>
      <c r="K56" s="158"/>
      <c r="L56" s="158"/>
      <c r="M56" s="158"/>
      <c r="N56" s="161"/>
      <c r="O56" s="159"/>
      <c r="P56" s="158"/>
      <c r="Q56" s="158"/>
    </row>
    <row r="57" spans="2:17" ht="12.75">
      <c r="B57" s="73"/>
      <c r="C57" s="73"/>
      <c r="D57" s="73"/>
      <c r="E57" s="73"/>
      <c r="F57" s="73"/>
      <c r="G57" s="158"/>
      <c r="H57" s="158"/>
      <c r="I57" s="158"/>
      <c r="J57" s="158"/>
      <c r="K57" s="158"/>
      <c r="L57" s="158"/>
      <c r="M57" s="158"/>
      <c r="N57" s="161"/>
      <c r="O57" s="159"/>
      <c r="P57" s="158"/>
      <c r="Q57" s="158"/>
    </row>
    <row r="58" spans="2:17" ht="12.75">
      <c r="B58" s="73"/>
      <c r="C58" s="73"/>
      <c r="D58" s="73"/>
      <c r="E58" s="73"/>
      <c r="F58" s="73"/>
      <c r="G58" s="158"/>
      <c r="H58" s="158"/>
      <c r="I58" s="158"/>
      <c r="J58" s="158"/>
      <c r="K58" s="158"/>
      <c r="L58" s="158"/>
      <c r="M58" s="158"/>
      <c r="N58" s="161"/>
      <c r="O58" s="159"/>
      <c r="P58" s="158"/>
      <c r="Q58" s="158"/>
    </row>
    <row r="59" spans="2:17" ht="12.75">
      <c r="B59" s="73"/>
      <c r="C59" s="73"/>
      <c r="D59" s="73"/>
      <c r="E59" s="73"/>
      <c r="F59" s="73"/>
      <c r="G59" s="158"/>
      <c r="H59" s="158"/>
      <c r="I59" s="158"/>
      <c r="J59" s="158"/>
      <c r="K59" s="158"/>
      <c r="L59" s="158"/>
      <c r="M59" s="158"/>
      <c r="N59" s="161"/>
      <c r="O59" s="159"/>
      <c r="P59" s="158"/>
      <c r="Q59" s="158"/>
    </row>
    <row r="60" spans="2:17" ht="12.75">
      <c r="B60" s="73"/>
      <c r="C60" s="73"/>
      <c r="D60" s="73"/>
      <c r="E60" s="73"/>
      <c r="F60" s="73"/>
      <c r="G60" s="158"/>
      <c r="H60" s="158"/>
      <c r="I60" s="158"/>
      <c r="J60" s="158"/>
      <c r="K60" s="158"/>
      <c r="L60" s="158"/>
      <c r="M60" s="158"/>
      <c r="N60" s="161"/>
      <c r="O60" s="159"/>
      <c r="P60" s="158"/>
      <c r="Q60" s="158"/>
    </row>
    <row r="61" spans="2:17" ht="12.75">
      <c r="B61" s="73"/>
      <c r="C61" s="73"/>
      <c r="D61" s="73"/>
      <c r="E61" s="73"/>
      <c r="F61" s="73"/>
      <c r="G61" s="158"/>
      <c r="H61" s="158"/>
      <c r="I61" s="158"/>
      <c r="J61" s="158"/>
      <c r="K61" s="158"/>
      <c r="L61" s="158"/>
      <c r="M61" s="158"/>
      <c r="N61" s="161"/>
      <c r="O61" s="159"/>
      <c r="P61" s="158"/>
      <c r="Q61" s="158"/>
    </row>
    <row r="62" spans="2:17" ht="12.75">
      <c r="B62" s="73"/>
      <c r="C62" s="73"/>
      <c r="D62" s="73"/>
      <c r="E62" s="73"/>
      <c r="F62" s="73"/>
      <c r="G62" s="158"/>
      <c r="H62" s="158"/>
      <c r="I62" s="158"/>
      <c r="J62" s="158"/>
      <c r="K62" s="158"/>
      <c r="L62" s="158"/>
      <c r="M62" s="158"/>
      <c r="N62" s="161"/>
      <c r="O62" s="159"/>
      <c r="P62" s="158"/>
      <c r="Q62" s="158"/>
    </row>
    <row r="63" spans="2:17" ht="12.75">
      <c r="B63" s="73"/>
      <c r="C63" s="73"/>
      <c r="D63" s="73"/>
      <c r="E63" s="73"/>
      <c r="F63" s="73"/>
      <c r="G63" s="158"/>
      <c r="H63" s="158"/>
      <c r="I63" s="158"/>
      <c r="J63" s="158"/>
      <c r="K63" s="158"/>
      <c r="L63" s="158"/>
      <c r="M63" s="158"/>
      <c r="N63" s="161"/>
      <c r="O63" s="159"/>
      <c r="P63" s="158"/>
      <c r="Q63" s="158"/>
    </row>
    <row r="64" spans="2:17" ht="12.75">
      <c r="B64" s="73"/>
      <c r="C64" s="73"/>
      <c r="D64" s="73"/>
      <c r="E64" s="73"/>
      <c r="F64" s="73"/>
      <c r="G64" s="158"/>
      <c r="H64" s="158"/>
      <c r="I64" s="158"/>
      <c r="J64" s="158"/>
      <c r="K64" s="158"/>
      <c r="L64" s="158"/>
      <c r="M64" s="158"/>
      <c r="N64" s="161"/>
      <c r="O64" s="159"/>
      <c r="P64" s="158"/>
      <c r="Q64" s="158"/>
    </row>
    <row r="65" spans="2:17" ht="12.75">
      <c r="B65" s="73"/>
      <c r="C65" s="73"/>
      <c r="D65" s="73"/>
      <c r="E65" s="73"/>
      <c r="F65" s="73"/>
      <c r="G65" s="158"/>
      <c r="H65" s="158"/>
      <c r="I65" s="158"/>
      <c r="J65" s="158"/>
      <c r="K65" s="158"/>
      <c r="L65" s="158"/>
      <c r="M65" s="158"/>
      <c r="N65" s="161"/>
      <c r="O65" s="159"/>
      <c r="P65" s="158"/>
      <c r="Q65" s="158"/>
    </row>
    <row r="66" spans="2:17" ht="12.75">
      <c r="B66" s="73"/>
      <c r="C66" s="73"/>
      <c r="D66" s="73"/>
      <c r="E66" s="73"/>
      <c r="F66" s="73"/>
      <c r="G66" s="158"/>
      <c r="H66" s="158"/>
      <c r="I66" s="158"/>
      <c r="J66" s="158"/>
      <c r="K66" s="158"/>
      <c r="L66" s="158"/>
      <c r="M66" s="158"/>
      <c r="N66" s="161"/>
      <c r="O66" s="159"/>
      <c r="P66" s="158"/>
      <c r="Q66" s="158"/>
    </row>
    <row r="67" spans="2:17" ht="12.75">
      <c r="B67" s="73"/>
      <c r="C67" s="73"/>
      <c r="D67" s="73"/>
      <c r="E67" s="73"/>
      <c r="F67" s="73"/>
      <c r="G67" s="158"/>
      <c r="H67" s="158"/>
      <c r="I67" s="158"/>
      <c r="J67" s="158"/>
      <c r="K67" s="158"/>
      <c r="L67" s="158"/>
      <c r="M67" s="158"/>
      <c r="N67" s="161"/>
      <c r="O67" s="159"/>
      <c r="P67" s="158"/>
      <c r="Q67" s="158"/>
    </row>
    <row r="68" spans="2:17" ht="12.75">
      <c r="B68" s="73"/>
      <c r="C68" s="73"/>
      <c r="D68" s="73"/>
      <c r="E68" s="73"/>
      <c r="F68" s="73"/>
      <c r="G68" s="158"/>
      <c r="H68" s="158"/>
      <c r="I68" s="158"/>
      <c r="J68" s="158"/>
      <c r="K68" s="158"/>
      <c r="L68" s="158"/>
      <c r="M68" s="158"/>
      <c r="N68" s="161"/>
      <c r="O68" s="159"/>
      <c r="P68" s="158"/>
      <c r="Q68" s="158"/>
    </row>
    <row r="69" spans="2:17" ht="12.75">
      <c r="B69" s="73"/>
      <c r="C69" s="73"/>
      <c r="D69" s="73"/>
      <c r="E69" s="73"/>
      <c r="F69" s="73"/>
      <c r="G69" s="158"/>
      <c r="H69" s="158"/>
      <c r="I69" s="158"/>
      <c r="J69" s="158"/>
      <c r="K69" s="158"/>
      <c r="L69" s="158"/>
      <c r="M69" s="158"/>
      <c r="N69" s="161"/>
      <c r="O69" s="159"/>
      <c r="P69" s="158"/>
      <c r="Q69" s="158"/>
    </row>
    <row r="70" spans="2:17" ht="12.75">
      <c r="B70" s="73"/>
      <c r="C70" s="73"/>
      <c r="D70" s="73"/>
      <c r="E70" s="73"/>
      <c r="F70" s="73"/>
      <c r="G70" s="158"/>
      <c r="H70" s="158"/>
      <c r="I70" s="158"/>
      <c r="J70" s="158"/>
      <c r="K70" s="158"/>
      <c r="L70" s="158"/>
      <c r="M70" s="158"/>
      <c r="N70" s="161"/>
      <c r="O70" s="159"/>
      <c r="P70" s="158"/>
      <c r="Q70" s="158"/>
    </row>
    <row r="71" spans="2:17" ht="12.75">
      <c r="B71" s="73"/>
      <c r="C71" s="73"/>
      <c r="D71" s="73"/>
      <c r="E71" s="73"/>
      <c r="F71" s="73"/>
      <c r="G71" s="158"/>
      <c r="H71" s="158"/>
      <c r="I71" s="158"/>
      <c r="J71" s="158"/>
      <c r="K71" s="158"/>
      <c r="L71" s="158"/>
      <c r="M71" s="158"/>
      <c r="N71" s="161"/>
      <c r="O71" s="159"/>
      <c r="P71" s="158"/>
      <c r="Q71" s="158"/>
    </row>
    <row r="72" spans="2:17" ht="12.75">
      <c r="B72" s="73"/>
      <c r="C72" s="73"/>
      <c r="D72" s="73"/>
      <c r="E72" s="73"/>
      <c r="F72" s="73"/>
      <c r="G72" s="158"/>
      <c r="H72" s="158"/>
      <c r="I72" s="158"/>
      <c r="J72" s="158"/>
      <c r="K72" s="158"/>
      <c r="L72" s="158"/>
      <c r="M72" s="158"/>
      <c r="N72" s="161"/>
      <c r="O72" s="159"/>
      <c r="P72" s="158"/>
      <c r="Q72" s="158"/>
    </row>
    <row r="73" spans="2:17" ht="12.75">
      <c r="B73" s="73"/>
      <c r="C73" s="73"/>
      <c r="D73" s="73"/>
      <c r="E73" s="73"/>
      <c r="F73" s="73"/>
      <c r="G73" s="158"/>
      <c r="H73" s="158"/>
      <c r="I73" s="158"/>
      <c r="J73" s="158"/>
      <c r="K73" s="158"/>
      <c r="L73" s="158"/>
      <c r="M73" s="158"/>
      <c r="N73" s="161"/>
      <c r="O73" s="159"/>
      <c r="P73" s="158"/>
      <c r="Q73" s="158"/>
    </row>
    <row r="74" spans="2:17" ht="12.75">
      <c r="B74" s="73"/>
      <c r="C74" s="73"/>
      <c r="D74" s="73"/>
      <c r="E74" s="73"/>
      <c r="F74" s="73"/>
      <c r="G74" s="158"/>
      <c r="H74" s="158"/>
      <c r="I74" s="158"/>
      <c r="J74" s="158"/>
      <c r="K74" s="158"/>
      <c r="L74" s="158"/>
      <c r="M74" s="158"/>
      <c r="N74" s="161"/>
      <c r="O74" s="159"/>
      <c r="P74" s="158"/>
      <c r="Q74" s="158"/>
    </row>
    <row r="75" spans="2:17" ht="12.75">
      <c r="B75" s="73"/>
      <c r="C75" s="73"/>
      <c r="D75" s="73"/>
      <c r="E75" s="73"/>
      <c r="F75" s="73"/>
      <c r="G75" s="158"/>
      <c r="H75" s="158"/>
      <c r="I75" s="158"/>
      <c r="J75" s="158"/>
      <c r="K75" s="158"/>
      <c r="L75" s="158"/>
      <c r="M75" s="158"/>
      <c r="N75" s="161"/>
      <c r="O75" s="159"/>
      <c r="P75" s="158"/>
      <c r="Q75" s="158"/>
    </row>
    <row r="76" spans="7:17" ht="13.5" customHeight="1">
      <c r="G76" s="158"/>
      <c r="H76" s="158"/>
      <c r="I76" s="158"/>
      <c r="J76" s="158"/>
      <c r="K76" s="158"/>
      <c r="L76" s="158"/>
      <c r="M76" s="158"/>
      <c r="N76" s="161"/>
      <c r="O76" s="159"/>
      <c r="P76" s="158"/>
      <c r="Q76" s="158"/>
    </row>
    <row r="77" spans="6:17" ht="12.75">
      <c r="F77" s="17"/>
      <c r="G77" s="158"/>
      <c r="H77" s="158"/>
      <c r="I77" s="158"/>
      <c r="J77" s="158"/>
      <c r="K77" s="158"/>
      <c r="L77" s="158"/>
      <c r="M77" s="158"/>
      <c r="N77" s="161"/>
      <c r="O77" s="159"/>
      <c r="P77" s="158"/>
      <c r="Q77" s="158"/>
    </row>
    <row r="78" spans="7:17" ht="12.75">
      <c r="G78" s="158"/>
      <c r="H78" s="158"/>
      <c r="I78" s="158"/>
      <c r="J78" s="158"/>
      <c r="K78" s="158"/>
      <c r="L78" s="158"/>
      <c r="M78" s="158"/>
      <c r="N78" s="161"/>
      <c r="O78" s="159"/>
      <c r="P78" s="158"/>
      <c r="Q78" s="158"/>
    </row>
    <row r="79" spans="7:17" ht="12.75">
      <c r="G79" s="158"/>
      <c r="H79" s="158"/>
      <c r="I79" s="158"/>
      <c r="J79" s="158"/>
      <c r="K79" s="158"/>
      <c r="L79" s="158"/>
      <c r="M79" s="158"/>
      <c r="N79" s="161"/>
      <c r="O79" s="159"/>
      <c r="P79" s="158"/>
      <c r="Q79" s="158"/>
    </row>
    <row r="80" spans="7:17" ht="12.75">
      <c r="G80" s="158"/>
      <c r="H80" s="158"/>
      <c r="I80" s="158"/>
      <c r="J80" s="158"/>
      <c r="K80" s="158"/>
      <c r="L80" s="158"/>
      <c r="M80" s="158"/>
      <c r="N80" s="161"/>
      <c r="O80" s="159"/>
      <c r="P80" s="158"/>
      <c r="Q80" s="158"/>
    </row>
    <row r="81" spans="6:17" ht="12.75">
      <c r="F81" s="17"/>
      <c r="G81" s="158"/>
      <c r="H81" s="158"/>
      <c r="I81" s="158"/>
      <c r="J81" s="158"/>
      <c r="K81" s="158"/>
      <c r="L81" s="158"/>
      <c r="M81" s="158"/>
      <c r="N81" s="161"/>
      <c r="O81" s="159"/>
      <c r="P81" s="158"/>
      <c r="Q81" s="158"/>
    </row>
    <row r="82" spans="7:17" ht="12.75">
      <c r="G82" s="158"/>
      <c r="H82" s="158"/>
      <c r="I82" s="158"/>
      <c r="J82" s="158"/>
      <c r="K82" s="158"/>
      <c r="L82" s="158"/>
      <c r="M82" s="158"/>
      <c r="N82" s="161"/>
      <c r="O82" s="159"/>
      <c r="P82" s="158"/>
      <c r="Q82" s="158"/>
    </row>
    <row r="83" spans="3:17" ht="12.75">
      <c r="C83" s="31"/>
      <c r="D83" s="31"/>
      <c r="G83" s="158"/>
      <c r="H83" s="158"/>
      <c r="I83" s="161"/>
      <c r="J83" s="159"/>
      <c r="K83" s="158"/>
      <c r="L83" s="158"/>
      <c r="M83" s="158"/>
      <c r="N83" s="161"/>
      <c r="O83" s="159"/>
      <c r="P83" s="158"/>
      <c r="Q83" s="158"/>
    </row>
    <row r="84" spans="7:17" ht="12.75">
      <c r="G84" s="158"/>
      <c r="H84" s="158"/>
      <c r="I84" s="161"/>
      <c r="J84" s="159"/>
      <c r="K84" s="158"/>
      <c r="L84" s="158"/>
      <c r="M84" s="158"/>
      <c r="N84" s="161"/>
      <c r="O84" s="159"/>
      <c r="P84" s="158"/>
      <c r="Q84" s="158"/>
    </row>
    <row r="85" spans="7:17" ht="12.75">
      <c r="G85" s="158"/>
      <c r="H85" s="158"/>
      <c r="I85" s="161"/>
      <c r="J85" s="159"/>
      <c r="K85" s="158"/>
      <c r="L85" s="158"/>
      <c r="M85" s="158"/>
      <c r="N85" s="161"/>
      <c r="O85" s="159"/>
      <c r="P85" s="158"/>
      <c r="Q85" s="158"/>
    </row>
    <row r="86" spans="3:17" ht="12.75">
      <c r="C86" s="31"/>
      <c r="D86" s="31"/>
      <c r="G86" s="158"/>
      <c r="H86" s="158"/>
      <c r="I86" s="161"/>
      <c r="J86" s="159"/>
      <c r="K86" s="158"/>
      <c r="L86" s="158"/>
      <c r="M86" s="158"/>
      <c r="N86" s="161"/>
      <c r="O86" s="159"/>
      <c r="P86" s="158"/>
      <c r="Q86" s="158"/>
    </row>
    <row r="87" spans="3:17" ht="12.75">
      <c r="C87" s="17"/>
      <c r="D87" s="17"/>
      <c r="G87" s="158"/>
      <c r="H87" s="158"/>
      <c r="I87" s="161"/>
      <c r="J87" s="159"/>
      <c r="K87" s="158"/>
      <c r="L87" s="158"/>
      <c r="M87" s="158"/>
      <c r="N87" s="161"/>
      <c r="O87" s="159"/>
      <c r="P87" s="158"/>
      <c r="Q87" s="158"/>
    </row>
    <row r="88" spans="2:17" ht="12.75">
      <c r="B88" s="18"/>
      <c r="C88" s="17"/>
      <c r="D88" s="17"/>
      <c r="G88" s="158"/>
      <c r="H88" s="158"/>
      <c r="I88" s="161"/>
      <c r="J88" s="159"/>
      <c r="K88" s="158"/>
      <c r="L88" s="158"/>
      <c r="M88" s="158"/>
      <c r="N88" s="161"/>
      <c r="O88" s="159"/>
      <c r="P88" s="158"/>
      <c r="Q88" s="158"/>
    </row>
    <row r="89" spans="3:17" ht="12.75">
      <c r="C89" s="17"/>
      <c r="D89" s="17"/>
      <c r="G89" s="158"/>
      <c r="H89" s="158"/>
      <c r="I89" s="161"/>
      <c r="J89" s="159"/>
      <c r="K89" s="158"/>
      <c r="L89" s="158"/>
      <c r="M89" s="158"/>
      <c r="N89" s="161"/>
      <c r="O89" s="159"/>
      <c r="P89" s="158"/>
      <c r="Q89" s="158"/>
    </row>
    <row r="90" spans="3:17" ht="12.75">
      <c r="C90" s="31"/>
      <c r="D90" s="31"/>
      <c r="G90" s="158"/>
      <c r="H90" s="158"/>
      <c r="I90" s="161"/>
      <c r="J90" s="159"/>
      <c r="K90" s="158"/>
      <c r="L90" s="158"/>
      <c r="M90" s="158"/>
      <c r="N90" s="161"/>
      <c r="O90" s="159"/>
      <c r="P90" s="158"/>
      <c r="Q90" s="158"/>
    </row>
    <row r="91" spans="3:17" ht="12.75">
      <c r="C91" s="31"/>
      <c r="D91" s="31"/>
      <c r="G91" s="158"/>
      <c r="H91" s="158"/>
      <c r="I91" s="161"/>
      <c r="J91" s="159"/>
      <c r="K91" s="158"/>
      <c r="L91" s="158"/>
      <c r="M91" s="158"/>
      <c r="N91" s="159"/>
      <c r="O91" s="162"/>
      <c r="P91" s="158"/>
      <c r="Q91" s="158"/>
    </row>
    <row r="92" spans="3:17" ht="12.75">
      <c r="C92" s="31"/>
      <c r="D92" s="31"/>
      <c r="G92" s="158"/>
      <c r="H92" s="158"/>
      <c r="I92" s="161"/>
      <c r="J92" s="159"/>
      <c r="K92" s="158"/>
      <c r="L92" s="158"/>
      <c r="M92" s="158"/>
      <c r="N92" s="158"/>
      <c r="O92" s="158"/>
      <c r="P92" s="158"/>
      <c r="Q92" s="158"/>
    </row>
    <row r="93" spans="3:17" ht="12.75">
      <c r="C93" s="31"/>
      <c r="D93" s="31"/>
      <c r="G93" s="158"/>
      <c r="H93" s="158"/>
      <c r="I93" s="161"/>
      <c r="J93" s="159"/>
      <c r="K93" s="158"/>
      <c r="L93" s="158"/>
      <c r="M93" s="158"/>
      <c r="N93" s="158"/>
      <c r="O93" s="158"/>
      <c r="P93" s="158"/>
      <c r="Q93" s="158"/>
    </row>
    <row r="94" spans="3:17" ht="12.75">
      <c r="C94" s="31"/>
      <c r="D94" s="31"/>
      <c r="G94" s="158"/>
      <c r="H94" s="158"/>
      <c r="I94" s="161"/>
      <c r="J94" s="159"/>
      <c r="K94" s="158"/>
      <c r="L94" s="158"/>
      <c r="M94" s="158"/>
      <c r="N94" s="158"/>
      <c r="O94" s="159"/>
      <c r="P94" s="158"/>
      <c r="Q94" s="159"/>
    </row>
    <row r="95" spans="3:17" ht="12.75">
      <c r="C95" s="31"/>
      <c r="D95" s="31"/>
      <c r="G95" s="158"/>
      <c r="H95" s="158"/>
      <c r="I95" s="161"/>
      <c r="J95" s="159"/>
      <c r="K95" s="158"/>
      <c r="L95" s="158"/>
      <c r="M95" s="158"/>
      <c r="N95" s="158"/>
      <c r="O95" s="158"/>
      <c r="P95" s="158"/>
      <c r="Q95" s="158"/>
    </row>
    <row r="96" spans="3:17" ht="12.75">
      <c r="C96" s="31"/>
      <c r="D96" s="31"/>
      <c r="G96" s="158"/>
      <c r="H96" s="158"/>
      <c r="I96" s="161"/>
      <c r="J96" s="159"/>
      <c r="K96" s="158"/>
      <c r="L96" s="158"/>
      <c r="M96" s="158"/>
      <c r="N96" s="158"/>
      <c r="O96" s="158"/>
      <c r="P96" s="158"/>
      <c r="Q96" s="158"/>
    </row>
    <row r="97" spans="3:17" ht="12.75">
      <c r="C97" s="31"/>
      <c r="D97" s="31"/>
      <c r="G97" s="158"/>
      <c r="H97" s="158"/>
      <c r="I97" s="161"/>
      <c r="J97" s="159"/>
      <c r="K97" s="158"/>
      <c r="L97" s="158"/>
      <c r="M97" s="158"/>
      <c r="N97" s="158"/>
      <c r="O97" s="158"/>
      <c r="P97" s="159"/>
      <c r="Q97" s="158"/>
    </row>
    <row r="98" spans="3:17" ht="12.75">
      <c r="C98" s="31"/>
      <c r="D98" s="31"/>
      <c r="G98" s="158"/>
      <c r="H98" s="158"/>
      <c r="I98" s="161"/>
      <c r="J98" s="159"/>
      <c r="K98" s="158"/>
      <c r="L98" s="158"/>
      <c r="M98" s="158"/>
      <c r="N98" s="158"/>
      <c r="O98" s="158"/>
      <c r="P98" s="158"/>
      <c r="Q98" s="158"/>
    </row>
    <row r="99" spans="3:17" ht="12.75">
      <c r="C99" s="31"/>
      <c r="D99" s="31"/>
      <c r="G99" s="158"/>
      <c r="H99" s="158"/>
      <c r="I99" s="161"/>
      <c r="J99" s="159"/>
      <c r="K99" s="158"/>
      <c r="L99" s="158"/>
      <c r="M99" s="158"/>
      <c r="N99" s="158"/>
      <c r="O99" s="158"/>
      <c r="P99" s="158"/>
      <c r="Q99" s="158"/>
    </row>
    <row r="100" spans="3:17" ht="12.75">
      <c r="C100" s="31"/>
      <c r="D100" s="31"/>
      <c r="G100" s="158"/>
      <c r="H100" s="158"/>
      <c r="I100" s="161"/>
      <c r="J100" s="159"/>
      <c r="K100" s="158"/>
      <c r="L100" s="158"/>
      <c r="M100" s="158"/>
      <c r="N100" s="158"/>
      <c r="O100" s="158"/>
      <c r="P100" s="159"/>
      <c r="Q100" s="158"/>
    </row>
    <row r="101" spans="3:17" ht="12.75">
      <c r="C101" s="31"/>
      <c r="D101" s="31"/>
      <c r="G101" s="158"/>
      <c r="H101" s="158"/>
      <c r="I101" s="161"/>
      <c r="J101" s="159"/>
      <c r="K101" s="158"/>
      <c r="L101" s="158"/>
      <c r="M101" s="158"/>
      <c r="N101" s="158"/>
      <c r="O101" s="158"/>
      <c r="P101" s="158"/>
      <c r="Q101" s="158"/>
    </row>
    <row r="102" spans="3:17" ht="12.75">
      <c r="C102" s="31"/>
      <c r="D102" s="31"/>
      <c r="G102" s="158"/>
      <c r="H102" s="158"/>
      <c r="I102" s="161"/>
      <c r="J102" s="159"/>
      <c r="K102" s="158"/>
      <c r="L102" s="158"/>
      <c r="M102" s="158"/>
      <c r="N102" s="158"/>
      <c r="O102" s="158"/>
      <c r="P102" s="158"/>
      <c r="Q102" s="158"/>
    </row>
    <row r="103" spans="3:17" ht="12.75">
      <c r="C103" s="31"/>
      <c r="D103" s="31"/>
      <c r="G103" s="158"/>
      <c r="H103" s="158"/>
      <c r="I103" s="161"/>
      <c r="J103" s="159"/>
      <c r="K103" s="158"/>
      <c r="L103" s="158"/>
      <c r="M103" s="158"/>
      <c r="N103" s="158"/>
      <c r="O103" s="158"/>
      <c r="P103" s="158"/>
      <c r="Q103" s="158"/>
    </row>
    <row r="104" spans="3:17" ht="12.75">
      <c r="C104" s="31"/>
      <c r="D104" s="31"/>
      <c r="G104" s="158"/>
      <c r="H104" s="158"/>
      <c r="I104" s="161"/>
      <c r="J104" s="159"/>
      <c r="K104" s="158"/>
      <c r="L104" s="158"/>
      <c r="M104" s="158"/>
      <c r="N104" s="158"/>
      <c r="O104" s="158"/>
      <c r="P104" s="158"/>
      <c r="Q104" s="158"/>
    </row>
    <row r="105" spans="3:17" ht="12.75">
      <c r="C105" s="31"/>
      <c r="D105" s="31"/>
      <c r="G105" s="158"/>
      <c r="H105" s="158"/>
      <c r="I105" s="161"/>
      <c r="J105" s="159"/>
      <c r="K105" s="158"/>
      <c r="L105" s="158"/>
      <c r="M105" s="158"/>
      <c r="N105" s="158"/>
      <c r="O105" s="158"/>
      <c r="P105" s="158"/>
      <c r="Q105" s="158"/>
    </row>
    <row r="106" spans="3:17" ht="12.75">
      <c r="C106" s="31"/>
      <c r="D106" s="31"/>
      <c r="G106" s="158"/>
      <c r="H106" s="158"/>
      <c r="I106" s="161"/>
      <c r="J106" s="159"/>
      <c r="K106" s="158"/>
      <c r="L106" s="158"/>
      <c r="M106" s="158"/>
      <c r="N106" s="158"/>
      <c r="O106" s="158"/>
      <c r="P106" s="158"/>
      <c r="Q106" s="158"/>
    </row>
    <row r="107" spans="3:17" ht="12.75">
      <c r="C107" s="31"/>
      <c r="D107" s="31"/>
      <c r="G107" s="158"/>
      <c r="H107" s="158"/>
      <c r="I107" s="161"/>
      <c r="J107" s="159"/>
      <c r="K107" s="158"/>
      <c r="L107" s="158"/>
      <c r="M107" s="158"/>
      <c r="N107" s="158"/>
      <c r="O107" s="158"/>
      <c r="P107" s="158"/>
      <c r="Q107" s="158"/>
    </row>
    <row r="108" spans="3:17" ht="12.75">
      <c r="C108" s="70"/>
      <c r="D108" s="70"/>
      <c r="G108" s="158"/>
      <c r="H108" s="158"/>
      <c r="I108" s="159"/>
      <c r="J108" s="162"/>
      <c r="K108" s="158"/>
      <c r="L108" s="158"/>
      <c r="M108" s="158"/>
      <c r="N108" s="158"/>
      <c r="O108" s="158"/>
      <c r="P108" s="158"/>
      <c r="Q108" s="158"/>
    </row>
    <row r="109" spans="3:17" ht="12.75">
      <c r="C109" s="126"/>
      <c r="D109" s="126"/>
      <c r="F109" s="17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3:17" ht="12.75">
      <c r="C110" s="70"/>
      <c r="D110" s="70"/>
      <c r="F110" s="17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3:17" ht="12.75">
      <c r="C111" s="70"/>
      <c r="D111" s="70"/>
      <c r="G111" s="158"/>
      <c r="H111" s="158"/>
      <c r="I111" s="158"/>
      <c r="J111" s="159"/>
      <c r="K111" s="158"/>
      <c r="L111" s="158"/>
      <c r="M111" s="158"/>
      <c r="N111" s="158"/>
      <c r="O111" s="158"/>
      <c r="P111" s="158"/>
      <c r="Q111" s="158"/>
    </row>
    <row r="112" spans="7:17" ht="12.75">
      <c r="G112" s="160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</row>
    <row r="113" spans="7:17" ht="12.75">
      <c r="G113" s="160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</row>
    <row r="114" spans="7:17" ht="12.75">
      <c r="G114" s="160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</row>
    <row r="115" spans="7:17" ht="12.75">
      <c r="G115" s="160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</row>
    <row r="116" spans="7:17" ht="12.75">
      <c r="G116" s="164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7:17" ht="12.75">
      <c r="G117" s="158"/>
      <c r="H117" s="165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7:17" ht="12.75"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7:17" ht="12.75"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7:17" ht="12.75">
      <c r="G120" s="166"/>
      <c r="H120" s="166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7:17" ht="12.75"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2:17" ht="12.75">
      <c r="B122" s="6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</row>
    <row r="123" spans="7:17" ht="12.75"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</row>
    <row r="124" spans="7:17" ht="12.75"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</row>
    <row r="125" spans="2:17" ht="12.75">
      <c r="B125" s="11"/>
      <c r="C125" s="11"/>
      <c r="D125" s="11"/>
      <c r="E125" s="11"/>
      <c r="F125" s="20"/>
      <c r="G125" s="164"/>
      <c r="H125" s="164"/>
      <c r="I125" s="158"/>
      <c r="J125" s="158"/>
      <c r="K125" s="158"/>
      <c r="L125" s="158"/>
      <c r="M125" s="158"/>
      <c r="N125" s="158"/>
      <c r="O125" s="158"/>
      <c r="P125" s="158"/>
      <c r="Q125" s="158"/>
    </row>
    <row r="126" spans="7:17" ht="12.75"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</row>
    <row r="127" spans="7:17" ht="12.75"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7:17" ht="12.75">
      <c r="G128" s="166"/>
      <c r="H128" s="166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7:17" ht="12.75"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7:17" ht="12.75"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7:17" ht="12.75"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</row>
    <row r="132" spans="7:17" ht="12.75"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3:17" ht="12.75">
      <c r="C133" s="18"/>
      <c r="D133" s="18"/>
      <c r="E133" s="18"/>
      <c r="G133" s="158"/>
      <c r="H133" s="165"/>
      <c r="I133" s="158"/>
      <c r="J133" s="158"/>
      <c r="K133" s="158"/>
      <c r="L133" s="158"/>
      <c r="M133" s="158"/>
      <c r="N133" s="158"/>
      <c r="O133" s="158"/>
      <c r="P133" s="158"/>
      <c r="Q133" s="158"/>
    </row>
    <row r="134" spans="3:17" ht="12.75">
      <c r="C134" s="18"/>
      <c r="D134" s="18"/>
      <c r="E134" s="18"/>
      <c r="G134" s="158"/>
      <c r="H134" s="158"/>
      <c r="I134" s="167"/>
      <c r="J134" s="167"/>
      <c r="K134" s="158"/>
      <c r="L134" s="158"/>
      <c r="M134" s="158"/>
      <c r="N134" s="158"/>
      <c r="O134" s="158"/>
      <c r="P134" s="158"/>
      <c r="Q134" s="158"/>
    </row>
    <row r="135" spans="3:17" ht="12.75">
      <c r="C135" s="18"/>
      <c r="D135" s="18"/>
      <c r="E135" s="1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</row>
    <row r="136" spans="3:17" ht="12.75">
      <c r="C136" s="18"/>
      <c r="D136" s="18"/>
      <c r="E136" s="18"/>
      <c r="G136" s="158"/>
      <c r="H136" s="166"/>
      <c r="I136" s="158"/>
      <c r="J136" s="158"/>
      <c r="K136" s="158"/>
      <c r="L136" s="158"/>
      <c r="M136" s="158"/>
      <c r="N136" s="158"/>
      <c r="O136" s="158"/>
      <c r="P136" s="158"/>
      <c r="Q136" s="158"/>
    </row>
    <row r="137" spans="3:17" ht="12.75">
      <c r="C137" s="18"/>
      <c r="D137" s="18"/>
      <c r="E137" s="1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</row>
    <row r="138" spans="3:17" ht="12.75">
      <c r="C138" s="18"/>
      <c r="D138" s="18"/>
      <c r="E138" s="18"/>
      <c r="G138" s="158"/>
      <c r="H138" s="167"/>
      <c r="I138" s="158"/>
      <c r="J138" s="158"/>
      <c r="K138" s="158"/>
      <c r="L138" s="158"/>
      <c r="M138" s="158"/>
      <c r="N138" s="158"/>
      <c r="O138" s="158"/>
      <c r="P138" s="158"/>
      <c r="Q138" s="158"/>
    </row>
    <row r="139" spans="3:17" ht="12.75">
      <c r="C139" s="18"/>
      <c r="D139" s="18"/>
      <c r="E139" s="1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</row>
    <row r="140" spans="3:17" ht="12.75">
      <c r="C140" s="18"/>
      <c r="D140" s="18"/>
      <c r="E140" s="18"/>
      <c r="G140" s="158"/>
      <c r="H140" s="166"/>
      <c r="I140" s="158"/>
      <c r="J140" s="158"/>
      <c r="K140" s="158"/>
      <c r="L140" s="158"/>
      <c r="M140" s="158"/>
      <c r="N140" s="158"/>
      <c r="O140" s="158"/>
      <c r="P140" s="158"/>
      <c r="Q140" s="158"/>
    </row>
    <row r="141" spans="3:17" ht="12.75">
      <c r="C141" s="11"/>
      <c r="D141" s="11"/>
      <c r="E141" s="11"/>
      <c r="G141" s="158"/>
      <c r="H141" s="160"/>
      <c r="I141" s="158"/>
      <c r="J141" s="158"/>
      <c r="K141" s="158"/>
      <c r="L141" s="158"/>
      <c r="M141" s="158"/>
      <c r="N141" s="158"/>
      <c r="O141" s="158"/>
      <c r="P141" s="158"/>
      <c r="Q141" s="158"/>
    </row>
    <row r="142" spans="7:17" ht="12.75">
      <c r="G142" s="168"/>
      <c r="H142" s="167"/>
      <c r="I142" s="158"/>
      <c r="J142" s="158"/>
      <c r="K142" s="158"/>
      <c r="L142" s="158"/>
      <c r="M142" s="158"/>
      <c r="N142" s="158"/>
      <c r="O142" s="158"/>
      <c r="P142" s="158"/>
      <c r="Q142" s="158"/>
    </row>
    <row r="143" spans="7:17" ht="12.75"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</row>
    <row r="144" spans="7:17" ht="12.75"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</row>
    <row r="145" spans="7:17" ht="12.75">
      <c r="G145" s="158"/>
      <c r="H145" s="158"/>
      <c r="I145" s="168"/>
      <c r="J145" s="168"/>
      <c r="K145" s="158"/>
      <c r="L145" s="158"/>
      <c r="M145" s="158"/>
      <c r="N145" s="158"/>
      <c r="O145" s="158"/>
      <c r="P145" s="158"/>
      <c r="Q145" s="158"/>
    </row>
    <row r="146" spans="3:17" ht="12.75">
      <c r="C146" s="21"/>
      <c r="D146" s="21"/>
      <c r="E146" s="21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</row>
    <row r="147" spans="3:17" ht="12.75">
      <c r="C147" s="21"/>
      <c r="D147" s="21"/>
      <c r="E147" s="21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</row>
    <row r="148" spans="3:17" ht="12.75">
      <c r="C148" s="21"/>
      <c r="D148" s="21"/>
      <c r="E148" s="21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</row>
    <row r="149" spans="3:17" ht="12.75">
      <c r="C149" s="21"/>
      <c r="D149" s="21"/>
      <c r="E149" s="21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</row>
    <row r="150" spans="3:17" ht="12.75">
      <c r="C150" s="11"/>
      <c r="D150" s="11"/>
      <c r="E150" s="11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</row>
    <row r="151" spans="7:17" ht="12.75"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</row>
    <row r="152" spans="7:17" ht="12.75"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</row>
    <row r="153" spans="7:17" ht="12.75"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</row>
    <row r="154" spans="7:17" ht="12.75"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</row>
    <row r="155" spans="7:17" ht="12.75"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</row>
    <row r="156" spans="3:17" ht="12.75">
      <c r="C156" s="19"/>
      <c r="D156" s="19"/>
      <c r="E156" s="19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</row>
    <row r="157" spans="7:17" ht="12.75"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</row>
    <row r="158" spans="7:17" ht="12.75"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</row>
    <row r="159" spans="7:17" ht="12.75"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</row>
    <row r="160" spans="7:17" ht="12.75"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</row>
    <row r="161" spans="7:17" ht="12.75">
      <c r="G161" s="16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</row>
    <row r="162" spans="7:17" ht="12.75"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</row>
    <row r="163" spans="7:17" ht="12.75"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</row>
    <row r="164" spans="7:17" ht="12.75"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</row>
    <row r="165" spans="7:17" ht="12.75"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</row>
    <row r="166" spans="7:17" ht="12.75"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</row>
    <row r="167" spans="7:17" ht="12.75"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8" spans="7:17" ht="12.75"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</row>
    <row r="169" spans="7:17" ht="12.75"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  <row r="170" spans="7:17" ht="12.75"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</row>
    <row r="171" spans="7:17" ht="12.75"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</row>
    <row r="172" spans="7:17" ht="12.75"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</row>
    <row r="173" spans="7:17" ht="12.75"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</row>
    <row r="174" spans="7:17" ht="12.75"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</row>
    <row r="175" spans="7:17" ht="12.75"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</row>
    <row r="176" spans="7:17" ht="12.75"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</row>
    <row r="177" spans="7:17" ht="12.75"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</row>
    <row r="178" spans="7:17" ht="12.75"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</row>
    <row r="179" spans="7:17" ht="12.75"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</row>
    <row r="180" spans="7:17" ht="12.75"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</row>
    <row r="181" spans="7:17" ht="12.75"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</row>
    <row r="182" spans="7:17" ht="12.75"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</row>
    <row r="183" spans="7:17" ht="12.75"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</row>
    <row r="184" spans="7:17" ht="12.75"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</row>
    <row r="185" spans="7:17" ht="12.75"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</row>
    <row r="186" spans="7:17" ht="12.75"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</row>
    <row r="187" spans="7:17" ht="12.75"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</row>
    <row r="188" spans="7:17" ht="12.75"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</row>
    <row r="189" spans="7:17" ht="12.75"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</row>
    <row r="190" spans="7:17" ht="12.75"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</row>
    <row r="191" spans="7:17" ht="12.75"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</row>
    <row r="192" spans="7:17" ht="12.75"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</row>
    <row r="193" spans="7:17" ht="12.75"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</row>
    <row r="194" spans="7:17" ht="12.75"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</row>
    <row r="195" spans="7:17" ht="12.75"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</row>
    <row r="196" spans="7:17" ht="12.75"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</row>
    <row r="197" spans="7:17" ht="12.75"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</row>
    <row r="198" spans="7:17" ht="12.75"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</row>
    <row r="199" spans="7:17" ht="12.75"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</row>
    <row r="200" spans="7:17" ht="12.75"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</row>
    <row r="201" spans="7:17" ht="12.75"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</row>
    <row r="202" spans="7:17" ht="12.75"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</row>
    <row r="203" spans="7:17" ht="12.75"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</row>
    <row r="204" spans="7:17" ht="12.75"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</row>
    <row r="205" spans="7:17" ht="12.75"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</row>
    <row r="206" spans="7:17" ht="12.75"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</row>
    <row r="207" spans="7:17" ht="12.75"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</row>
    <row r="208" spans="7:17" ht="12.75"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</row>
    <row r="209" spans="7:17" ht="12.75"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</row>
    <row r="210" spans="7:17" ht="12.75"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</row>
    <row r="211" spans="7:17" ht="12.75"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</row>
    <row r="212" spans="7:17" ht="12.75"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</row>
    <row r="213" spans="7:17" ht="12.75"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</row>
    <row r="214" spans="6:17" ht="12.75">
      <c r="F214" s="22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</row>
    <row r="215" spans="7:17" ht="12.75"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</row>
    <row r="216" spans="7:17" ht="12.75"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</row>
    <row r="217" spans="7:17" ht="12.75"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</row>
    <row r="218" spans="7:17" ht="12.75"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</row>
    <row r="222" spans="3:5" ht="12.75">
      <c r="C222" s="22"/>
      <c r="D222" s="22"/>
      <c r="E222" s="22"/>
    </row>
    <row r="227" spans="3:5" ht="12.75">
      <c r="C227" s="23"/>
      <c r="D227" s="23"/>
      <c r="E227" s="23"/>
    </row>
    <row r="232" spans="7:8" ht="12.75">
      <c r="G232" s="6"/>
      <c r="H232" s="18"/>
    </row>
    <row r="233" spans="7:8" ht="12.75">
      <c r="G233" s="6"/>
      <c r="H233" s="18"/>
    </row>
    <row r="234" spans="7:8" ht="12.75">
      <c r="G234" s="6"/>
      <c r="H234" s="18"/>
    </row>
    <row r="235" spans="7:8" ht="12.75">
      <c r="G235" s="6"/>
      <c r="H235" s="18"/>
    </row>
    <row r="236" spans="7:8" ht="12.75">
      <c r="G236" s="6"/>
      <c r="H236" s="18"/>
    </row>
    <row r="237" spans="7:8" ht="12.75">
      <c r="G237" s="6"/>
      <c r="H237" s="18"/>
    </row>
    <row r="238" spans="7:8" ht="12.75">
      <c r="G238" s="6"/>
      <c r="H238" s="18"/>
    </row>
    <row r="239" spans="7:8" ht="12.75">
      <c r="G239" s="6"/>
      <c r="H239" s="18"/>
    </row>
    <row r="240" spans="7:8" ht="12.75">
      <c r="G240" s="6"/>
      <c r="H240" s="18"/>
    </row>
    <row r="241" spans="7:8" ht="12.75">
      <c r="G241" s="6"/>
      <c r="H241" s="18"/>
    </row>
    <row r="242" spans="7:8" ht="12.75">
      <c r="G242" s="6"/>
      <c r="H242" s="18"/>
    </row>
    <row r="243" spans="7:8" ht="12.75">
      <c r="G243" s="6"/>
      <c r="H243" s="18"/>
    </row>
    <row r="244" spans="8:11" ht="12.75">
      <c r="H244" s="1"/>
      <c r="I244" s="1"/>
      <c r="J244" s="1"/>
      <c r="K244" s="1"/>
    </row>
    <row r="248" spans="9:10" ht="12.75">
      <c r="I248" s="22"/>
      <c r="J248" s="22"/>
    </row>
  </sheetData>
  <sheetProtection/>
  <printOptions/>
  <pageMargins left="0.45" right="0.2" top="0.2" bottom="0.19" header="0.2" footer="0.1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A3" sqref="A3:J24"/>
    </sheetView>
  </sheetViews>
  <sheetFormatPr defaultColWidth="9.140625" defaultRowHeight="12.75"/>
  <cols>
    <col min="1" max="1" width="35.421875" style="0" customWidth="1"/>
    <col min="2" max="2" width="14.28125" style="0" customWidth="1"/>
    <col min="5" max="5" width="12.7109375" style="0" bestFit="1" customWidth="1"/>
    <col min="6" max="6" width="12.28125" style="0" bestFit="1" customWidth="1"/>
    <col min="7" max="7" width="14.7109375" style="0" customWidth="1"/>
    <col min="8" max="8" width="14.421875" style="0" customWidth="1"/>
    <col min="10" max="10" width="15.421875" style="0" customWidth="1"/>
  </cols>
  <sheetData>
    <row r="2" spans="1:10" ht="15.75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0" ht="15.75">
      <c r="A3" s="111"/>
      <c r="B3" s="72" t="s">
        <v>169</v>
      </c>
      <c r="C3" s="72"/>
      <c r="D3" s="99"/>
      <c r="E3" s="99"/>
      <c r="F3" s="72"/>
      <c r="G3" s="72"/>
      <c r="H3" s="72"/>
      <c r="I3" s="72"/>
      <c r="J3" s="72"/>
    </row>
    <row r="4" spans="1:10" ht="15.75">
      <c r="A4" s="72"/>
      <c r="B4" s="98"/>
      <c r="C4" s="98"/>
      <c r="D4" s="98"/>
      <c r="E4" s="98"/>
      <c r="F4" s="98"/>
      <c r="G4" s="98"/>
      <c r="H4" s="98"/>
      <c r="I4" s="98"/>
      <c r="J4" s="98"/>
    </row>
    <row r="5" spans="1:10" ht="15.75">
      <c r="A5" s="72"/>
      <c r="B5" s="72" t="s">
        <v>0</v>
      </c>
      <c r="C5" s="72"/>
      <c r="D5" s="72"/>
      <c r="E5" s="72"/>
      <c r="F5" s="72"/>
      <c r="G5" s="72"/>
      <c r="H5" s="72"/>
      <c r="I5" s="72"/>
      <c r="J5" s="72"/>
    </row>
    <row r="6" spans="1:10" ht="15.75">
      <c r="A6" s="72"/>
      <c r="B6" s="72" t="s">
        <v>181</v>
      </c>
      <c r="C6" s="72"/>
      <c r="D6" s="72"/>
      <c r="E6" s="72"/>
      <c r="F6" s="72"/>
      <c r="G6" s="72"/>
      <c r="H6" s="72"/>
      <c r="I6" s="72"/>
      <c r="J6" s="72"/>
    </row>
    <row r="7" spans="1:10" ht="16.5" thickBot="1">
      <c r="A7" s="72"/>
      <c r="B7" s="72"/>
      <c r="C7" s="72"/>
      <c r="D7" s="72"/>
      <c r="E7" s="72"/>
      <c r="F7" s="72"/>
      <c r="G7" s="72"/>
      <c r="H7" s="72"/>
      <c r="I7" s="72"/>
      <c r="J7" s="72"/>
    </row>
    <row r="8" spans="1:10" ht="16.5" thickTop="1">
      <c r="A8" s="112"/>
      <c r="B8" s="113" t="s">
        <v>1</v>
      </c>
      <c r="C8" s="114"/>
      <c r="D8" s="114"/>
      <c r="E8" s="114"/>
      <c r="F8" s="114"/>
      <c r="G8" s="114"/>
      <c r="H8" s="114"/>
      <c r="I8" s="114"/>
      <c r="J8" s="115"/>
    </row>
    <row r="9" spans="1:10" ht="78.75">
      <c r="A9" s="116"/>
      <c r="B9" s="117" t="s">
        <v>2</v>
      </c>
      <c r="C9" s="117" t="s">
        <v>3</v>
      </c>
      <c r="D9" s="117" t="s">
        <v>4</v>
      </c>
      <c r="E9" s="117" t="s">
        <v>5</v>
      </c>
      <c r="F9" s="117" t="s">
        <v>164</v>
      </c>
      <c r="G9" s="117" t="s">
        <v>6</v>
      </c>
      <c r="H9" s="117" t="s">
        <v>7</v>
      </c>
      <c r="I9" s="117" t="s">
        <v>8</v>
      </c>
      <c r="J9" s="118" t="s">
        <v>9</v>
      </c>
    </row>
    <row r="10" spans="1:10" ht="17.25" customHeight="1">
      <c r="A10" s="119" t="s">
        <v>183</v>
      </c>
      <c r="B10" s="88">
        <v>100000</v>
      </c>
      <c r="C10" s="88"/>
      <c r="D10" s="88"/>
      <c r="E10" s="88">
        <v>189055</v>
      </c>
      <c r="F10" s="88">
        <v>2194761</v>
      </c>
      <c r="G10" s="88"/>
      <c r="H10" s="88">
        <v>3592046</v>
      </c>
      <c r="I10" s="88"/>
      <c r="J10" s="120">
        <f>SUM(B10:I10)</f>
        <v>6075862</v>
      </c>
    </row>
    <row r="11" spans="1:10" ht="31.5">
      <c r="A11" s="80" t="s">
        <v>10</v>
      </c>
      <c r="B11" s="83"/>
      <c r="C11" s="83"/>
      <c r="D11" s="83"/>
      <c r="E11" s="83"/>
      <c r="F11" s="83"/>
      <c r="G11" s="83"/>
      <c r="H11" s="83"/>
      <c r="I11" s="83"/>
      <c r="J11" s="121"/>
    </row>
    <row r="12" spans="1:10" ht="15.75">
      <c r="A12" s="77" t="s">
        <v>11</v>
      </c>
      <c r="B12" s="79"/>
      <c r="C12" s="79"/>
      <c r="D12" s="79"/>
      <c r="E12" s="79">
        <v>109740</v>
      </c>
      <c r="F12" s="79">
        <v>-2194761</v>
      </c>
      <c r="G12" s="79"/>
      <c r="H12" s="79">
        <v>2085021</v>
      </c>
      <c r="I12" s="79"/>
      <c r="J12" s="122">
        <f>SUM(E12:I12)</f>
        <v>0</v>
      </c>
    </row>
    <row r="13" spans="1:10" ht="15.75">
      <c r="A13" s="80"/>
      <c r="B13" s="83"/>
      <c r="C13" s="83"/>
      <c r="D13" s="83"/>
      <c r="E13" s="83"/>
      <c r="F13" s="83"/>
      <c r="G13" s="83"/>
      <c r="H13" s="83"/>
      <c r="I13" s="83"/>
      <c r="J13" s="121"/>
    </row>
    <row r="14" spans="1:10" ht="15.75">
      <c r="A14" s="77" t="s">
        <v>12</v>
      </c>
      <c r="B14" s="79"/>
      <c r="C14" s="79"/>
      <c r="D14" s="79"/>
      <c r="E14" s="79"/>
      <c r="F14" s="79">
        <v>4110632</v>
      </c>
      <c r="G14" s="79"/>
      <c r="H14" s="79"/>
      <c r="I14" s="79"/>
      <c r="J14" s="122">
        <f>SUM(B14:I14)</f>
        <v>4110632</v>
      </c>
    </row>
    <row r="15" spans="1:10" ht="15.75">
      <c r="A15" s="77" t="s">
        <v>13</v>
      </c>
      <c r="B15" s="79"/>
      <c r="C15" s="79"/>
      <c r="D15" s="79"/>
      <c r="E15" s="79"/>
      <c r="F15" s="79"/>
      <c r="G15" s="79"/>
      <c r="H15" s="79"/>
      <c r="I15" s="79"/>
      <c r="J15" s="122"/>
    </row>
    <row r="16" spans="1:10" ht="31.5">
      <c r="A16" s="123" t="s">
        <v>14</v>
      </c>
      <c r="B16" s="83"/>
      <c r="C16" s="83"/>
      <c r="D16" s="83"/>
      <c r="E16" s="83"/>
      <c r="F16" s="83"/>
      <c r="G16" s="83"/>
      <c r="H16" s="83"/>
      <c r="I16" s="83"/>
      <c r="J16" s="121"/>
    </row>
    <row r="17" spans="1:10" ht="31.5">
      <c r="A17" s="80" t="s">
        <v>15</v>
      </c>
      <c r="B17" s="79"/>
      <c r="C17" s="79"/>
      <c r="D17" s="79"/>
      <c r="E17" s="79"/>
      <c r="F17" s="79"/>
      <c r="G17" s="79"/>
      <c r="H17" s="79"/>
      <c r="I17" s="79"/>
      <c r="J17" s="122"/>
    </row>
    <row r="18" spans="1:10" ht="15.75">
      <c r="A18" s="77" t="s">
        <v>16</v>
      </c>
      <c r="B18" s="83"/>
      <c r="C18" s="83"/>
      <c r="D18" s="83"/>
      <c r="E18" s="83"/>
      <c r="F18" s="83"/>
      <c r="G18" s="83"/>
      <c r="H18" s="83"/>
      <c r="I18" s="83"/>
      <c r="J18" s="121"/>
    </row>
    <row r="19" spans="1:10" ht="15.75">
      <c r="A19" s="77" t="s">
        <v>17</v>
      </c>
      <c r="B19" s="79"/>
      <c r="C19" s="79"/>
      <c r="D19" s="79"/>
      <c r="E19" s="79"/>
      <c r="F19" s="79"/>
      <c r="G19" s="79"/>
      <c r="H19" s="79"/>
      <c r="I19" s="79"/>
      <c r="J19" s="122"/>
    </row>
    <row r="20" spans="1:10" ht="15.75">
      <c r="A20" s="77" t="s">
        <v>18</v>
      </c>
      <c r="B20" s="79"/>
      <c r="C20" s="79"/>
      <c r="D20" s="79"/>
      <c r="E20" s="79"/>
      <c r="F20" s="79"/>
      <c r="G20" s="79"/>
      <c r="H20" s="79"/>
      <c r="I20" s="79"/>
      <c r="J20" s="122"/>
    </row>
    <row r="21" spans="1:10" ht="15.75">
      <c r="A21" s="77" t="s">
        <v>19</v>
      </c>
      <c r="B21" s="79"/>
      <c r="C21" s="79"/>
      <c r="D21" s="79"/>
      <c r="E21" s="79"/>
      <c r="F21" s="79"/>
      <c r="G21" s="79"/>
      <c r="H21" s="79"/>
      <c r="I21" s="79"/>
      <c r="J21" s="122"/>
    </row>
    <row r="22" spans="1:10" ht="15.75">
      <c r="A22" s="80" t="s">
        <v>20</v>
      </c>
      <c r="B22" s="83"/>
      <c r="C22" s="83"/>
      <c r="D22" s="83"/>
      <c r="E22" s="83"/>
      <c r="F22" s="83"/>
      <c r="G22" s="83"/>
      <c r="H22" s="83"/>
      <c r="I22" s="83"/>
      <c r="J22" s="121"/>
    </row>
    <row r="23" spans="1:10" ht="15.75">
      <c r="A23" s="80" t="s">
        <v>21</v>
      </c>
      <c r="B23" s="83"/>
      <c r="C23" s="83"/>
      <c r="D23" s="83"/>
      <c r="E23" s="83"/>
      <c r="F23" s="83"/>
      <c r="G23" s="83"/>
      <c r="H23" s="83"/>
      <c r="I23" s="83"/>
      <c r="J23" s="121"/>
    </row>
    <row r="24" spans="1:10" ht="16.5" thickBot="1">
      <c r="A24" s="124" t="s">
        <v>182</v>
      </c>
      <c r="B24" s="125">
        <v>100000</v>
      </c>
      <c r="C24" s="125"/>
      <c r="D24" s="125"/>
      <c r="E24" s="125">
        <f aca="true" t="shared" si="0" ref="E24:J24">SUM(E10:E23)</f>
        <v>298795</v>
      </c>
      <c r="F24" s="125">
        <f t="shared" si="0"/>
        <v>4110632</v>
      </c>
      <c r="G24" s="125">
        <f t="shared" si="0"/>
        <v>0</v>
      </c>
      <c r="H24" s="125">
        <f t="shared" si="0"/>
        <v>5677067</v>
      </c>
      <c r="I24" s="125">
        <f t="shared" si="0"/>
        <v>0</v>
      </c>
      <c r="J24" s="137">
        <f t="shared" si="0"/>
        <v>10186494</v>
      </c>
    </row>
    <row r="25" spans="1:10" ht="16.5" thickTop="1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ht="15.75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 ht="15.75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 ht="15.75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29" spans="1:10" ht="15.75">
      <c r="A29" s="98"/>
      <c r="B29" s="98"/>
      <c r="C29" s="98"/>
      <c r="D29" s="98"/>
      <c r="E29" s="98"/>
      <c r="F29" s="98"/>
      <c r="G29" s="98"/>
      <c r="H29" s="98"/>
      <c r="I29" s="98"/>
      <c r="J29" s="98"/>
    </row>
    <row r="30" spans="1:10" ht="15.75">
      <c r="A30" s="98"/>
      <c r="B30" s="98"/>
      <c r="C30" s="98"/>
      <c r="D30" s="98"/>
      <c r="E30" s="98"/>
      <c r="F30" s="98"/>
      <c r="G30" s="98"/>
      <c r="H30" s="98"/>
      <c r="I30" s="98"/>
      <c r="J30" s="98"/>
    </row>
    <row r="31" spans="1:10" ht="15.75">
      <c r="A31" s="98"/>
      <c r="B31" s="98"/>
      <c r="C31" s="98"/>
      <c r="D31" s="98"/>
      <c r="E31" s="98"/>
      <c r="F31" s="98"/>
      <c r="G31" s="98"/>
      <c r="H31" s="98"/>
      <c r="I31" s="98"/>
      <c r="J31" s="98"/>
    </row>
    <row r="32" spans="1:10" ht="15.75">
      <c r="A32" s="98"/>
      <c r="B32" s="98"/>
      <c r="C32" s="98"/>
      <c r="D32" s="98"/>
      <c r="E32" s="98"/>
      <c r="F32" s="98"/>
      <c r="G32" s="98"/>
      <c r="H32" s="98"/>
      <c r="I32" s="98"/>
      <c r="J32" s="98"/>
    </row>
    <row r="33" spans="1:10" ht="15.75">
      <c r="A33" s="98"/>
      <c r="B33" s="98"/>
      <c r="C33" s="98"/>
      <c r="D33" s="98"/>
      <c r="E33" s="98"/>
      <c r="F33" s="98"/>
      <c r="G33" s="98"/>
      <c r="H33" s="98"/>
      <c r="I33" s="98"/>
      <c r="J33" s="98"/>
    </row>
    <row r="34" spans="1:10" ht="15.75">
      <c r="A34" s="98"/>
      <c r="B34" s="98"/>
      <c r="C34" s="98"/>
      <c r="D34" s="98"/>
      <c r="E34" s="98"/>
      <c r="F34" s="98"/>
      <c r="G34" s="98"/>
      <c r="H34" s="98"/>
      <c r="I34" s="98"/>
      <c r="J34" s="98"/>
    </row>
    <row r="35" spans="1:10" ht="15.75">
      <c r="A35" s="98"/>
      <c r="B35" s="98"/>
      <c r="C35" s="98"/>
      <c r="D35" s="98"/>
      <c r="E35" s="98"/>
      <c r="F35" s="98"/>
      <c r="G35" s="98"/>
      <c r="H35" s="98"/>
      <c r="I35" s="98"/>
      <c r="J35" s="98"/>
    </row>
    <row r="36" spans="1:10" ht="15.75">
      <c r="A36" s="98"/>
      <c r="B36" s="98"/>
      <c r="C36" s="98"/>
      <c r="D36" s="98"/>
      <c r="E36" s="98"/>
      <c r="F36" s="98"/>
      <c r="G36" s="98"/>
      <c r="H36" s="98"/>
      <c r="I36" s="98"/>
      <c r="J36" s="98"/>
    </row>
    <row r="37" spans="1:10" ht="15.75">
      <c r="A37" s="98"/>
      <c r="B37" s="98"/>
      <c r="C37" s="98"/>
      <c r="D37" s="98"/>
      <c r="E37" s="98"/>
      <c r="F37" s="98"/>
      <c r="G37" s="98"/>
      <c r="H37" s="98"/>
      <c r="I37" s="98"/>
      <c r="J37" s="98"/>
    </row>
    <row r="38" spans="1:10" ht="15.75">
      <c r="A38" s="98"/>
      <c r="B38" s="98"/>
      <c r="C38" s="98"/>
      <c r="D38" s="98"/>
      <c r="E38" s="98"/>
      <c r="F38" s="98"/>
      <c r="G38" s="98"/>
      <c r="H38" s="98"/>
      <c r="I38" s="98"/>
      <c r="J38" s="98"/>
    </row>
    <row r="39" spans="1:10" ht="15.75">
      <c r="A39" s="98"/>
      <c r="B39" s="98"/>
      <c r="C39" s="98"/>
      <c r="D39" s="98"/>
      <c r="E39" s="98"/>
      <c r="F39" s="98"/>
      <c r="G39" s="98"/>
      <c r="H39" s="98"/>
      <c r="I39" s="98"/>
      <c r="J39" s="98"/>
    </row>
  </sheetData>
  <sheetProtection/>
  <printOptions/>
  <pageMargins left="0.2" right="0.2" top="0.2" bottom="0.19" header="0.2" footer="0.19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F68" sqref="F68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9.140625" style="0" customWidth="1"/>
    <col min="4" max="4" width="14.7109375" style="0" customWidth="1"/>
    <col min="5" max="5" width="14.28125" style="0" customWidth="1"/>
    <col min="6" max="6" width="12.8515625" style="0" bestFit="1" customWidth="1"/>
    <col min="7" max="7" width="11.28125" style="0" bestFit="1" customWidth="1"/>
    <col min="8" max="8" width="11.8515625" style="0" bestFit="1" customWidth="1"/>
  </cols>
  <sheetData>
    <row r="1" spans="1:5" ht="15">
      <c r="A1" s="33"/>
      <c r="B1" s="33" t="s">
        <v>169</v>
      </c>
      <c r="C1" s="34"/>
      <c r="D1" s="34"/>
      <c r="E1" s="34"/>
    </row>
    <row r="2" spans="1:5" ht="15">
      <c r="A2" s="104"/>
      <c r="B2" s="34" t="s">
        <v>189</v>
      </c>
      <c r="C2" s="36"/>
      <c r="D2" s="36"/>
      <c r="E2" s="36"/>
    </row>
    <row r="3" spans="1:5" ht="15.75" thickBot="1">
      <c r="A3" s="104"/>
      <c r="B3" s="34"/>
      <c r="C3" s="36"/>
      <c r="D3" s="36"/>
      <c r="E3" s="36"/>
    </row>
    <row r="4" spans="1:5" ht="15.75" thickTop="1">
      <c r="A4" s="105"/>
      <c r="B4" s="38" t="s">
        <v>42</v>
      </c>
      <c r="C4" s="38" t="s">
        <v>43</v>
      </c>
      <c r="D4" s="39" t="s">
        <v>180</v>
      </c>
      <c r="E4" s="134" t="s">
        <v>171</v>
      </c>
    </row>
    <row r="5" spans="1:5" ht="15">
      <c r="A5" s="40"/>
      <c r="B5" s="44"/>
      <c r="C5" s="44"/>
      <c r="D5" s="45"/>
      <c r="E5" s="131"/>
    </row>
    <row r="6" spans="1:5" ht="15">
      <c r="A6" s="43" t="s">
        <v>44</v>
      </c>
      <c r="B6" s="44" t="s">
        <v>45</v>
      </c>
      <c r="C6" s="44"/>
      <c r="D6" s="45"/>
      <c r="E6" s="131"/>
    </row>
    <row r="7" spans="1:5" ht="15">
      <c r="A7" s="40">
        <v>1</v>
      </c>
      <c r="B7" s="41" t="s">
        <v>46</v>
      </c>
      <c r="C7" s="41"/>
      <c r="D7" s="42"/>
      <c r="E7" s="132"/>
    </row>
    <row r="8" spans="1:5" ht="15">
      <c r="A8" s="40">
        <v>2</v>
      </c>
      <c r="B8" s="41" t="s">
        <v>47</v>
      </c>
      <c r="C8" s="41"/>
      <c r="D8" s="42"/>
      <c r="E8" s="132"/>
    </row>
    <row r="9" spans="1:5" ht="15">
      <c r="A9" s="40"/>
      <c r="B9" s="41" t="s">
        <v>156</v>
      </c>
      <c r="C9" s="41"/>
      <c r="D9" s="42"/>
      <c r="E9" s="132"/>
    </row>
    <row r="10" spans="1:5" ht="15">
      <c r="A10" s="40" t="s">
        <v>48</v>
      </c>
      <c r="B10" s="97" t="s">
        <v>49</v>
      </c>
      <c r="C10" s="41"/>
      <c r="D10" s="42"/>
      <c r="E10" s="132"/>
    </row>
    <row r="11" spans="1:5" ht="15">
      <c r="A11" s="40" t="s">
        <v>50</v>
      </c>
      <c r="B11" s="97" t="s">
        <v>51</v>
      </c>
      <c r="C11" s="41"/>
      <c r="D11" s="42"/>
      <c r="E11" s="132"/>
    </row>
    <row r="12" spans="1:5" ht="15">
      <c r="A12" s="40" t="s">
        <v>52</v>
      </c>
      <c r="B12" s="97" t="s">
        <v>53</v>
      </c>
      <c r="C12" s="41"/>
      <c r="D12" s="42"/>
      <c r="E12" s="132"/>
    </row>
    <row r="13" spans="1:8" ht="15">
      <c r="A13" s="40"/>
      <c r="B13" s="41" t="s">
        <v>54</v>
      </c>
      <c r="C13" s="41"/>
      <c r="D13" s="42"/>
      <c r="E13" s="132"/>
      <c r="F13" s="17"/>
      <c r="H13" s="17"/>
    </row>
    <row r="14" spans="1:8" ht="15">
      <c r="A14" s="40">
        <v>3</v>
      </c>
      <c r="B14" s="41" t="s">
        <v>55</v>
      </c>
      <c r="C14" s="41"/>
      <c r="D14" s="42"/>
      <c r="E14" s="132"/>
      <c r="H14" s="17"/>
    </row>
    <row r="15" spans="1:5" ht="15">
      <c r="A15" s="40" t="s">
        <v>48</v>
      </c>
      <c r="B15" s="97" t="s">
        <v>56</v>
      </c>
      <c r="C15" s="41"/>
      <c r="D15" s="42">
        <v>118168</v>
      </c>
      <c r="E15" s="132">
        <v>84950</v>
      </c>
    </row>
    <row r="16" spans="1:8" ht="15">
      <c r="A16" s="40" t="s">
        <v>50</v>
      </c>
      <c r="B16" s="97" t="s">
        <v>57</v>
      </c>
      <c r="C16" s="41"/>
      <c r="D16" s="42">
        <v>159660</v>
      </c>
      <c r="E16" s="132"/>
      <c r="H16" s="17"/>
    </row>
    <row r="17" spans="1:5" ht="15">
      <c r="A17" s="40" t="s">
        <v>52</v>
      </c>
      <c r="B17" s="97" t="s">
        <v>158</v>
      </c>
      <c r="C17" s="41"/>
      <c r="D17" s="42">
        <v>53325</v>
      </c>
      <c r="E17" s="132">
        <v>57606</v>
      </c>
    </row>
    <row r="18" spans="1:5" ht="15">
      <c r="A18" s="40" t="s">
        <v>58</v>
      </c>
      <c r="B18" s="97" t="s">
        <v>159</v>
      </c>
      <c r="C18" s="41"/>
      <c r="D18" s="42">
        <v>50155</v>
      </c>
      <c r="E18" s="132">
        <v>32500</v>
      </c>
    </row>
    <row r="19" spans="1:5" ht="15">
      <c r="A19" s="40" t="s">
        <v>58</v>
      </c>
      <c r="B19" s="97" t="s">
        <v>162</v>
      </c>
      <c r="C19" s="41"/>
      <c r="D19" s="42">
        <v>490572</v>
      </c>
      <c r="E19" s="132">
        <v>221110</v>
      </c>
    </row>
    <row r="20" spans="1:5" ht="15">
      <c r="A20" s="40" t="s">
        <v>58</v>
      </c>
      <c r="B20" s="97" t="s">
        <v>188</v>
      </c>
      <c r="C20" s="41"/>
      <c r="D20" s="42">
        <v>18000</v>
      </c>
      <c r="E20" s="132"/>
    </row>
    <row r="21" spans="1:5" ht="15">
      <c r="A21" s="40" t="s">
        <v>59</v>
      </c>
      <c r="B21" s="97" t="s">
        <v>166</v>
      </c>
      <c r="C21" s="41"/>
      <c r="D21" s="42"/>
      <c r="E21" s="132"/>
    </row>
    <row r="22" spans="1:7" ht="15">
      <c r="A22" s="40" t="s">
        <v>160</v>
      </c>
      <c r="B22" s="97" t="s">
        <v>178</v>
      </c>
      <c r="C22" s="41"/>
      <c r="D22" s="42">
        <v>14147524.72</v>
      </c>
      <c r="E22" s="132">
        <f>11578195.71+1095145</f>
        <v>12673340.71</v>
      </c>
      <c r="F22" s="17"/>
      <c r="G22" s="17"/>
    </row>
    <row r="23" spans="1:7" ht="15">
      <c r="A23" s="40"/>
      <c r="B23" s="44" t="s">
        <v>60</v>
      </c>
      <c r="C23" s="44"/>
      <c r="D23" s="45">
        <f>SUM(D15:D22)</f>
        <v>15037404.72</v>
      </c>
      <c r="E23" s="131">
        <f>SUM(E14:E22)</f>
        <v>13069506.71</v>
      </c>
      <c r="G23" s="17"/>
    </row>
    <row r="24" spans="1:7" ht="15">
      <c r="A24" s="40">
        <v>4</v>
      </c>
      <c r="B24" s="41" t="s">
        <v>61</v>
      </c>
      <c r="C24" s="41"/>
      <c r="D24" s="42"/>
      <c r="E24" s="132"/>
      <c r="G24" s="17"/>
    </row>
    <row r="25" spans="1:5" ht="15">
      <c r="A25" s="40">
        <v>5</v>
      </c>
      <c r="B25" s="41" t="s">
        <v>62</v>
      </c>
      <c r="C25" s="41"/>
      <c r="D25" s="42"/>
      <c r="E25" s="132"/>
    </row>
    <row r="26" spans="1:8" ht="15">
      <c r="A26" s="43"/>
      <c r="B26" s="44" t="s">
        <v>63</v>
      </c>
      <c r="C26" s="44"/>
      <c r="D26" s="45">
        <f>D23</f>
        <v>15037404.72</v>
      </c>
      <c r="E26" s="131">
        <f>E23</f>
        <v>13069506.71</v>
      </c>
      <c r="F26" s="17"/>
      <c r="H26" s="17"/>
    </row>
    <row r="27" spans="1:5" ht="15">
      <c r="A27" s="40"/>
      <c r="B27" s="41"/>
      <c r="C27" s="41"/>
      <c r="D27" s="42"/>
      <c r="E27" s="132"/>
    </row>
    <row r="28" spans="1:5" ht="15">
      <c r="A28" s="43" t="s">
        <v>64</v>
      </c>
      <c r="B28" s="44" t="s">
        <v>65</v>
      </c>
      <c r="C28" s="44"/>
      <c r="D28" s="45"/>
      <c r="E28" s="131"/>
    </row>
    <row r="29" spans="1:5" ht="15">
      <c r="A29" s="40">
        <v>1</v>
      </c>
      <c r="B29" s="41" t="s">
        <v>66</v>
      </c>
      <c r="C29" s="41"/>
      <c r="D29" s="42"/>
      <c r="E29" s="132"/>
    </row>
    <row r="30" spans="1:5" ht="15">
      <c r="A30" s="40" t="s">
        <v>48</v>
      </c>
      <c r="B30" s="97" t="s">
        <v>67</v>
      </c>
      <c r="C30" s="41"/>
      <c r="D30" s="42"/>
      <c r="E30" s="132"/>
    </row>
    <row r="31" spans="1:5" ht="15">
      <c r="A31" s="40" t="s">
        <v>50</v>
      </c>
      <c r="B31" s="97" t="s">
        <v>68</v>
      </c>
      <c r="C31" s="41"/>
      <c r="D31" s="42"/>
      <c r="E31" s="132"/>
    </row>
    <row r="32" spans="1:5" ht="15">
      <c r="A32" s="40"/>
      <c r="B32" s="41" t="s">
        <v>69</v>
      </c>
      <c r="C32" s="41"/>
      <c r="D32" s="42"/>
      <c r="E32" s="132"/>
    </row>
    <row r="33" spans="1:5" ht="15">
      <c r="A33" s="40">
        <v>2</v>
      </c>
      <c r="B33" s="41" t="s">
        <v>70</v>
      </c>
      <c r="C33" s="41"/>
      <c r="D33" s="42"/>
      <c r="E33" s="132"/>
    </row>
    <row r="34" spans="1:5" ht="15">
      <c r="A34" s="40">
        <v>3</v>
      </c>
      <c r="B34" s="41" t="s">
        <v>161</v>
      </c>
      <c r="C34" s="41"/>
      <c r="D34" s="42"/>
      <c r="E34" s="132"/>
    </row>
    <row r="35" spans="1:5" ht="15">
      <c r="A35" s="40">
        <v>4</v>
      </c>
      <c r="B35" s="41" t="s">
        <v>61</v>
      </c>
      <c r="C35" s="41"/>
      <c r="D35" s="42"/>
      <c r="E35" s="132"/>
    </row>
    <row r="36" spans="1:5" ht="15">
      <c r="A36" s="40"/>
      <c r="B36" s="44" t="s">
        <v>71</v>
      </c>
      <c r="C36" s="41"/>
      <c r="D36" s="42"/>
      <c r="E36" s="132"/>
    </row>
    <row r="37" spans="1:8" ht="15">
      <c r="A37" s="43"/>
      <c r="B37" s="44" t="s">
        <v>72</v>
      </c>
      <c r="C37" s="44"/>
      <c r="D37" s="45"/>
      <c r="E37" s="131"/>
      <c r="H37" s="17"/>
    </row>
    <row r="38" spans="1:5" ht="15">
      <c r="A38" s="40"/>
      <c r="B38" s="41"/>
      <c r="C38" s="41"/>
      <c r="D38" s="42"/>
      <c r="E38" s="132"/>
    </row>
    <row r="39" spans="1:5" ht="15">
      <c r="A39" s="43" t="s">
        <v>73</v>
      </c>
      <c r="B39" s="44" t="s">
        <v>74</v>
      </c>
      <c r="C39" s="44"/>
      <c r="D39" s="45"/>
      <c r="E39" s="131"/>
    </row>
    <row r="40" spans="1:5" ht="30">
      <c r="A40" s="106">
        <v>1</v>
      </c>
      <c r="B40" s="107" t="s">
        <v>75</v>
      </c>
      <c r="C40" s="108"/>
      <c r="D40" s="109"/>
      <c r="E40" s="135"/>
    </row>
    <row r="41" spans="1:5" ht="30">
      <c r="A41" s="106">
        <v>2</v>
      </c>
      <c r="B41" s="107" t="s">
        <v>76</v>
      </c>
      <c r="C41" s="108"/>
      <c r="D41" s="109"/>
      <c r="E41" s="135"/>
    </row>
    <row r="42" spans="1:5" ht="15">
      <c r="A42" s="40">
        <v>3</v>
      </c>
      <c r="B42" s="41" t="s">
        <v>2</v>
      </c>
      <c r="C42" s="41"/>
      <c r="D42" s="42">
        <v>100000</v>
      </c>
      <c r="E42" s="132">
        <v>100000</v>
      </c>
    </row>
    <row r="43" spans="1:5" ht="15">
      <c r="A43" s="40">
        <v>4</v>
      </c>
      <c r="B43" s="41" t="s">
        <v>77</v>
      </c>
      <c r="C43" s="41"/>
      <c r="D43" s="42"/>
      <c r="E43" s="132"/>
    </row>
    <row r="44" spans="1:5" ht="15">
      <c r="A44" s="40">
        <v>5</v>
      </c>
      <c r="B44" s="41" t="s">
        <v>78</v>
      </c>
      <c r="C44" s="41"/>
      <c r="D44" s="42"/>
      <c r="E44" s="132"/>
    </row>
    <row r="45" spans="1:6" ht="15">
      <c r="A45" s="40">
        <v>6</v>
      </c>
      <c r="B45" s="41" t="s">
        <v>79</v>
      </c>
      <c r="C45" s="41"/>
      <c r="D45" s="42">
        <v>2085021</v>
      </c>
      <c r="E45" s="132"/>
      <c r="F45" s="17"/>
    </row>
    <row r="46" spans="1:6" ht="15">
      <c r="A46" s="40">
        <v>7</v>
      </c>
      <c r="B46" s="41" t="s">
        <v>80</v>
      </c>
      <c r="C46" s="41"/>
      <c r="D46" s="42">
        <v>298795</v>
      </c>
      <c r="E46" s="132">
        <v>189055</v>
      </c>
      <c r="F46" s="17"/>
    </row>
    <row r="47" spans="1:5" ht="15">
      <c r="A47" s="40">
        <v>8</v>
      </c>
      <c r="B47" s="41" t="s">
        <v>7</v>
      </c>
      <c r="C47" s="41"/>
      <c r="D47" s="42">
        <v>3592046</v>
      </c>
      <c r="E47" s="132">
        <v>3592046</v>
      </c>
    </row>
    <row r="48" spans="1:5" ht="15">
      <c r="A48" s="40">
        <v>9</v>
      </c>
      <c r="B48" s="41" t="s">
        <v>81</v>
      </c>
      <c r="C48" s="41"/>
      <c r="D48" s="42"/>
      <c r="E48" s="132"/>
    </row>
    <row r="49" spans="1:6" ht="15">
      <c r="A49" s="40">
        <v>10</v>
      </c>
      <c r="B49" s="41" t="s">
        <v>82</v>
      </c>
      <c r="C49" s="41"/>
      <c r="D49" s="42">
        <v>4110632</v>
      </c>
      <c r="E49" s="132">
        <v>2194760.56</v>
      </c>
      <c r="F49" s="18"/>
    </row>
    <row r="50" spans="1:8" ht="15">
      <c r="A50" s="43"/>
      <c r="B50" s="44" t="s">
        <v>83</v>
      </c>
      <c r="C50" s="44"/>
      <c r="D50" s="45">
        <f>SUM(D41:D49)</f>
        <v>10186494</v>
      </c>
      <c r="E50" s="131">
        <f>SUM(E40:E49)</f>
        <v>6075861.5600000005</v>
      </c>
      <c r="F50" s="126"/>
      <c r="H50" s="17"/>
    </row>
    <row r="51" spans="1:5" ht="15.75" thickBot="1">
      <c r="A51" s="110"/>
      <c r="B51" s="102" t="s">
        <v>84</v>
      </c>
      <c r="C51" s="102"/>
      <c r="D51" s="103">
        <f>D26+D50</f>
        <v>25223898.72</v>
      </c>
      <c r="E51" s="133">
        <f>E26+E50</f>
        <v>19145368.270000003</v>
      </c>
    </row>
    <row r="52" spans="1:5" ht="15.75" thickTop="1">
      <c r="A52" s="36"/>
      <c r="B52" s="36"/>
      <c r="C52" s="36"/>
      <c r="D52" s="129"/>
      <c r="E52" s="36"/>
    </row>
    <row r="53" ht="12.75">
      <c r="E53" s="17"/>
    </row>
  </sheetData>
  <sheetProtection/>
  <printOptions/>
  <pageMargins left="0.99" right="0.2" top="0.2" bottom="0.19" header="0.2" footer="0.19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4.140625" style="0" customWidth="1"/>
    <col min="2" max="2" width="51.28125" style="0" customWidth="1"/>
    <col min="3" max="3" width="23.57421875" style="0" customWidth="1"/>
    <col min="4" max="4" width="21.00390625" style="0" customWidth="1"/>
    <col min="5" max="5" width="20.140625" style="0" customWidth="1"/>
    <col min="6" max="6" width="15.8515625" style="0" customWidth="1"/>
    <col min="7" max="7" width="10.421875" style="0" customWidth="1"/>
    <col min="8" max="8" width="7.7109375" style="0" customWidth="1"/>
    <col min="9" max="9" width="22.421875" style="0" customWidth="1"/>
    <col min="10" max="10" width="19.28125" style="0" customWidth="1"/>
    <col min="11" max="11" width="14.421875" style="0" customWidth="1"/>
    <col min="12" max="12" width="17.421875" style="0" customWidth="1"/>
  </cols>
  <sheetData>
    <row r="1" spans="1:6" ht="15">
      <c r="A1" s="33"/>
      <c r="B1" s="33" t="s">
        <v>169</v>
      </c>
      <c r="C1" s="35"/>
      <c r="D1" s="35"/>
      <c r="E1" s="35"/>
      <c r="F1" s="35"/>
    </row>
    <row r="2" spans="1:6" ht="15">
      <c r="A2" s="36"/>
      <c r="B2" s="36"/>
      <c r="C2" s="36"/>
      <c r="D2" s="36"/>
      <c r="E2" s="36"/>
      <c r="F2" s="36"/>
    </row>
    <row r="3" spans="1:6" ht="15">
      <c r="A3" s="34"/>
      <c r="B3" s="34" t="s">
        <v>22</v>
      </c>
      <c r="C3" s="34"/>
      <c r="D3" s="34"/>
      <c r="E3" s="34"/>
      <c r="F3" s="34"/>
    </row>
    <row r="4" spans="1:6" ht="15">
      <c r="A4" s="34"/>
      <c r="B4" s="34" t="s">
        <v>184</v>
      </c>
      <c r="C4" s="34"/>
      <c r="D4" s="34"/>
      <c r="E4" s="34"/>
      <c r="F4" s="34"/>
    </row>
    <row r="5" spans="1:6" ht="15.75" thickBot="1">
      <c r="A5" s="34"/>
      <c r="B5" s="34"/>
      <c r="C5" s="34"/>
      <c r="D5" s="34"/>
      <c r="E5" s="34"/>
      <c r="F5" s="34"/>
    </row>
    <row r="6" spans="1:12" ht="21" thickTop="1">
      <c r="A6" s="37" t="s">
        <v>23</v>
      </c>
      <c r="B6" s="38" t="s">
        <v>24</v>
      </c>
      <c r="C6" s="39" t="s">
        <v>180</v>
      </c>
      <c r="D6" s="134" t="s">
        <v>171</v>
      </c>
      <c r="E6" s="55"/>
      <c r="F6" s="55"/>
      <c r="H6" s="150"/>
      <c r="I6" s="150"/>
      <c r="J6" s="150"/>
      <c r="K6" s="150"/>
      <c r="L6" s="150"/>
    </row>
    <row r="7" spans="1:12" ht="15.75">
      <c r="A7" s="40"/>
      <c r="B7" s="41"/>
      <c r="C7" s="42"/>
      <c r="D7" s="132"/>
      <c r="E7" s="56"/>
      <c r="F7" s="56"/>
      <c r="H7" s="151"/>
      <c r="I7" s="151"/>
      <c r="J7" s="151"/>
      <c r="K7" s="151"/>
      <c r="L7" s="151"/>
    </row>
    <row r="8" spans="1:12" ht="15">
      <c r="A8" s="43">
        <v>1</v>
      </c>
      <c r="B8" s="44" t="s">
        <v>25</v>
      </c>
      <c r="C8" s="45">
        <v>14811873</v>
      </c>
      <c r="D8" s="132">
        <v>13675846</v>
      </c>
      <c r="E8" s="56"/>
      <c r="F8" s="56"/>
      <c r="G8" s="57"/>
      <c r="H8" s="59"/>
      <c r="I8" s="59"/>
      <c r="J8" s="59"/>
      <c r="K8" s="60"/>
      <c r="L8" s="60"/>
    </row>
    <row r="9" spans="1:12" ht="15">
      <c r="A9" s="43">
        <v>2</v>
      </c>
      <c r="B9" s="44" t="s">
        <v>26</v>
      </c>
      <c r="C9" s="45">
        <v>3570821</v>
      </c>
      <c r="D9" s="132">
        <f>1606855+608582</f>
        <v>2215437</v>
      </c>
      <c r="E9" s="56"/>
      <c r="F9" s="56"/>
      <c r="G9" s="31"/>
      <c r="H9" s="152"/>
      <c r="I9" s="153"/>
      <c r="J9" s="153"/>
      <c r="K9" s="62"/>
      <c r="L9" s="62"/>
    </row>
    <row r="10" spans="1:12" ht="30">
      <c r="A10" s="46">
        <v>3</v>
      </c>
      <c r="B10" s="47" t="s">
        <v>27</v>
      </c>
      <c r="C10" s="48"/>
      <c r="D10" s="132"/>
      <c r="E10" s="56"/>
      <c r="F10" s="56"/>
      <c r="G10" s="31"/>
      <c r="H10" s="152"/>
      <c r="I10" s="153"/>
      <c r="J10" s="153"/>
      <c r="K10" s="62"/>
      <c r="L10" s="62"/>
    </row>
    <row r="11" spans="1:12" ht="15">
      <c r="A11" s="40">
        <v>4</v>
      </c>
      <c r="B11" s="41" t="s">
        <v>28</v>
      </c>
      <c r="C11" s="42"/>
      <c r="D11" s="132">
        <v>-1060826</v>
      </c>
      <c r="E11" s="56"/>
      <c r="F11" s="56"/>
      <c r="G11" s="31"/>
      <c r="H11" s="61"/>
      <c r="I11" s="154"/>
      <c r="J11" s="154"/>
      <c r="K11" s="63"/>
      <c r="L11" s="64"/>
    </row>
    <row r="12" spans="1:12" ht="15">
      <c r="A12" s="40">
        <v>5</v>
      </c>
      <c r="B12" s="41" t="s">
        <v>29</v>
      </c>
      <c r="C12" s="42"/>
      <c r="D12" s="132"/>
      <c r="E12" s="56"/>
      <c r="F12" s="56"/>
      <c r="G12" s="31"/>
      <c r="H12" s="61"/>
      <c r="I12" s="65"/>
      <c r="J12" s="66"/>
      <c r="K12" s="64"/>
      <c r="L12" s="64"/>
    </row>
    <row r="13" spans="1:12" ht="15">
      <c r="A13" s="40"/>
      <c r="B13" s="41" t="s">
        <v>30</v>
      </c>
      <c r="C13" s="42">
        <v>4277000</v>
      </c>
      <c r="D13" s="132">
        <v>-3597200</v>
      </c>
      <c r="E13" s="56"/>
      <c r="F13" s="56"/>
      <c r="G13" s="31"/>
      <c r="H13" s="61"/>
      <c r="I13" s="65"/>
      <c r="J13" s="66"/>
      <c r="K13" s="64"/>
      <c r="L13" s="64"/>
    </row>
    <row r="14" spans="1:12" ht="15">
      <c r="A14" s="40"/>
      <c r="B14" s="41" t="s">
        <v>31</v>
      </c>
      <c r="C14" s="42"/>
      <c r="D14" s="132"/>
      <c r="E14" s="56"/>
      <c r="F14" s="56"/>
      <c r="G14" s="31"/>
      <c r="H14" s="61"/>
      <c r="I14" s="65"/>
      <c r="J14" s="61"/>
      <c r="K14" s="64"/>
      <c r="L14" s="64"/>
    </row>
    <row r="15" spans="1:12" ht="30">
      <c r="A15" s="46"/>
      <c r="B15" s="47" t="s">
        <v>32</v>
      </c>
      <c r="C15" s="48">
        <v>399626</v>
      </c>
      <c r="D15" s="132">
        <v>-441889</v>
      </c>
      <c r="E15" s="56"/>
      <c r="F15" s="56"/>
      <c r="G15" s="31"/>
      <c r="H15" s="61"/>
      <c r="I15" s="155"/>
      <c r="J15" s="155"/>
      <c r="K15" s="63"/>
      <c r="L15" s="64"/>
    </row>
    <row r="16" spans="1:12" ht="15">
      <c r="A16" s="40">
        <v>6</v>
      </c>
      <c r="B16" s="41" t="s">
        <v>33</v>
      </c>
      <c r="C16" s="42">
        <v>2046998</v>
      </c>
      <c r="D16" s="132"/>
      <c r="E16" s="56"/>
      <c r="F16" s="56"/>
      <c r="G16" s="31"/>
      <c r="H16" s="59"/>
      <c r="I16" s="157"/>
      <c r="J16" s="157"/>
      <c r="K16" s="64"/>
      <c r="L16" s="63"/>
    </row>
    <row r="17" spans="1:12" ht="15">
      <c r="A17" s="40">
        <v>7</v>
      </c>
      <c r="B17" s="41" t="s">
        <v>186</v>
      </c>
      <c r="C17" s="42">
        <f>803037+180000+239991.34+153236.2+2046957.85+1160894.56+188229.74+23791.67+18200+1536000+368915.19+7912.5+120+25000</f>
        <v>6752286.050000001</v>
      </c>
      <c r="D17" s="132">
        <v>-8188271</v>
      </c>
      <c r="E17" s="56"/>
      <c r="F17" s="56"/>
      <c r="G17" s="31"/>
      <c r="H17" s="59"/>
      <c r="I17" s="67"/>
      <c r="J17" s="68"/>
      <c r="K17" s="64"/>
      <c r="L17" s="64"/>
    </row>
    <row r="18" spans="1:12" ht="15">
      <c r="A18" s="40">
        <v>8</v>
      </c>
      <c r="B18" s="41" t="s">
        <v>173</v>
      </c>
      <c r="C18" s="42">
        <f>SUM(C10:C17)</f>
        <v>13475910.05</v>
      </c>
      <c r="D18" s="132">
        <f>SUM(D10:D17)</f>
        <v>-13288186</v>
      </c>
      <c r="E18" s="56"/>
      <c r="F18" s="56"/>
      <c r="G18" s="31"/>
      <c r="H18" s="59"/>
      <c r="I18" s="67"/>
      <c r="J18" s="68"/>
      <c r="K18" s="64"/>
      <c r="L18" s="64"/>
    </row>
    <row r="19" spans="1:12" ht="15">
      <c r="A19" s="49">
        <v>9</v>
      </c>
      <c r="B19" s="50" t="s">
        <v>172</v>
      </c>
      <c r="C19" s="51">
        <f>C8+C9-C18</f>
        <v>4906783.949999999</v>
      </c>
      <c r="D19" s="132">
        <f>D8+D9+D18</f>
        <v>2603097</v>
      </c>
      <c r="E19" s="56"/>
      <c r="F19" s="56"/>
      <c r="G19" s="17"/>
      <c r="H19" s="59"/>
      <c r="I19" s="67"/>
      <c r="J19" s="68"/>
      <c r="K19" s="64"/>
      <c r="L19" s="64"/>
    </row>
    <row r="20" spans="1:12" ht="30">
      <c r="A20" s="46">
        <v>10</v>
      </c>
      <c r="B20" s="47" t="s">
        <v>34</v>
      </c>
      <c r="C20" s="48"/>
      <c r="D20" s="132"/>
      <c r="E20" s="56"/>
      <c r="F20" s="56"/>
      <c r="G20" s="17"/>
      <c r="H20" s="59"/>
      <c r="I20" s="157"/>
      <c r="J20" s="157"/>
      <c r="K20" s="63"/>
      <c r="L20" s="63"/>
    </row>
    <row r="21" spans="1:12" ht="30">
      <c r="A21" s="46">
        <v>11</v>
      </c>
      <c r="B21" s="47" t="s">
        <v>35</v>
      </c>
      <c r="C21" s="48"/>
      <c r="D21" s="132"/>
      <c r="E21" s="56"/>
      <c r="F21" s="56"/>
      <c r="G21" s="58"/>
      <c r="H21" s="59"/>
      <c r="I21" s="67"/>
      <c r="J21" s="68"/>
      <c r="K21" s="64"/>
      <c r="L21" s="64"/>
    </row>
    <row r="22" spans="1:12" ht="15">
      <c r="A22" s="40">
        <v>12</v>
      </c>
      <c r="B22" s="41" t="s">
        <v>36</v>
      </c>
      <c r="C22" s="42"/>
      <c r="D22" s="132">
        <f>-54264.32-12.47</f>
        <v>-54276.79</v>
      </c>
      <c r="E22" s="56"/>
      <c r="F22" s="56"/>
      <c r="G22" s="17"/>
      <c r="H22" s="59"/>
      <c r="I22" s="67"/>
      <c r="J22" s="68"/>
      <c r="K22" s="64"/>
      <c r="L22" s="64"/>
    </row>
    <row r="23" spans="1:12" ht="30">
      <c r="A23" s="40">
        <v>12.1</v>
      </c>
      <c r="B23" s="47" t="s">
        <v>37</v>
      </c>
      <c r="C23" s="42"/>
      <c r="D23" s="132"/>
      <c r="E23" s="56"/>
      <c r="F23" s="56"/>
      <c r="H23" s="59"/>
      <c r="I23" s="157"/>
      <c r="J23" s="157"/>
      <c r="K23" s="63"/>
      <c r="L23" s="63"/>
    </row>
    <row r="24" spans="1:12" ht="15">
      <c r="A24" s="40">
        <v>12.2</v>
      </c>
      <c r="B24" s="41" t="s">
        <v>38</v>
      </c>
      <c r="C24" s="42">
        <f>2377.91+74771.74-51822.67-116667</f>
        <v>-91340.01999999999</v>
      </c>
      <c r="D24" s="132"/>
      <c r="E24" s="56"/>
      <c r="F24" s="56"/>
      <c r="G24" s="17"/>
      <c r="H24" s="59"/>
      <c r="I24" s="157"/>
      <c r="J24" s="157"/>
      <c r="K24" s="63"/>
      <c r="L24" s="63"/>
    </row>
    <row r="25" spans="1:12" ht="15">
      <c r="A25" s="40">
        <v>12.3</v>
      </c>
      <c r="B25" s="41" t="s">
        <v>39</v>
      </c>
      <c r="C25" s="42">
        <f>656.5-227817.51</f>
        <v>-227161.01</v>
      </c>
      <c r="D25" s="132">
        <f>1761.74+7778.22</f>
        <v>9539.960000000001</v>
      </c>
      <c r="E25" s="56"/>
      <c r="F25" s="56"/>
      <c r="H25" s="59"/>
      <c r="I25" s="67"/>
      <c r="J25" s="68"/>
      <c r="K25" s="64"/>
      <c r="L25" s="64"/>
    </row>
    <row r="26" spans="1:12" ht="15">
      <c r="A26" s="40">
        <v>12.4</v>
      </c>
      <c r="B26" s="41" t="s">
        <v>40</v>
      </c>
      <c r="C26" s="42"/>
      <c r="D26" s="132"/>
      <c r="E26" s="56"/>
      <c r="F26" s="56"/>
      <c r="H26" s="59"/>
      <c r="I26" s="67"/>
      <c r="J26" s="68"/>
      <c r="K26" s="64"/>
      <c r="L26" s="64"/>
    </row>
    <row r="27" spans="1:12" ht="15">
      <c r="A27" s="49">
        <v>13</v>
      </c>
      <c r="B27" s="50" t="s">
        <v>174</v>
      </c>
      <c r="C27" s="51">
        <f>SUM(C20:C26)</f>
        <v>-318501.03</v>
      </c>
      <c r="D27" s="132">
        <f>SUM(D20:D26)</f>
        <v>-44736.83</v>
      </c>
      <c r="E27" s="56"/>
      <c r="F27" s="56"/>
      <c r="H27" s="59"/>
      <c r="I27" s="67"/>
      <c r="J27" s="68"/>
      <c r="K27" s="64"/>
      <c r="L27" s="64"/>
    </row>
    <row r="28" spans="1:12" ht="15">
      <c r="A28" s="43">
        <v>14</v>
      </c>
      <c r="B28" s="44" t="s">
        <v>175</v>
      </c>
      <c r="C28" s="45">
        <f>C19+C27</f>
        <v>4588282.919999999</v>
      </c>
      <c r="D28" s="132">
        <f>D19+D27</f>
        <v>2558360.17</v>
      </c>
      <c r="E28" s="56"/>
      <c r="F28" s="56"/>
      <c r="G28" s="16"/>
      <c r="H28" s="59"/>
      <c r="I28" s="67"/>
      <c r="J28" s="68"/>
      <c r="K28" s="64"/>
      <c r="L28" s="64"/>
    </row>
    <row r="29" spans="1:12" ht="15">
      <c r="A29" s="43"/>
      <c r="B29" s="41" t="s">
        <v>165</v>
      </c>
      <c r="C29" s="45">
        <v>188229.74</v>
      </c>
      <c r="D29" s="132">
        <v>1077631</v>
      </c>
      <c r="E29" s="56"/>
      <c r="F29" s="56"/>
      <c r="H29" s="59"/>
      <c r="I29" s="67"/>
      <c r="J29" s="68"/>
      <c r="K29" s="64"/>
      <c r="L29" s="64"/>
    </row>
    <row r="30" spans="1:12" ht="15">
      <c r="A30" s="43"/>
      <c r="B30" s="44" t="s">
        <v>9</v>
      </c>
      <c r="C30" s="45">
        <f>SUM(C28:C29)</f>
        <v>4776512.659999999</v>
      </c>
      <c r="D30" s="132">
        <f>SUM(D28:D29)</f>
        <v>3635991.17</v>
      </c>
      <c r="E30" s="56"/>
      <c r="F30" s="56"/>
      <c r="G30" s="31"/>
      <c r="H30" s="59"/>
      <c r="I30" s="67"/>
      <c r="J30" s="68"/>
      <c r="K30" s="64"/>
      <c r="L30" s="64"/>
    </row>
    <row r="31" spans="1:12" ht="15">
      <c r="A31" s="40">
        <v>15</v>
      </c>
      <c r="B31" s="41" t="s">
        <v>41</v>
      </c>
      <c r="C31" s="42">
        <f>C30*0.1</f>
        <v>477651.26599999995</v>
      </c>
      <c r="D31" s="132">
        <f>D30*0.1</f>
        <v>363599.117</v>
      </c>
      <c r="E31" s="56"/>
      <c r="F31" s="56"/>
      <c r="G31" s="31"/>
      <c r="H31" s="59"/>
      <c r="I31" s="67"/>
      <c r="J31" s="68"/>
      <c r="K31" s="64"/>
      <c r="L31" s="64"/>
    </row>
    <row r="32" spans="1:12" ht="15">
      <c r="A32" s="43">
        <v>16</v>
      </c>
      <c r="B32" s="44" t="s">
        <v>176</v>
      </c>
      <c r="C32" s="45">
        <f>C28-C31</f>
        <v>4110631.653999999</v>
      </c>
      <c r="D32" s="132">
        <f>D28-D31</f>
        <v>2194761.053</v>
      </c>
      <c r="E32" s="56"/>
      <c r="F32" s="56"/>
      <c r="G32" s="17"/>
      <c r="H32" s="59"/>
      <c r="I32" s="67"/>
      <c r="J32" s="68"/>
      <c r="K32" s="64"/>
      <c r="L32" s="64"/>
    </row>
    <row r="33" spans="1:12" ht="15.75" thickBot="1">
      <c r="A33" s="52"/>
      <c r="B33" s="53"/>
      <c r="C33" s="54"/>
      <c r="D33" s="136"/>
      <c r="E33" s="56"/>
      <c r="F33" s="56"/>
      <c r="G33" s="17"/>
      <c r="H33" s="59"/>
      <c r="I33" s="67"/>
      <c r="J33" s="68"/>
      <c r="K33" s="64"/>
      <c r="L33" s="64"/>
    </row>
    <row r="34" spans="8:12" ht="15" thickTop="1">
      <c r="H34" s="59"/>
      <c r="I34" s="157"/>
      <c r="J34" s="157"/>
      <c r="K34" s="63"/>
      <c r="L34" s="63"/>
    </row>
    <row r="35" spans="8:12" ht="15">
      <c r="H35" s="59"/>
      <c r="I35" s="67"/>
      <c r="J35" s="68"/>
      <c r="K35" s="64"/>
      <c r="L35" s="64"/>
    </row>
    <row r="36" spans="3:12" ht="15">
      <c r="C36" s="17"/>
      <c r="D36" s="17"/>
      <c r="E36" s="17"/>
      <c r="F36" s="17"/>
      <c r="H36" s="59"/>
      <c r="I36" s="67"/>
      <c r="J36" s="68"/>
      <c r="K36" s="64"/>
      <c r="L36" s="64"/>
    </row>
    <row r="37" spans="3:12" ht="15">
      <c r="C37" s="17"/>
      <c r="H37" s="59"/>
      <c r="I37" s="67"/>
      <c r="J37" s="68"/>
      <c r="K37" s="64"/>
      <c r="L37" s="64"/>
    </row>
    <row r="38" spans="3:12" ht="12.75">
      <c r="C38" s="17"/>
      <c r="H38" s="148"/>
      <c r="I38" s="149"/>
      <c r="J38" s="149"/>
      <c r="K38" s="156"/>
      <c r="L38" s="156"/>
    </row>
    <row r="39" spans="3:12" ht="12.75">
      <c r="C39" s="17"/>
      <c r="H39" s="148"/>
      <c r="I39" s="149"/>
      <c r="J39" s="149"/>
      <c r="K39" s="156"/>
      <c r="L39" s="156"/>
    </row>
    <row r="40" spans="2:12" ht="12.75">
      <c r="B40" s="32"/>
      <c r="H40" s="59"/>
      <c r="I40" s="65"/>
      <c r="J40" s="59"/>
      <c r="K40" s="64"/>
      <c r="L40" s="64"/>
    </row>
    <row r="41" spans="2:12" ht="14.25">
      <c r="B41" s="32"/>
      <c r="H41" s="59"/>
      <c r="I41" s="157"/>
      <c r="J41" s="157"/>
      <c r="K41" s="64"/>
      <c r="L41" s="64"/>
    </row>
    <row r="42" spans="3:12" ht="15.75">
      <c r="C42" s="17"/>
      <c r="H42" s="69"/>
      <c r="I42" s="149"/>
      <c r="J42" s="149"/>
      <c r="K42" s="64"/>
      <c r="L42" s="64"/>
    </row>
  </sheetData>
  <sheetProtection/>
  <mergeCells count="17">
    <mergeCell ref="I41:J41"/>
    <mergeCell ref="I42:J42"/>
    <mergeCell ref="I16:J16"/>
    <mergeCell ref="I20:J20"/>
    <mergeCell ref="I23:J23"/>
    <mergeCell ref="I24:J24"/>
    <mergeCell ref="I34:J34"/>
    <mergeCell ref="H38:H39"/>
    <mergeCell ref="I38:J39"/>
    <mergeCell ref="H6:L6"/>
    <mergeCell ref="H7:L7"/>
    <mergeCell ref="H9:H10"/>
    <mergeCell ref="I9:J10"/>
    <mergeCell ref="I11:J11"/>
    <mergeCell ref="I15:J15"/>
    <mergeCell ref="K38:K39"/>
    <mergeCell ref="L38:L39"/>
  </mergeCells>
  <printOptions/>
  <pageMargins left="0.2" right="0.2" top="0.2" bottom="0.19" header="0.2" footer="0.1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2014-03-25T17:46:02Z</cp:lastPrinted>
  <dcterms:created xsi:type="dcterms:W3CDTF">1996-10-14T23:33:28Z</dcterms:created>
  <dcterms:modified xsi:type="dcterms:W3CDTF">2014-07-08T14:54:22Z</dcterms:modified>
  <cp:category/>
  <cp:version/>
  <cp:contentType/>
  <cp:contentStatus/>
</cp:coreProperties>
</file>