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035" tabRatio="823" activeTab="0"/>
  </bookViews>
  <sheets>
    <sheet name="Kopertina" sheetId="1" r:id="rId1"/>
    <sheet name="Aktivet" sheetId="2" r:id="rId2"/>
    <sheet name="Pasivet" sheetId="3" r:id="rId3"/>
    <sheet name="Rezultati" sheetId="4" r:id="rId4"/>
    <sheet name=" FLUKSI M D" sheetId="5" r:id="rId5"/>
    <sheet name="Kapitali" sheetId="6" r:id="rId6"/>
    <sheet name="Shenimet" sheetId="7" state="hidden" r:id="rId7"/>
    <sheet name="AAM" sheetId="8" state="hidden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<sst xmlns="http://schemas.openxmlformats.org/spreadsheetml/2006/main" count="937" uniqueCount="605">
  <si>
    <t>Data e krijimit</t>
  </si>
  <si>
    <t>Nr</t>
  </si>
  <si>
    <t>I</t>
  </si>
  <si>
    <t>II</t>
  </si>
  <si>
    <t>P A S Q Y R A T     F I N A N C I A R E</t>
  </si>
  <si>
    <t>A   K   T   I   V   E   T</t>
  </si>
  <si>
    <t>Aktivet  monetare</t>
  </si>
  <si>
    <t>A K T I V E T    A F A T G J A T A</t>
  </si>
  <si>
    <t>Veprimtaria  Kryesore</t>
  </si>
  <si>
    <t>III</t>
  </si>
  <si>
    <t>Kapitali aksionar</t>
  </si>
  <si>
    <t>Primi aksionit</t>
  </si>
  <si>
    <t>T O T A L I     A K T I V E V E   ( I + II )</t>
  </si>
  <si>
    <t>TOTALI</t>
  </si>
  <si>
    <t xml:space="preserve">Fitimi pashperndare </t>
  </si>
  <si>
    <t>NIPT -i</t>
  </si>
  <si>
    <t>Nga</t>
  </si>
  <si>
    <t>Deri</t>
  </si>
  <si>
    <t>Leke</t>
  </si>
  <si>
    <t>&gt;</t>
  </si>
  <si>
    <t>Pershkrimi  i  Elementeve</t>
  </si>
  <si>
    <t>Periudha</t>
  </si>
  <si>
    <t>Raportuese</t>
  </si>
  <si>
    <t>Para ardhese</t>
  </si>
  <si>
    <t>A K T I V E T    A F A T S H K U R T R A</t>
  </si>
  <si>
    <t>Po</t>
  </si>
  <si>
    <t>Jo</t>
  </si>
  <si>
    <t xml:space="preserve"> </t>
  </si>
  <si>
    <t xml:space="preserve">Investime </t>
  </si>
  <si>
    <t xml:space="preserve">Nga njesite ekonomike brenda grupit </t>
  </si>
  <si>
    <t xml:space="preserve">Mallra </t>
  </si>
  <si>
    <t xml:space="preserve">TOTALI I AKTIVEVE AFATSHKURTRA </t>
  </si>
  <si>
    <t>Aktive financiare</t>
  </si>
  <si>
    <t xml:space="preserve">Impiante dhe makineri </t>
  </si>
  <si>
    <t>Aktive biologjike</t>
  </si>
  <si>
    <t xml:space="preserve">Aktive jo materiale </t>
  </si>
  <si>
    <t>TOTALI I AKTIVEVE AFATGJATA</t>
  </si>
  <si>
    <t>D  E  T  Y  R  I  M  E  T   DHE   K  A  P  I  T  A  L  I</t>
  </si>
  <si>
    <t>DETYRIMET     A F A T S H K U R T R A</t>
  </si>
  <si>
    <t xml:space="preserve">Detyrimet afatshkurtra </t>
  </si>
  <si>
    <t xml:space="preserve">Titujt e huamarrjes </t>
  </si>
  <si>
    <t xml:space="preserve">Provizione </t>
  </si>
  <si>
    <t>TOTALI I DETYRIMEVE AFATSHKURTRA</t>
  </si>
  <si>
    <t>Detyrimet afatgjata</t>
  </si>
  <si>
    <t>Provizione</t>
  </si>
  <si>
    <t>TOTALI I DETYRIMEVE AFATGJATA</t>
  </si>
  <si>
    <t>D E T Y R I M E T    T O T A L E (I+II)</t>
  </si>
  <si>
    <t xml:space="preserve">Primi i lidhur me kapitalin </t>
  </si>
  <si>
    <t xml:space="preserve">Rezerva ligjore </t>
  </si>
  <si>
    <t xml:space="preserve">Rezerva statutore </t>
  </si>
  <si>
    <t>Fitimi / Humbja e Vitit</t>
  </si>
  <si>
    <t xml:space="preserve">TOTALI   DETYRIMEVE   DHE   KAPITALIT </t>
  </si>
  <si>
    <t>(  Bazuar ne klasifikimin e Shpenzimeve sipas Natyres  )</t>
  </si>
  <si>
    <t xml:space="preserve">Te ardhura nga njesite ekonomike ku ka interesa pjesemarrese </t>
  </si>
  <si>
    <t>Te ardhura nga investimet dhe huate e tjera pjese e aktiveve afatgjata</t>
  </si>
  <si>
    <t xml:space="preserve">Interesa te arketueshme dhe te ardhura te tjera te ngjashme </t>
  </si>
  <si>
    <t xml:space="preserve">Lenda e pare dhe materiale te konsumueshme </t>
  </si>
  <si>
    <t xml:space="preserve">Te tjera shpenzime </t>
  </si>
  <si>
    <t xml:space="preserve">Paga dhe shperblime </t>
  </si>
  <si>
    <t>Shpenzime te sigurmeve shoqerore/shendetsore</t>
  </si>
  <si>
    <t xml:space="preserve">Shpenzime konsumi dhe amortizimi </t>
  </si>
  <si>
    <t xml:space="preserve">Shpenzime financiare </t>
  </si>
  <si>
    <t xml:space="preserve">Pjesa e fitimit/humjes nga pjesmarrjet </t>
  </si>
  <si>
    <t xml:space="preserve">Fitim humbja para tatimit </t>
  </si>
  <si>
    <t xml:space="preserve">Fitim / Humbja e vitit </t>
  </si>
  <si>
    <t>Fitim / Humbja per:</t>
  </si>
  <si>
    <t>Interesat jo-konrolluese</t>
  </si>
  <si>
    <t>Interesat jo-kontrolluese</t>
  </si>
  <si>
    <t>Pasqyra   e   Fluksit   te Mjeteve   Monetare</t>
  </si>
  <si>
    <t>►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</si>
  <si>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</si>
  <si>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</si>
  <si>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</si>
  <si>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</si>
  <si>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</si>
  <si>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</si>
  <si>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</si>
  <si>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</si>
  <si>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</si>
  <si>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</si>
  <si>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</si>
  <si>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</si>
  <si>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</si>
  <si>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</si>
  <si>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</si>
  <si>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</si>
  <si>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</si>
  <si>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</si>
  <si>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</si>
  <si>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</si>
  <si>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</si>
  <si>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</si>
  <si>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</si>
  <si>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Rezerva stat.ligjore</t>
  </si>
  <si>
    <t>Interesa Jokontrolluese</t>
  </si>
  <si>
    <t>IV</t>
  </si>
  <si>
    <t>V</t>
  </si>
  <si>
    <t>VI</t>
  </si>
  <si>
    <t>VII</t>
  </si>
  <si>
    <t>VIII</t>
  </si>
  <si>
    <t>IX</t>
  </si>
  <si>
    <t xml:space="preserve">Shpenzimi i Tatimit mbi fitim </t>
  </si>
  <si>
    <t>Shpenzimi aktual i tatimit mbi fitimin</t>
  </si>
  <si>
    <t xml:space="preserve">Totali i Kapitalit </t>
  </si>
  <si>
    <t>KAPITALI dhe REZERVAT</t>
  </si>
  <si>
    <t xml:space="preserve">  Periudha  Kontabel e Pasqyrave Financiare</t>
  </si>
  <si>
    <t>Nga aktiviteti i shfrytëzimit</t>
  </si>
  <si>
    <t>Inventarët</t>
  </si>
  <si>
    <t>Aktive Biologjike (Gjë e gjallë në rritje e majmëri)</t>
  </si>
  <si>
    <t xml:space="preserve">Tituj të tjerë të mbajtur si aktive afatgjata </t>
  </si>
  <si>
    <t xml:space="preserve">Arkëtime në avancë për porosi </t>
  </si>
  <si>
    <t>Të pagueshme për detyrimet tatimore</t>
  </si>
  <si>
    <t>Të pagueshme për shpenzime të konstatuara</t>
  </si>
  <si>
    <t xml:space="preserve">Të ardhura të shtyra </t>
  </si>
  <si>
    <t xml:space="preserve">Arkëtimet në avancë për porosi </t>
  </si>
  <si>
    <t>Provizione të tjera</t>
  </si>
  <si>
    <t>Per Drejtimin  e Njesise  Ekonomike</t>
  </si>
  <si>
    <t>S H E N I M E T          S H P J E G U E S E</t>
  </si>
  <si>
    <t xml:space="preserve">Fitimi i vitit </t>
  </si>
  <si>
    <t xml:space="preserve">Në tituj pronesie të njësive ekonomike brenda grupit </t>
  </si>
  <si>
    <t xml:space="preserve">Të tjera Financiare </t>
  </si>
  <si>
    <t xml:space="preserve">Nga njësitë ekonomike ku ka interesa pjesmarrëse </t>
  </si>
  <si>
    <t>Të tjera</t>
  </si>
  <si>
    <t xml:space="preserve">Lëndë e parë dhe materiale të konsumueshme </t>
  </si>
  <si>
    <t xml:space="preserve">Prodhime në proces dhe gjysëmprodukte </t>
  </si>
  <si>
    <t>Produkte të gatshme</t>
  </si>
  <si>
    <t xml:space="preserve">AAM të mbajtura për shitje </t>
  </si>
  <si>
    <t xml:space="preserve">Parapagime për inventar </t>
  </si>
  <si>
    <t xml:space="preserve">Tituj pronësie në njësite ekonomike brenda grupit </t>
  </si>
  <si>
    <t xml:space="preserve">Tituj të huadhënies në njësite ekonomike brenda grupit </t>
  </si>
  <si>
    <t>Tituj pronësie në njësite eko. ku ka interesa pjesëmarrëse</t>
  </si>
  <si>
    <t xml:space="preserve">Tituj të tjerë të huadhënies </t>
  </si>
  <si>
    <t xml:space="preserve">Toka dhe ndërtesa </t>
  </si>
  <si>
    <t xml:space="preserve">Të tjera instalime dhe paisje </t>
  </si>
  <si>
    <t>Parapagime për aktive materiale dhe në proces</t>
  </si>
  <si>
    <t>Koncensione,patenta,licenca,marka tregtare,etj të ngjashme</t>
  </si>
  <si>
    <t xml:space="preserve">Emri i Mirë </t>
  </si>
  <si>
    <t>Kapitali i nënshkruar i papaguar</t>
  </si>
  <si>
    <t xml:space="preserve">Aktive tatimore të shtyra </t>
  </si>
  <si>
    <t xml:space="preserve">Aktivet materiale </t>
  </si>
  <si>
    <t xml:space="preserve">Shpenzime të shtyra </t>
  </si>
  <si>
    <t xml:space="preserve">Të arkëtueshme nga të ardhurat e konstatuara </t>
  </si>
  <si>
    <t>Të drejta  të arkëtueshme</t>
  </si>
  <si>
    <t>Shënimi</t>
  </si>
  <si>
    <t>Para ardhëse</t>
  </si>
  <si>
    <t>Në   Lekë</t>
  </si>
  <si>
    <t xml:space="preserve">Detyrime ndaj institucioneve të kredisë </t>
  </si>
  <si>
    <t xml:space="preserve">Të pagueshme për aktivitetin e shfrytëzimit </t>
  </si>
  <si>
    <t>Të pagueshme ndaj punonjësve dhe sigurimeve shoq./shëndet.</t>
  </si>
  <si>
    <t xml:space="preserve">Të pagueshme ndaj njësive ekonomike brenda grupit </t>
  </si>
  <si>
    <t>Të pagueshme të tjera</t>
  </si>
  <si>
    <t xml:space="preserve">Dëftesa të pagueshme </t>
  </si>
  <si>
    <t xml:space="preserve">Të pagueshme brenda grupit </t>
  </si>
  <si>
    <t xml:space="preserve">Të tjera të pagueshme </t>
  </si>
  <si>
    <t xml:space="preserve">Provizione për pension </t>
  </si>
  <si>
    <t xml:space="preserve">Detyrime tatimore të shtyra </t>
  </si>
  <si>
    <t xml:space="preserve">Kapitali i Nënshkruar </t>
  </si>
  <si>
    <t xml:space="preserve">Rezerva rivlerësimi </t>
  </si>
  <si>
    <t xml:space="preserve">Rezerva të tjera </t>
  </si>
  <si>
    <t xml:space="preserve">Fitimi i pashpërndarë </t>
  </si>
  <si>
    <t>Të pagueshme ndaj njësive ku ka interesa pjesëmarrëse</t>
  </si>
  <si>
    <t xml:space="preserve">Shpenzime të tjera shfrytëzimi </t>
  </si>
  <si>
    <t>Të ardhura nga aktiviteti i shfrytëzimit</t>
  </si>
  <si>
    <t xml:space="preserve">Ndryshimi në inventarin e produkteve të gatshme dhe prodhimit në proces </t>
  </si>
  <si>
    <t xml:space="preserve">Puna e kryer nga njësia ekonomike dhe e kapitalizuar </t>
  </si>
  <si>
    <t xml:space="preserve">Të ardhura të tjera të shfrytëzimit </t>
  </si>
  <si>
    <t xml:space="preserve">Lenda e parë dhe materiale të konsumueshme </t>
  </si>
  <si>
    <t xml:space="preserve">Shpenzime të personelit </t>
  </si>
  <si>
    <t xml:space="preserve">Zhvlerësimi i Aktiveve Afatgjata Materiale </t>
  </si>
  <si>
    <t>Zhvlerësimi i Aktiv. Fin. dhe Invest. Fin. të mbajtura si aktive afatshkurtra</t>
  </si>
  <si>
    <t xml:space="preserve">Shpenzime interesi dhe shpenzime të ngjashme </t>
  </si>
  <si>
    <t xml:space="preserve">Shpenzime të tjera financiare </t>
  </si>
  <si>
    <t xml:space="preserve">Shpenzimi i tatim fitimit të shtyre </t>
  </si>
  <si>
    <t xml:space="preserve">Pjesa e tatim fitimit të pjesmarrësve </t>
  </si>
  <si>
    <t>Pronarët e njësise ekonomike mëmë</t>
  </si>
  <si>
    <t>Pasqyra e të Ardhurave Gjithëpërfshirëse</t>
  </si>
  <si>
    <t>Të ardhura të tjera gjithëpërfshirëse për vitin:</t>
  </si>
  <si>
    <t>Totali i të Ardhurave të tjera gjithëpërfshirëse për vitin</t>
  </si>
  <si>
    <t>Pronarët e njësive ekonomike mëmë</t>
  </si>
  <si>
    <t>Totali i të Ardhurave/humbjeve gjithëpërfshirëse për :</t>
  </si>
  <si>
    <t>Pjesë e të ardhurave gjithëpërfshirëse nga pjesëmarrjet</t>
  </si>
  <si>
    <t>Diferencat (+/-) nga rivlerësimi i Aktiveve Financiare të mbajtura për shitje</t>
  </si>
  <si>
    <t>Diferencat (+/-) nga rivlerësimi i Aktiveve Afatgjata Materiale</t>
  </si>
  <si>
    <t xml:space="preserve">Përshkrimi i elementëve </t>
  </si>
  <si>
    <t>Diferencat (+/-) nga përkëthimi i veprimtarisë në monedhë të huaj</t>
  </si>
  <si>
    <t>Pasqyrat Financiare janë individuale</t>
  </si>
  <si>
    <t>Pasqyrat Financiare janë të konsoliduara</t>
  </si>
  <si>
    <t>Pasqyrat Financiare janë të shprehura në</t>
  </si>
  <si>
    <t>Pasqyrat Financiare janë të rumbullakosura në</t>
  </si>
  <si>
    <t xml:space="preserve">  Data  e  mbylljes së Pasqyrave Financiare</t>
  </si>
  <si>
    <t xml:space="preserve">(  Në zbatim të Standartit Kombëtar të Kontabilitetit Nr.2 dhe </t>
  </si>
  <si>
    <t>Ligjit Nr. 9228 Datë 29.04.2004    "Për Kontabilitetin dhe Pasqyrat Financiare"  )</t>
  </si>
  <si>
    <t>Emërtimi dhe Forma ligjore</t>
  </si>
  <si>
    <t>Adresa e Selisë</t>
  </si>
  <si>
    <t>Nr. i  Regjistrit  Tregëtar</t>
  </si>
  <si>
    <t>Fitim i transferuar në kapital</t>
  </si>
  <si>
    <t>Dividentë të shpërndarë</t>
  </si>
  <si>
    <t>Një pasqyrë e pa Konsoliduar</t>
  </si>
  <si>
    <t>POZICIONI më 31 DHJETOR 2015</t>
  </si>
  <si>
    <t>Efekti ndryshimeve në politikat kontabël</t>
  </si>
  <si>
    <t>Fitimi/humbja për periudhën kontabël</t>
  </si>
  <si>
    <t>Të ardhura të tjera gjithëpërfshirëse</t>
  </si>
  <si>
    <t>Totali i transaksioneve me pronarët</t>
  </si>
  <si>
    <t>Totali i të Ardhurave Gjithëpërfshirëse</t>
  </si>
  <si>
    <t>TIRANE</t>
  </si>
  <si>
    <t>Ne   Leke</t>
  </si>
  <si>
    <t>(metoda indirekte)</t>
  </si>
  <si>
    <t>Fitim / Humbja e vitit</t>
  </si>
  <si>
    <t xml:space="preserve">Shpenzimet për tatimin mbi fitimin </t>
  </si>
  <si>
    <t>Shpenzime konsumi dhe amortizimi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</si>
  <si>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</si>
  <si>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</si>
  <si>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</si>
  <si>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</si>
  <si>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</si>
  <si>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</si>
  <si>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</si>
  <si>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Rritje/(rënie) neto në mjete monetare dhe ekuivalentë të mjeteve monetare</t>
  </si>
  <si>
    <t>te plota</t>
  </si>
  <si>
    <t>POZICIONI më 31 DHJETOR 2016</t>
  </si>
  <si>
    <t>Viti   2017</t>
  </si>
  <si>
    <t>01.01.2017</t>
  </si>
  <si>
    <t>31.12.2017</t>
  </si>
  <si>
    <t>Pasqyra   e   Performancës Financiare për vitin   2017</t>
  </si>
  <si>
    <t>Pasqyra e Pozicionit Financiar  më 31 Dhjetor  2017</t>
  </si>
  <si>
    <t>Pasqyra  e  Ndryshimeve  në  Kapital  2017</t>
  </si>
  <si>
    <t>Pasqyra e Pozicionit Financiar  me 31 Dhjetor  2017</t>
  </si>
  <si>
    <t>Pozicioni i rregulluar më 1 Janar 2016</t>
  </si>
  <si>
    <t>POZICIONI më 31 DHJETOR 2017</t>
  </si>
  <si>
    <t>Mjete monetare dhe ekuivalentë të mjeteve monetare më 1 Janar 2017</t>
  </si>
  <si>
    <t>Mjete monetare dhe ekuivalentë të mjeteve monetare më 31 Dhjetor 2017</t>
  </si>
  <si>
    <t>A 1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</si>
  <si>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</si>
  <si>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</si>
  <si>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</si>
  <si>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</si>
  <si>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</si>
  <si>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</si>
  <si>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</si>
  <si>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 duke</t>
  </si>
  <si>
    <t>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</si>
  <si>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</si>
  <si>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</si>
  <si>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</si>
  <si>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</si>
  <si>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</si>
  <si>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</si>
  <si>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</si>
  <si>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</si>
  <si>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</si>
  <si>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</si>
  <si>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</si>
  <si>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</si>
  <si>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</si>
  <si>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</si>
  <si>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</si>
  <si>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</si>
  <si>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</si>
  <si>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2</t>
  </si>
  <si>
    <t>Politikat kontabël</t>
  </si>
  <si>
    <t xml:space="preserve">     Për përcaktimin e kostos së inventarevë është zgjedhur metoda e kostos mesatare të ponderuar,</t>
  </si>
  <si>
    <t>(SKK 4 ).</t>
  </si>
  <si>
    <t xml:space="preserve">     Vlerësimi fillestar i një elementi të AAM që plotëson kriteret për njohje si aktiv në bilanc </t>
  </si>
  <si>
    <t>është vlerësuar me kosto. (SKK 5)</t>
  </si>
  <si>
    <t xml:space="preserve">     Për prodhimin ose krijimin e AAM kur kjo financohet nga një hua,kostot e huamarrjes (dhe</t>
  </si>
  <si>
    <t>interesat) janë kapitalizuar në koston e aktivit për periudhën e investimit.(SKK 5: )</t>
  </si>
  <si>
    <t xml:space="preserve">     Për vlerësimin e mëpasshëm të AAM-së është zgjedhur modeli i kostos duke i paraqitur në </t>
  </si>
  <si>
    <t>bilanc me kosto minus amortizimin e akumuluar. (SKK 5; )</t>
  </si>
  <si>
    <t xml:space="preserve">     Për llogaritjen e amortizimit të AAM (SKK 5:) Shoqëria  ka percaktuar si metodë të amortizimit</t>
  </si>
  <si>
    <t xml:space="preserve"> të A.A.M.  metodën e amortizimit mbi bazën e vlerës së mbetur ndërsa normat e amortizimit janë</t>
  </si>
  <si>
    <t xml:space="preserve"> përdorur të njëjta me ato të sistemit fiskal në fuqi dhe konkretisht :</t>
  </si>
  <si>
    <t xml:space="preserve">                - Për ndërtesat me 5 % të vlerës së mbetur.</t>
  </si>
  <si>
    <t xml:space="preserve">                - Kompjutera e sisteme informatike me 25 % te vleres se mbetur</t>
  </si>
  <si>
    <t xml:space="preserve">                - Te gjitha AAM te tjera me 20 % te vleres se mbetur</t>
  </si>
  <si>
    <t xml:space="preserve">     Për llogaritjen e amortizimit të AAJM (SKK 5: ) njësia ekonomike raportuese ka përcaktuar</t>
  </si>
  <si>
    <t>si metodë të amortizimit atë lineare me normën e amortizimit 15 % në vit.</t>
  </si>
  <si>
    <t>B</t>
  </si>
  <si>
    <t>Shënimet që shpjegojnë zërat e ndryshëm të Pasqyrave Financiare</t>
  </si>
  <si>
    <t>AKTIVET  AFATSHKURTRA</t>
  </si>
  <si>
    <t>Aktivet monetare</t>
  </si>
  <si>
    <t>Banka</t>
  </si>
  <si>
    <t>Arka</t>
  </si>
  <si>
    <t>Shenimi</t>
  </si>
  <si>
    <t>Emri i Bankes</t>
  </si>
  <si>
    <t>Monedha</t>
  </si>
  <si>
    <t>Vlera ne valute</t>
  </si>
  <si>
    <t>Vlera ne Leke</t>
  </si>
  <si>
    <t>Euro</t>
  </si>
  <si>
    <t>E M E R T I M I</t>
  </si>
  <si>
    <t>Vlera ne</t>
  </si>
  <si>
    <t>valute</t>
  </si>
  <si>
    <t>leke</t>
  </si>
  <si>
    <t>Arka ne Leke</t>
  </si>
  <si>
    <t>Totali</t>
  </si>
  <si>
    <t>Të drejta të arkëtueshme</t>
  </si>
  <si>
    <t>Klientë për mallra, produkte e shërbime</t>
  </si>
  <si>
    <t xml:space="preserve">     Fatura të pa likuiduara nën një vit</t>
  </si>
  <si>
    <t xml:space="preserve">     Fatura të pa likuiduara mbi një vit</t>
  </si>
  <si>
    <t xml:space="preserve">     Zhvlerësimi i të drejtave dhe detyrimeve</t>
  </si>
  <si>
    <t>Nga njësitë ekonomike brenda grupit</t>
  </si>
  <si>
    <t xml:space="preserve">     Shoqeria nuk ka te drejta dhe detyrime ndaj njesive ekonomike brenda grupit</t>
  </si>
  <si>
    <t>Nga  njësitë ekonomike ku ka interesa pjesëmarrëse</t>
  </si>
  <si>
    <t xml:space="preserve">     Shoqeria nuk te drejta dhe detyrime ndaj njësive ekonomike me interesa pjesëmarrëse</t>
  </si>
  <si>
    <t xml:space="preserve">Të tjera 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</si>
  <si>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</si>
  <si>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</si>
  <si>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</si>
  <si>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</si>
  <si>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</si>
  <si>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</si>
  <si>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</si>
  <si>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</si>
  <si>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 xml:space="preserve">Të drejta dhe detyrime ndaj ortakëve dhe aksionerëve </t>
  </si>
  <si>
    <t>Të drejta për t’u arkëtuar nga shitjet e letrave me vlerë</t>
  </si>
  <si>
    <t>Qera financiare (kur është afatshkurtër dhe ka tepricë debitore)</t>
  </si>
  <si>
    <t>Dogana</t>
  </si>
  <si>
    <t>Paguar garanci qeraje</t>
  </si>
  <si>
    <t>Zhvlerësim i të drejtave dhe detyrimeve (i detajuar per çdo ze si me siper)</t>
  </si>
  <si>
    <t>Kapital i nënshkruar i papaguar</t>
  </si>
  <si>
    <t>Kapital i nënshkruar  gjithsej</t>
  </si>
  <si>
    <t>Kapital i nënshkruar i paguar</t>
  </si>
  <si>
    <t>Lëndë e parë dhe materiale të konsumueshme</t>
  </si>
  <si>
    <t>Materiale ndihmës</t>
  </si>
  <si>
    <t>Pjesë ndërrimi</t>
  </si>
  <si>
    <t>Materiale ambalazhimi</t>
  </si>
  <si>
    <t>Materiale të tjera</t>
  </si>
  <si>
    <t xml:space="preserve">Inventari i imët </t>
  </si>
  <si>
    <t>Zhvlerësimi i materialeve të para</t>
  </si>
  <si>
    <t>Zhvlerësimi i materialeve të tjera</t>
  </si>
  <si>
    <t xml:space="preserve">Inventari i materialeve, bashkangjitur </t>
  </si>
  <si>
    <t>Prodhime në proces dhe gjysëmprodukte</t>
  </si>
  <si>
    <t>Prodhimi në proces</t>
  </si>
  <si>
    <t>Punime në proces</t>
  </si>
  <si>
    <t>Shërbime në proces</t>
  </si>
  <si>
    <t>Zhvlerësimi i prodhimeve në proces</t>
  </si>
  <si>
    <t xml:space="preserve">Produkte të gatshme </t>
  </si>
  <si>
    <t>Produkte të ndërmjetëm</t>
  </si>
  <si>
    <t>Produkte të gatshëm</t>
  </si>
  <si>
    <t>Nënprodukte dhe produkte mbeturinë</t>
  </si>
  <si>
    <t>Zhvlerësimi i produkteve të gatshëm</t>
  </si>
  <si>
    <t xml:space="preserve">Mallra                                                        </t>
  </si>
  <si>
    <t>Zhvlerësimi i mallrave dhe (produkteve) për shitje</t>
  </si>
  <si>
    <t>Gjedhe ne majmeri</t>
  </si>
  <si>
    <t>Te leshta ne majmeri</t>
  </si>
  <si>
    <t>Te dhirta ne majmeri</t>
  </si>
  <si>
    <t>Derra ne majmeri</t>
  </si>
  <si>
    <t>Zogj ne rritje</t>
  </si>
  <si>
    <t>AAGJM të mbajtura për shitje</t>
  </si>
  <si>
    <t>Parapagime për inventar</t>
  </si>
  <si>
    <t>Materiale të para</t>
  </si>
  <si>
    <t>Mallra  për shitje</t>
  </si>
  <si>
    <t>Gjë e gjallë</t>
  </si>
  <si>
    <t>Shpenzime të shtyra</t>
  </si>
  <si>
    <t>Furnitorë për shërbime (teprica debitore)</t>
  </si>
  <si>
    <t>Shpenzime të periudhave të ardhme</t>
  </si>
  <si>
    <t>Të arkëtueshme nga të ardhurat e konstatuara</t>
  </si>
  <si>
    <t>Interesa aktive të llogaritura</t>
  </si>
  <si>
    <t>Të ardhura të llogaritura</t>
  </si>
  <si>
    <t>AKTIVET AFATGJATA</t>
  </si>
  <si>
    <t xml:space="preserve">Aktivet  financiare </t>
  </si>
  <si>
    <t>Tituj pronësie në njësitë ekonomike brenda grupit</t>
  </si>
  <si>
    <t>Aksione të shoqërive të kontrolluara</t>
  </si>
  <si>
    <t>Zhvleresimi Aksione të shoqërive të kontrolluara</t>
  </si>
  <si>
    <t>Aksione të shoqërive të lidhura</t>
  </si>
  <si>
    <t>Zhvleresimi Aksione të shoqërive të lidhura</t>
  </si>
  <si>
    <t xml:space="preserve">Tituj të huadhënies në njësitë ekonomike brenda grupit </t>
  </si>
  <si>
    <t>Huadhënie afatgjatë në njësitë ekonomike brenda grupit</t>
  </si>
  <si>
    <t>Zhvleresimi Huadhënie afatgjatë në njësitë ekonomike brenda grupit</t>
  </si>
  <si>
    <t xml:space="preserve">Tituj pronësie  në njësitë ekonomike ku ka interesa pjesëmarrëse </t>
  </si>
  <si>
    <t>Aksione të shoqërive ku ka interesa pjesëmarrëse</t>
  </si>
  <si>
    <t>Zhvleresimi Aksione të shoqërive ku ka interesa pjesëmarrëse</t>
  </si>
  <si>
    <t>Tituj të huadhënies  në njësitë ekonomike ku ka interesa pjesëmarrëse</t>
  </si>
  <si>
    <t>Huadhënie afatgjate  në njësitë ekonomike ku ka interesa pjesëmarrëse</t>
  </si>
  <si>
    <t>Zhvleresimi Huadhënie afatgjate  në njësitë ekonomike ku ka interesa pjesëmarrëse</t>
  </si>
  <si>
    <t>Aksione të tjera dhe letra me vlerë</t>
  </si>
  <si>
    <t>Zhvleresimi Aksione të tjera dhe letra me vlerë</t>
  </si>
  <si>
    <t>Tituj të tjerë të huadhënies</t>
  </si>
  <si>
    <t>Të drejta të tjera afatgjatë</t>
  </si>
  <si>
    <t>Të drejta dhe detyrime ndaj pjesëtarëve të tjerë të grupit</t>
  </si>
  <si>
    <t>Të drejta dhe detyrime ndaj ortakëve dhe aksionerëve</t>
  </si>
  <si>
    <t>Zhvleresimi Të drejta të tjera afatgjatë</t>
  </si>
  <si>
    <t>Zhvleresimi Të drejta dhe detyrime ndaj pjesëtarëve të tjerë të grupit</t>
  </si>
  <si>
    <t>Zhvleresimi Të drejta dhe detyrime ndaj ortakëve dhe aksionerëve</t>
  </si>
  <si>
    <t>Aktive  Materiale Afatgjata</t>
  </si>
  <si>
    <t xml:space="preserve">Toka </t>
  </si>
  <si>
    <t>Ndërtesa</t>
  </si>
  <si>
    <t>Impiante dhe makineri</t>
  </si>
  <si>
    <t>Mjete Transporti</t>
  </si>
  <si>
    <t>Paisje informatike</t>
  </si>
  <si>
    <t>Paisje dhe mobilje zyre</t>
  </si>
  <si>
    <t xml:space="preserve">Parapagime për aktive materiale dhe në proces </t>
  </si>
  <si>
    <t xml:space="preserve">Detaje te llogaritjeve analitike, bashkangjitur </t>
  </si>
  <si>
    <t>Hyrjet e reja te AAM</t>
  </si>
  <si>
    <t>Aktivet e blera gjate vitit</t>
  </si>
  <si>
    <t>Aktivet kontribut i ortakeve ne kapitalin e shoqerise gjate vitit</t>
  </si>
  <si>
    <t xml:space="preserve">Aktivet nga Egzistenca e kontrollit efektiv (SKK 1; 17,18,79,80) </t>
  </si>
  <si>
    <t xml:space="preserve">Ativet biologjike </t>
  </si>
  <si>
    <t xml:space="preserve">Gjedhe </t>
  </si>
  <si>
    <t xml:space="preserve">Te leshta </t>
  </si>
  <si>
    <t xml:space="preserve">Te dhirta  </t>
  </si>
  <si>
    <t>Aktive  jo materiale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</si>
  <si>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</si>
  <si>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</si>
  <si>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</si>
  <si>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</si>
  <si>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</si>
  <si>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</si>
  <si>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</si>
  <si>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</si>
  <si>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</si>
  <si>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</si>
  <si>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</si>
  <si>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</si>
  <si>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</si>
  <si>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</si>
  <si>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Aktive tatimore te shtyra</t>
  </si>
  <si>
    <t>Tatime të shtyra (teprica debitore)</t>
  </si>
  <si>
    <t>Kapitali i nenshkruar i pa paguar</t>
  </si>
  <si>
    <t>DETYRIMET    DHE  KAPITALI</t>
  </si>
  <si>
    <t>Detyrime afatshkurtra:</t>
  </si>
  <si>
    <t>13.1</t>
  </si>
  <si>
    <t>Titujt e huamarrjes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</si>
  <si>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</si>
  <si>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</si>
  <si>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</si>
  <si>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</si>
  <si>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</si>
  <si>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</si>
  <si>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13.2</t>
  </si>
  <si>
    <t>Detyrime ndaj institucioneve të kredisë</t>
  </si>
  <si>
    <t>Qera financiare</t>
  </si>
  <si>
    <t>Analiza e blerjeve me qira financiare</t>
  </si>
  <si>
    <t>Huamarrje afatshkurtra nga Bankat</t>
  </si>
  <si>
    <t>Llogari bankare të zbuluara (overdrafte bankare)</t>
  </si>
  <si>
    <t>Kësti i llogaritur i huase për t’u paguar në 12 muajt e ardheshem</t>
  </si>
  <si>
    <t>13.3</t>
  </si>
  <si>
    <t>Parapagime të marra</t>
  </si>
  <si>
    <t>13.4</t>
  </si>
  <si>
    <t>Të pagueshme për aktivitetin e shfrytëzimit</t>
  </si>
  <si>
    <t>Furnitorë për mallra, produkte e shërbime</t>
  </si>
  <si>
    <t>Debitorë të tjerë, kreditorë të tjerë</t>
  </si>
  <si>
    <t>13.5</t>
  </si>
  <si>
    <t>Dëftesa të pagueshme</t>
  </si>
  <si>
    <t>Premtim pagesa të pagueshm per furnizime</t>
  </si>
  <si>
    <t>13.6</t>
  </si>
  <si>
    <t>Të pagueshme ndaj njësive ekonomike brenda grupit</t>
  </si>
  <si>
    <t>Të drejta / detyrime ndaj pjesëtarëve të tjerë të grupit</t>
  </si>
  <si>
    <t>13.7</t>
  </si>
  <si>
    <t>Të pagueshme ndaj  njësive ekonomike ku ka interesa pjesëmarrëse</t>
  </si>
  <si>
    <t>Të drejta detyrime ndaj njësive ekonomike me interesa pjesëmarrëse</t>
  </si>
  <si>
    <t>13.8</t>
  </si>
  <si>
    <t>Të pagueshme ndaj punonjësve dhe sigurimeve shoq./shëndetsore</t>
  </si>
  <si>
    <t>Paga dhe shpërblime</t>
  </si>
  <si>
    <t>Paradhënie për punonjësit</t>
  </si>
  <si>
    <t>Sigurime shoqërore dhe shëndetsore</t>
  </si>
  <si>
    <t>Organizma të tjera shoqërore</t>
  </si>
  <si>
    <t>Detyrime të tjera</t>
  </si>
  <si>
    <t>13.9</t>
  </si>
  <si>
    <t>Akciza</t>
  </si>
  <si>
    <t>Tatim mbi të ardhurat personale</t>
  </si>
  <si>
    <t>Tatime të tjera për punonjësit</t>
  </si>
  <si>
    <t>Tatim mbi fitimin</t>
  </si>
  <si>
    <t>Shteti- TVSh për t’u paguar</t>
  </si>
  <si>
    <t xml:space="preserve">Të tjera tatime për t’u kthyer </t>
  </si>
  <si>
    <t xml:space="preserve">Tatime të shtyra </t>
  </si>
  <si>
    <t>Tatimi në burim</t>
  </si>
  <si>
    <t>13.10</t>
  </si>
  <si>
    <t>Të tjera të pagueshme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</si>
  <si>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</si>
  <si>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</si>
  <si>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</si>
  <si>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</si>
  <si>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</si>
  <si>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</si>
  <si>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</si>
  <si>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Detyrime afatgjata:</t>
  </si>
  <si>
    <t>17.1</t>
  </si>
  <si>
    <t>Huamarrje afatgjata</t>
  </si>
  <si>
    <t>Premtim pagesa të pagueshme për hua afatgjata</t>
  </si>
  <si>
    <t>Detyrime për blerjet e letrave me vlerë afatgjata</t>
  </si>
  <si>
    <t>17.2</t>
  </si>
  <si>
    <t>Huamarrje afatgjata nga Bankat</t>
  </si>
  <si>
    <t>17.3</t>
  </si>
  <si>
    <t>17.4</t>
  </si>
  <si>
    <t>Furnitorë për mallra, produkte e shërbime mbi nje vit</t>
  </si>
  <si>
    <t>Debitorë të tjerë, kreditorë të tjerë mbi nje vit</t>
  </si>
  <si>
    <t>17.5</t>
  </si>
  <si>
    <t>Premtim pagesa të pagueshm per furnizime mbi nje vit</t>
  </si>
  <si>
    <t>17.6</t>
  </si>
  <si>
    <t>Të drejta / detyrime ndaj pjesëtarëve të tjerë të grupit mbi nje vit</t>
  </si>
  <si>
    <t>17.7</t>
  </si>
  <si>
    <t>17.8</t>
  </si>
  <si>
    <t>Të drejta dhe detyrime ndaj ortakëve dhe pronarëve mbi nje vit</t>
  </si>
  <si>
    <t>Dividendë për t’u paguar mbi nje vit</t>
  </si>
  <si>
    <t xml:space="preserve">Të pagueshme për shpenzime të konstatuara </t>
  </si>
  <si>
    <t>Të ardhura të shtyra</t>
  </si>
  <si>
    <t>Provizione:</t>
  </si>
  <si>
    <t>20.1</t>
  </si>
  <si>
    <t xml:space="preserve">Provizione  për pensionet </t>
  </si>
  <si>
    <t>20.2</t>
  </si>
  <si>
    <t>Detyrime tatimore të shtyra</t>
  </si>
  <si>
    <t>Pasqyra   e   të   Ardhurave   dhe   Shpenzimeve</t>
  </si>
  <si>
    <t>Analiza  dhe rakordimi i Shitjeve</t>
  </si>
  <si>
    <t xml:space="preserve">Totali i të ardhurave sipas FDP-ve të TVSH-së </t>
  </si>
  <si>
    <t>Eksporte</t>
  </si>
  <si>
    <t>Shitje brenda vendit</t>
  </si>
  <si>
    <t>Rregullime</t>
  </si>
  <si>
    <t>Plus të ardhura të faturuara në vitin paraardhës</t>
  </si>
  <si>
    <t>Minus të ardhura të faturuara në vitin aktual</t>
  </si>
  <si>
    <t>Shtim/pakësim nga prodhimi i produktit të gatshëm</t>
  </si>
  <si>
    <t>Të ardhura nga kursi i kembimit</t>
  </si>
  <si>
    <t xml:space="preserve">Totali i të ardhurave sipas FDP-së së Tatimit mbi Fitimin </t>
  </si>
  <si>
    <t>Analiza  dhe rakordimi i Blerjeve</t>
  </si>
  <si>
    <t>Shpenzimet përbëhen nga</t>
  </si>
  <si>
    <t>Shpenzime   materiale</t>
  </si>
  <si>
    <t>Kostot e punës</t>
  </si>
  <si>
    <t>Amortizimi dhe zhvlerësimet</t>
  </si>
  <si>
    <t>Shpenzime të tjera të shfrytëzimit</t>
  </si>
  <si>
    <t>Shpenzime financiare ose nga pjesmarrjet</t>
  </si>
  <si>
    <t>Rakordimi i blerjeve me Librin e Blerjeve</t>
  </si>
  <si>
    <t>Importe me TVSH të perjashtuar</t>
  </si>
  <si>
    <t xml:space="preserve">Importe me TVSH </t>
  </si>
  <si>
    <t>Blerjet pa tvsh e me tvsh të pa zbritëshme</t>
  </si>
  <si>
    <t>Blerje  me tvsh të  zbritëshme</t>
  </si>
  <si>
    <t>Shuma e blerjeve të raportuara me FDP</t>
  </si>
  <si>
    <t xml:space="preserve">     Nga kjo, sipas destinacionit : </t>
  </si>
  <si>
    <r>
      <t xml:space="preserve">për </t>
    </r>
    <r>
      <rPr>
        <i/>
        <sz val="10"/>
        <rFont val="Arial"/>
        <family val="2"/>
      </rPr>
      <t>Aktive Afatgjata Materiale</t>
    </r>
  </si>
  <si>
    <r>
      <t xml:space="preserve">për </t>
    </r>
    <r>
      <rPr>
        <i/>
        <sz val="10"/>
        <rFont val="Arial"/>
        <family val="2"/>
      </rPr>
      <t>Materiale</t>
    </r>
  </si>
  <si>
    <r>
      <t>nga</t>
    </r>
    <r>
      <rPr>
        <i/>
        <sz val="10"/>
        <rFont val="Arial"/>
        <family val="2"/>
      </rPr>
      <t xml:space="preserve"> Leasing</t>
    </r>
  </si>
  <si>
    <r>
      <t xml:space="preserve">për </t>
    </r>
    <r>
      <rPr>
        <i/>
        <sz val="10"/>
        <rFont val="Arial"/>
        <family val="2"/>
      </rPr>
      <t>Shërbime dhe të tjera</t>
    </r>
  </si>
  <si>
    <t xml:space="preserve">     Nga këto, janë përfshirë në shpenzime (PPF) :</t>
  </si>
  <si>
    <t>Aktive Afatgjata Materiale</t>
  </si>
  <si>
    <t>Minus</t>
  </si>
  <si>
    <t>Referenca në dogane për blerje mallra dhe materiale</t>
  </si>
  <si>
    <t>Parapagime për furnizime në periudhat e ardhëshme</t>
  </si>
  <si>
    <t>Faturime Leasing</t>
  </si>
  <si>
    <t>Shuma e blerjeve 2016, të përfshira në shpenzime</t>
  </si>
  <si>
    <t>nga të cilat</t>
  </si>
  <si>
    <t>për blerje mallra</t>
  </si>
  <si>
    <t>për blerje shërbime</t>
  </si>
  <si>
    <t xml:space="preserve">        a)  Kosto e mallrave të blera, të raportuara në Librin e Blerjeve</t>
  </si>
  <si>
    <t>Totali (a+b)</t>
  </si>
  <si>
    <r>
      <t>zëri : "</t>
    </r>
    <r>
      <rPr>
        <i/>
        <sz val="10"/>
        <rFont val="Arial"/>
        <family val="2"/>
      </rPr>
      <t>Shpenzime materiale</t>
    </r>
    <r>
      <rPr>
        <sz val="10"/>
        <rFont val="Arial"/>
        <family val="2"/>
      </rPr>
      <t>" sipas Pasqyrës së Performancës</t>
    </r>
  </si>
  <si>
    <t>diferenca</t>
  </si>
  <si>
    <t xml:space="preserve">        a)  Shpenzime shërbime, të raportuara në Librin e Blerjeve</t>
  </si>
  <si>
    <t xml:space="preserve">        b)  Shpenzime shërbime, të pa raportuara në Librin e Blerjeve</t>
  </si>
  <si>
    <r>
      <t>zeri "</t>
    </r>
    <r>
      <rPr>
        <i/>
        <sz val="10"/>
        <rFont val="Arial"/>
        <family val="2"/>
      </rPr>
      <t>Shpenzime të tjera</t>
    </r>
    <r>
      <rPr>
        <sz val="10"/>
        <rFont val="Arial"/>
        <family val="2"/>
      </rPr>
      <t xml:space="preserve">"  sipas Pasqyrës së Perfomancës </t>
    </r>
  </si>
  <si>
    <t>Detajimi i shpenzimeve te tjera te shfrytezimit</t>
  </si>
  <si>
    <t>Te pasqyruara ne Librin e Blerjeve</t>
  </si>
  <si>
    <t>Te pa pasqyruara ne Librin e Blerjeve</t>
  </si>
  <si>
    <t>Gjoba dhe demshperblime</t>
  </si>
  <si>
    <t>Taksa bashkie</t>
  </si>
  <si>
    <t>Sherbime bankare</t>
  </si>
  <si>
    <t xml:space="preserve">                        Shuma ( 1 + 2 )</t>
  </si>
  <si>
    <t>Fitimi (Humbja) e vitit financiar</t>
  </si>
  <si>
    <t>●</t>
  </si>
  <si>
    <t>Fitimi para tatimit</t>
  </si>
  <si>
    <t>Shpenzime te pa zbriteshme</t>
  </si>
  <si>
    <t>Te ardhura te pa tatueshme</t>
  </si>
  <si>
    <t>Fitimi  tatimor</t>
  </si>
  <si>
    <t>Shpenzimi i Tatimit mbi Fitimin</t>
  </si>
  <si>
    <t>Në shpenzimet e pazbritëshme  përfshihen zërat e mëposhtëm:</t>
  </si>
  <si>
    <t>Gjoba dhe penalitete</t>
  </si>
  <si>
    <t>Llogarite jashte bilancit</t>
  </si>
  <si>
    <t>Shoqeria nuk ka llogari jashte bilancit</t>
  </si>
  <si>
    <t>C</t>
  </si>
  <si>
    <t>Shënime të tjera shpjeguese</t>
  </si>
  <si>
    <t>Ngjarje te ndodhura pas dates se bilancit per te cilat duhet te behen rregullime nuk ka.</t>
  </si>
  <si>
    <t>Gabime materiale te ndodhura ne periudhat kontabel te mepareshme te konstatuara gjate</t>
  </si>
  <si>
    <t>periudhes raportuese dhe qe kerkojne korigjim nuk ka.</t>
  </si>
  <si>
    <t>Credins Bank</t>
  </si>
  <si>
    <t>Shpenzime administrative dhe te tjera</t>
  </si>
  <si>
    <t>Aktivet Afatgjata Materiale  me vlere fillestare   2017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</si>
  <si>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</si>
  <si>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</si>
  <si>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</si>
  <si>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</si>
  <si>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</si>
  <si>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</si>
  <si>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</si>
  <si>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</si>
  <si>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</si>
  <si>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Paisje kompjuterike</t>
  </si>
  <si>
    <t>Paisje zyre</t>
  </si>
  <si>
    <t xml:space="preserve">             TOTALI</t>
  </si>
  <si>
    <t>Amortizimi A.A.Materiale   2017</t>
  </si>
  <si>
    <t>Vlera Kontabel Neto e A.A.Materiale  2017</t>
  </si>
  <si>
    <t>Administratori</t>
  </si>
  <si>
    <t>"SE-TEK" Shpk</t>
  </si>
  <si>
    <t>L 71627029 G</t>
  </si>
  <si>
    <t>Rr. E Kavajes, Qendra Tregtare Condor Center, Kati 3</t>
  </si>
  <si>
    <t>26.04.2017</t>
  </si>
  <si>
    <t>Import-Export i pajisjeve elektronike, informatike, elektrike</t>
  </si>
  <si>
    <t>hidraulike, mekanike, te linjave dhe makinerive etj.</t>
  </si>
  <si>
    <t>Shoqeria "SE-TEK" shpk</t>
  </si>
  <si>
    <t>Pozicioni i rregulluar më 1 Janar 2017</t>
  </si>
  <si>
    <t>"SE-TEK" SHPK</t>
  </si>
  <si>
    <t>NIPT   L 71627029 G</t>
  </si>
  <si>
    <t>Arjan STEFANI</t>
  </si>
  <si>
    <t>(  Arjan STEFANI )</t>
  </si>
  <si>
    <t xml:space="preserve">        b)   Ndryshimi i gjendjes së mallrave (+/-)</t>
  </si>
  <si>
    <t>Shpenzime administrimi</t>
  </si>
  <si>
    <t>Qera</t>
  </si>
  <si>
    <t>29.03.2018</t>
  </si>
  <si>
    <t>Paraardhese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</si>
</sst>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&quot;Lek&quot;;\-#,##0&quot;Lek&quot;"/>
    <numFmt numFmtId="185" formatCode="#,##0&quot;Lek&quot;;[Red]\-#,##0&quot;Lek&quot;"/>
    <numFmt numFmtId="186" formatCode="#,##0.00&quot;Lek&quot;;\-#,##0.00&quot;Lek&quot;"/>
    <numFmt numFmtId="187" formatCode="#,##0.00&quot;Lek&quot;;[Red]\-#,##0.00&quot;Lek&quot;"/>
    <numFmt numFmtId="188" formatCode="_-* #,##0&quot;Lek&quot;_-;\-* #,##0&quot;Lek&quot;_-;_-* &quot;-&quot;&quot;Lek&quot;_-;_-@_-"/>
    <numFmt numFmtId="189" formatCode="_-* #,##0_L_e_k_-;\-* #,##0_L_e_k_-;_-* &quot;-&quot;_L_e_k_-;_-@_-"/>
    <numFmt numFmtId="190" formatCode="_-* #,##0.00&quot;Lek&quot;_-;\-* #,##0.00&quot;Lek&quot;_-;_-* &quot;-&quot;??&quot;Lek&quot;_-;_-@_-"/>
    <numFmt numFmtId="191" formatCode="_-* #,##0.00_L_e_k_-;\-* #,##0.00_L_e_k_-;_-* &quot;-&quot;??_L_e_k_-;_-@_-"/>
    <numFmt numFmtId="192" formatCode="#,##0.0"/>
    <numFmt numFmtId="193" formatCode="_-* #,##0.0_L_e_k_-;\-* #,##0.0_L_e_k_-;_-* &quot;-&quot;??_L_e_k_-;_-@_-"/>
    <numFmt numFmtId="194" formatCode="_-* #,##0_L_e_k_-;\-* #,##0_L_e_k_-;_-* &quot;-&quot;??_L_e_k_-;_-@_-"/>
    <numFmt numFmtId="195" formatCode="[$-809]dd\ mmmm\ yyyy"/>
  </numFmts>
  <fonts count="8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b/>
      <sz val="14"/>
      <name val="Times New Roman"/>
      <family val="1"/>
    </font>
    <font>
      <sz val="26"/>
      <name val="Arial Narrow"/>
      <family val="2"/>
    </font>
    <font>
      <sz val="2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b/>
      <sz val="10"/>
      <name val="Calibri"/>
      <family val="2"/>
    </font>
    <font>
      <sz val="16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9"/>
      <name val="Times New Roman"/>
      <family val="1"/>
    </font>
    <font>
      <sz val="10"/>
      <name val="Times New Roman"/>
      <family val="1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hair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15" fillId="33" borderId="0" xfId="0" applyNumberFormat="1" applyFont="1" applyFill="1" applyAlignment="1">
      <alignment horizontal="center" vertical="center"/>
    </xf>
    <xf numFmtId="3" fontId="15" fillId="33" borderId="0" xfId="0" applyNumberFormat="1" applyFont="1" applyFill="1" applyAlignment="1">
      <alignment/>
    </xf>
    <xf numFmtId="0" fontId="16" fillId="0" borderId="0" xfId="0" applyFont="1" applyAlignment="1">
      <alignment vertical="center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21" fillId="0" borderId="16" xfId="0" applyNumberFormat="1" applyFont="1" applyBorder="1" applyAlignment="1">
      <alignment horizontal="center" vertical="center"/>
    </xf>
    <xf numFmtId="3" fontId="21" fillId="33" borderId="16" xfId="0" applyNumberFormat="1" applyFont="1" applyFill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33" borderId="18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12" fillId="0" borderId="21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3" fontId="0" fillId="0" borderId="31" xfId="0" applyNumberFormat="1" applyBorder="1" applyAlignment="1">
      <alignment/>
    </xf>
    <xf numFmtId="3" fontId="12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58" applyFont="1" applyFill="1">
      <alignment/>
      <protection/>
    </xf>
    <xf numFmtId="0" fontId="0" fillId="0" borderId="13" xfId="58" applyFont="1" applyFill="1" applyBorder="1">
      <alignment/>
      <protection/>
    </xf>
    <xf numFmtId="3" fontId="0" fillId="0" borderId="13" xfId="58" applyNumberFormat="1" applyFont="1" applyFill="1" applyBorder="1">
      <alignment/>
      <protection/>
    </xf>
    <xf numFmtId="0" fontId="0" fillId="0" borderId="27" xfId="58" applyFont="1" applyFill="1" applyBorder="1">
      <alignment/>
      <protection/>
    </xf>
    <xf numFmtId="0" fontId="0" fillId="0" borderId="32" xfId="58" applyFont="1" applyFill="1" applyBorder="1">
      <alignment/>
      <protection/>
    </xf>
    <xf numFmtId="0" fontId="0" fillId="0" borderId="32" xfId="58" applyFont="1" applyFill="1" applyBorder="1">
      <alignment/>
      <protection/>
    </xf>
    <xf numFmtId="3" fontId="0" fillId="0" borderId="32" xfId="58" applyNumberFormat="1" applyFont="1" applyFill="1" applyBorder="1">
      <alignment/>
      <protection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0" fillId="0" borderId="0" xfId="58" applyFont="1" applyFill="1" applyAlignment="1">
      <alignment horizontal="center"/>
      <protection/>
    </xf>
    <xf numFmtId="0" fontId="0" fillId="0" borderId="0" xfId="58" applyFont="1" applyFill="1" applyBorder="1">
      <alignment/>
      <protection/>
    </xf>
    <xf numFmtId="3" fontId="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 applyFill="1">
      <alignment/>
      <protection/>
    </xf>
    <xf numFmtId="0" fontId="0" fillId="0" borderId="0" xfId="58" applyFont="1" applyFill="1" applyBorder="1" applyAlignment="1">
      <alignment horizontal="center"/>
      <protection/>
    </xf>
    <xf numFmtId="192" fontId="0" fillId="0" borderId="0" xfId="58" applyNumberFormat="1" applyFont="1" applyBorder="1" applyAlignment="1">
      <alignment horizontal="center"/>
      <protection/>
    </xf>
    <xf numFmtId="0" fontId="0" fillId="0" borderId="12" xfId="58" applyFont="1" applyBorder="1">
      <alignment/>
      <protection/>
    </xf>
    <xf numFmtId="0" fontId="0" fillId="0" borderId="14" xfId="58" applyFont="1" applyBorder="1">
      <alignment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0" fillId="0" borderId="0" xfId="58" applyFont="1" applyBorder="1" applyAlignment="1">
      <alignment horizontal="center"/>
      <protection/>
    </xf>
    <xf numFmtId="0" fontId="0" fillId="0" borderId="14" xfId="58" applyFont="1" applyBorder="1">
      <alignment/>
      <protection/>
    </xf>
    <xf numFmtId="0" fontId="0" fillId="0" borderId="0" xfId="58" applyFont="1" applyBorder="1" applyAlignment="1">
      <alignment horizontal="left"/>
      <protection/>
    </xf>
    <xf numFmtId="0" fontId="0" fillId="0" borderId="28" xfId="58" applyFont="1" applyBorder="1">
      <alignment/>
      <protection/>
    </xf>
    <xf numFmtId="192" fontId="0" fillId="0" borderId="13" xfId="58" applyNumberFormat="1" applyFont="1" applyBorder="1" applyAlignment="1">
      <alignment horizontal="center"/>
      <protection/>
    </xf>
    <xf numFmtId="0" fontId="0" fillId="0" borderId="13" xfId="58" applyFont="1" applyBorder="1">
      <alignment/>
      <protection/>
    </xf>
    <xf numFmtId="0" fontId="0" fillId="0" borderId="13" xfId="58" applyFont="1" applyBorder="1" applyAlignment="1">
      <alignment horizontal="center"/>
      <protection/>
    </xf>
    <xf numFmtId="0" fontId="0" fillId="0" borderId="17" xfId="58" applyFont="1" applyBorder="1">
      <alignment/>
      <protection/>
    </xf>
    <xf numFmtId="0" fontId="0" fillId="0" borderId="32" xfId="58" applyFont="1" applyFill="1" applyBorder="1" applyAlignment="1">
      <alignment horizontal="center"/>
      <protection/>
    </xf>
    <xf numFmtId="3" fontId="0" fillId="0" borderId="0" xfId="58" applyNumberFormat="1" applyFont="1" applyFill="1">
      <alignment/>
      <protection/>
    </xf>
    <xf numFmtId="3" fontId="9" fillId="0" borderId="30" xfId="42" applyNumberFormat="1" applyFont="1" applyBorder="1" applyAlignment="1">
      <alignment horizontal="right"/>
    </xf>
    <xf numFmtId="0" fontId="4" fillId="0" borderId="0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20" fillId="0" borderId="22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3" xfId="0" applyFont="1" applyBorder="1" applyAlignment="1">
      <alignment/>
    </xf>
    <xf numFmtId="0" fontId="15" fillId="0" borderId="0" xfId="0" applyFont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" fontId="12" fillId="0" borderId="16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3" fontId="9" fillId="0" borderId="15" xfId="0" applyNumberFormat="1" applyFont="1" applyBorder="1" applyAlignment="1">
      <alignment vertical="center"/>
    </xf>
    <xf numFmtId="3" fontId="0" fillId="0" borderId="16" xfId="58" applyNumberFormat="1" applyFont="1" applyFill="1" applyBorder="1">
      <alignment/>
      <protection/>
    </xf>
    <xf numFmtId="0" fontId="0" fillId="0" borderId="12" xfId="58" applyFont="1" applyFill="1" applyBorder="1">
      <alignment/>
      <protection/>
    </xf>
    <xf numFmtId="0" fontId="13" fillId="0" borderId="0" xfId="58" applyFont="1" applyBorder="1" applyAlignment="1">
      <alignment horizontal="left" vertical="center"/>
      <protection/>
    </xf>
    <xf numFmtId="0" fontId="0" fillId="0" borderId="0" xfId="58" applyFont="1" applyFill="1" applyBorder="1">
      <alignment/>
      <protection/>
    </xf>
    <xf numFmtId="0" fontId="13" fillId="0" borderId="0" xfId="58" applyFont="1" applyBorder="1" applyAlignment="1">
      <alignment vertical="center"/>
      <protection/>
    </xf>
    <xf numFmtId="3" fontId="0" fillId="0" borderId="14" xfId="58" applyNumberFormat="1" applyFont="1" applyFill="1" applyBorder="1">
      <alignment/>
      <protection/>
    </xf>
    <xf numFmtId="0" fontId="3" fillId="0" borderId="0" xfId="58" applyFont="1" applyBorder="1" applyAlignment="1">
      <alignment horizontal="right" vertical="center"/>
      <protection/>
    </xf>
    <xf numFmtId="0" fontId="0" fillId="0" borderId="0" xfId="58" applyFont="1" applyBorder="1" applyAlignment="1">
      <alignment horizontal="right"/>
      <protection/>
    </xf>
    <xf numFmtId="0" fontId="0" fillId="0" borderId="12" xfId="58" applyFont="1" applyFill="1" applyBorder="1">
      <alignment/>
      <protection/>
    </xf>
    <xf numFmtId="0" fontId="0" fillId="0" borderId="14" xfId="58" applyFont="1" applyFill="1" applyBorder="1">
      <alignment/>
      <protection/>
    </xf>
    <xf numFmtId="0" fontId="0" fillId="0" borderId="14" xfId="58" applyFont="1" applyFill="1" applyBorder="1">
      <alignment/>
      <protection/>
    </xf>
    <xf numFmtId="0" fontId="13" fillId="0" borderId="33" xfId="58" applyFont="1" applyBorder="1">
      <alignment/>
      <protection/>
    </xf>
    <xf numFmtId="0" fontId="0" fillId="0" borderId="0" xfId="58" applyFont="1" applyBorder="1" applyAlignment="1">
      <alignment/>
      <protection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left" vertical="center"/>
      <protection/>
    </xf>
    <xf numFmtId="0" fontId="0" fillId="0" borderId="0" xfId="58" applyFont="1" applyBorder="1" applyAlignment="1">
      <alignment vertical="center"/>
      <protection/>
    </xf>
    <xf numFmtId="0" fontId="29" fillId="0" borderId="0" xfId="58" applyFont="1" applyBorder="1" applyAlignment="1">
      <alignment vertical="center"/>
      <protection/>
    </xf>
    <xf numFmtId="3" fontId="9" fillId="0" borderId="13" xfId="58" applyNumberFormat="1" applyFont="1" applyBorder="1">
      <alignment/>
      <protection/>
    </xf>
    <xf numFmtId="0" fontId="0" fillId="0" borderId="0" xfId="58" applyFont="1" applyBorder="1" applyAlignment="1">
      <alignment horizontal="center" vertical="center"/>
      <protection/>
    </xf>
    <xf numFmtId="3" fontId="5" fillId="0" borderId="19" xfId="58" applyNumberFormat="1" applyFont="1" applyBorder="1">
      <alignment/>
      <protection/>
    </xf>
    <xf numFmtId="3" fontId="5" fillId="0" borderId="0" xfId="58" applyNumberFormat="1" applyFont="1" applyBorder="1">
      <alignment/>
      <protection/>
    </xf>
    <xf numFmtId="0" fontId="12" fillId="0" borderId="12" xfId="58" applyFont="1" applyBorder="1">
      <alignment/>
      <protection/>
    </xf>
    <xf numFmtId="192" fontId="12" fillId="0" borderId="0" xfId="58" applyNumberFormat="1" applyFont="1" applyBorder="1" applyAlignment="1">
      <alignment horizontal="center"/>
      <protection/>
    </xf>
    <xf numFmtId="0" fontId="12" fillId="0" borderId="0" xfId="58" applyFont="1" applyBorder="1">
      <alignment/>
      <protection/>
    </xf>
    <xf numFmtId="0" fontId="29" fillId="0" borderId="12" xfId="58" applyFont="1" applyBorder="1">
      <alignment/>
      <protection/>
    </xf>
    <xf numFmtId="0" fontId="30" fillId="0" borderId="0" xfId="58" applyFont="1" applyFill="1" applyBorder="1" applyAlignment="1">
      <alignment horizontal="center"/>
      <protection/>
    </xf>
    <xf numFmtId="0" fontId="29" fillId="0" borderId="0" xfId="58" applyFont="1" applyBorder="1" applyAlignment="1">
      <alignment horizontal="center"/>
      <protection/>
    </xf>
    <xf numFmtId="192" fontId="30" fillId="0" borderId="0" xfId="58" applyNumberFormat="1" applyFont="1" applyBorder="1" applyAlignment="1">
      <alignment horizontal="center"/>
      <protection/>
    </xf>
    <xf numFmtId="0" fontId="0" fillId="0" borderId="16" xfId="58" applyFont="1" applyBorder="1" applyAlignment="1">
      <alignment horizontal="center"/>
      <protection/>
    </xf>
    <xf numFmtId="0" fontId="0" fillId="0" borderId="14" xfId="58" applyFont="1" applyBorder="1" applyAlignment="1">
      <alignment horizontal="center"/>
      <protection/>
    </xf>
    <xf numFmtId="0" fontId="0" fillId="0" borderId="21" xfId="58" applyFont="1" applyFill="1" applyBorder="1" applyAlignment="1">
      <alignment horizontal="center"/>
      <protection/>
    </xf>
    <xf numFmtId="0" fontId="0" fillId="0" borderId="15" xfId="58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5" fillId="0" borderId="19" xfId="58" applyFont="1" applyBorder="1" applyAlignment="1">
      <alignment horizontal="center"/>
      <protection/>
    </xf>
    <xf numFmtId="0" fontId="5" fillId="0" borderId="20" xfId="58" applyFont="1" applyBorder="1" applyAlignment="1">
      <alignment/>
      <protection/>
    </xf>
    <xf numFmtId="3" fontId="5" fillId="0" borderId="15" xfId="58" applyNumberFormat="1" applyFont="1" applyBorder="1" applyAlignment="1">
      <alignment/>
      <protection/>
    </xf>
    <xf numFmtId="3" fontId="5" fillId="0" borderId="20" xfId="58" applyNumberFormat="1" applyFont="1" applyBorder="1">
      <alignment/>
      <protection/>
    </xf>
    <xf numFmtId="0" fontId="5" fillId="0" borderId="17" xfId="58" applyFont="1" applyBorder="1" applyAlignment="1">
      <alignment/>
      <protection/>
    </xf>
    <xf numFmtId="0" fontId="0" fillId="0" borderId="21" xfId="58" applyFont="1" applyBorder="1" applyAlignment="1">
      <alignment horizontal="center"/>
      <protection/>
    </xf>
    <xf numFmtId="0" fontId="0" fillId="0" borderId="21" xfId="58" applyFont="1" applyBorder="1" applyAlignment="1">
      <alignment/>
      <protection/>
    </xf>
    <xf numFmtId="0" fontId="5" fillId="0" borderId="15" xfId="58" applyFont="1" applyBorder="1">
      <alignment/>
      <protection/>
    </xf>
    <xf numFmtId="3" fontId="9" fillId="0" borderId="20" xfId="58" applyNumberFormat="1" applyFont="1" applyFill="1" applyBorder="1">
      <alignment/>
      <protection/>
    </xf>
    <xf numFmtId="0" fontId="29" fillId="0" borderId="12" xfId="58" applyFont="1" applyBorder="1" applyAlignment="1">
      <alignment vertical="center"/>
      <protection/>
    </xf>
    <xf numFmtId="192" fontId="30" fillId="0" borderId="0" xfId="58" applyNumberFormat="1" applyFont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3" fontId="0" fillId="0" borderId="14" xfId="58" applyNumberFormat="1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>
      <alignment/>
      <protection/>
    </xf>
    <xf numFmtId="0" fontId="0" fillId="0" borderId="21" xfId="58" applyFont="1" applyBorder="1" applyAlignment="1">
      <alignment horizontal="center" vertical="center"/>
      <protection/>
    </xf>
    <xf numFmtId="0" fontId="0" fillId="0" borderId="22" xfId="58" applyFont="1" applyBorder="1" applyAlignment="1">
      <alignment horizontal="center"/>
      <protection/>
    </xf>
    <xf numFmtId="0" fontId="0" fillId="0" borderId="18" xfId="58" applyFont="1" applyBorder="1" applyAlignment="1">
      <alignment horizontal="center"/>
      <protection/>
    </xf>
    <xf numFmtId="0" fontId="5" fillId="0" borderId="21" xfId="58" applyFont="1" applyBorder="1" applyAlignment="1">
      <alignment/>
      <protection/>
    </xf>
    <xf numFmtId="3" fontId="5" fillId="0" borderId="21" xfId="58" applyNumberFormat="1" applyFont="1" applyBorder="1">
      <alignment/>
      <protection/>
    </xf>
    <xf numFmtId="3" fontId="9" fillId="0" borderId="21" xfId="58" applyNumberFormat="1" applyFont="1" applyBorder="1" applyAlignment="1">
      <alignment vertical="center"/>
      <protection/>
    </xf>
    <xf numFmtId="0" fontId="29" fillId="0" borderId="12" xfId="58" applyFont="1" applyFill="1" applyBorder="1">
      <alignment/>
      <protection/>
    </xf>
    <xf numFmtId="192" fontId="30" fillId="0" borderId="0" xfId="58" applyNumberFormat="1" applyFont="1" applyFill="1" applyBorder="1" applyAlignment="1">
      <alignment horizontal="center"/>
      <protection/>
    </xf>
    <xf numFmtId="3" fontId="0" fillId="0" borderId="14" xfId="58" applyNumberFormat="1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29" fillId="0" borderId="0" xfId="58" applyFont="1" applyFill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0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3" fontId="5" fillId="0" borderId="13" xfId="58" applyNumberFormat="1" applyFont="1" applyBorder="1">
      <alignment/>
      <protection/>
    </xf>
    <xf numFmtId="3" fontId="9" fillId="0" borderId="13" xfId="58" applyNumberFormat="1" applyFont="1" applyFill="1" applyBorder="1" applyAlignment="1">
      <alignment horizontal="right" vertical="center"/>
      <protection/>
    </xf>
    <xf numFmtId="0" fontId="5" fillId="0" borderId="13" xfId="58" applyFont="1" applyFill="1" applyBorder="1" applyAlignment="1">
      <alignment horizontal="right" vertical="center"/>
      <protection/>
    </xf>
    <xf numFmtId="0" fontId="14" fillId="0" borderId="0" xfId="58" applyFont="1" applyFill="1" applyBorder="1" applyAlignment="1">
      <alignment vertical="center"/>
      <protection/>
    </xf>
    <xf numFmtId="0" fontId="9" fillId="0" borderId="13" xfId="58" applyFont="1" applyFill="1" applyBorder="1" applyAlignment="1">
      <alignment horizontal="right" vertical="center"/>
      <protection/>
    </xf>
    <xf numFmtId="0" fontId="31" fillId="0" borderId="0" xfId="58" applyFont="1" applyBorder="1">
      <alignment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right" vertical="center"/>
      <protection/>
    </xf>
    <xf numFmtId="0" fontId="0" fillId="0" borderId="0" xfId="58" applyFont="1" applyFill="1" applyBorder="1" applyAlignment="1">
      <alignment horizontal="right" vertical="center"/>
      <protection/>
    </xf>
    <xf numFmtId="3" fontId="5" fillId="0" borderId="13" xfId="58" applyNumberFormat="1" applyFont="1" applyFill="1" applyBorder="1" applyAlignment="1">
      <alignment horizontal="right"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8" applyFont="1" applyBorder="1">
      <alignment/>
      <protection/>
    </xf>
    <xf numFmtId="0" fontId="0" fillId="0" borderId="0" xfId="58" applyFont="1" applyFill="1" applyBorder="1" applyAlignment="1">
      <alignment/>
      <protection/>
    </xf>
    <xf numFmtId="0" fontId="14" fillId="0" borderId="0" xfId="58" applyFont="1" applyFill="1" applyBorder="1">
      <alignment/>
      <protection/>
    </xf>
    <xf numFmtId="0" fontId="29" fillId="0" borderId="0" xfId="58" applyFont="1" applyBorder="1" applyAlignment="1">
      <alignment vertical="center"/>
      <protection/>
    </xf>
    <xf numFmtId="0" fontId="12" fillId="0" borderId="0" xfId="58" applyFont="1" applyBorder="1" applyAlignment="1">
      <alignment horizontal="center"/>
      <protection/>
    </xf>
    <xf numFmtId="3" fontId="9" fillId="0" borderId="0" xfId="58" applyNumberFormat="1" applyFont="1" applyBorder="1">
      <alignment/>
      <protection/>
    </xf>
    <xf numFmtId="0" fontId="30" fillId="0" borderId="0" xfId="58" applyFont="1" applyBorder="1" applyAlignment="1">
      <alignment horizontal="center" vertical="center"/>
      <protection/>
    </xf>
    <xf numFmtId="0" fontId="12" fillId="0" borderId="0" xfId="58" applyFont="1" applyFill="1" applyBorder="1">
      <alignment/>
      <protection/>
    </xf>
    <xf numFmtId="0" fontId="0" fillId="0" borderId="14" xfId="58" applyFont="1" applyBorder="1" applyAlignment="1">
      <alignment vertical="center"/>
      <protection/>
    </xf>
    <xf numFmtId="0" fontId="9" fillId="0" borderId="0" xfId="58" applyFont="1" applyBorder="1">
      <alignment/>
      <protection/>
    </xf>
    <xf numFmtId="0" fontId="5" fillId="0" borderId="19" xfId="58" applyFont="1" applyBorder="1">
      <alignment/>
      <protection/>
    </xf>
    <xf numFmtId="0" fontId="9" fillId="0" borderId="13" xfId="58" applyFont="1" applyBorder="1">
      <alignment/>
      <protection/>
    </xf>
    <xf numFmtId="0" fontId="9" fillId="0" borderId="19" xfId="58" applyFont="1" applyBorder="1">
      <alignment/>
      <protection/>
    </xf>
    <xf numFmtId="0" fontId="10" fillId="0" borderId="0" xfId="58" applyFont="1" applyBorder="1">
      <alignment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left" vertical="center"/>
      <protection/>
    </xf>
    <xf numFmtId="0" fontId="12" fillId="0" borderId="0" xfId="58" applyFont="1" applyBorder="1" applyAlignment="1">
      <alignment vertical="center"/>
      <protection/>
    </xf>
    <xf numFmtId="3" fontId="0" fillId="0" borderId="13" xfId="58" applyNumberFormat="1" applyFont="1" applyFill="1" applyBorder="1">
      <alignment/>
      <protection/>
    </xf>
    <xf numFmtId="3" fontId="0" fillId="0" borderId="0" xfId="58" applyNumberFormat="1" applyFont="1" applyFill="1" applyBorder="1">
      <alignment/>
      <protection/>
    </xf>
    <xf numFmtId="0" fontId="5" fillId="0" borderId="13" xfId="58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horizontal="left" vertical="center"/>
      <protection/>
    </xf>
    <xf numFmtId="0" fontId="23" fillId="0" borderId="0" xfId="58" applyFont="1" applyFill="1" applyBorder="1" applyAlignment="1">
      <alignment/>
      <protection/>
    </xf>
    <xf numFmtId="0" fontId="4" fillId="0" borderId="0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0" xfId="58" applyFont="1" applyBorder="1" applyAlignment="1">
      <alignment vertical="center"/>
      <protection/>
    </xf>
    <xf numFmtId="0" fontId="32" fillId="0" borderId="0" xfId="58" applyFont="1" applyBorder="1" applyAlignment="1">
      <alignment/>
      <protection/>
    </xf>
    <xf numFmtId="0" fontId="0" fillId="0" borderId="0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/>
      <protection/>
    </xf>
    <xf numFmtId="3" fontId="5" fillId="0" borderId="13" xfId="58" applyNumberFormat="1" applyFont="1" applyFill="1" applyBorder="1">
      <alignment/>
      <protection/>
    </xf>
    <xf numFmtId="0" fontId="33" fillId="0" borderId="0" xfId="58" applyFont="1" applyBorder="1" applyAlignment="1">
      <alignment horizontal="left"/>
      <protection/>
    </xf>
    <xf numFmtId="0" fontId="34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left" vertical="center"/>
      <protection/>
    </xf>
    <xf numFmtId="0" fontId="0" fillId="0" borderId="0" xfId="58" applyFont="1" applyBorder="1" applyAlignment="1">
      <alignment horizontal="left" vertical="center"/>
      <protection/>
    </xf>
    <xf numFmtId="0" fontId="0" fillId="0" borderId="0" xfId="58" applyFont="1" applyBorder="1" applyAlignment="1">
      <alignment horizontal="left"/>
      <protection/>
    </xf>
    <xf numFmtId="0" fontId="5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3" fillId="0" borderId="19" xfId="58" applyFont="1" applyBorder="1" applyAlignment="1">
      <alignment horizontal="left"/>
      <protection/>
    </xf>
    <xf numFmtId="0" fontId="33" fillId="0" borderId="20" xfId="58" applyFont="1" applyBorder="1" applyAlignment="1">
      <alignment horizontal="left"/>
      <protection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35" fillId="0" borderId="21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0" fillId="0" borderId="0" xfId="58" applyNumberFormat="1" applyFont="1" applyFill="1">
      <alignment/>
      <protection/>
    </xf>
    <xf numFmtId="0" fontId="0" fillId="0" borderId="19" xfId="0" applyFont="1" applyFill="1" applyBorder="1" applyAlignment="1">
      <alignment vertical="center"/>
    </xf>
    <xf numFmtId="0" fontId="33" fillId="0" borderId="19" xfId="58" applyFont="1" applyFill="1" applyBorder="1" applyAlignment="1">
      <alignment horizontal="left"/>
      <protection/>
    </xf>
    <xf numFmtId="0" fontId="0" fillId="0" borderId="19" xfId="0" applyFont="1" applyBorder="1" applyAlignment="1">
      <alignment horizontal="center" vertical="center"/>
    </xf>
    <xf numFmtId="3" fontId="5" fillId="0" borderId="21" xfId="58" applyNumberFormat="1" applyFont="1" applyBorder="1">
      <alignment/>
      <protection/>
    </xf>
    <xf numFmtId="3" fontId="77" fillId="0" borderId="21" xfId="58" applyNumberFormat="1" applyFont="1" applyBorder="1">
      <alignment/>
      <protection/>
    </xf>
    <xf numFmtId="0" fontId="12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horizontal="right" vertical="center"/>
    </xf>
    <xf numFmtId="3" fontId="78" fillId="0" borderId="21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6" fillId="0" borderId="19" xfId="58" applyFont="1" applyBorder="1" applyAlignment="1">
      <alignment horizontal="left"/>
      <protection/>
    </xf>
    <xf numFmtId="0" fontId="36" fillId="0" borderId="20" xfId="58" applyFont="1" applyBorder="1" applyAlignment="1">
      <alignment horizontal="left"/>
      <protection/>
    </xf>
    <xf numFmtId="192" fontId="29" fillId="0" borderId="0" xfId="58" applyNumberFormat="1" applyFont="1" applyBorder="1" applyAlignment="1">
      <alignment horizontal="center"/>
      <protection/>
    </xf>
    <xf numFmtId="0" fontId="33" fillId="0" borderId="0" xfId="58" applyFont="1" applyFill="1" applyBorder="1" applyAlignment="1">
      <alignment horizontal="left"/>
      <protection/>
    </xf>
    <xf numFmtId="3" fontId="33" fillId="0" borderId="0" xfId="58" applyNumberFormat="1" applyFont="1" applyFill="1" applyBorder="1" applyAlignment="1">
      <alignment horizontal="center"/>
      <protection/>
    </xf>
    <xf numFmtId="0" fontId="29" fillId="0" borderId="15" xfId="0" applyFont="1" applyBorder="1" applyAlignment="1">
      <alignment vertical="center"/>
    </xf>
    <xf numFmtId="0" fontId="79" fillId="0" borderId="21" xfId="0" applyFont="1" applyBorder="1" applyAlignment="1">
      <alignment horizontal="center" vertical="center"/>
    </xf>
    <xf numFmtId="3" fontId="20" fillId="0" borderId="21" xfId="58" applyNumberFormat="1" applyFont="1" applyFill="1" applyBorder="1">
      <alignment/>
      <protection/>
    </xf>
    <xf numFmtId="3" fontId="5" fillId="0" borderId="21" xfId="58" applyNumberFormat="1" applyFont="1" applyFill="1" applyBorder="1">
      <alignment/>
      <protection/>
    </xf>
    <xf numFmtId="3" fontId="5" fillId="0" borderId="21" xfId="58" applyNumberFormat="1" applyFont="1" applyFill="1" applyBorder="1">
      <alignment/>
      <protection/>
    </xf>
    <xf numFmtId="3" fontId="20" fillId="0" borderId="21" xfId="0" applyNumberFormat="1" applyFont="1" applyFill="1" applyBorder="1" applyAlignment="1">
      <alignment vertical="center"/>
    </xf>
    <xf numFmtId="0" fontId="33" fillId="0" borderId="14" xfId="58" applyFont="1" applyBorder="1" applyAlignment="1">
      <alignment horizontal="left"/>
      <protection/>
    </xf>
    <xf numFmtId="0" fontId="37" fillId="0" borderId="0" xfId="58" applyFont="1" applyBorder="1" applyAlignment="1">
      <alignment horizontal="right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left"/>
      <protection/>
    </xf>
    <xf numFmtId="0" fontId="38" fillId="0" borderId="0" xfId="58" applyFont="1" applyBorder="1" applyAlignment="1">
      <alignment horizontal="left"/>
      <protection/>
    </xf>
    <xf numFmtId="3" fontId="5" fillId="0" borderId="0" xfId="58" applyNumberFormat="1" applyFont="1" applyBorder="1" applyAlignment="1">
      <alignment horizontal="right"/>
      <protection/>
    </xf>
    <xf numFmtId="0" fontId="39" fillId="0" borderId="0" xfId="58" applyFont="1" applyBorder="1" applyAlignment="1">
      <alignment horizontal="left"/>
      <protection/>
    </xf>
    <xf numFmtId="0" fontId="0" fillId="0" borderId="0" xfId="58" applyFont="1" applyFill="1" applyBorder="1" applyAlignment="1">
      <alignment horizontal="left" vertical="center"/>
      <protection/>
    </xf>
    <xf numFmtId="0" fontId="4" fillId="0" borderId="14" xfId="58" applyFont="1" applyBorder="1" applyAlignment="1">
      <alignment horizontal="center"/>
      <protection/>
    </xf>
    <xf numFmtId="0" fontId="40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4" fontId="19" fillId="0" borderId="18" xfId="0" applyNumberFormat="1" applyFont="1" applyBorder="1" applyAlignment="1">
      <alignment horizontal="center"/>
    </xf>
    <xf numFmtId="14" fontId="19" fillId="0" borderId="3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3" fontId="5" fillId="0" borderId="21" xfId="44" applyNumberFormat="1" applyFont="1" applyBorder="1" applyAlignment="1">
      <alignment/>
    </xf>
    <xf numFmtId="3" fontId="5" fillId="0" borderId="40" xfId="44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3" fontId="20" fillId="0" borderId="42" xfId="44" applyNumberFormat="1" applyFont="1" applyBorder="1" applyAlignment="1">
      <alignment vertical="center"/>
    </xf>
    <xf numFmtId="3" fontId="20" fillId="0" borderId="43" xfId="44" applyNumberFormat="1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14" fontId="19" fillId="0" borderId="45" xfId="0" applyNumberFormat="1" applyFont="1" applyBorder="1" applyAlignment="1">
      <alignment horizontal="center"/>
    </xf>
    <xf numFmtId="14" fontId="19" fillId="0" borderId="46" xfId="0" applyNumberFormat="1" applyFont="1" applyBorder="1" applyAlignment="1">
      <alignment horizontal="center"/>
    </xf>
    <xf numFmtId="0" fontId="29" fillId="0" borderId="42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29" fillId="0" borderId="42" xfId="0" applyFont="1" applyBorder="1" applyAlignment="1">
      <alignment vertical="center"/>
    </xf>
    <xf numFmtId="3" fontId="5" fillId="0" borderId="42" xfId="44" applyNumberFormat="1" applyFont="1" applyBorder="1" applyAlignment="1">
      <alignment/>
    </xf>
    <xf numFmtId="3" fontId="5" fillId="0" borderId="43" xfId="44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58" applyFont="1" applyBorder="1" applyAlignment="1">
      <alignment horizontal="left"/>
      <protection/>
    </xf>
    <xf numFmtId="0" fontId="0" fillId="0" borderId="14" xfId="58" applyFont="1" applyBorder="1" applyAlignment="1">
      <alignment horizontal="left"/>
      <protection/>
    </xf>
    <xf numFmtId="0" fontId="13" fillId="0" borderId="0" xfId="58" applyFont="1" applyBorder="1" applyAlignment="1">
      <alignment horizontal="left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4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10" fillId="0" borderId="14" xfId="58" applyFont="1" applyBorder="1" applyAlignment="1">
      <alignment horizontal="center"/>
      <protection/>
    </xf>
    <xf numFmtId="0" fontId="5" fillId="0" borderId="15" xfId="58" applyFont="1" applyFill="1" applyBorder="1" applyAlignment="1">
      <alignment horizontal="left"/>
      <protection/>
    </xf>
    <xf numFmtId="0" fontId="5" fillId="0" borderId="19" xfId="58" applyFont="1" applyFill="1" applyBorder="1" applyAlignment="1">
      <alignment horizontal="left"/>
      <protection/>
    </xf>
    <xf numFmtId="0" fontId="5" fillId="0" borderId="20" xfId="58" applyFont="1" applyFill="1" applyBorder="1" applyAlignment="1">
      <alignment horizontal="left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5" xfId="58" applyFont="1" applyFill="1" applyBorder="1" applyAlignment="1">
      <alignment horizontal="left"/>
      <protection/>
    </xf>
    <xf numFmtId="0" fontId="0" fillId="0" borderId="20" xfId="58" applyFont="1" applyFill="1" applyBorder="1" applyAlignment="1">
      <alignment horizontal="left"/>
      <protection/>
    </xf>
    <xf numFmtId="0" fontId="5" fillId="0" borderId="15" xfId="58" applyFont="1" applyBorder="1" applyAlignment="1">
      <alignment horizontal="center"/>
      <protection/>
    </xf>
    <xf numFmtId="0" fontId="5" fillId="0" borderId="19" xfId="58" applyFont="1" applyBorder="1" applyAlignment="1">
      <alignment horizontal="center"/>
      <protection/>
    </xf>
    <xf numFmtId="0" fontId="0" fillId="0" borderId="15" xfId="58" applyFont="1" applyFill="1" applyBorder="1" applyAlignment="1">
      <alignment horizontal="center"/>
      <protection/>
    </xf>
    <xf numFmtId="0" fontId="0" fillId="0" borderId="20" xfId="58" applyFont="1" applyFill="1" applyBorder="1" applyAlignment="1">
      <alignment horizontal="center"/>
      <protection/>
    </xf>
    <xf numFmtId="0" fontId="0" fillId="0" borderId="21" xfId="58" applyFont="1" applyBorder="1" applyAlignment="1">
      <alignment horizontal="center" vertical="center"/>
      <protection/>
    </xf>
    <xf numFmtId="0" fontId="0" fillId="0" borderId="27" xfId="58" applyFont="1" applyBorder="1" applyAlignment="1">
      <alignment horizontal="center" vertical="center"/>
      <protection/>
    </xf>
    <xf numFmtId="0" fontId="0" fillId="0" borderId="32" xfId="58" applyFont="1" applyBorder="1" applyAlignment="1">
      <alignment horizontal="center" vertical="center"/>
      <protection/>
    </xf>
    <xf numFmtId="0" fontId="0" fillId="0" borderId="16" xfId="58" applyFont="1" applyBorder="1" applyAlignment="1">
      <alignment horizontal="center" vertical="center"/>
      <protection/>
    </xf>
    <xf numFmtId="0" fontId="0" fillId="0" borderId="28" xfId="58" applyFont="1" applyBorder="1" applyAlignment="1">
      <alignment horizontal="center" vertical="center"/>
      <protection/>
    </xf>
    <xf numFmtId="0" fontId="0" fillId="0" borderId="13" xfId="58" applyFont="1" applyBorder="1" applyAlignment="1">
      <alignment horizontal="center" vertical="center"/>
      <protection/>
    </xf>
    <xf numFmtId="0" fontId="0" fillId="0" borderId="17" xfId="58" applyFont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13" fillId="0" borderId="0" xfId="58" applyFont="1" applyBorder="1" applyAlignment="1">
      <alignment horizontal="left"/>
      <protection/>
    </xf>
    <xf numFmtId="0" fontId="0" fillId="0" borderId="22" xfId="58" applyFont="1" applyBorder="1" applyAlignment="1">
      <alignment horizontal="center" vertical="center"/>
      <protection/>
    </xf>
    <xf numFmtId="0" fontId="0" fillId="0" borderId="18" xfId="58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388\ALBA-TRADE%2015\1-BIL.%20ALBA-TRADE%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1-BIL.%20-INFINIT%271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et"/>
      <sheetName val="Rezultati"/>
      <sheetName val=" FLUKSI M D"/>
      <sheetName val="Kapitali"/>
      <sheetName val="Shenimet"/>
    </sheetNames>
    <sheetDataSet>
      <sheetData sheetId="1">
        <row r="8">
          <cell r="G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et"/>
      <sheetName val="Rezultati"/>
      <sheetName val=" FLUKSI M D"/>
      <sheetName val="Kapitali"/>
      <sheetName val="Shenimet"/>
    </sheetNames>
    <sheetDataSet>
      <sheetData sheetId="2">
        <row r="14"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6.8515625" style="66" customWidth="1"/>
    <col min="2" max="3" width="9.140625" style="66" customWidth="1"/>
    <col min="4" max="4" width="9.28125" style="66" customWidth="1"/>
    <col min="5" max="5" width="11.421875" style="66" customWidth="1"/>
    <col min="6" max="6" width="12.8515625" style="66" customWidth="1"/>
    <col min="7" max="7" width="5.421875" style="66" customWidth="1"/>
    <col min="8" max="9" width="9.140625" style="66" customWidth="1"/>
    <col min="10" max="10" width="3.140625" style="66" customWidth="1"/>
    <col min="11" max="11" width="7.421875" style="66" customWidth="1"/>
    <col min="12" max="12" width="1.8515625" style="66" customWidth="1"/>
    <col min="13" max="16384" width="9.140625" style="66" customWidth="1"/>
  </cols>
  <sheetData>
    <row r="1" s="178" customFormat="1" ht="6.75" customHeight="1"/>
    <row r="2" spans="2:11" s="178" customFormat="1" ht="12.75">
      <c r="B2" s="179"/>
      <c r="C2" s="180"/>
      <c r="D2" s="180"/>
      <c r="E2" s="180"/>
      <c r="F2" s="180"/>
      <c r="G2" s="180"/>
      <c r="H2" s="180"/>
      <c r="I2" s="180"/>
      <c r="J2" s="180"/>
      <c r="K2" s="181"/>
    </row>
    <row r="3" spans="2:11" s="10" customFormat="1" ht="21" customHeight="1">
      <c r="B3" s="6"/>
      <c r="C3" s="7" t="s">
        <v>192</v>
      </c>
      <c r="D3" s="7"/>
      <c r="E3" s="7"/>
      <c r="F3" s="187" t="s">
        <v>588</v>
      </c>
      <c r="G3" s="202"/>
      <c r="H3" s="202"/>
      <c r="I3" s="203"/>
      <c r="J3" s="7"/>
      <c r="K3" s="9"/>
    </row>
    <row r="4" spans="2:11" s="10" customFormat="1" ht="13.5" customHeight="1">
      <c r="B4" s="6"/>
      <c r="C4" s="7" t="s">
        <v>15</v>
      </c>
      <c r="D4" s="7"/>
      <c r="E4" s="7"/>
      <c r="F4" s="402" t="s">
        <v>589</v>
      </c>
      <c r="G4" s="402"/>
      <c r="H4" s="402"/>
      <c r="I4" s="402"/>
      <c r="J4" s="7"/>
      <c r="K4" s="9"/>
    </row>
    <row r="5" spans="2:11" s="10" customFormat="1" ht="13.5" customHeight="1">
      <c r="B5" s="6"/>
      <c r="C5" s="7" t="s">
        <v>193</v>
      </c>
      <c r="D5" s="7"/>
      <c r="E5" s="7"/>
      <c r="F5" s="182" t="s">
        <v>590</v>
      </c>
      <c r="G5" s="8"/>
      <c r="H5" s="8"/>
      <c r="I5" s="8"/>
      <c r="J5" s="8"/>
      <c r="K5" s="200"/>
    </row>
    <row r="6" spans="2:11" s="10" customFormat="1" ht="13.5" customHeight="1">
      <c r="B6" s="6"/>
      <c r="C6" s="7"/>
      <c r="D6" s="7"/>
      <c r="E6" s="7"/>
      <c r="F6" s="140"/>
      <c r="G6" s="140"/>
      <c r="H6" s="204" t="s">
        <v>204</v>
      </c>
      <c r="I6" s="141"/>
      <c r="J6" s="7"/>
      <c r="K6" s="9"/>
    </row>
    <row r="7" spans="2:11" s="10" customFormat="1" ht="13.5" customHeight="1">
      <c r="B7" s="6"/>
      <c r="C7" s="7" t="s">
        <v>0</v>
      </c>
      <c r="D7" s="7"/>
      <c r="E7" s="7"/>
      <c r="F7" s="183" t="s">
        <v>591</v>
      </c>
      <c r="G7" s="11"/>
      <c r="H7" s="7"/>
      <c r="I7" s="7"/>
      <c r="J7" s="7"/>
      <c r="K7" s="9"/>
    </row>
    <row r="8" spans="2:11" s="10" customFormat="1" ht="13.5" customHeight="1">
      <c r="B8" s="6"/>
      <c r="C8" s="7" t="s">
        <v>194</v>
      </c>
      <c r="D8" s="7"/>
      <c r="E8" s="7"/>
      <c r="F8" s="184"/>
      <c r="G8" s="12"/>
      <c r="H8" s="7"/>
      <c r="I8" s="7"/>
      <c r="J8" s="7"/>
      <c r="K8" s="9"/>
    </row>
    <row r="9" spans="2:11" s="10" customFormat="1" ht="13.5" customHeight="1">
      <c r="B9" s="6"/>
      <c r="C9" s="7"/>
      <c r="D9" s="7"/>
      <c r="E9" s="7"/>
      <c r="F9" s="7"/>
      <c r="G9" s="7"/>
      <c r="H9" s="7"/>
      <c r="I9" s="7"/>
      <c r="J9" s="7"/>
      <c r="K9" s="9"/>
    </row>
    <row r="10" spans="2:11" s="10" customFormat="1" ht="13.5" customHeight="1">
      <c r="B10" s="6"/>
      <c r="C10" s="7" t="s">
        <v>8</v>
      </c>
      <c r="D10" s="7"/>
      <c r="E10" s="7"/>
      <c r="F10" s="8" t="s">
        <v>592</v>
      </c>
      <c r="G10" s="188"/>
      <c r="H10" s="188"/>
      <c r="I10" s="188"/>
      <c r="J10" s="8"/>
      <c r="K10" s="200"/>
    </row>
    <row r="11" spans="2:11" s="10" customFormat="1" ht="13.5" customHeight="1">
      <c r="B11" s="6"/>
      <c r="C11" s="7"/>
      <c r="D11" s="7"/>
      <c r="E11" s="7"/>
      <c r="F11" s="8" t="s">
        <v>593</v>
      </c>
      <c r="G11" s="8"/>
      <c r="H11" s="8"/>
      <c r="I11" s="8"/>
      <c r="J11" s="8"/>
      <c r="K11" s="200"/>
    </row>
    <row r="12" spans="2:11" s="10" customFormat="1" ht="13.5" customHeight="1">
      <c r="B12" s="6" t="s">
        <v>27</v>
      </c>
      <c r="C12" s="7"/>
      <c r="D12" s="7"/>
      <c r="E12" s="7"/>
      <c r="F12" s="7"/>
      <c r="G12" s="7"/>
      <c r="H12" s="7"/>
      <c r="I12" s="7"/>
      <c r="J12" s="7"/>
      <c r="K12" s="9"/>
    </row>
    <row r="13" spans="2:11" ht="12.75">
      <c r="B13" s="43"/>
      <c r="C13" s="45"/>
      <c r="D13" s="45"/>
      <c r="E13" s="45"/>
      <c r="F13" s="45"/>
      <c r="G13" s="45"/>
      <c r="H13" s="45"/>
      <c r="I13" s="45"/>
      <c r="J13" s="45"/>
      <c r="K13" s="44"/>
    </row>
    <row r="14" spans="2:11" ht="12.75">
      <c r="B14" s="43"/>
      <c r="C14" s="45"/>
      <c r="D14" s="45"/>
      <c r="E14" s="45"/>
      <c r="F14" s="45"/>
      <c r="G14" s="45"/>
      <c r="H14" s="45"/>
      <c r="I14" s="45"/>
      <c r="J14" s="45"/>
      <c r="K14" s="44"/>
    </row>
    <row r="15" spans="2:11" ht="12.75">
      <c r="B15" s="43"/>
      <c r="C15" s="45"/>
      <c r="D15" s="45"/>
      <c r="E15" s="45"/>
      <c r="F15" s="45"/>
      <c r="G15" s="45"/>
      <c r="H15" s="45"/>
      <c r="I15" s="45"/>
      <c r="J15" s="45"/>
      <c r="K15" s="44"/>
    </row>
    <row r="16" spans="2:11" ht="12.75">
      <c r="B16" s="43"/>
      <c r="C16" s="45"/>
      <c r="D16" s="45"/>
      <c r="E16" s="45"/>
      <c r="F16" s="45"/>
      <c r="G16" s="45"/>
      <c r="H16" s="45"/>
      <c r="I16" s="45"/>
      <c r="J16" s="45"/>
      <c r="K16" s="44"/>
    </row>
    <row r="17" spans="2:11" ht="12.75">
      <c r="B17" s="43"/>
      <c r="C17" s="45"/>
      <c r="D17" s="45"/>
      <c r="E17" s="45"/>
      <c r="F17" s="45"/>
      <c r="G17" s="45"/>
      <c r="H17" s="45"/>
      <c r="I17" s="45"/>
      <c r="J17" s="45"/>
      <c r="K17" s="44"/>
    </row>
    <row r="18" spans="2:11" ht="12.75">
      <c r="B18" s="43"/>
      <c r="C18" s="45"/>
      <c r="D18" s="45"/>
      <c r="E18" s="45"/>
      <c r="F18" s="45"/>
      <c r="G18" s="45"/>
      <c r="H18" s="45"/>
      <c r="I18" s="45"/>
      <c r="J18" s="45"/>
      <c r="K18" s="44"/>
    </row>
    <row r="19" spans="2:11" ht="12.75">
      <c r="B19" s="43"/>
      <c r="D19" s="45"/>
      <c r="E19" s="45"/>
      <c r="F19" s="45"/>
      <c r="G19" s="45"/>
      <c r="H19" s="45"/>
      <c r="I19" s="45"/>
      <c r="J19" s="45"/>
      <c r="K19" s="44"/>
    </row>
    <row r="20" spans="2:11" ht="12.75">
      <c r="B20" s="43"/>
      <c r="C20" s="45"/>
      <c r="D20" s="45"/>
      <c r="E20" s="45"/>
      <c r="F20" s="45"/>
      <c r="G20" s="45"/>
      <c r="H20" s="45"/>
      <c r="I20" s="45"/>
      <c r="J20" s="45"/>
      <c r="K20" s="44"/>
    </row>
    <row r="21" spans="2:11" ht="12.75">
      <c r="B21" s="43"/>
      <c r="C21" s="45"/>
      <c r="D21" s="45"/>
      <c r="E21" s="45"/>
      <c r="F21" s="45"/>
      <c r="G21" s="45"/>
      <c r="H21" s="45"/>
      <c r="I21" s="45"/>
      <c r="J21" s="45"/>
      <c r="K21" s="44"/>
    </row>
    <row r="22" spans="2:11" ht="12.75">
      <c r="B22" s="43"/>
      <c r="C22" s="45"/>
      <c r="D22" s="45"/>
      <c r="E22" s="45"/>
      <c r="F22" s="45"/>
      <c r="G22" s="45"/>
      <c r="H22" s="45"/>
      <c r="I22" s="45"/>
      <c r="J22" s="45"/>
      <c r="K22" s="44"/>
    </row>
    <row r="23" spans="2:11" ht="33.75">
      <c r="B23" s="403" t="s">
        <v>4</v>
      </c>
      <c r="C23" s="404"/>
      <c r="D23" s="404"/>
      <c r="E23" s="404"/>
      <c r="F23" s="404"/>
      <c r="G23" s="404"/>
      <c r="H23" s="404"/>
      <c r="I23" s="404"/>
      <c r="J23" s="404"/>
      <c r="K23" s="405"/>
    </row>
    <row r="24" spans="2:11" ht="12.75">
      <c r="B24" s="43"/>
      <c r="C24" s="406" t="s">
        <v>190</v>
      </c>
      <c r="D24" s="406"/>
      <c r="E24" s="406"/>
      <c r="F24" s="406"/>
      <c r="G24" s="406"/>
      <c r="H24" s="406"/>
      <c r="I24" s="406"/>
      <c r="J24" s="406"/>
      <c r="K24" s="44"/>
    </row>
    <row r="25" spans="2:11" ht="12.75">
      <c r="B25" s="43"/>
      <c r="C25" s="406" t="s">
        <v>191</v>
      </c>
      <c r="D25" s="406"/>
      <c r="E25" s="406"/>
      <c r="F25" s="406"/>
      <c r="G25" s="406"/>
      <c r="H25" s="406"/>
      <c r="I25" s="406"/>
      <c r="J25" s="406"/>
      <c r="K25" s="44"/>
    </row>
    <row r="26" spans="2:11" ht="12.75">
      <c r="B26" s="43"/>
      <c r="C26" s="45"/>
      <c r="D26" s="45"/>
      <c r="E26" s="45"/>
      <c r="F26" s="45"/>
      <c r="G26" s="45"/>
      <c r="H26" s="45"/>
      <c r="I26" s="45"/>
      <c r="J26" s="45"/>
      <c r="K26" s="44"/>
    </row>
    <row r="27" spans="2:11" ht="12.75">
      <c r="B27" s="43"/>
      <c r="C27" s="45"/>
      <c r="D27" s="45"/>
      <c r="E27" s="45"/>
      <c r="F27" s="45"/>
      <c r="G27" s="45"/>
      <c r="H27" s="45"/>
      <c r="I27" s="45"/>
      <c r="J27" s="45"/>
      <c r="K27" s="44"/>
    </row>
    <row r="28" spans="2:11" ht="33">
      <c r="B28" s="43"/>
      <c r="C28" s="45"/>
      <c r="D28" s="45"/>
      <c r="E28" s="45"/>
      <c r="F28" s="201" t="s">
        <v>220</v>
      </c>
      <c r="G28" s="45"/>
      <c r="H28" s="45"/>
      <c r="I28" s="45"/>
      <c r="J28" s="45"/>
      <c r="K28" s="44"/>
    </row>
    <row r="29" spans="2:11" ht="12.75">
      <c r="B29" s="43"/>
      <c r="C29" s="45"/>
      <c r="D29" s="45"/>
      <c r="E29" s="45"/>
      <c r="F29" s="45"/>
      <c r="G29" s="45"/>
      <c r="H29" s="45"/>
      <c r="I29" s="45"/>
      <c r="J29" s="45"/>
      <c r="K29" s="44"/>
    </row>
    <row r="30" spans="2:11" ht="12.75">
      <c r="B30" s="43"/>
      <c r="C30" s="45"/>
      <c r="D30" s="45"/>
      <c r="E30" s="45"/>
      <c r="F30" s="45"/>
      <c r="G30" s="45"/>
      <c r="H30" s="45"/>
      <c r="I30" s="45"/>
      <c r="J30" s="45"/>
      <c r="K30" s="44"/>
    </row>
    <row r="31" spans="2:11" ht="12.75">
      <c r="B31" s="43"/>
      <c r="C31" s="45"/>
      <c r="D31" s="45"/>
      <c r="E31" s="45"/>
      <c r="F31" s="45"/>
      <c r="G31" s="45"/>
      <c r="H31" s="45"/>
      <c r="I31" s="45"/>
      <c r="J31" s="45"/>
      <c r="K31" s="44"/>
    </row>
    <row r="32" spans="2:11" ht="12.75">
      <c r="B32" s="43"/>
      <c r="C32" s="45"/>
      <c r="D32" s="45"/>
      <c r="E32" s="45"/>
      <c r="F32" s="45"/>
      <c r="G32" s="45"/>
      <c r="H32" s="45"/>
      <c r="I32" s="45"/>
      <c r="J32" s="45"/>
      <c r="K32" s="44"/>
    </row>
    <row r="33" spans="2:11" ht="12.75">
      <c r="B33" s="43"/>
      <c r="C33" s="45"/>
      <c r="D33" s="45"/>
      <c r="E33" s="45"/>
      <c r="F33" s="45"/>
      <c r="G33" s="45"/>
      <c r="H33" s="45"/>
      <c r="I33" s="45"/>
      <c r="J33" s="45"/>
      <c r="K33" s="44"/>
    </row>
    <row r="34" spans="2:11" ht="12.75">
      <c r="B34" s="43"/>
      <c r="C34" s="45"/>
      <c r="D34" s="45"/>
      <c r="E34" s="45"/>
      <c r="F34" s="45"/>
      <c r="G34" s="45"/>
      <c r="H34" s="45"/>
      <c r="I34" s="45"/>
      <c r="J34" s="45"/>
      <c r="K34" s="44"/>
    </row>
    <row r="35" spans="2:11" ht="12.75">
      <c r="B35" s="43"/>
      <c r="C35" s="45"/>
      <c r="D35" s="45"/>
      <c r="E35" s="45"/>
      <c r="F35" s="45"/>
      <c r="G35" s="45"/>
      <c r="H35" s="45"/>
      <c r="I35" s="45"/>
      <c r="J35" s="45"/>
      <c r="K35" s="44"/>
    </row>
    <row r="36" spans="2:11" ht="12.75">
      <c r="B36" s="43"/>
      <c r="C36" s="45"/>
      <c r="D36" s="45"/>
      <c r="E36" s="45"/>
      <c r="F36" s="45"/>
      <c r="G36" s="45"/>
      <c r="H36" s="45"/>
      <c r="I36" s="45"/>
      <c r="J36" s="45"/>
      <c r="K36" s="44"/>
    </row>
    <row r="37" spans="2:11" ht="12.75">
      <c r="B37" s="43"/>
      <c r="C37" s="45"/>
      <c r="D37" s="45"/>
      <c r="E37" s="45"/>
      <c r="F37" s="45"/>
      <c r="G37" s="45"/>
      <c r="H37" s="45"/>
      <c r="I37" s="45"/>
      <c r="J37" s="45"/>
      <c r="K37" s="44"/>
    </row>
    <row r="38" spans="2:11" ht="12.75">
      <c r="B38" s="43"/>
      <c r="C38" s="45"/>
      <c r="D38" s="45"/>
      <c r="E38" s="45"/>
      <c r="F38" s="45"/>
      <c r="G38" s="45"/>
      <c r="H38" s="45"/>
      <c r="I38" s="45"/>
      <c r="J38" s="45"/>
      <c r="K38" s="44"/>
    </row>
    <row r="39" spans="2:11" ht="12.75">
      <c r="B39" s="43"/>
      <c r="C39" s="45"/>
      <c r="D39" s="45"/>
      <c r="E39" s="45"/>
      <c r="F39" s="45"/>
      <c r="G39" s="45"/>
      <c r="H39" s="45"/>
      <c r="I39" s="45"/>
      <c r="J39" s="45"/>
      <c r="K39" s="44"/>
    </row>
    <row r="40" spans="2:11" ht="12.75">
      <c r="B40" s="43"/>
      <c r="C40" s="45"/>
      <c r="D40" s="45"/>
      <c r="E40" s="45"/>
      <c r="F40" s="45"/>
      <c r="G40" s="45"/>
      <c r="H40" s="45"/>
      <c r="I40" s="45"/>
      <c r="J40" s="45"/>
      <c r="K40" s="44"/>
    </row>
    <row r="41" spans="2:11" ht="12.75">
      <c r="B41" s="43"/>
      <c r="C41" s="45"/>
      <c r="D41" s="45"/>
      <c r="E41" s="45"/>
      <c r="F41" s="45"/>
      <c r="G41" s="45"/>
      <c r="H41" s="45"/>
      <c r="I41" s="45"/>
      <c r="J41" s="45"/>
      <c r="K41" s="44"/>
    </row>
    <row r="42" spans="2:11" ht="12.75">
      <c r="B42" s="43"/>
      <c r="C42" s="45"/>
      <c r="D42" s="45"/>
      <c r="E42" s="45"/>
      <c r="F42" s="45"/>
      <c r="G42" s="45"/>
      <c r="H42" s="45"/>
      <c r="I42" s="45"/>
      <c r="J42" s="45"/>
      <c r="K42" s="44"/>
    </row>
    <row r="43" spans="2:11" ht="9" customHeight="1">
      <c r="B43" s="43"/>
      <c r="C43" s="45"/>
      <c r="D43" s="45"/>
      <c r="E43" s="45"/>
      <c r="F43" s="45"/>
      <c r="G43" s="45"/>
      <c r="H43" s="45"/>
      <c r="I43" s="45"/>
      <c r="J43" s="45"/>
      <c r="K43" s="44"/>
    </row>
    <row r="44" spans="2:11" ht="12.75">
      <c r="B44" s="43"/>
      <c r="C44" s="45"/>
      <c r="D44" s="45"/>
      <c r="E44" s="45"/>
      <c r="F44" s="45"/>
      <c r="G44" s="45"/>
      <c r="H44" s="45"/>
      <c r="I44" s="45"/>
      <c r="J44" s="45"/>
      <c r="K44" s="44"/>
    </row>
    <row r="45" spans="2:11" ht="12.75">
      <c r="B45" s="43"/>
      <c r="C45" s="45"/>
      <c r="D45" s="45"/>
      <c r="E45" s="45"/>
      <c r="F45" s="45"/>
      <c r="G45" s="45"/>
      <c r="H45" s="45"/>
      <c r="I45" s="45"/>
      <c r="J45" s="45"/>
      <c r="K45" s="44"/>
    </row>
    <row r="46" spans="2:11" s="10" customFormat="1" ht="12.75" customHeight="1">
      <c r="B46" s="6"/>
      <c r="C46" s="7" t="s">
        <v>185</v>
      </c>
      <c r="D46" s="7"/>
      <c r="E46" s="7"/>
      <c r="F46" s="7"/>
      <c r="G46" s="7"/>
      <c r="H46" s="400" t="s">
        <v>25</v>
      </c>
      <c r="I46" s="400"/>
      <c r="J46" s="7"/>
      <c r="K46" s="9"/>
    </row>
    <row r="47" spans="2:11" s="10" customFormat="1" ht="12.75" customHeight="1">
      <c r="B47" s="6"/>
      <c r="C47" s="7" t="s">
        <v>186</v>
      </c>
      <c r="D47" s="7"/>
      <c r="E47" s="7"/>
      <c r="F47" s="7"/>
      <c r="G47" s="7"/>
      <c r="H47" s="401" t="s">
        <v>26</v>
      </c>
      <c r="I47" s="401"/>
      <c r="J47" s="7"/>
      <c r="K47" s="9"/>
    </row>
    <row r="48" spans="2:11" s="10" customFormat="1" ht="12.75" customHeight="1">
      <c r="B48" s="6"/>
      <c r="C48" s="7" t="s">
        <v>187</v>
      </c>
      <c r="D48" s="7"/>
      <c r="E48" s="7"/>
      <c r="F48" s="7"/>
      <c r="G48" s="7"/>
      <c r="H48" s="401" t="s">
        <v>18</v>
      </c>
      <c r="I48" s="401"/>
      <c r="J48" s="7"/>
      <c r="K48" s="9"/>
    </row>
    <row r="49" spans="2:11" s="10" customFormat="1" ht="12.75" customHeight="1">
      <c r="B49" s="6"/>
      <c r="C49" s="7" t="s">
        <v>188</v>
      </c>
      <c r="D49" s="7"/>
      <c r="E49" s="7"/>
      <c r="F49" s="7"/>
      <c r="G49" s="7"/>
      <c r="H49" s="401" t="s">
        <v>218</v>
      </c>
      <c r="I49" s="401"/>
      <c r="J49" s="7"/>
      <c r="K49" s="9"/>
    </row>
    <row r="50" spans="2:11" ht="12.75">
      <c r="B50" s="43"/>
      <c r="C50" s="45"/>
      <c r="D50" s="45"/>
      <c r="E50" s="45"/>
      <c r="F50" s="45"/>
      <c r="G50" s="45"/>
      <c r="H50" s="45"/>
      <c r="I50" s="45"/>
      <c r="J50" s="45"/>
      <c r="K50" s="44"/>
    </row>
    <row r="51" spans="2:11" s="16" customFormat="1" ht="12.75" customHeight="1">
      <c r="B51" s="13"/>
      <c r="C51" s="7" t="s">
        <v>105</v>
      </c>
      <c r="D51" s="7"/>
      <c r="E51" s="7"/>
      <c r="F51" s="7"/>
      <c r="G51" s="12" t="s">
        <v>16</v>
      </c>
      <c r="H51" s="400" t="s">
        <v>591</v>
      </c>
      <c r="I51" s="400"/>
      <c r="J51" s="14"/>
      <c r="K51" s="15"/>
    </row>
    <row r="52" spans="2:11" s="16" customFormat="1" ht="12.75" customHeight="1">
      <c r="B52" s="13"/>
      <c r="C52" s="7"/>
      <c r="D52" s="7"/>
      <c r="E52" s="7"/>
      <c r="F52" s="7"/>
      <c r="G52" s="12" t="s">
        <v>17</v>
      </c>
      <c r="H52" s="401" t="s">
        <v>222</v>
      </c>
      <c r="I52" s="401"/>
      <c r="J52" s="14"/>
      <c r="K52" s="15"/>
    </row>
    <row r="53" spans="2:11" s="16" customFormat="1" ht="7.5" customHeight="1">
      <c r="B53" s="13"/>
      <c r="C53" s="7"/>
      <c r="D53" s="7"/>
      <c r="E53" s="7"/>
      <c r="F53" s="7"/>
      <c r="G53" s="12"/>
      <c r="H53" s="12"/>
      <c r="I53" s="12"/>
      <c r="J53" s="14"/>
      <c r="K53" s="15"/>
    </row>
    <row r="54" spans="2:11" s="16" customFormat="1" ht="12.75" customHeight="1">
      <c r="B54" s="13"/>
      <c r="C54" s="7" t="s">
        <v>189</v>
      </c>
      <c r="D54" s="7"/>
      <c r="E54" s="7"/>
      <c r="F54" s="12"/>
      <c r="G54" s="7"/>
      <c r="H54" s="399" t="s">
        <v>603</v>
      </c>
      <c r="I54" s="399"/>
      <c r="J54" s="14"/>
      <c r="K54" s="15"/>
    </row>
    <row r="55" spans="2:11" ht="22.5" customHeight="1">
      <c r="B55" s="142"/>
      <c r="C55" s="143"/>
      <c r="D55" s="143"/>
      <c r="E55" s="143"/>
      <c r="F55" s="143"/>
      <c r="G55" s="143"/>
      <c r="H55" s="143"/>
      <c r="I55" s="143"/>
      <c r="J55" s="143"/>
      <c r="K55" s="144"/>
    </row>
    <row r="56" ht="6.75" customHeight="1"/>
  </sheetData>
  <sheetProtection password="CE84" sheet="1"/>
  <mergeCells count="11">
    <mergeCell ref="F4:I4"/>
    <mergeCell ref="B23:K23"/>
    <mergeCell ref="C24:J24"/>
    <mergeCell ref="C25:J25"/>
    <mergeCell ref="H54:I54"/>
    <mergeCell ref="H46:I46"/>
    <mergeCell ref="H52:I52"/>
    <mergeCell ref="H47:I47"/>
    <mergeCell ref="H48:I48"/>
    <mergeCell ref="H49:I49"/>
    <mergeCell ref="H51:I51"/>
  </mergeCells>
  <printOptions horizontalCentered="1" verticalCentered="1"/>
  <pageMargins left="0" right="0" top="0" bottom="0" header="0.31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8">
      <selection activeCell="I15" sqref="I15"/>
    </sheetView>
  </sheetViews>
  <sheetFormatPr defaultColWidth="9.140625" defaultRowHeight="12.75"/>
  <cols>
    <col min="1" max="1" width="4.421875" style="66" customWidth="1"/>
    <col min="2" max="2" width="2.8515625" style="66" customWidth="1"/>
    <col min="3" max="3" width="9.140625" style="66" customWidth="1"/>
    <col min="4" max="4" width="47.8515625" style="66" customWidth="1"/>
    <col min="5" max="5" width="7.28125" style="66" customWidth="1"/>
    <col min="6" max="6" width="11.421875" style="66" customWidth="1"/>
    <col min="7" max="7" width="11.57421875" style="66" customWidth="1"/>
    <col min="8" max="16384" width="9.140625" style="66" customWidth="1"/>
  </cols>
  <sheetData>
    <row r="1" spans="1:7" s="48" customFormat="1" ht="18">
      <c r="A1" s="17" t="s">
        <v>594</v>
      </c>
      <c r="B1" s="56"/>
      <c r="C1" s="56"/>
      <c r="D1" s="57"/>
      <c r="E1" s="58"/>
      <c r="F1" s="58"/>
      <c r="G1" s="59" t="s">
        <v>145</v>
      </c>
    </row>
    <row r="2" spans="1:7" s="48" customFormat="1" ht="15" customHeight="1">
      <c r="A2" s="60"/>
      <c r="B2" s="60"/>
      <c r="C2" s="60"/>
      <c r="D2" s="60"/>
      <c r="E2" s="58"/>
      <c r="F2" s="61"/>
      <c r="G2" s="61"/>
    </row>
    <row r="3" spans="1:7" s="62" customFormat="1" ht="18" customHeight="1">
      <c r="A3" s="407" t="s">
        <v>224</v>
      </c>
      <c r="B3" s="407"/>
      <c r="C3" s="407"/>
      <c r="D3" s="407"/>
      <c r="E3" s="407"/>
      <c r="F3" s="407"/>
      <c r="G3" s="407"/>
    </row>
    <row r="4" spans="1:7" ht="6.75" customHeight="1">
      <c r="A4" s="63"/>
      <c r="B4" s="63"/>
      <c r="C4" s="63"/>
      <c r="D4" s="64"/>
      <c r="E4" s="64"/>
      <c r="F4" s="65"/>
      <c r="G4" s="65"/>
    </row>
    <row r="5" spans="1:7" ht="12" customHeight="1">
      <c r="A5" s="408" t="s">
        <v>1</v>
      </c>
      <c r="B5" s="413" t="s">
        <v>5</v>
      </c>
      <c r="C5" s="414"/>
      <c r="D5" s="415"/>
      <c r="E5" s="419" t="s">
        <v>143</v>
      </c>
      <c r="F5" s="67" t="s">
        <v>21</v>
      </c>
      <c r="G5" s="67" t="s">
        <v>21</v>
      </c>
    </row>
    <row r="6" spans="1:7" ht="9.75" customHeight="1">
      <c r="A6" s="409"/>
      <c r="B6" s="416"/>
      <c r="C6" s="417"/>
      <c r="D6" s="418"/>
      <c r="E6" s="420"/>
      <c r="F6" s="68" t="s">
        <v>22</v>
      </c>
      <c r="G6" s="69" t="s">
        <v>144</v>
      </c>
    </row>
    <row r="7" spans="1:7" s="62" customFormat="1" ht="19.5" customHeight="1">
      <c r="A7" s="29"/>
      <c r="B7" s="410" t="s">
        <v>24</v>
      </c>
      <c r="C7" s="411"/>
      <c r="D7" s="412"/>
      <c r="E7" s="29"/>
      <c r="F7" s="40"/>
      <c r="G7" s="40"/>
    </row>
    <row r="8" spans="1:7" s="48" customFormat="1" ht="16.5" customHeight="1">
      <c r="A8" s="37"/>
      <c r="B8" s="30">
        <v>1</v>
      </c>
      <c r="C8" s="32" t="s">
        <v>6</v>
      </c>
      <c r="D8" s="38"/>
      <c r="E8" s="70"/>
      <c r="F8" s="71">
        <f>Shenimet!K60</f>
        <v>74909</v>
      </c>
      <c r="G8" s="71">
        <v>0</v>
      </c>
    </row>
    <row r="9" spans="1:7" s="62" customFormat="1" ht="16.5" customHeight="1">
      <c r="A9" s="70"/>
      <c r="B9" s="30">
        <v>2</v>
      </c>
      <c r="C9" s="32" t="s">
        <v>28</v>
      </c>
      <c r="D9" s="33"/>
      <c r="E9" s="72"/>
      <c r="F9" s="71"/>
      <c r="G9" s="71"/>
    </row>
    <row r="10" spans="1:7" s="62" customFormat="1" ht="16.5" customHeight="1">
      <c r="A10" s="70"/>
      <c r="B10" s="30"/>
      <c r="C10" s="73" t="s">
        <v>19</v>
      </c>
      <c r="D10" s="74" t="s">
        <v>119</v>
      </c>
      <c r="E10" s="72"/>
      <c r="F10" s="71"/>
      <c r="G10" s="71"/>
    </row>
    <row r="11" spans="1:7" s="62" customFormat="1" ht="16.5" customHeight="1">
      <c r="A11" s="70"/>
      <c r="B11" s="30"/>
      <c r="C11" s="73" t="s">
        <v>19</v>
      </c>
      <c r="D11" s="74" t="s">
        <v>120</v>
      </c>
      <c r="E11" s="72"/>
      <c r="F11" s="71"/>
      <c r="G11" s="71"/>
    </row>
    <row r="12" spans="1:7" s="48" customFormat="1" ht="16.5" customHeight="1">
      <c r="A12" s="70"/>
      <c r="B12" s="30">
        <v>3</v>
      </c>
      <c r="C12" s="32" t="s">
        <v>142</v>
      </c>
      <c r="D12" s="33"/>
      <c r="E12" s="70"/>
      <c r="F12" s="71">
        <f>F13+F14+F15+F16</f>
        <v>6674400</v>
      </c>
      <c r="G12" s="71">
        <f>G13+G14+G15+G16</f>
        <v>0</v>
      </c>
    </row>
    <row r="13" spans="1:7" s="62" customFormat="1" ht="16.5" customHeight="1">
      <c r="A13" s="37"/>
      <c r="B13" s="75"/>
      <c r="C13" s="76" t="s">
        <v>19</v>
      </c>
      <c r="D13" s="74" t="s">
        <v>106</v>
      </c>
      <c r="E13" s="77"/>
      <c r="F13" s="78">
        <v>6674400</v>
      </c>
      <c r="G13" s="78">
        <v>0</v>
      </c>
    </row>
    <row r="14" spans="1:7" s="62" customFormat="1" ht="16.5" customHeight="1">
      <c r="A14" s="37"/>
      <c r="B14" s="75"/>
      <c r="C14" s="76" t="s">
        <v>19</v>
      </c>
      <c r="D14" s="74" t="s">
        <v>29</v>
      </c>
      <c r="E14" s="77"/>
      <c r="F14" s="78"/>
      <c r="G14" s="78">
        <v>0</v>
      </c>
    </row>
    <row r="15" spans="1:7" s="62" customFormat="1" ht="16.5" customHeight="1">
      <c r="A15" s="37"/>
      <c r="B15" s="75"/>
      <c r="C15" s="76" t="s">
        <v>19</v>
      </c>
      <c r="D15" s="74" t="s">
        <v>121</v>
      </c>
      <c r="E15" s="77"/>
      <c r="F15" s="78"/>
      <c r="G15" s="78"/>
    </row>
    <row r="16" spans="1:7" s="62" customFormat="1" ht="16.5" customHeight="1">
      <c r="A16" s="37"/>
      <c r="B16" s="75"/>
      <c r="C16" s="76" t="s">
        <v>19</v>
      </c>
      <c r="D16" s="74" t="s">
        <v>122</v>
      </c>
      <c r="E16" s="77"/>
      <c r="F16" s="78"/>
      <c r="G16" s="78"/>
    </row>
    <row r="17" spans="1:7" s="48" customFormat="1" ht="16.5" customHeight="1">
      <c r="A17" s="70"/>
      <c r="B17" s="30">
        <v>4</v>
      </c>
      <c r="C17" s="32" t="s">
        <v>107</v>
      </c>
      <c r="D17" s="33"/>
      <c r="E17" s="70"/>
      <c r="F17" s="71">
        <f>F18+F19+F20+F21+F22+F23+F24</f>
        <v>0</v>
      </c>
      <c r="G17" s="71">
        <f>G18+G22+G23+G21+G20+G19</f>
        <v>0</v>
      </c>
    </row>
    <row r="18" spans="1:7" s="62" customFormat="1" ht="16.5" customHeight="1">
      <c r="A18" s="37"/>
      <c r="B18" s="75"/>
      <c r="C18" s="73" t="s">
        <v>19</v>
      </c>
      <c r="D18" s="74" t="s">
        <v>123</v>
      </c>
      <c r="E18" s="77"/>
      <c r="F18" s="78"/>
      <c r="G18" s="78"/>
    </row>
    <row r="19" spans="1:7" s="62" customFormat="1" ht="16.5" customHeight="1">
      <c r="A19" s="37"/>
      <c r="B19" s="75"/>
      <c r="C19" s="73" t="s">
        <v>19</v>
      </c>
      <c r="D19" s="74" t="s">
        <v>124</v>
      </c>
      <c r="E19" s="77"/>
      <c r="F19" s="78"/>
      <c r="G19" s="78"/>
    </row>
    <row r="20" spans="1:7" s="62" customFormat="1" ht="16.5" customHeight="1">
      <c r="A20" s="37"/>
      <c r="B20" s="75"/>
      <c r="C20" s="73" t="s">
        <v>19</v>
      </c>
      <c r="D20" s="74" t="s">
        <v>125</v>
      </c>
      <c r="E20" s="77"/>
      <c r="F20" s="78"/>
      <c r="G20" s="78"/>
    </row>
    <row r="21" spans="1:7" s="62" customFormat="1" ht="16.5" customHeight="1">
      <c r="A21" s="37"/>
      <c r="B21" s="75"/>
      <c r="C21" s="73" t="s">
        <v>19</v>
      </c>
      <c r="D21" s="74" t="s">
        <v>30</v>
      </c>
      <c r="E21" s="79"/>
      <c r="F21" s="78"/>
      <c r="G21" s="78"/>
    </row>
    <row r="22" spans="1:7" s="62" customFormat="1" ht="16.5" customHeight="1">
      <c r="A22" s="37"/>
      <c r="B22" s="75"/>
      <c r="C22" s="73" t="s">
        <v>19</v>
      </c>
      <c r="D22" s="74" t="s">
        <v>108</v>
      </c>
      <c r="E22" s="77"/>
      <c r="F22" s="78"/>
      <c r="G22" s="78"/>
    </row>
    <row r="23" spans="1:7" s="62" customFormat="1" ht="16.5" customHeight="1">
      <c r="A23" s="37"/>
      <c r="B23" s="75"/>
      <c r="C23" s="73" t="s">
        <v>19</v>
      </c>
      <c r="D23" s="74" t="s">
        <v>126</v>
      </c>
      <c r="E23" s="77"/>
      <c r="F23" s="78"/>
      <c r="G23" s="78"/>
    </row>
    <row r="24" spans="1:7" s="62" customFormat="1" ht="16.5" customHeight="1">
      <c r="A24" s="37"/>
      <c r="B24" s="75"/>
      <c r="C24" s="73" t="s">
        <v>19</v>
      </c>
      <c r="D24" s="74" t="s">
        <v>127</v>
      </c>
      <c r="E24" s="77"/>
      <c r="F24" s="78"/>
      <c r="G24" s="78"/>
    </row>
    <row r="25" spans="1:7" s="62" customFormat="1" ht="16.5" customHeight="1">
      <c r="A25" s="37"/>
      <c r="B25" s="30">
        <v>5</v>
      </c>
      <c r="C25" s="32" t="s">
        <v>140</v>
      </c>
      <c r="D25" s="38"/>
      <c r="E25" s="80"/>
      <c r="F25" s="71"/>
      <c r="G25" s="71"/>
    </row>
    <row r="26" spans="1:7" s="62" customFormat="1" ht="16.5" customHeight="1">
      <c r="A26" s="37"/>
      <c r="B26" s="30">
        <v>6</v>
      </c>
      <c r="C26" s="32" t="s">
        <v>141</v>
      </c>
      <c r="D26" s="38"/>
      <c r="E26" s="37"/>
      <c r="F26" s="78"/>
      <c r="G26" s="78"/>
    </row>
    <row r="27" spans="1:7" s="48" customFormat="1" ht="19.5" customHeight="1">
      <c r="A27" s="70" t="s">
        <v>2</v>
      </c>
      <c r="B27" s="410" t="s">
        <v>31</v>
      </c>
      <c r="C27" s="411"/>
      <c r="D27" s="412"/>
      <c r="E27" s="70"/>
      <c r="F27" s="71">
        <f>F8+F12+F17+F25+F26</f>
        <v>6749309</v>
      </c>
      <c r="G27" s="71">
        <f>G8+G12+G17+G25+G26</f>
        <v>0</v>
      </c>
    </row>
    <row r="28" spans="1:7" s="62" customFormat="1" ht="19.5" customHeight="1">
      <c r="A28" s="29"/>
      <c r="B28" s="410" t="s">
        <v>7</v>
      </c>
      <c r="C28" s="411"/>
      <c r="D28" s="412"/>
      <c r="E28" s="81"/>
      <c r="F28" s="71"/>
      <c r="G28" s="71"/>
    </row>
    <row r="29" spans="1:7" s="62" customFormat="1" ht="16.5" customHeight="1">
      <c r="A29" s="37"/>
      <c r="B29" s="30">
        <v>1</v>
      </c>
      <c r="C29" s="32" t="s">
        <v>32</v>
      </c>
      <c r="D29" s="33"/>
      <c r="E29" s="82"/>
      <c r="F29" s="83">
        <v>0</v>
      </c>
      <c r="G29" s="83">
        <v>0</v>
      </c>
    </row>
    <row r="30" spans="1:7" s="62" customFormat="1" ht="16.5" customHeight="1">
      <c r="A30" s="37"/>
      <c r="B30" s="75"/>
      <c r="C30" s="76" t="s">
        <v>19</v>
      </c>
      <c r="D30" s="74" t="s">
        <v>128</v>
      </c>
      <c r="E30" s="46"/>
      <c r="F30" s="46"/>
      <c r="G30" s="46"/>
    </row>
    <row r="31" spans="1:7" s="62" customFormat="1" ht="16.5" customHeight="1">
      <c r="A31" s="37"/>
      <c r="B31" s="75"/>
      <c r="C31" s="76" t="s">
        <v>19</v>
      </c>
      <c r="D31" s="74" t="s">
        <v>129</v>
      </c>
      <c r="E31" s="46"/>
      <c r="F31" s="46"/>
      <c r="G31" s="46"/>
    </row>
    <row r="32" spans="1:7" s="62" customFormat="1" ht="16.5" customHeight="1">
      <c r="A32" s="37"/>
      <c r="B32" s="75"/>
      <c r="C32" s="76" t="s">
        <v>19</v>
      </c>
      <c r="D32" s="74" t="s">
        <v>130</v>
      </c>
      <c r="E32" s="46"/>
      <c r="F32" s="46"/>
      <c r="G32" s="46"/>
    </row>
    <row r="33" spans="1:7" s="62" customFormat="1" ht="16.5" customHeight="1">
      <c r="A33" s="37"/>
      <c r="B33" s="75"/>
      <c r="C33" s="76" t="s">
        <v>19</v>
      </c>
      <c r="D33" s="74" t="s">
        <v>109</v>
      </c>
      <c r="E33" s="46"/>
      <c r="F33" s="46"/>
      <c r="G33" s="46"/>
    </row>
    <row r="34" spans="1:7" s="62" customFormat="1" ht="16.5" customHeight="1">
      <c r="A34" s="37"/>
      <c r="B34" s="75"/>
      <c r="C34" s="76" t="s">
        <v>19</v>
      </c>
      <c r="D34" s="74" t="s">
        <v>131</v>
      </c>
      <c r="E34" s="77"/>
      <c r="F34" s="78"/>
      <c r="G34" s="78"/>
    </row>
    <row r="35" spans="1:7" s="62" customFormat="1" ht="16.5" customHeight="1">
      <c r="A35" s="37"/>
      <c r="B35" s="30">
        <v>2</v>
      </c>
      <c r="C35" s="32" t="s">
        <v>139</v>
      </c>
      <c r="D35" s="38"/>
      <c r="E35" s="82"/>
      <c r="F35" s="71">
        <f>F36+F37+F38+F39</f>
        <v>30505</v>
      </c>
      <c r="G35" s="71">
        <f>G36+G37+G38+G39</f>
        <v>0</v>
      </c>
    </row>
    <row r="36" spans="1:7" s="62" customFormat="1" ht="16.5" customHeight="1">
      <c r="A36" s="37"/>
      <c r="B36" s="30"/>
      <c r="C36" s="76" t="s">
        <v>19</v>
      </c>
      <c r="D36" s="74" t="s">
        <v>132</v>
      </c>
      <c r="E36" s="85"/>
      <c r="F36" s="78"/>
      <c r="G36" s="78"/>
    </row>
    <row r="37" spans="1:7" s="62" customFormat="1" ht="16.5" customHeight="1">
      <c r="A37" s="37"/>
      <c r="B37" s="30"/>
      <c r="C37" s="76" t="s">
        <v>19</v>
      </c>
      <c r="D37" s="74" t="s">
        <v>33</v>
      </c>
      <c r="E37" s="85"/>
      <c r="F37" s="78"/>
      <c r="G37" s="78"/>
    </row>
    <row r="38" spans="1:7" s="62" customFormat="1" ht="16.5" customHeight="1">
      <c r="A38" s="37"/>
      <c r="B38" s="30"/>
      <c r="C38" s="76" t="s">
        <v>19</v>
      </c>
      <c r="D38" s="74" t="s">
        <v>133</v>
      </c>
      <c r="E38" s="86"/>
      <c r="F38" s="78">
        <f>Shenimet!K200</f>
        <v>30505</v>
      </c>
      <c r="G38" s="78">
        <v>0</v>
      </c>
    </row>
    <row r="39" spans="1:7" s="62" customFormat="1" ht="16.5" customHeight="1">
      <c r="A39" s="37"/>
      <c r="B39" s="30"/>
      <c r="C39" s="76" t="s">
        <v>19</v>
      </c>
      <c r="D39" s="74" t="s">
        <v>134</v>
      </c>
      <c r="E39" s="77"/>
      <c r="F39" s="78"/>
      <c r="G39" s="78"/>
    </row>
    <row r="40" spans="1:7" s="62" customFormat="1" ht="16.5" customHeight="1">
      <c r="A40" s="37"/>
      <c r="B40" s="30">
        <v>3</v>
      </c>
      <c r="C40" s="32" t="s">
        <v>34</v>
      </c>
      <c r="D40" s="38"/>
      <c r="E40" s="87"/>
      <c r="F40" s="71"/>
      <c r="G40" s="71"/>
    </row>
    <row r="41" spans="1:7" s="62" customFormat="1" ht="16.5" customHeight="1">
      <c r="A41" s="37"/>
      <c r="B41" s="30">
        <v>4</v>
      </c>
      <c r="C41" s="32" t="s">
        <v>35</v>
      </c>
      <c r="D41" s="38"/>
      <c r="F41" s="71"/>
      <c r="G41" s="71"/>
    </row>
    <row r="42" spans="1:7" s="62" customFormat="1" ht="16.5" customHeight="1">
      <c r="A42" s="37"/>
      <c r="B42" s="30"/>
      <c r="C42" s="76" t="s">
        <v>19</v>
      </c>
      <c r="D42" s="74" t="s">
        <v>135</v>
      </c>
      <c r="E42" s="88"/>
      <c r="F42" s="71"/>
      <c r="G42" s="71"/>
    </row>
    <row r="43" spans="1:7" s="62" customFormat="1" ht="16.5" customHeight="1">
      <c r="A43" s="37"/>
      <c r="B43" s="30"/>
      <c r="C43" s="76" t="s">
        <v>19</v>
      </c>
      <c r="D43" s="74" t="s">
        <v>136</v>
      </c>
      <c r="F43" s="71"/>
      <c r="G43" s="71"/>
    </row>
    <row r="44" spans="1:7" s="62" customFormat="1" ht="16.5" customHeight="1">
      <c r="A44" s="37"/>
      <c r="B44" s="30">
        <v>5</v>
      </c>
      <c r="C44" s="32" t="s">
        <v>138</v>
      </c>
      <c r="D44" s="38"/>
      <c r="E44" s="88"/>
      <c r="F44" s="71"/>
      <c r="G44" s="71"/>
    </row>
    <row r="45" spans="1:7" s="62" customFormat="1" ht="16.5" customHeight="1">
      <c r="A45" s="37"/>
      <c r="B45" s="30">
        <v>6</v>
      </c>
      <c r="C45" s="32" t="s">
        <v>137</v>
      </c>
      <c r="D45" s="38"/>
      <c r="E45" s="82"/>
      <c r="F45" s="71"/>
      <c r="G45" s="71"/>
    </row>
    <row r="46" spans="1:7" s="62" customFormat="1" ht="19.5" customHeight="1">
      <c r="A46" s="70" t="s">
        <v>3</v>
      </c>
      <c r="B46" s="410" t="s">
        <v>36</v>
      </c>
      <c r="C46" s="411"/>
      <c r="D46" s="412"/>
      <c r="E46" s="72"/>
      <c r="F46" s="71">
        <f>F29+F35+F40+F41+F43+F45</f>
        <v>30505</v>
      </c>
      <c r="G46" s="71">
        <f>G29+G35+G40+G41+G43+G45</f>
        <v>0</v>
      </c>
    </row>
    <row r="47" spans="1:7" s="31" customFormat="1" ht="19.5" customHeight="1">
      <c r="A47" s="89"/>
      <c r="B47" s="410" t="s">
        <v>12</v>
      </c>
      <c r="C47" s="411"/>
      <c r="D47" s="412"/>
      <c r="E47" s="72"/>
      <c r="F47" s="71">
        <f>F27+F7+F46</f>
        <v>6779814</v>
      </c>
      <c r="G47" s="71">
        <f>G27+G7+G46</f>
        <v>0</v>
      </c>
    </row>
    <row r="48" s="62" customFormat="1" ht="9.75" customHeight="1"/>
    <row r="49" ht="12.75">
      <c r="F49" s="90"/>
    </row>
    <row r="50" spans="6:7" ht="12.75">
      <c r="F50" s="65"/>
      <c r="G50" s="65"/>
    </row>
    <row r="51" ht="12.75">
      <c r="F51" s="90"/>
    </row>
  </sheetData>
  <sheetProtection password="CE84" sheet="1"/>
  <mergeCells count="9">
    <mergeCell ref="A3:G3"/>
    <mergeCell ref="A5:A6"/>
    <mergeCell ref="B47:D47"/>
    <mergeCell ref="B5:D6"/>
    <mergeCell ref="E5:E6"/>
    <mergeCell ref="B7:D7"/>
    <mergeCell ref="B27:D27"/>
    <mergeCell ref="B28:D28"/>
    <mergeCell ref="B46:D46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7109375" style="2" customWidth="1"/>
    <col min="2" max="2" width="2.7109375" style="2" customWidth="1"/>
    <col min="3" max="3" width="4.00390625" style="2" customWidth="1"/>
    <col min="4" max="4" width="53.8515625" style="66" customWidth="1"/>
    <col min="5" max="5" width="7.140625" style="66" customWidth="1"/>
    <col min="6" max="6" width="11.140625" style="27" customWidth="1"/>
    <col min="7" max="7" width="11.57421875" style="25" customWidth="1"/>
    <col min="8" max="16384" width="9.140625" style="66" customWidth="1"/>
  </cols>
  <sheetData>
    <row r="1" spans="1:7" s="62" customFormat="1" ht="18">
      <c r="A1" s="17" t="s">
        <v>594</v>
      </c>
      <c r="B1" s="56"/>
      <c r="C1" s="56"/>
      <c r="D1" s="57"/>
      <c r="E1" s="58"/>
      <c r="F1" s="58"/>
      <c r="G1" s="59" t="s">
        <v>145</v>
      </c>
    </row>
    <row r="2" spans="1:7" s="62" customFormat="1" ht="15.75">
      <c r="A2" s="421"/>
      <c r="B2" s="421"/>
      <c r="C2" s="421"/>
      <c r="D2" s="421"/>
      <c r="F2" s="28"/>
      <c r="G2" s="24"/>
    </row>
    <row r="3" spans="1:7" s="62" customFormat="1" ht="18" customHeight="1">
      <c r="A3" s="407" t="s">
        <v>226</v>
      </c>
      <c r="B3" s="407"/>
      <c r="C3" s="407"/>
      <c r="D3" s="407"/>
      <c r="E3" s="407"/>
      <c r="F3" s="407"/>
      <c r="G3" s="407"/>
    </row>
    <row r="4" ht="6.75" customHeight="1"/>
    <row r="5" spans="1:7" s="62" customFormat="1" ht="15.75" customHeight="1">
      <c r="A5" s="422" t="s">
        <v>1</v>
      </c>
      <c r="B5" s="424" t="s">
        <v>37</v>
      </c>
      <c r="C5" s="425"/>
      <c r="D5" s="426"/>
      <c r="E5" s="430" t="s">
        <v>143</v>
      </c>
      <c r="F5" s="91" t="s">
        <v>21</v>
      </c>
      <c r="G5" s="92" t="s">
        <v>21</v>
      </c>
    </row>
    <row r="6" spans="1:7" s="62" customFormat="1" ht="9" customHeight="1">
      <c r="A6" s="423"/>
      <c r="B6" s="427"/>
      <c r="C6" s="428"/>
      <c r="D6" s="429"/>
      <c r="E6" s="431"/>
      <c r="F6" s="93" t="s">
        <v>22</v>
      </c>
      <c r="G6" s="94" t="s">
        <v>23</v>
      </c>
    </row>
    <row r="7" spans="1:7" s="48" customFormat="1" ht="19.5" customHeight="1">
      <c r="A7" s="70"/>
      <c r="B7" s="410" t="s">
        <v>38</v>
      </c>
      <c r="C7" s="411"/>
      <c r="D7" s="412"/>
      <c r="F7" s="95"/>
      <c r="G7" s="95"/>
    </row>
    <row r="8" spans="1:7" s="62" customFormat="1" ht="15.75" customHeight="1">
      <c r="A8" s="37"/>
      <c r="B8" s="30">
        <v>1</v>
      </c>
      <c r="C8" s="32" t="s">
        <v>39</v>
      </c>
      <c r="D8" s="38"/>
      <c r="E8" s="70"/>
      <c r="F8" s="95">
        <f>F9+F10+F11+F12+F13+F14+F15+F16</f>
        <v>668789</v>
      </c>
      <c r="G8" s="95">
        <f>G9+G10+G11+G12+G13+G14+G15+G16</f>
        <v>0</v>
      </c>
    </row>
    <row r="9" spans="1:7" s="62" customFormat="1" ht="15.75" customHeight="1">
      <c r="A9" s="37"/>
      <c r="B9" s="30"/>
      <c r="C9" s="76" t="s">
        <v>19</v>
      </c>
      <c r="D9" s="74" t="s">
        <v>40</v>
      </c>
      <c r="E9" s="77"/>
      <c r="F9" s="96"/>
      <c r="G9" s="96"/>
    </row>
    <row r="10" spans="1:7" s="62" customFormat="1" ht="15.75" customHeight="1">
      <c r="A10" s="37"/>
      <c r="B10" s="30"/>
      <c r="C10" s="76" t="s">
        <v>19</v>
      </c>
      <c r="D10" s="74" t="s">
        <v>146</v>
      </c>
      <c r="E10" s="37"/>
      <c r="F10" s="78"/>
      <c r="G10" s="96"/>
    </row>
    <row r="11" spans="1:7" s="62" customFormat="1" ht="15.75" customHeight="1">
      <c r="A11" s="37"/>
      <c r="B11" s="30"/>
      <c r="C11" s="76" t="s">
        <v>19</v>
      </c>
      <c r="D11" s="74" t="s">
        <v>110</v>
      </c>
      <c r="E11" s="77"/>
      <c r="F11" s="78"/>
      <c r="G11" s="96"/>
    </row>
    <row r="12" spans="1:7" s="62" customFormat="1" ht="15.75" customHeight="1">
      <c r="A12" s="37"/>
      <c r="B12" s="30"/>
      <c r="C12" s="76" t="s">
        <v>19</v>
      </c>
      <c r="D12" s="74" t="s">
        <v>147</v>
      </c>
      <c r="E12" s="97"/>
      <c r="F12" s="78">
        <v>174200</v>
      </c>
      <c r="G12" s="96"/>
    </row>
    <row r="13" spans="1:7" s="62" customFormat="1" ht="15.75" customHeight="1">
      <c r="A13" s="37"/>
      <c r="B13" s="30"/>
      <c r="C13" s="76" t="s">
        <v>19</v>
      </c>
      <c r="D13" s="74" t="s">
        <v>148</v>
      </c>
      <c r="E13" s="77"/>
      <c r="F13" s="78">
        <v>29853</v>
      </c>
      <c r="G13" s="78">
        <v>0</v>
      </c>
    </row>
    <row r="14" spans="1:7" s="62" customFormat="1" ht="15.75" customHeight="1">
      <c r="A14" s="37"/>
      <c r="B14" s="30"/>
      <c r="C14" s="76" t="s">
        <v>19</v>
      </c>
      <c r="D14" s="74" t="s">
        <v>149</v>
      </c>
      <c r="E14" s="87"/>
      <c r="F14" s="78"/>
      <c r="G14" s="96"/>
    </row>
    <row r="15" spans="1:7" s="62" customFormat="1" ht="15.75" customHeight="1">
      <c r="A15" s="37"/>
      <c r="B15" s="30"/>
      <c r="C15" s="76" t="s">
        <v>19</v>
      </c>
      <c r="D15" s="74" t="s">
        <v>111</v>
      </c>
      <c r="E15" s="77"/>
      <c r="F15" s="78">
        <f>Shenimet!K296</f>
        <v>464736</v>
      </c>
      <c r="G15" s="96">
        <v>0</v>
      </c>
    </row>
    <row r="16" spans="1:7" s="62" customFormat="1" ht="15.75" customHeight="1">
      <c r="A16" s="37"/>
      <c r="B16" s="30"/>
      <c r="C16" s="76" t="s">
        <v>19</v>
      </c>
      <c r="D16" s="74" t="s">
        <v>150</v>
      </c>
      <c r="F16" s="78"/>
      <c r="G16" s="96"/>
    </row>
    <row r="17" spans="1:7" s="62" customFormat="1" ht="15.75" customHeight="1">
      <c r="A17" s="37"/>
      <c r="B17" s="30">
        <v>2</v>
      </c>
      <c r="C17" s="32" t="s">
        <v>112</v>
      </c>
      <c r="D17" s="38"/>
      <c r="E17" s="87"/>
      <c r="F17" s="95"/>
      <c r="G17" s="95"/>
    </row>
    <row r="18" spans="1:7" s="62" customFormat="1" ht="15.75" customHeight="1">
      <c r="A18" s="37"/>
      <c r="B18" s="30">
        <v>3</v>
      </c>
      <c r="C18" s="32" t="s">
        <v>113</v>
      </c>
      <c r="D18" s="38"/>
      <c r="E18" s="87"/>
      <c r="F18" s="95"/>
      <c r="G18" s="95"/>
    </row>
    <row r="19" spans="1:7" s="62" customFormat="1" ht="15.75" customHeight="1">
      <c r="A19" s="37"/>
      <c r="B19" s="30">
        <v>4</v>
      </c>
      <c r="C19" s="32" t="s">
        <v>41</v>
      </c>
      <c r="D19" s="38"/>
      <c r="E19" s="87"/>
      <c r="F19" s="95"/>
      <c r="G19" s="95"/>
    </row>
    <row r="20" spans="1:7" s="62" customFormat="1" ht="19.5" customHeight="1">
      <c r="A20" s="70" t="s">
        <v>2</v>
      </c>
      <c r="B20" s="30"/>
      <c r="C20" s="32"/>
      <c r="D20" s="49" t="s">
        <v>42</v>
      </c>
      <c r="E20" s="72"/>
      <c r="F20" s="39">
        <f>F8+F17+F18+F19</f>
        <v>668789</v>
      </c>
      <c r="G20" s="39">
        <f>G8+G17+G18+G19</f>
        <v>0</v>
      </c>
    </row>
    <row r="21" spans="1:7" s="26" customFormat="1" ht="15.75" customHeight="1">
      <c r="A21" s="37"/>
      <c r="B21" s="30">
        <v>5</v>
      </c>
      <c r="C21" s="32" t="s">
        <v>43</v>
      </c>
      <c r="D21" s="38"/>
      <c r="E21" s="72"/>
      <c r="F21" s="95">
        <f>F27+F22+F23+F24+F25+F26+F28+F29</f>
        <v>5498521</v>
      </c>
      <c r="G21" s="95">
        <f>G27+G22+G23+G24+G25+G26+G28+G29</f>
        <v>0</v>
      </c>
    </row>
    <row r="22" spans="1:7" s="62" customFormat="1" ht="15.75" customHeight="1">
      <c r="A22" s="37"/>
      <c r="B22" s="75"/>
      <c r="C22" s="76" t="s">
        <v>19</v>
      </c>
      <c r="D22" s="74" t="s">
        <v>40</v>
      </c>
      <c r="E22" s="77"/>
      <c r="F22" s="96"/>
      <c r="G22" s="96"/>
    </row>
    <row r="23" spans="1:7" s="62" customFormat="1" ht="15.75" customHeight="1">
      <c r="A23" s="37"/>
      <c r="B23" s="75"/>
      <c r="C23" s="76" t="s">
        <v>19</v>
      </c>
      <c r="D23" s="74" t="s">
        <v>146</v>
      </c>
      <c r="E23" s="77"/>
      <c r="G23" s="96"/>
    </row>
    <row r="24" spans="1:7" s="62" customFormat="1" ht="15.75" customHeight="1">
      <c r="A24" s="37"/>
      <c r="B24" s="75"/>
      <c r="C24" s="76" t="s">
        <v>19</v>
      </c>
      <c r="D24" s="74" t="s">
        <v>114</v>
      </c>
      <c r="E24" s="77"/>
      <c r="F24" s="78"/>
      <c r="G24" s="78"/>
    </row>
    <row r="25" spans="1:7" s="62" customFormat="1" ht="15.75" customHeight="1">
      <c r="A25" s="37"/>
      <c r="B25" s="75"/>
      <c r="C25" s="76" t="s">
        <v>19</v>
      </c>
      <c r="D25" s="74" t="s">
        <v>147</v>
      </c>
      <c r="F25" s="78"/>
      <c r="G25" s="78"/>
    </row>
    <row r="26" spans="1:7" s="62" customFormat="1" ht="15.75" customHeight="1">
      <c r="A26" s="37"/>
      <c r="B26" s="75"/>
      <c r="C26" s="76" t="s">
        <v>19</v>
      </c>
      <c r="D26" s="74" t="s">
        <v>151</v>
      </c>
      <c r="E26" s="77"/>
      <c r="F26" s="78"/>
      <c r="G26" s="78"/>
    </row>
    <row r="27" spans="1:7" s="62" customFormat="1" ht="15.75" customHeight="1">
      <c r="A27" s="37"/>
      <c r="B27" s="75"/>
      <c r="C27" s="76" t="s">
        <v>19</v>
      </c>
      <c r="D27" s="74" t="s">
        <v>152</v>
      </c>
      <c r="E27" s="99"/>
      <c r="F27" s="96"/>
      <c r="G27" s="96"/>
    </row>
    <row r="28" spans="1:7" s="62" customFormat="1" ht="15.75" customHeight="1">
      <c r="A28" s="37"/>
      <c r="B28" s="75"/>
      <c r="C28" s="76" t="s">
        <v>19</v>
      </c>
      <c r="D28" s="74" t="s">
        <v>160</v>
      </c>
      <c r="E28" s="77"/>
      <c r="F28" s="96"/>
      <c r="G28" s="96"/>
    </row>
    <row r="29" spans="1:8" s="62" customFormat="1" ht="15.75" customHeight="1">
      <c r="A29" s="37"/>
      <c r="B29" s="75"/>
      <c r="C29" s="76" t="s">
        <v>19</v>
      </c>
      <c r="D29" s="74" t="s">
        <v>153</v>
      </c>
      <c r="E29" s="77"/>
      <c r="F29" s="96">
        <v>5498521</v>
      </c>
      <c r="G29" s="96">
        <v>0</v>
      </c>
      <c r="H29" s="98"/>
    </row>
    <row r="30" spans="1:7" s="62" customFormat="1" ht="15.75" customHeight="1">
      <c r="A30" s="37"/>
      <c r="B30" s="30">
        <v>6</v>
      </c>
      <c r="C30" s="32" t="s">
        <v>112</v>
      </c>
      <c r="D30" s="38"/>
      <c r="E30" s="77"/>
      <c r="F30" s="96"/>
      <c r="G30" s="96"/>
    </row>
    <row r="31" spans="1:7" s="62" customFormat="1" ht="15.75" customHeight="1">
      <c r="A31" s="37"/>
      <c r="B31" s="30">
        <v>7</v>
      </c>
      <c r="C31" s="32" t="s">
        <v>113</v>
      </c>
      <c r="D31" s="38"/>
      <c r="E31" s="77"/>
      <c r="F31" s="96"/>
      <c r="G31" s="96"/>
    </row>
    <row r="32" spans="1:7" s="62" customFormat="1" ht="15.75" customHeight="1">
      <c r="A32" s="37"/>
      <c r="B32" s="30">
        <v>8</v>
      </c>
      <c r="C32" s="32" t="s">
        <v>44</v>
      </c>
      <c r="D32" s="38"/>
      <c r="E32" s="77"/>
      <c r="F32" s="96"/>
      <c r="G32" s="96"/>
    </row>
    <row r="33" spans="1:7" s="62" customFormat="1" ht="15.75" customHeight="1">
      <c r="A33" s="37"/>
      <c r="B33" s="30"/>
      <c r="C33" s="76" t="s">
        <v>19</v>
      </c>
      <c r="D33" s="74" t="s">
        <v>154</v>
      </c>
      <c r="E33" s="77"/>
      <c r="F33" s="96"/>
      <c r="G33" s="96"/>
    </row>
    <row r="34" spans="1:7" s="62" customFormat="1" ht="15.75" customHeight="1">
      <c r="A34" s="37"/>
      <c r="B34" s="30"/>
      <c r="C34" s="76" t="s">
        <v>19</v>
      </c>
      <c r="D34" s="74" t="s">
        <v>115</v>
      </c>
      <c r="E34" s="77"/>
      <c r="F34" s="96"/>
      <c r="G34" s="96"/>
    </row>
    <row r="35" spans="1:7" s="62" customFormat="1" ht="15.75" customHeight="1">
      <c r="A35" s="37"/>
      <c r="B35" s="30">
        <v>9</v>
      </c>
      <c r="C35" s="32" t="s">
        <v>155</v>
      </c>
      <c r="D35" s="38"/>
      <c r="E35" s="84"/>
      <c r="F35" s="96"/>
      <c r="G35" s="96"/>
    </row>
    <row r="36" spans="1:7" s="62" customFormat="1" ht="19.5" customHeight="1">
      <c r="A36" s="70" t="s">
        <v>3</v>
      </c>
      <c r="B36" s="30"/>
      <c r="C36" s="76"/>
      <c r="D36" s="49" t="s">
        <v>45</v>
      </c>
      <c r="E36" s="101"/>
      <c r="F36" s="95">
        <f>F21+F30+F31+F32+F35</f>
        <v>5498521</v>
      </c>
      <c r="G36" s="95">
        <f>G21+G30+G31+G32+G35</f>
        <v>0</v>
      </c>
    </row>
    <row r="37" spans="1:7" s="48" customFormat="1" ht="19.5" customHeight="1">
      <c r="A37" s="70"/>
      <c r="B37" s="410" t="s">
        <v>46</v>
      </c>
      <c r="C37" s="411"/>
      <c r="D37" s="412"/>
      <c r="E37" s="80"/>
      <c r="F37" s="95">
        <f>F20+F36</f>
        <v>6167310</v>
      </c>
      <c r="G37" s="95">
        <f>G20+G36</f>
        <v>0</v>
      </c>
    </row>
    <row r="38" spans="1:7" s="62" customFormat="1" ht="19.5" customHeight="1">
      <c r="A38" s="37"/>
      <c r="B38" s="30"/>
      <c r="C38" s="32" t="s">
        <v>104</v>
      </c>
      <c r="D38" s="33"/>
      <c r="E38" s="77"/>
      <c r="F38" s="96"/>
      <c r="G38" s="96"/>
    </row>
    <row r="39" spans="1:7" s="62" customFormat="1" ht="15.75" customHeight="1">
      <c r="A39" s="37"/>
      <c r="B39" s="30">
        <v>1</v>
      </c>
      <c r="C39" s="32" t="s">
        <v>156</v>
      </c>
      <c r="D39" s="38"/>
      <c r="E39" s="82"/>
      <c r="F39" s="95">
        <v>10000</v>
      </c>
      <c r="G39" s="95">
        <v>0</v>
      </c>
    </row>
    <row r="40" spans="1:7" s="62" customFormat="1" ht="15.75" customHeight="1">
      <c r="A40" s="37"/>
      <c r="B40" s="30">
        <v>2</v>
      </c>
      <c r="C40" s="32" t="s">
        <v>47</v>
      </c>
      <c r="D40" s="38"/>
      <c r="E40" s="77"/>
      <c r="F40" s="96"/>
      <c r="G40" s="96"/>
    </row>
    <row r="41" spans="1:7" s="62" customFormat="1" ht="15.75" customHeight="1">
      <c r="A41" s="37"/>
      <c r="B41" s="30">
        <v>3</v>
      </c>
      <c r="C41" s="32" t="s">
        <v>157</v>
      </c>
      <c r="D41" s="38"/>
      <c r="E41" s="77"/>
      <c r="F41" s="96"/>
      <c r="G41" s="96"/>
    </row>
    <row r="42" spans="1:7" s="62" customFormat="1" ht="15.75" customHeight="1">
      <c r="A42" s="37"/>
      <c r="B42" s="30">
        <v>4</v>
      </c>
      <c r="C42" s="32" t="s">
        <v>158</v>
      </c>
      <c r="D42" s="38"/>
      <c r="E42" s="72"/>
      <c r="F42" s="95">
        <f>F43+F44+F45</f>
        <v>0</v>
      </c>
      <c r="G42" s="95">
        <f>G43+G44+G45</f>
        <v>0</v>
      </c>
    </row>
    <row r="43" spans="1:7" s="62" customFormat="1" ht="15.75" customHeight="1">
      <c r="A43" s="37"/>
      <c r="B43" s="30"/>
      <c r="C43" s="76" t="s">
        <v>19</v>
      </c>
      <c r="D43" s="74" t="s">
        <v>48</v>
      </c>
      <c r="E43" s="77"/>
      <c r="F43" s="96"/>
      <c r="G43" s="96"/>
    </row>
    <row r="44" spans="1:7" s="62" customFormat="1" ht="15.75" customHeight="1">
      <c r="A44" s="37"/>
      <c r="B44" s="30"/>
      <c r="C44" s="76" t="s">
        <v>19</v>
      </c>
      <c r="D44" s="74" t="s">
        <v>49</v>
      </c>
      <c r="E44" s="77"/>
      <c r="F44" s="96"/>
      <c r="G44" s="96"/>
    </row>
    <row r="45" spans="1:7" s="62" customFormat="1" ht="15.75" customHeight="1">
      <c r="A45" s="37"/>
      <c r="B45" s="30"/>
      <c r="C45" s="76" t="s">
        <v>19</v>
      </c>
      <c r="D45" s="74" t="s">
        <v>158</v>
      </c>
      <c r="E45" s="77"/>
      <c r="F45" s="96"/>
      <c r="G45" s="96"/>
    </row>
    <row r="46" spans="1:7" s="62" customFormat="1" ht="15.75" customHeight="1">
      <c r="A46" s="37"/>
      <c r="B46" s="30">
        <v>5</v>
      </c>
      <c r="C46" s="32" t="s">
        <v>159</v>
      </c>
      <c r="D46" s="38"/>
      <c r="E46" s="77"/>
      <c r="F46" s="78"/>
      <c r="G46" s="78"/>
    </row>
    <row r="47" spans="1:7" s="62" customFormat="1" ht="15.75" customHeight="1">
      <c r="A47" s="37"/>
      <c r="B47" s="30">
        <v>6</v>
      </c>
      <c r="C47" s="32" t="s">
        <v>50</v>
      </c>
      <c r="D47" s="38"/>
      <c r="E47" s="72"/>
      <c r="F47" s="71">
        <f>Rezultati!E34</f>
        <v>602504</v>
      </c>
      <c r="G47" s="71">
        <f>Rezultati!F34</f>
        <v>0</v>
      </c>
    </row>
    <row r="48" spans="1:7" s="62" customFormat="1" ht="15.75" customHeight="1">
      <c r="A48" s="37"/>
      <c r="B48" s="30"/>
      <c r="C48" s="32"/>
      <c r="D48" s="49" t="s">
        <v>103</v>
      </c>
      <c r="E48" s="77"/>
      <c r="F48" s="96">
        <f>F39+F40+F41+F42+F46+F47</f>
        <v>612504</v>
      </c>
      <c r="G48" s="96">
        <f>G39+G40+G41+G42+G46+G47</f>
        <v>0</v>
      </c>
    </row>
    <row r="49" spans="1:7" s="48" customFormat="1" ht="19.5" customHeight="1">
      <c r="A49" s="70"/>
      <c r="B49" s="410" t="s">
        <v>51</v>
      </c>
      <c r="C49" s="411"/>
      <c r="D49" s="412"/>
      <c r="E49" s="72"/>
      <c r="F49" s="95">
        <f>F48+F37</f>
        <v>6779814</v>
      </c>
      <c r="G49" s="95">
        <f>G48+G37</f>
        <v>0</v>
      </c>
    </row>
    <row r="50" spans="1:7" s="62" customFormat="1" ht="15.75" customHeight="1">
      <c r="A50" s="102"/>
      <c r="B50" s="102"/>
      <c r="C50" s="103"/>
      <c r="D50" s="104"/>
      <c r="E50" s="104"/>
      <c r="F50" s="34"/>
      <c r="G50" s="34"/>
    </row>
    <row r="51" spans="1:7" s="62" customFormat="1" ht="15.75" customHeight="1">
      <c r="A51" s="102"/>
      <c r="B51" s="102"/>
      <c r="C51" s="103"/>
      <c r="D51" s="104"/>
      <c r="E51" s="104"/>
      <c r="F51" s="34"/>
      <c r="G51" s="34"/>
    </row>
    <row r="52" spans="1:7" s="62" customFormat="1" ht="15.75" customHeight="1">
      <c r="A52" s="102"/>
      <c r="B52" s="102"/>
      <c r="C52" s="103"/>
      <c r="D52" s="104"/>
      <c r="E52" s="104"/>
      <c r="F52" s="34"/>
      <c r="G52" s="34"/>
    </row>
    <row r="53" spans="1:7" s="62" customFormat="1" ht="15.75" customHeight="1">
      <c r="A53" s="102"/>
      <c r="B53" s="102"/>
      <c r="C53" s="103"/>
      <c r="D53" s="104"/>
      <c r="E53" s="104"/>
      <c r="F53" s="34"/>
      <c r="G53" s="34"/>
    </row>
    <row r="54" spans="1:7" s="62" customFormat="1" ht="15.75" customHeight="1">
      <c r="A54" s="102"/>
      <c r="B54" s="102"/>
      <c r="C54" s="103"/>
      <c r="D54" s="104"/>
      <c r="E54" s="104"/>
      <c r="F54" s="34"/>
      <c r="G54" s="34"/>
    </row>
    <row r="55" spans="1:7" s="62" customFormat="1" ht="15.75" customHeight="1">
      <c r="A55" s="102"/>
      <c r="B55" s="102"/>
      <c r="C55" s="103"/>
      <c r="D55" s="104"/>
      <c r="E55" s="104"/>
      <c r="F55" s="34"/>
      <c r="G55" s="34"/>
    </row>
    <row r="56" spans="1:7" s="62" customFormat="1" ht="15.75" customHeight="1">
      <c r="A56" s="102"/>
      <c r="B56" s="102"/>
      <c r="C56" s="103"/>
      <c r="D56" s="104"/>
      <c r="E56" s="104"/>
      <c r="F56" s="34"/>
      <c r="G56" s="34"/>
    </row>
    <row r="57" spans="1:7" s="62" customFormat="1" ht="15.75" customHeight="1">
      <c r="A57" s="102"/>
      <c r="B57" s="102"/>
      <c r="C57" s="103"/>
      <c r="D57" s="104"/>
      <c r="E57" s="104"/>
      <c r="F57" s="34"/>
      <c r="G57" s="34"/>
    </row>
    <row r="58" spans="1:7" s="62" customFormat="1" ht="15.75" customHeight="1">
      <c r="A58" s="102"/>
      <c r="B58" s="102"/>
      <c r="C58" s="103"/>
      <c r="D58" s="104"/>
      <c r="E58" s="104"/>
      <c r="F58" s="34"/>
      <c r="G58" s="34"/>
    </row>
    <row r="59" spans="1:7" s="62" customFormat="1" ht="15.75" customHeight="1">
      <c r="A59" s="102"/>
      <c r="B59" s="102"/>
      <c r="C59" s="102"/>
      <c r="D59" s="102"/>
      <c r="E59" s="104"/>
      <c r="F59" s="34"/>
      <c r="G59" s="34"/>
    </row>
    <row r="60" spans="1:7" ht="12.75">
      <c r="A60" s="105"/>
      <c r="B60" s="105"/>
      <c r="C60" s="106"/>
      <c r="D60" s="107"/>
      <c r="E60" s="107"/>
      <c r="F60" s="35"/>
      <c r="G60" s="35"/>
    </row>
    <row r="61" spans="1:7" ht="12.75">
      <c r="A61" s="63"/>
      <c r="B61" s="63"/>
      <c r="C61" s="63"/>
      <c r="D61" s="64"/>
      <c r="E61" s="64"/>
      <c r="F61" s="36"/>
      <c r="G61" s="36"/>
    </row>
  </sheetData>
  <sheetProtection password="CE84" sheet="1"/>
  <mergeCells count="8">
    <mergeCell ref="B37:D37"/>
    <mergeCell ref="B49:D49"/>
    <mergeCell ref="A2:D2"/>
    <mergeCell ref="A3:G3"/>
    <mergeCell ref="A5:A6"/>
    <mergeCell ref="B5:D6"/>
    <mergeCell ref="E5:E6"/>
    <mergeCell ref="B7:D7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7109375" style="2" customWidth="1"/>
    <col min="2" max="2" width="5.28125" style="2" customWidth="1"/>
    <col min="3" max="3" width="2.7109375" style="2" customWidth="1"/>
    <col min="4" max="4" width="60.57421875" style="66" customWidth="1"/>
    <col min="5" max="5" width="11.8515625" style="90" customWidth="1"/>
    <col min="6" max="6" width="12.7109375" style="90" customWidth="1"/>
    <col min="7" max="7" width="12.8515625" style="66" customWidth="1"/>
    <col min="8" max="16384" width="9.140625" style="66" customWidth="1"/>
  </cols>
  <sheetData>
    <row r="1" spans="1:6" s="62" customFormat="1" ht="18">
      <c r="A1" s="17" t="s">
        <v>594</v>
      </c>
      <c r="B1" s="56"/>
      <c r="C1" s="56"/>
      <c r="D1" s="57"/>
      <c r="E1" s="58"/>
      <c r="F1" s="59" t="s">
        <v>145</v>
      </c>
    </row>
    <row r="2" spans="1:6" s="62" customFormat="1" ht="10.5" customHeight="1">
      <c r="A2" s="421"/>
      <c r="B2" s="421"/>
      <c r="C2" s="421"/>
      <c r="D2" s="421"/>
      <c r="E2" s="47"/>
      <c r="F2" s="98"/>
    </row>
    <row r="3" spans="1:6" s="62" customFormat="1" ht="23.25" customHeight="1">
      <c r="A3" s="435" t="s">
        <v>223</v>
      </c>
      <c r="B3" s="435"/>
      <c r="C3" s="435"/>
      <c r="D3" s="435"/>
      <c r="E3" s="435"/>
      <c r="F3" s="435"/>
    </row>
    <row r="4" spans="1:6" s="62" customFormat="1" ht="14.25" customHeight="1">
      <c r="A4" s="436" t="s">
        <v>52</v>
      </c>
      <c r="B4" s="436"/>
      <c r="C4" s="436"/>
      <c r="D4" s="436"/>
      <c r="E4" s="436"/>
      <c r="F4" s="436"/>
    </row>
    <row r="5" ht="7.5" customHeight="1" hidden="1"/>
    <row r="6" spans="1:6" s="62" customFormat="1" ht="15.75" customHeight="1">
      <c r="A6" s="437" t="s">
        <v>1</v>
      </c>
      <c r="B6" s="424" t="s">
        <v>20</v>
      </c>
      <c r="C6" s="425"/>
      <c r="D6" s="426"/>
      <c r="E6" s="19" t="s">
        <v>21</v>
      </c>
      <c r="F6" s="19" t="s">
        <v>21</v>
      </c>
    </row>
    <row r="7" spans="1:6" s="62" customFormat="1" ht="9.75" customHeight="1">
      <c r="A7" s="438"/>
      <c r="B7" s="427"/>
      <c r="C7" s="428"/>
      <c r="D7" s="429"/>
      <c r="E7" s="20" t="s">
        <v>22</v>
      </c>
      <c r="F7" s="21" t="s">
        <v>604</v>
      </c>
    </row>
    <row r="8" spans="1:6" s="62" customFormat="1" ht="16.5" customHeight="1">
      <c r="A8" s="80">
        <v>1</v>
      </c>
      <c r="B8" s="432" t="s">
        <v>162</v>
      </c>
      <c r="C8" s="433"/>
      <c r="D8" s="434"/>
      <c r="E8" s="108">
        <v>6205600</v>
      </c>
      <c r="F8" s="108">
        <v>0</v>
      </c>
    </row>
    <row r="9" spans="1:6" s="62" customFormat="1" ht="16.5" customHeight="1">
      <c r="A9" s="80">
        <v>2</v>
      </c>
      <c r="B9" s="432" t="s">
        <v>163</v>
      </c>
      <c r="C9" s="433"/>
      <c r="D9" s="434"/>
      <c r="E9" s="42"/>
      <c r="F9" s="42"/>
    </row>
    <row r="10" spans="1:6" s="62" customFormat="1" ht="16.5" customHeight="1">
      <c r="A10" s="53">
        <v>3</v>
      </c>
      <c r="B10" s="432" t="s">
        <v>164</v>
      </c>
      <c r="C10" s="433"/>
      <c r="D10" s="434"/>
      <c r="E10" s="41"/>
      <c r="F10" s="41"/>
    </row>
    <row r="11" spans="1:6" s="62" customFormat="1" ht="16.5" customHeight="1">
      <c r="A11" s="53">
        <v>4</v>
      </c>
      <c r="B11" s="432" t="s">
        <v>165</v>
      </c>
      <c r="C11" s="433"/>
      <c r="D11" s="434"/>
      <c r="E11" s="111">
        <f>E12+E13+E14</f>
        <v>0</v>
      </c>
      <c r="F11" s="111">
        <f>F12+F13+F14</f>
        <v>0</v>
      </c>
    </row>
    <row r="12" spans="1:6" s="62" customFormat="1" ht="16.5" customHeight="1">
      <c r="A12" s="99"/>
      <c r="B12" s="54"/>
      <c r="C12" s="76" t="s">
        <v>19</v>
      </c>
      <c r="D12" s="109" t="s">
        <v>53</v>
      </c>
      <c r="E12" s="110"/>
      <c r="F12" s="110"/>
    </row>
    <row r="13" spans="1:6" s="62" customFormat="1" ht="16.5" customHeight="1">
      <c r="A13" s="99"/>
      <c r="B13" s="54"/>
      <c r="C13" s="76" t="s">
        <v>19</v>
      </c>
      <c r="D13" s="109" t="s">
        <v>54</v>
      </c>
      <c r="E13" s="42"/>
      <c r="F13" s="42"/>
    </row>
    <row r="14" spans="1:6" s="62" customFormat="1" ht="16.5" customHeight="1">
      <c r="A14" s="99"/>
      <c r="B14" s="54"/>
      <c r="C14" s="76" t="s">
        <v>19</v>
      </c>
      <c r="D14" s="109" t="s">
        <v>55</v>
      </c>
      <c r="E14" s="42"/>
      <c r="F14" s="42"/>
    </row>
    <row r="15" spans="1:6" s="62" customFormat="1" ht="16.5" customHeight="1">
      <c r="A15" s="53">
        <v>5</v>
      </c>
      <c r="B15" s="432" t="s">
        <v>166</v>
      </c>
      <c r="C15" s="433"/>
      <c r="D15" s="434"/>
      <c r="E15" s="111">
        <f>E16+E17</f>
        <v>-4191244</v>
      </c>
      <c r="F15" s="111">
        <f>F16+F17</f>
        <v>0</v>
      </c>
    </row>
    <row r="16" spans="1:6" s="62" customFormat="1" ht="16.5" customHeight="1">
      <c r="A16" s="50"/>
      <c r="B16" s="54"/>
      <c r="C16" s="76" t="s">
        <v>19</v>
      </c>
      <c r="D16" s="112" t="s">
        <v>56</v>
      </c>
      <c r="E16" s="41">
        <v>-4191244</v>
      </c>
      <c r="F16" s="41"/>
    </row>
    <row r="17" spans="1:6" s="62" customFormat="1" ht="16.5" customHeight="1">
      <c r="A17" s="50"/>
      <c r="B17" s="54"/>
      <c r="C17" s="76" t="s">
        <v>19</v>
      </c>
      <c r="D17" s="112" t="s">
        <v>57</v>
      </c>
      <c r="E17" s="41"/>
      <c r="F17" s="41"/>
    </row>
    <row r="18" spans="1:6" s="62" customFormat="1" ht="16.5" customHeight="1">
      <c r="A18" s="53">
        <v>6</v>
      </c>
      <c r="B18" s="432" t="s">
        <v>167</v>
      </c>
      <c r="C18" s="433"/>
      <c r="D18" s="434"/>
      <c r="E18" s="138">
        <f>E19+E20</f>
        <v>-904964</v>
      </c>
      <c r="F18" s="138">
        <f>F19+F20</f>
        <v>0</v>
      </c>
    </row>
    <row r="19" spans="1:6" s="62" customFormat="1" ht="16.5" customHeight="1">
      <c r="A19" s="50"/>
      <c r="B19" s="54"/>
      <c r="C19" s="76" t="s">
        <v>19</v>
      </c>
      <c r="D19" s="112" t="s">
        <v>58</v>
      </c>
      <c r="E19" s="139">
        <v>-775462</v>
      </c>
      <c r="F19" s="139"/>
    </row>
    <row r="20" spans="1:6" s="62" customFormat="1" ht="16.5" customHeight="1">
      <c r="A20" s="50"/>
      <c r="B20" s="54"/>
      <c r="C20" s="76" t="s">
        <v>19</v>
      </c>
      <c r="D20" s="112" t="s">
        <v>59</v>
      </c>
      <c r="E20" s="139">
        <v>-129502</v>
      </c>
      <c r="F20" s="139"/>
    </row>
    <row r="21" spans="1:6" s="62" customFormat="1" ht="16.5" customHeight="1">
      <c r="A21" s="80">
        <v>7</v>
      </c>
      <c r="B21" s="432" t="s">
        <v>168</v>
      </c>
      <c r="C21" s="433"/>
      <c r="D21" s="434"/>
      <c r="E21" s="108">
        <v>-650</v>
      </c>
      <c r="F21" s="108"/>
    </row>
    <row r="22" spans="1:6" s="62" customFormat="1" ht="16.5" customHeight="1">
      <c r="A22" s="80">
        <v>8</v>
      </c>
      <c r="B22" s="432" t="s">
        <v>60</v>
      </c>
      <c r="C22" s="433"/>
      <c r="D22" s="434"/>
      <c r="E22" s="110"/>
      <c r="F22" s="110"/>
    </row>
    <row r="23" spans="1:6" s="62" customFormat="1" ht="16.5" customHeight="1">
      <c r="A23" s="80">
        <v>9</v>
      </c>
      <c r="B23" s="18" t="s">
        <v>161</v>
      </c>
      <c r="C23" s="51"/>
      <c r="D23" s="52"/>
      <c r="E23" s="108">
        <v>-387742</v>
      </c>
      <c r="F23" s="108">
        <v>0</v>
      </c>
    </row>
    <row r="24" spans="1:6" s="62" customFormat="1" ht="16.5" customHeight="1">
      <c r="A24" s="80">
        <v>10</v>
      </c>
      <c r="B24" s="432" t="s">
        <v>169</v>
      </c>
      <c r="C24" s="433"/>
      <c r="D24" s="434"/>
      <c r="E24" s="42"/>
      <c r="F24" s="42"/>
    </row>
    <row r="25" spans="1:6" s="62" customFormat="1" ht="16.5" customHeight="1">
      <c r="A25" s="80">
        <v>11</v>
      </c>
      <c r="B25" s="432" t="s">
        <v>61</v>
      </c>
      <c r="C25" s="433"/>
      <c r="D25" s="434"/>
      <c r="E25" s="108">
        <f>E26+E27</f>
        <v>-514</v>
      </c>
      <c r="F25" s="108">
        <f>F26+F27</f>
        <v>0</v>
      </c>
    </row>
    <row r="26" spans="1:6" s="62" customFormat="1" ht="16.5" customHeight="1">
      <c r="A26" s="99"/>
      <c r="B26" s="54"/>
      <c r="C26" s="76" t="s">
        <v>19</v>
      </c>
      <c r="D26" s="113" t="s">
        <v>170</v>
      </c>
      <c r="E26" s="42">
        <v>-514</v>
      </c>
      <c r="F26" s="42">
        <v>0</v>
      </c>
    </row>
    <row r="27" spans="1:6" s="62" customFormat="1" ht="16.5" customHeight="1">
      <c r="A27" s="99"/>
      <c r="B27" s="54"/>
      <c r="C27" s="76" t="s">
        <v>19</v>
      </c>
      <c r="D27" s="113" t="s">
        <v>171</v>
      </c>
      <c r="E27" s="42"/>
      <c r="F27" s="42"/>
    </row>
    <row r="28" spans="1:6" s="62" customFormat="1" ht="16.5" customHeight="1">
      <c r="A28" s="80">
        <v>12</v>
      </c>
      <c r="B28" s="432" t="s">
        <v>62</v>
      </c>
      <c r="C28" s="433"/>
      <c r="D28" s="434"/>
      <c r="E28" s="108"/>
      <c r="F28" s="42"/>
    </row>
    <row r="29" spans="1:6" s="62" customFormat="1" ht="16.5" customHeight="1">
      <c r="A29" s="80">
        <v>13</v>
      </c>
      <c r="B29" s="432" t="s">
        <v>63</v>
      </c>
      <c r="C29" s="433"/>
      <c r="D29" s="434"/>
      <c r="E29" s="108">
        <f>E8+E9+E10+E11+E15+E18+E21+E23+E25+E28</f>
        <v>720486</v>
      </c>
      <c r="F29" s="108">
        <f>F8+F9+F11+F15+F18+F21+F23+F25</f>
        <v>0</v>
      </c>
    </row>
    <row r="30" spans="1:8" s="62" customFormat="1" ht="16.5" customHeight="1">
      <c r="A30" s="80">
        <v>14</v>
      </c>
      <c r="B30" s="432" t="s">
        <v>101</v>
      </c>
      <c r="C30" s="433"/>
      <c r="D30" s="434"/>
      <c r="E30" s="108"/>
      <c r="F30" s="108"/>
      <c r="H30" s="98"/>
    </row>
    <row r="31" spans="1:6" s="62" customFormat="1" ht="16.5" customHeight="1">
      <c r="A31" s="80"/>
      <c r="B31" s="54"/>
      <c r="C31" s="76" t="s">
        <v>19</v>
      </c>
      <c r="D31" s="113" t="s">
        <v>102</v>
      </c>
      <c r="E31" s="108">
        <v>-117982</v>
      </c>
      <c r="F31" s="108">
        <v>0</v>
      </c>
    </row>
    <row r="32" spans="1:6" s="62" customFormat="1" ht="16.5" customHeight="1">
      <c r="A32" s="80"/>
      <c r="B32" s="54"/>
      <c r="C32" s="76" t="s">
        <v>19</v>
      </c>
      <c r="D32" s="113" t="s">
        <v>172</v>
      </c>
      <c r="E32" s="108"/>
      <c r="F32" s="108"/>
    </row>
    <row r="33" spans="1:6" s="62" customFormat="1" ht="16.5" customHeight="1">
      <c r="A33" s="80"/>
      <c r="B33" s="54"/>
      <c r="C33" s="76" t="s">
        <v>19</v>
      </c>
      <c r="D33" s="113" t="s">
        <v>173</v>
      </c>
      <c r="E33" s="108"/>
      <c r="F33" s="108"/>
    </row>
    <row r="34" spans="1:6" s="62" customFormat="1" ht="16.5" customHeight="1">
      <c r="A34" s="80">
        <v>15</v>
      </c>
      <c r="B34" s="432" t="s">
        <v>64</v>
      </c>
      <c r="C34" s="433"/>
      <c r="D34" s="434"/>
      <c r="E34" s="42">
        <f>E29+E31</f>
        <v>602504</v>
      </c>
      <c r="F34" s="42">
        <f>F29+F31</f>
        <v>0</v>
      </c>
    </row>
    <row r="35" spans="1:6" s="62" customFormat="1" ht="16.5" customHeight="1">
      <c r="A35" s="80">
        <v>16</v>
      </c>
      <c r="B35" s="432" t="s">
        <v>65</v>
      </c>
      <c r="C35" s="433"/>
      <c r="D35" s="434"/>
      <c r="E35" s="42"/>
      <c r="F35" s="42"/>
    </row>
    <row r="36" spans="1:6" s="62" customFormat="1" ht="16.5" customHeight="1">
      <c r="A36" s="99"/>
      <c r="B36" s="54"/>
      <c r="C36" s="76" t="s">
        <v>19</v>
      </c>
      <c r="D36" s="113" t="s">
        <v>174</v>
      </c>
      <c r="E36" s="42"/>
      <c r="F36" s="42"/>
    </row>
    <row r="37" spans="1:6" s="62" customFormat="1" ht="16.5" customHeight="1">
      <c r="A37" s="99"/>
      <c r="B37" s="54"/>
      <c r="C37" s="76" t="s">
        <v>19</v>
      </c>
      <c r="D37" s="113" t="s">
        <v>66</v>
      </c>
      <c r="E37" s="42"/>
      <c r="F37" s="42"/>
    </row>
    <row r="38" spans="1:6" s="62" customFormat="1" ht="9.75" customHeight="1">
      <c r="A38" s="114"/>
      <c r="B38" s="114"/>
      <c r="C38" s="114"/>
      <c r="D38" s="100"/>
      <c r="E38" s="115"/>
      <c r="F38" s="115"/>
    </row>
    <row r="39" spans="1:6" s="62" customFormat="1" ht="15.75" customHeight="1">
      <c r="A39" s="114"/>
      <c r="B39" s="114"/>
      <c r="C39" s="114"/>
      <c r="D39" s="116" t="s">
        <v>175</v>
      </c>
      <c r="E39" s="115"/>
      <c r="F39" s="115"/>
    </row>
    <row r="40" spans="1:6" s="62" customFormat="1" ht="12" customHeight="1">
      <c r="A40" s="114"/>
      <c r="D40" s="100"/>
      <c r="E40" s="115"/>
      <c r="F40" s="115"/>
    </row>
    <row r="41" spans="1:6" s="62" customFormat="1" ht="15.75" customHeight="1">
      <c r="A41" s="80" t="s">
        <v>1</v>
      </c>
      <c r="B41" s="442" t="s">
        <v>183</v>
      </c>
      <c r="C41" s="443"/>
      <c r="D41" s="444"/>
      <c r="E41" s="42"/>
      <c r="F41" s="42"/>
    </row>
    <row r="42" spans="1:6" s="62" customFormat="1" ht="15.75" customHeight="1">
      <c r="A42" s="99">
        <v>1</v>
      </c>
      <c r="B42" s="432" t="s">
        <v>64</v>
      </c>
      <c r="C42" s="433"/>
      <c r="D42" s="434"/>
      <c r="E42" s="42">
        <f>E34</f>
        <v>602504</v>
      </c>
      <c r="F42" s="42">
        <f>F34</f>
        <v>0</v>
      </c>
    </row>
    <row r="43" spans="1:6" s="62" customFormat="1" ht="15.75" customHeight="1">
      <c r="A43" s="99"/>
      <c r="B43" s="439" t="s">
        <v>176</v>
      </c>
      <c r="C43" s="440"/>
      <c r="D43" s="441"/>
      <c r="E43" s="42"/>
      <c r="F43" s="42"/>
    </row>
    <row r="44" spans="1:6" s="62" customFormat="1" ht="15.75" customHeight="1">
      <c r="A44" s="99"/>
      <c r="B44" s="439" t="s">
        <v>184</v>
      </c>
      <c r="C44" s="440"/>
      <c r="D44" s="441"/>
      <c r="E44" s="42"/>
      <c r="F44" s="42"/>
    </row>
    <row r="45" spans="1:6" ht="12.75">
      <c r="A45" s="80"/>
      <c r="B45" s="439" t="s">
        <v>182</v>
      </c>
      <c r="C45" s="440"/>
      <c r="D45" s="441"/>
      <c r="E45" s="42"/>
      <c r="F45" s="42"/>
    </row>
    <row r="46" spans="1:6" ht="12.75">
      <c r="A46" s="80"/>
      <c r="B46" s="439" t="s">
        <v>181</v>
      </c>
      <c r="C46" s="440"/>
      <c r="D46" s="441"/>
      <c r="E46" s="42"/>
      <c r="F46" s="42"/>
    </row>
    <row r="47" spans="1:6" ht="12.75">
      <c r="A47" s="80"/>
      <c r="B47" s="439" t="s">
        <v>180</v>
      </c>
      <c r="C47" s="440"/>
      <c r="D47" s="441"/>
      <c r="E47" s="108"/>
      <c r="F47" s="108"/>
    </row>
    <row r="48" spans="1:6" ht="12.75">
      <c r="A48" s="80">
        <v>2</v>
      </c>
      <c r="B48" s="432" t="s">
        <v>177</v>
      </c>
      <c r="C48" s="433"/>
      <c r="D48" s="434"/>
      <c r="E48" s="108">
        <f>E42</f>
        <v>602504</v>
      </c>
      <c r="F48" s="108">
        <v>0</v>
      </c>
    </row>
    <row r="49" spans="1:6" ht="12.75">
      <c r="A49" s="80">
        <v>3</v>
      </c>
      <c r="B49" s="432" t="s">
        <v>179</v>
      </c>
      <c r="C49" s="433"/>
      <c r="D49" s="434"/>
      <c r="E49" s="108"/>
      <c r="F49" s="108"/>
    </row>
    <row r="50" spans="1:6" ht="12.75">
      <c r="A50" s="80"/>
      <c r="B50" s="439" t="s">
        <v>178</v>
      </c>
      <c r="C50" s="440"/>
      <c r="D50" s="441"/>
      <c r="E50" s="108"/>
      <c r="F50" s="108"/>
    </row>
    <row r="51" spans="1:6" ht="13.5" customHeight="1">
      <c r="A51" s="80"/>
      <c r="B51" s="439" t="s">
        <v>67</v>
      </c>
      <c r="C51" s="440"/>
      <c r="D51" s="441"/>
      <c r="E51" s="42"/>
      <c r="F51" s="42"/>
    </row>
  </sheetData>
  <sheetProtection password="CE84" sheet="1"/>
  <mergeCells count="31">
    <mergeCell ref="B45:D45"/>
    <mergeCell ref="B35:D35"/>
    <mergeCell ref="B47:D47"/>
    <mergeCell ref="B48:D48"/>
    <mergeCell ref="B49:D49"/>
    <mergeCell ref="B50:D50"/>
    <mergeCell ref="B51:D51"/>
    <mergeCell ref="B41:D41"/>
    <mergeCell ref="B42:D42"/>
    <mergeCell ref="B43:D43"/>
    <mergeCell ref="B44:D44"/>
    <mergeCell ref="B11:D11"/>
    <mergeCell ref="B15:D15"/>
    <mergeCell ref="B18:D18"/>
    <mergeCell ref="B21:D21"/>
    <mergeCell ref="B46:D46"/>
    <mergeCell ref="B25:D25"/>
    <mergeCell ref="B28:D28"/>
    <mergeCell ref="B29:D29"/>
    <mergeCell ref="B30:D30"/>
    <mergeCell ref="B34:D34"/>
    <mergeCell ref="B22:D22"/>
    <mergeCell ref="B24:D24"/>
    <mergeCell ref="B9:D9"/>
    <mergeCell ref="B10:D10"/>
    <mergeCell ref="A2:D2"/>
    <mergeCell ref="A3:F3"/>
    <mergeCell ref="A4:F4"/>
    <mergeCell ref="A6:A7"/>
    <mergeCell ref="B6:D7"/>
    <mergeCell ref="B8:D8"/>
  </mergeCells>
  <printOptions horizontalCentered="1" verticalCentered="1"/>
  <pageMargins left="0" right="0" top="0" bottom="0" header="0.29" footer="0.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.57421875" style="2" customWidth="1"/>
    <col min="2" max="2" width="3.7109375" style="2" customWidth="1"/>
    <col min="3" max="3" width="57.8515625" style="66" customWidth="1"/>
    <col min="4" max="4" width="9.140625" style="90" customWidth="1"/>
    <col min="5" max="5" width="10.28125" style="90" customWidth="1"/>
    <col min="6" max="6" width="1.421875" style="66" customWidth="1"/>
    <col min="7" max="7" width="10.7109375" style="66" bestFit="1" customWidth="1"/>
    <col min="8" max="16384" width="9.140625" style="66" customWidth="1"/>
  </cols>
  <sheetData>
    <row r="1" spans="1:6" s="62" customFormat="1" ht="18">
      <c r="A1" s="17" t="s">
        <v>594</v>
      </c>
      <c r="B1" s="22"/>
      <c r="C1" s="22"/>
      <c r="D1" s="23"/>
      <c r="E1" s="24" t="s">
        <v>205</v>
      </c>
      <c r="F1" s="189"/>
    </row>
    <row r="2" spans="1:6" s="62" customFormat="1" ht="7.5" customHeight="1">
      <c r="A2" s="17"/>
      <c r="B2" s="22"/>
      <c r="C2" s="22"/>
      <c r="D2" s="23"/>
      <c r="E2" s="24"/>
      <c r="F2" s="189"/>
    </row>
    <row r="3" spans="1:4" ht="18">
      <c r="A3" s="445" t="s">
        <v>68</v>
      </c>
      <c r="B3" s="445"/>
      <c r="C3" s="445"/>
      <c r="D3" s="445"/>
    </row>
    <row r="4" spans="1:4" ht="9" customHeight="1">
      <c r="A4" s="446" t="s">
        <v>206</v>
      </c>
      <c r="B4" s="446"/>
      <c r="C4" s="446"/>
      <c r="D4" s="446"/>
    </row>
    <row r="5" ht="7.5" customHeight="1"/>
    <row r="6" spans="1:5" s="62" customFormat="1" ht="15">
      <c r="A6" s="190"/>
      <c r="B6" s="191"/>
      <c r="C6" s="192"/>
      <c r="D6" s="193">
        <v>2017</v>
      </c>
      <c r="E6" s="193">
        <v>2016</v>
      </c>
    </row>
    <row r="7" spans="1:5" s="62" customFormat="1" ht="15.75" customHeight="1">
      <c r="A7" s="194" t="s">
        <v>69</v>
      </c>
      <c r="B7" s="195" t="s">
        <v>70</v>
      </c>
      <c r="C7" s="196"/>
      <c r="D7" s="121"/>
      <c r="E7" s="121"/>
    </row>
    <row r="8" spans="1:5" s="62" customFormat="1" ht="15.75" customHeight="1">
      <c r="A8" s="99"/>
      <c r="B8" s="195"/>
      <c r="C8" s="74" t="s">
        <v>207</v>
      </c>
      <c r="D8" s="121">
        <f>Rezultati!E29</f>
        <v>720486</v>
      </c>
      <c r="E8" s="197">
        <v>0</v>
      </c>
    </row>
    <row r="9" spans="1:5" s="62" customFormat="1" ht="15.75" customHeight="1">
      <c r="A9" s="99"/>
      <c r="B9" s="195"/>
      <c r="C9" s="74" t="s">
        <v>208</v>
      </c>
      <c r="D9" s="121">
        <f>Rezultati!E31</f>
        <v>-117982</v>
      </c>
      <c r="E9" s="197">
        <v>0</v>
      </c>
    </row>
    <row r="10" spans="1:5" s="62" customFormat="1" ht="15.75" customHeight="1">
      <c r="A10" s="99"/>
      <c r="B10" s="195"/>
      <c r="C10" s="74" t="s">
        <v>209</v>
      </c>
      <c r="D10" s="121">
        <f>-1*Rezultati!E21</f>
        <v>650</v>
      </c>
      <c r="E10" s="197">
        <v>0</v>
      </c>
    </row>
    <row r="11" spans="1:5" s="62" customFormat="1" ht="15.75" customHeight="1">
      <c r="A11" s="99"/>
      <c r="B11" s="195"/>
      <c r="C11" s="74" t="s">
        <v>210</v>
      </c>
      <c r="D11" s="121"/>
      <c r="E11" s="197"/>
    </row>
    <row r="12" spans="1:5" s="62" customFormat="1" ht="15.75" customHeight="1">
      <c r="A12" s="99"/>
      <c r="B12" s="195"/>
      <c r="C12" s="74" t="s">
        <v>211</v>
      </c>
      <c r="D12" s="121"/>
      <c r="E12" s="197"/>
    </row>
    <row r="13" spans="1:5" s="62" customFormat="1" ht="15.75" customHeight="1">
      <c r="A13" s="99"/>
      <c r="B13" s="195"/>
      <c r="C13" s="74" t="s">
        <v>212</v>
      </c>
      <c r="D13" s="121"/>
      <c r="E13" s="197"/>
    </row>
    <row r="14" spans="1:5" s="62" customFormat="1" ht="15.75" customHeight="1">
      <c r="A14" s="99"/>
      <c r="B14" s="195"/>
      <c r="C14" s="74" t="s">
        <v>213</v>
      </c>
      <c r="D14" s="121">
        <v>-6674400</v>
      </c>
      <c r="E14" s="197">
        <v>0</v>
      </c>
    </row>
    <row r="15" spans="1:5" s="62" customFormat="1" ht="15.75" customHeight="1">
      <c r="A15" s="99"/>
      <c r="B15" s="195"/>
      <c r="C15" s="74" t="s">
        <v>214</v>
      </c>
      <c r="D15" s="121">
        <v>0</v>
      </c>
      <c r="E15" s="197">
        <v>0</v>
      </c>
    </row>
    <row r="16" spans="1:5" s="62" customFormat="1" ht="15.75" customHeight="1">
      <c r="A16" s="99"/>
      <c r="B16" s="195"/>
      <c r="C16" s="74" t="s">
        <v>215</v>
      </c>
      <c r="D16" s="121">
        <v>638736</v>
      </c>
      <c r="E16" s="198">
        <v>0</v>
      </c>
    </row>
    <row r="17" spans="1:5" s="62" customFormat="1" ht="15.75" customHeight="1">
      <c r="A17" s="99"/>
      <c r="B17" s="195"/>
      <c r="C17" s="74" t="s">
        <v>216</v>
      </c>
      <c r="D17" s="121">
        <v>29853</v>
      </c>
      <c r="E17" s="121">
        <v>0</v>
      </c>
    </row>
    <row r="18" spans="1:5" s="62" customFormat="1" ht="15.75" customHeight="1">
      <c r="A18" s="99"/>
      <c r="B18" s="195" t="s">
        <v>72</v>
      </c>
      <c r="C18" s="196"/>
      <c r="D18" s="127">
        <f>SUM(D8:D17)</f>
        <v>-5402657</v>
      </c>
      <c r="E18" s="127">
        <f>SUM(E8:E17)</f>
        <v>0</v>
      </c>
    </row>
    <row r="19" spans="1:5" s="62" customFormat="1" ht="15.75" customHeight="1">
      <c r="A19" s="194" t="s">
        <v>69</v>
      </c>
      <c r="B19" s="195" t="s">
        <v>73</v>
      </c>
      <c r="C19" s="196"/>
      <c r="D19" s="121"/>
      <c r="E19" s="197"/>
    </row>
    <row r="20" spans="1:5" s="62" customFormat="1" ht="15.75" customHeight="1">
      <c r="A20" s="99"/>
      <c r="B20" s="195"/>
      <c r="C20" s="196" t="s">
        <v>74</v>
      </c>
      <c r="D20" s="121"/>
      <c r="E20" s="197"/>
    </row>
    <row r="21" spans="1:5" s="62" customFormat="1" ht="15.75" customHeight="1">
      <c r="A21" s="99"/>
      <c r="B21" s="195"/>
      <c r="C21" s="196" t="s">
        <v>75</v>
      </c>
      <c r="D21" s="121"/>
      <c r="E21" s="197"/>
    </row>
    <row r="22" spans="1:5" s="62" customFormat="1" ht="15.75" customHeight="1">
      <c r="A22" s="99"/>
      <c r="B22" s="195"/>
      <c r="C22" s="196" t="s">
        <v>76</v>
      </c>
      <c r="D22" s="121">
        <v>-31155</v>
      </c>
      <c r="E22" s="197">
        <v>0</v>
      </c>
    </row>
    <row r="23" spans="1:5" s="62" customFormat="1" ht="15.75" customHeight="1">
      <c r="A23" s="99"/>
      <c r="B23" s="195"/>
      <c r="C23" s="196" t="s">
        <v>77</v>
      </c>
      <c r="D23" s="121"/>
      <c r="E23" s="197"/>
    </row>
    <row r="24" spans="1:5" s="62" customFormat="1" ht="15.75" customHeight="1">
      <c r="A24" s="99"/>
      <c r="B24" s="195"/>
      <c r="C24" s="196" t="s">
        <v>78</v>
      </c>
      <c r="D24" s="121"/>
      <c r="E24" s="197"/>
    </row>
    <row r="25" spans="1:5" s="62" customFormat="1" ht="15.75" customHeight="1">
      <c r="A25" s="99"/>
      <c r="B25" s="195"/>
      <c r="C25" s="196" t="s">
        <v>79</v>
      </c>
      <c r="D25" s="121"/>
      <c r="E25" s="197"/>
    </row>
    <row r="26" spans="1:5" s="62" customFormat="1" ht="15.75" customHeight="1">
      <c r="A26" s="99"/>
      <c r="B26" s="195"/>
      <c r="C26" s="196" t="s">
        <v>80</v>
      </c>
      <c r="D26" s="121"/>
      <c r="E26" s="197"/>
    </row>
    <row r="27" spans="1:5" s="62" customFormat="1" ht="15.75" customHeight="1">
      <c r="A27" s="99"/>
      <c r="B27" s="195" t="s">
        <v>81</v>
      </c>
      <c r="C27" s="196"/>
      <c r="D27" s="127">
        <f>SUM(D21:D26)</f>
        <v>-31155</v>
      </c>
      <c r="E27" s="127">
        <f>SUM(E21:E26)</f>
        <v>0</v>
      </c>
    </row>
    <row r="28" spans="1:5" s="62" customFormat="1" ht="15.75" customHeight="1">
      <c r="A28" s="194" t="s">
        <v>69</v>
      </c>
      <c r="B28" s="195" t="s">
        <v>82</v>
      </c>
      <c r="C28" s="196"/>
      <c r="D28" s="121"/>
      <c r="E28" s="197"/>
    </row>
    <row r="29" spans="1:5" s="62" customFormat="1" ht="15.75" customHeight="1">
      <c r="A29" s="99"/>
      <c r="B29" s="195"/>
      <c r="C29" s="196" t="s">
        <v>83</v>
      </c>
      <c r="D29" s="121">
        <v>10000</v>
      </c>
      <c r="E29" s="197">
        <v>0</v>
      </c>
    </row>
    <row r="30" spans="1:5" s="62" customFormat="1" ht="15.75" customHeight="1">
      <c r="A30" s="99"/>
      <c r="B30" s="195"/>
      <c r="C30" s="196" t="s">
        <v>84</v>
      </c>
      <c r="D30" s="121"/>
      <c r="E30" s="197"/>
    </row>
    <row r="31" spans="1:5" s="62" customFormat="1" ht="15.75" customHeight="1">
      <c r="A31" s="99"/>
      <c r="B31" s="195"/>
      <c r="C31" s="196" t="s">
        <v>85</v>
      </c>
      <c r="D31" s="121">
        <v>5498521</v>
      </c>
      <c r="E31" s="121">
        <v>0</v>
      </c>
    </row>
    <row r="32" spans="1:7" s="62" customFormat="1" ht="15.75" customHeight="1">
      <c r="A32" s="99"/>
      <c r="B32" s="195"/>
      <c r="C32" s="196" t="s">
        <v>86</v>
      </c>
      <c r="D32" s="121"/>
      <c r="E32" s="197"/>
      <c r="G32" s="98"/>
    </row>
    <row r="33" spans="1:7" s="62" customFormat="1" ht="15.75" customHeight="1">
      <c r="A33" s="99"/>
      <c r="B33" s="195"/>
      <c r="C33" s="196" t="s">
        <v>87</v>
      </c>
      <c r="D33" s="121"/>
      <c r="E33" s="197"/>
      <c r="G33" s="98"/>
    </row>
    <row r="34" spans="1:7" s="62" customFormat="1" ht="15.75" customHeight="1">
      <c r="A34" s="99"/>
      <c r="B34" s="195"/>
      <c r="C34" s="196" t="s">
        <v>88</v>
      </c>
      <c r="D34" s="121"/>
      <c r="E34" s="197"/>
      <c r="G34" s="98"/>
    </row>
    <row r="35" spans="1:5" s="62" customFormat="1" ht="15.75" customHeight="1">
      <c r="A35" s="99"/>
      <c r="B35" s="195"/>
      <c r="C35" s="196" t="s">
        <v>89</v>
      </c>
      <c r="D35" s="121"/>
      <c r="E35" s="197"/>
    </row>
    <row r="36" spans="1:7" s="62" customFormat="1" ht="15.75" customHeight="1">
      <c r="A36" s="99"/>
      <c r="B36" s="195"/>
      <c r="C36" s="196" t="s">
        <v>90</v>
      </c>
      <c r="D36" s="121"/>
      <c r="E36" s="197"/>
      <c r="G36" s="98"/>
    </row>
    <row r="37" spans="1:5" s="62" customFormat="1" ht="15.75" customHeight="1">
      <c r="A37" s="99"/>
      <c r="B37" s="195"/>
      <c r="C37" s="196" t="s">
        <v>71</v>
      </c>
      <c r="D37" s="121"/>
      <c r="E37" s="197"/>
    </row>
    <row r="38" spans="1:8" s="62" customFormat="1" ht="15.75" customHeight="1">
      <c r="A38" s="99"/>
      <c r="B38" s="195"/>
      <c r="C38" s="196" t="s">
        <v>91</v>
      </c>
      <c r="D38" s="121"/>
      <c r="E38" s="197"/>
      <c r="G38" s="98"/>
      <c r="H38" s="98"/>
    </row>
    <row r="39" spans="1:7" s="62" customFormat="1" ht="15.75" customHeight="1">
      <c r="A39" s="99"/>
      <c r="B39" s="195" t="s">
        <v>92</v>
      </c>
      <c r="C39" s="196"/>
      <c r="D39" s="127">
        <f>SUM(D29:D38)</f>
        <v>5508521</v>
      </c>
      <c r="E39" s="127">
        <f>SUM(E31:E38)</f>
        <v>0</v>
      </c>
      <c r="G39" s="98"/>
    </row>
    <row r="40" spans="1:5" s="62" customFormat="1" ht="15.75" customHeight="1">
      <c r="A40" s="99"/>
      <c r="B40" s="195"/>
      <c r="C40" s="196"/>
      <c r="D40" s="121"/>
      <c r="E40" s="197"/>
    </row>
    <row r="41" spans="1:7" s="62" customFormat="1" ht="15.75" customHeight="1">
      <c r="A41" s="99"/>
      <c r="B41" s="195" t="s">
        <v>217</v>
      </c>
      <c r="C41" s="196"/>
      <c r="D41" s="127">
        <f>D43-D42</f>
        <v>74909</v>
      </c>
      <c r="E41" s="199">
        <f>E43-E42</f>
        <v>0</v>
      </c>
      <c r="G41" s="98">
        <f>D18+D27+D39</f>
        <v>74709</v>
      </c>
    </row>
    <row r="42" spans="1:5" s="62" customFormat="1" ht="15.75" customHeight="1">
      <c r="A42" s="99"/>
      <c r="B42" s="195" t="s">
        <v>229</v>
      </c>
      <c r="C42" s="196"/>
      <c r="D42" s="121">
        <f>'[1]Aktivet'!G8</f>
        <v>0</v>
      </c>
      <c r="E42" s="197">
        <v>0</v>
      </c>
    </row>
    <row r="43" spans="1:5" s="62" customFormat="1" ht="15.75" customHeight="1">
      <c r="A43" s="99"/>
      <c r="B43" s="195" t="s">
        <v>230</v>
      </c>
      <c r="C43" s="196"/>
      <c r="D43" s="127">
        <f>Aktivet!F8</f>
        <v>74909</v>
      </c>
      <c r="E43" s="199">
        <f>D42</f>
        <v>0</v>
      </c>
    </row>
  </sheetData>
  <sheetProtection password="CE84" sheet="1"/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2.8515625" style="0" customWidth="1"/>
    <col min="2" max="2" width="33.00390625" style="0" customWidth="1"/>
    <col min="3" max="3" width="14.00390625" style="0" customWidth="1"/>
    <col min="4" max="4" width="11.57421875" style="0" customWidth="1"/>
    <col min="5" max="5" width="14.421875" style="0" customWidth="1"/>
    <col min="6" max="6" width="13.57421875" style="0" customWidth="1"/>
    <col min="7" max="7" width="11.421875" style="0" customWidth="1"/>
    <col min="8" max="8" width="11.57421875" style="0" customWidth="1"/>
    <col min="9" max="9" width="15.7109375" style="0" customWidth="1"/>
  </cols>
  <sheetData>
    <row r="1" spans="2:8" ht="18">
      <c r="B1" s="17" t="s">
        <v>594</v>
      </c>
      <c r="C1" s="22"/>
      <c r="D1" s="22"/>
      <c r="E1" s="23"/>
      <c r="G1" s="62"/>
      <c r="H1" s="59" t="s">
        <v>145</v>
      </c>
    </row>
    <row r="2" spans="2:5" ht="15.75">
      <c r="B2" s="421"/>
      <c r="C2" s="421"/>
      <c r="D2" s="421"/>
      <c r="E2" s="421"/>
    </row>
    <row r="3" spans="1:9" ht="15">
      <c r="A3" s="447" t="s">
        <v>225</v>
      </c>
      <c r="B3" s="447"/>
      <c r="C3" s="447"/>
      <c r="D3" s="447"/>
      <c r="E3" s="447"/>
      <c r="F3" s="447"/>
      <c r="G3" s="447"/>
      <c r="H3" s="447"/>
      <c r="I3" s="447"/>
    </row>
    <row r="5" spans="2:8" ht="14.25">
      <c r="B5" s="3" t="s">
        <v>197</v>
      </c>
      <c r="G5" s="1"/>
      <c r="H5" s="1"/>
    </row>
    <row r="6" ht="13.5" thickBot="1"/>
    <row r="7" spans="1:9" ht="19.5" customHeight="1" thickTop="1">
      <c r="A7" s="55"/>
      <c r="B7" s="4"/>
      <c r="C7" s="117" t="s">
        <v>10</v>
      </c>
      <c r="D7" s="117" t="s">
        <v>11</v>
      </c>
      <c r="E7" s="118" t="s">
        <v>93</v>
      </c>
      <c r="F7" s="117" t="s">
        <v>14</v>
      </c>
      <c r="G7" s="117" t="s">
        <v>118</v>
      </c>
      <c r="H7" s="117" t="s">
        <v>13</v>
      </c>
      <c r="I7" s="119" t="s">
        <v>94</v>
      </c>
    </row>
    <row r="8" spans="1:9" ht="19.5" customHeight="1">
      <c r="A8" s="5" t="s">
        <v>2</v>
      </c>
      <c r="B8" s="120" t="s">
        <v>198</v>
      </c>
      <c r="C8" s="127"/>
      <c r="D8" s="127"/>
      <c r="E8" s="127"/>
      <c r="F8" s="127"/>
      <c r="G8" s="127"/>
      <c r="H8" s="205"/>
      <c r="I8" s="123"/>
    </row>
    <row r="9" spans="1:9" ht="19.5" customHeight="1">
      <c r="A9" s="124"/>
      <c r="B9" s="125" t="s">
        <v>199</v>
      </c>
      <c r="C9" s="121"/>
      <c r="D9" s="121"/>
      <c r="E9" s="121"/>
      <c r="F9" s="121"/>
      <c r="G9" s="121"/>
      <c r="H9" s="122"/>
      <c r="I9" s="123"/>
    </row>
    <row r="10" spans="1:9" ht="19.5" customHeight="1">
      <c r="A10" s="5" t="s">
        <v>3</v>
      </c>
      <c r="B10" s="126" t="s">
        <v>227</v>
      </c>
      <c r="C10" s="127">
        <f>C8</f>
        <v>0</v>
      </c>
      <c r="D10" s="127"/>
      <c r="E10" s="127"/>
      <c r="F10" s="127">
        <f>G8</f>
        <v>0</v>
      </c>
      <c r="G10" s="127"/>
      <c r="H10" s="127">
        <f>C10+F10</f>
        <v>0</v>
      </c>
      <c r="I10" s="123"/>
    </row>
    <row r="11" spans="1:9" ht="19.5" customHeight="1">
      <c r="A11" s="128">
        <v>1</v>
      </c>
      <c r="B11" s="129" t="s">
        <v>200</v>
      </c>
      <c r="C11" s="130"/>
      <c r="D11" s="130"/>
      <c r="E11" s="130"/>
      <c r="F11" s="130"/>
      <c r="G11" s="130"/>
      <c r="H11" s="131"/>
      <c r="I11" s="123"/>
    </row>
    <row r="12" spans="1:9" ht="19.5" customHeight="1">
      <c r="A12" s="128">
        <v>2</v>
      </c>
      <c r="B12" s="129" t="s">
        <v>201</v>
      </c>
      <c r="C12" s="130"/>
      <c r="D12" s="130"/>
      <c r="E12" s="130"/>
      <c r="F12" s="130"/>
      <c r="G12" s="130"/>
      <c r="H12" s="131"/>
      <c r="I12" s="123"/>
    </row>
    <row r="13" spans="1:9" ht="19.5" customHeight="1">
      <c r="A13" s="128" t="s">
        <v>9</v>
      </c>
      <c r="B13" s="132" t="s">
        <v>203</v>
      </c>
      <c r="C13" s="130"/>
      <c r="D13" s="130"/>
      <c r="E13" s="130"/>
      <c r="F13" s="130"/>
      <c r="G13" s="130"/>
      <c r="H13" s="131"/>
      <c r="I13" s="123"/>
    </row>
    <row r="14" spans="1:9" ht="19.5" customHeight="1">
      <c r="A14" s="128">
        <v>1</v>
      </c>
      <c r="B14" s="129" t="s">
        <v>195</v>
      </c>
      <c r="C14" s="130"/>
      <c r="D14" s="130"/>
      <c r="E14" s="130"/>
      <c r="F14" s="130"/>
      <c r="G14" s="130"/>
      <c r="H14" s="131"/>
      <c r="I14" s="123"/>
    </row>
    <row r="15" spans="1:9" ht="19.5" customHeight="1">
      <c r="A15" s="128">
        <v>2</v>
      </c>
      <c r="B15" s="129" t="s">
        <v>196</v>
      </c>
      <c r="C15" s="130"/>
      <c r="D15" s="130"/>
      <c r="E15" s="130"/>
      <c r="F15" s="130"/>
      <c r="G15" s="130"/>
      <c r="H15" s="131"/>
      <c r="I15" s="123"/>
    </row>
    <row r="16" spans="1:9" ht="19.5" customHeight="1">
      <c r="A16" s="128" t="s">
        <v>95</v>
      </c>
      <c r="B16" s="132" t="s">
        <v>202</v>
      </c>
      <c r="C16" s="130"/>
      <c r="D16" s="130"/>
      <c r="E16" s="130"/>
      <c r="F16" s="185"/>
      <c r="G16" s="130"/>
      <c r="H16" s="131"/>
      <c r="I16" s="123"/>
    </row>
    <row r="17" spans="1:9" ht="19.5" customHeight="1">
      <c r="A17" s="128" t="s">
        <v>96</v>
      </c>
      <c r="B17" s="120" t="s">
        <v>219</v>
      </c>
      <c r="C17" s="133">
        <f>SUM(C10:C16)</f>
        <v>0</v>
      </c>
      <c r="D17" s="133">
        <f>SUM(D10:D16)</f>
        <v>0</v>
      </c>
      <c r="E17" s="133">
        <f>SUM(E10:E16)</f>
        <v>0</v>
      </c>
      <c r="F17" s="133">
        <f>G11+F10</f>
        <v>0</v>
      </c>
      <c r="G17" s="133"/>
      <c r="H17" s="133">
        <f>SUM(H10:H16)</f>
        <v>0</v>
      </c>
      <c r="I17" s="123"/>
    </row>
    <row r="18" spans="1:9" ht="19.5" customHeight="1">
      <c r="A18" s="128"/>
      <c r="B18" s="134" t="s">
        <v>199</v>
      </c>
      <c r="C18" s="130"/>
      <c r="D18" s="130"/>
      <c r="E18" s="130"/>
      <c r="F18" s="130"/>
      <c r="G18" s="130"/>
      <c r="H18" s="131"/>
      <c r="I18" s="123"/>
    </row>
    <row r="19" spans="1:9" ht="19.5" customHeight="1">
      <c r="A19" s="128" t="s">
        <v>97</v>
      </c>
      <c r="B19" s="126" t="s">
        <v>595</v>
      </c>
      <c r="C19" s="130">
        <f>C17</f>
        <v>0</v>
      </c>
      <c r="D19" s="130">
        <f>D17</f>
        <v>0</v>
      </c>
      <c r="E19" s="130">
        <f>E17</f>
        <v>0</v>
      </c>
      <c r="F19" s="130">
        <f>F17</f>
        <v>0</v>
      </c>
      <c r="G19" s="130"/>
      <c r="H19" s="131">
        <f>H17</f>
        <v>0</v>
      </c>
      <c r="I19" s="123"/>
    </row>
    <row r="20" spans="1:9" ht="19.5" customHeight="1">
      <c r="A20" s="128">
        <v>1</v>
      </c>
      <c r="B20" s="129" t="s">
        <v>200</v>
      </c>
      <c r="C20" s="130"/>
      <c r="D20" s="130"/>
      <c r="E20" s="130"/>
      <c r="F20" s="130"/>
      <c r="G20" s="130">
        <f>Rezultati!E34</f>
        <v>602504</v>
      </c>
      <c r="H20" s="131">
        <f>G20</f>
        <v>602504</v>
      </c>
      <c r="I20" s="123"/>
    </row>
    <row r="21" spans="1:9" ht="19.5" customHeight="1">
      <c r="A21" s="128">
        <v>2</v>
      </c>
      <c r="B21" s="129" t="s">
        <v>201</v>
      </c>
      <c r="C21" s="130"/>
      <c r="D21" s="130"/>
      <c r="E21" s="130"/>
      <c r="F21" s="130"/>
      <c r="G21" s="130"/>
      <c r="H21" s="131"/>
      <c r="I21" s="123"/>
    </row>
    <row r="22" spans="1:9" ht="19.5" customHeight="1">
      <c r="A22" s="128" t="s">
        <v>98</v>
      </c>
      <c r="B22" s="132" t="s">
        <v>203</v>
      </c>
      <c r="C22" s="130"/>
      <c r="D22" s="130"/>
      <c r="E22" s="130"/>
      <c r="F22" s="130"/>
      <c r="G22" s="130"/>
      <c r="H22" s="131"/>
      <c r="I22" s="123"/>
    </row>
    <row r="23" spans="1:9" ht="19.5" customHeight="1">
      <c r="A23" s="128">
        <v>1</v>
      </c>
      <c r="B23" s="129" t="s">
        <v>195</v>
      </c>
      <c r="C23" s="130">
        <v>10000</v>
      </c>
      <c r="D23" s="130"/>
      <c r="E23" s="130"/>
      <c r="F23" s="130"/>
      <c r="G23" s="130"/>
      <c r="H23" s="131"/>
      <c r="I23" s="123"/>
    </row>
    <row r="24" spans="1:9" ht="19.5" customHeight="1">
      <c r="A24" s="128">
        <v>2</v>
      </c>
      <c r="B24" s="129" t="s">
        <v>196</v>
      </c>
      <c r="C24" s="130"/>
      <c r="D24" s="130"/>
      <c r="E24" s="130"/>
      <c r="F24" s="130"/>
      <c r="G24" s="130"/>
      <c r="H24" s="131"/>
      <c r="I24" s="123"/>
    </row>
    <row r="25" spans="1:9" ht="19.5" customHeight="1">
      <c r="A25" s="128" t="s">
        <v>99</v>
      </c>
      <c r="B25" s="132" t="s">
        <v>202</v>
      </c>
      <c r="C25" s="121"/>
      <c r="D25" s="121"/>
      <c r="E25" s="121"/>
      <c r="F25" s="186"/>
      <c r="G25" s="121"/>
      <c r="H25" s="121"/>
      <c r="I25" s="123"/>
    </row>
    <row r="26" spans="1:9" ht="19.5" customHeight="1" thickBot="1">
      <c r="A26" s="135" t="s">
        <v>100</v>
      </c>
      <c r="B26" s="136" t="s">
        <v>228</v>
      </c>
      <c r="C26" s="176">
        <f>Pasivet!F39</f>
        <v>10000</v>
      </c>
      <c r="D26" s="176">
        <f>D19+D20+D21+D22+D23+D24+D25</f>
        <v>0</v>
      </c>
      <c r="E26" s="176">
        <f>E19+E20+E21+E22+E23+E24+E25</f>
        <v>0</v>
      </c>
      <c r="F26" s="176">
        <f>F19+F25</f>
        <v>0</v>
      </c>
      <c r="G26" s="176">
        <f>G20</f>
        <v>602504</v>
      </c>
      <c r="H26" s="176">
        <f>G26+F26+E26+C26</f>
        <v>612504</v>
      </c>
      <c r="I26" s="137"/>
    </row>
    <row r="27" ht="13.5" thickTop="1"/>
  </sheetData>
  <sheetProtection password="CE84" sheet="1"/>
  <mergeCells count="2">
    <mergeCell ref="B2:E2"/>
    <mergeCell ref="A3:I3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2"/>
  <sheetViews>
    <sheetView zoomScalePageLayoutView="0" workbookViewId="0" topLeftCell="E7">
      <selection activeCell="N282" sqref="N281:N282"/>
    </sheetView>
  </sheetViews>
  <sheetFormatPr defaultColWidth="9.140625" defaultRowHeight="12.75"/>
  <cols>
    <col min="1" max="1" width="2.421875" style="159" customWidth="1"/>
    <col min="2" max="2" width="3.8515625" style="155" customWidth="1"/>
    <col min="3" max="3" width="2.00390625" style="159" customWidth="1"/>
    <col min="4" max="4" width="3.421875" style="159" customWidth="1"/>
    <col min="5" max="5" width="13.7109375" style="159" customWidth="1"/>
    <col min="6" max="6" width="10.57421875" style="159" customWidth="1"/>
    <col min="7" max="8" width="8.7109375" style="159" customWidth="1"/>
    <col min="9" max="9" width="4.00390625" style="159" customWidth="1"/>
    <col min="10" max="10" width="10.28125" style="159" customWidth="1"/>
    <col min="11" max="11" width="10.421875" style="175" customWidth="1"/>
    <col min="12" max="12" width="12.57421875" style="175" customWidth="1"/>
    <col min="13" max="13" width="9.7109375" style="145" customWidth="1"/>
    <col min="14" max="16384" width="9.140625" style="145" customWidth="1"/>
  </cols>
  <sheetData>
    <row r="1" spans="1:12" ht="12.75">
      <c r="A1" s="145"/>
      <c r="B1" s="145"/>
      <c r="C1" s="145"/>
      <c r="D1" s="145"/>
      <c r="E1" s="146"/>
      <c r="F1" s="146"/>
      <c r="G1" s="146"/>
      <c r="H1" s="146"/>
      <c r="I1" s="146"/>
      <c r="J1" s="146"/>
      <c r="K1" s="147"/>
      <c r="L1" s="147"/>
    </row>
    <row r="2" spans="1:12" ht="12.75">
      <c r="A2" s="148"/>
      <c r="B2" s="149"/>
      <c r="C2" s="149"/>
      <c r="D2" s="149"/>
      <c r="E2" s="150"/>
      <c r="F2" s="150"/>
      <c r="G2" s="150"/>
      <c r="H2" s="150"/>
      <c r="I2" s="150"/>
      <c r="J2" s="150"/>
      <c r="K2" s="151"/>
      <c r="L2" s="206"/>
    </row>
    <row r="3" spans="1:12" ht="18">
      <c r="A3" s="480" t="s">
        <v>117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2"/>
    </row>
    <row r="4" spans="1:12" ht="18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4"/>
    </row>
    <row r="5" spans="1:12" ht="18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</row>
    <row r="6" spans="1:12" ht="15.75">
      <c r="A6" s="207"/>
      <c r="B6" s="160"/>
      <c r="C6" s="208" t="s">
        <v>231</v>
      </c>
      <c r="D6" s="209"/>
      <c r="E6" s="210" t="s">
        <v>232</v>
      </c>
      <c r="F6" s="156"/>
      <c r="G6" s="156"/>
      <c r="H6" s="156"/>
      <c r="I6" s="156"/>
      <c r="J6" s="156"/>
      <c r="K6" s="157"/>
      <c r="L6" s="211"/>
    </row>
    <row r="7" spans="1:12" ht="12.75">
      <c r="A7" s="207"/>
      <c r="B7" s="212"/>
      <c r="C7" s="158"/>
      <c r="D7" s="209"/>
      <c r="E7" s="156"/>
      <c r="F7" s="156"/>
      <c r="G7" s="156"/>
      <c r="H7" s="156"/>
      <c r="I7" s="156"/>
      <c r="J7" s="156"/>
      <c r="K7" s="157"/>
      <c r="L7" s="211"/>
    </row>
    <row r="8" spans="1:12" ht="12.75">
      <c r="A8" s="207"/>
      <c r="B8" s="213">
        <v>1</v>
      </c>
      <c r="C8" s="156" t="s">
        <v>233</v>
      </c>
      <c r="D8" s="209"/>
      <c r="E8" s="156"/>
      <c r="F8" s="156"/>
      <c r="G8" s="156"/>
      <c r="H8" s="156"/>
      <c r="I8" s="156"/>
      <c r="J8" s="156"/>
      <c r="K8" s="157"/>
      <c r="L8" s="211"/>
    </row>
    <row r="9" spans="1:12" ht="12.75">
      <c r="A9" s="207"/>
      <c r="B9" s="213">
        <v>2</v>
      </c>
      <c r="C9" s="158" t="s">
        <v>234</v>
      </c>
      <c r="D9" s="209"/>
      <c r="E9" s="156"/>
      <c r="F9" s="156"/>
      <c r="G9" s="156"/>
      <c r="H9" s="156"/>
      <c r="I9" s="156"/>
      <c r="J9" s="156"/>
      <c r="K9" s="157"/>
      <c r="L9" s="211"/>
    </row>
    <row r="10" spans="1:12" ht="12.75">
      <c r="A10" s="207"/>
      <c r="B10" s="158">
        <v>3</v>
      </c>
      <c r="C10" s="158" t="s">
        <v>235</v>
      </c>
      <c r="D10" s="209"/>
      <c r="E10" s="156"/>
      <c r="F10" s="156"/>
      <c r="G10" s="156"/>
      <c r="H10" s="156"/>
      <c r="I10" s="156"/>
      <c r="J10" s="156"/>
      <c r="K10" s="157"/>
      <c r="L10" s="211"/>
    </row>
    <row r="11" spans="1:12" ht="12.75">
      <c r="A11" s="214"/>
      <c r="B11" s="158">
        <v>4</v>
      </c>
      <c r="C11" s="158" t="s">
        <v>236</v>
      </c>
      <c r="D11" s="156"/>
      <c r="E11" s="156"/>
      <c r="F11" s="156"/>
      <c r="G11" s="156"/>
      <c r="H11" s="156"/>
      <c r="I11" s="156"/>
      <c r="J11" s="156"/>
      <c r="K11" s="157"/>
      <c r="L11" s="211"/>
    </row>
    <row r="12" spans="1:12" ht="12.75">
      <c r="A12" s="214"/>
      <c r="B12" s="158"/>
      <c r="C12" s="156" t="s">
        <v>237</v>
      </c>
      <c r="D12" s="156"/>
      <c r="E12" s="156"/>
      <c r="F12" s="156"/>
      <c r="G12" s="156"/>
      <c r="H12" s="156"/>
      <c r="I12" s="156"/>
      <c r="J12" s="156"/>
      <c r="K12" s="157"/>
      <c r="L12" s="211"/>
    </row>
    <row r="13" spans="1:12" ht="12.75">
      <c r="A13" s="214"/>
      <c r="B13" s="158" t="s">
        <v>238</v>
      </c>
      <c r="C13" s="158"/>
      <c r="D13" s="156"/>
      <c r="E13" s="156"/>
      <c r="F13" s="156"/>
      <c r="G13" s="156"/>
      <c r="H13" s="156"/>
      <c r="I13" s="156"/>
      <c r="J13" s="156"/>
      <c r="K13" s="157"/>
      <c r="L13" s="211"/>
    </row>
    <row r="14" spans="1:12" ht="12.75">
      <c r="A14" s="214"/>
      <c r="B14" s="158"/>
      <c r="C14" s="156" t="s">
        <v>239</v>
      </c>
      <c r="D14" s="156"/>
      <c r="E14" s="156"/>
      <c r="F14" s="156"/>
      <c r="G14" s="156"/>
      <c r="H14" s="156"/>
      <c r="I14" s="156"/>
      <c r="J14" s="156"/>
      <c r="K14" s="157"/>
      <c r="L14" s="211"/>
    </row>
    <row r="15" spans="1:12" ht="12.75">
      <c r="A15" s="214"/>
      <c r="B15" s="158" t="s">
        <v>240</v>
      </c>
      <c r="C15" s="158"/>
      <c r="D15" s="156"/>
      <c r="E15" s="156"/>
      <c r="F15" s="156"/>
      <c r="G15" s="156"/>
      <c r="H15" s="156"/>
      <c r="I15" s="156"/>
      <c r="J15" s="156"/>
      <c r="K15" s="157"/>
      <c r="L15" s="211"/>
    </row>
    <row r="16" spans="1:12" ht="12.75">
      <c r="A16" s="214"/>
      <c r="B16" s="158"/>
      <c r="C16" s="156" t="s">
        <v>241</v>
      </c>
      <c r="D16" s="156"/>
      <c r="E16" s="156"/>
      <c r="F16" s="156"/>
      <c r="G16" s="156"/>
      <c r="H16" s="156"/>
      <c r="I16" s="156"/>
      <c r="J16" s="156"/>
      <c r="K16" s="157"/>
      <c r="L16" s="211"/>
    </row>
    <row r="17" spans="1:12" ht="12.75">
      <c r="A17" s="214"/>
      <c r="B17" s="158" t="s">
        <v>242</v>
      </c>
      <c r="C17" s="158"/>
      <c r="D17" s="156"/>
      <c r="E17" s="156"/>
      <c r="F17" s="156"/>
      <c r="G17" s="156"/>
      <c r="H17" s="156"/>
      <c r="I17" s="156"/>
      <c r="J17" s="156"/>
      <c r="K17" s="157"/>
      <c r="L17" s="211"/>
    </row>
    <row r="18" spans="1:12" ht="12.75">
      <c r="A18" s="214"/>
      <c r="B18" s="158"/>
      <c r="C18" s="158" t="s">
        <v>243</v>
      </c>
      <c r="D18" s="156"/>
      <c r="E18" s="156"/>
      <c r="F18" s="156"/>
      <c r="G18" s="156"/>
      <c r="H18" s="156"/>
      <c r="I18" s="156"/>
      <c r="J18" s="156"/>
      <c r="K18" s="157"/>
      <c r="L18" s="211"/>
    </row>
    <row r="19" spans="1:12" ht="12.75">
      <c r="A19" s="214"/>
      <c r="B19" s="158" t="s">
        <v>244</v>
      </c>
      <c r="C19" s="158"/>
      <c r="D19" s="156"/>
      <c r="E19" s="156"/>
      <c r="F19" s="156"/>
      <c r="G19" s="156"/>
      <c r="H19" s="156"/>
      <c r="I19" s="156"/>
      <c r="J19" s="156"/>
      <c r="K19" s="157"/>
      <c r="L19" s="211"/>
    </row>
    <row r="20" spans="1:12" ht="12.75">
      <c r="A20" s="214"/>
      <c r="B20" s="156" t="s">
        <v>245</v>
      </c>
      <c r="C20" s="158"/>
      <c r="D20" s="156"/>
      <c r="E20" s="156"/>
      <c r="F20" s="156"/>
      <c r="G20" s="156"/>
      <c r="H20" s="156"/>
      <c r="I20" s="156"/>
      <c r="J20" s="156"/>
      <c r="K20" s="157"/>
      <c r="L20" s="211"/>
    </row>
    <row r="21" spans="1:12" ht="12.75">
      <c r="A21" s="214"/>
      <c r="B21" s="158"/>
      <c r="C21" s="158" t="s">
        <v>246</v>
      </c>
      <c r="D21" s="156"/>
      <c r="E21" s="156"/>
      <c r="F21" s="156"/>
      <c r="G21" s="156"/>
      <c r="H21" s="156"/>
      <c r="I21" s="156"/>
      <c r="J21" s="156"/>
      <c r="K21" s="157"/>
      <c r="L21" s="211"/>
    </row>
    <row r="22" spans="1:12" ht="12.75">
      <c r="A22" s="214"/>
      <c r="B22" s="156" t="s">
        <v>247</v>
      </c>
      <c r="C22" s="158"/>
      <c r="D22" s="156"/>
      <c r="E22" s="156"/>
      <c r="F22" s="156"/>
      <c r="G22" s="156"/>
      <c r="H22" s="156"/>
      <c r="I22" s="156"/>
      <c r="J22" s="156"/>
      <c r="K22" s="157"/>
      <c r="L22" s="211"/>
    </row>
    <row r="23" spans="1:12" ht="12.75">
      <c r="A23" s="214"/>
      <c r="B23" s="158"/>
      <c r="C23" s="158" t="s">
        <v>248</v>
      </c>
      <c r="D23" s="156"/>
      <c r="E23" s="156"/>
      <c r="F23" s="156"/>
      <c r="G23" s="156"/>
      <c r="H23" s="156"/>
      <c r="I23" s="156"/>
      <c r="J23" s="156"/>
      <c r="K23" s="157"/>
      <c r="L23" s="211"/>
    </row>
    <row r="24" spans="1:12" ht="12.75">
      <c r="A24" s="214"/>
      <c r="B24" s="156" t="s">
        <v>249</v>
      </c>
      <c r="C24" s="158"/>
      <c r="D24" s="156"/>
      <c r="E24" s="156"/>
      <c r="F24" s="156"/>
      <c r="G24" s="156"/>
      <c r="H24" s="156"/>
      <c r="I24" s="156"/>
      <c r="J24" s="156"/>
      <c r="K24" s="157"/>
      <c r="L24" s="211"/>
    </row>
    <row r="25" spans="1:12" ht="12.75">
      <c r="A25" s="214"/>
      <c r="B25" s="158" t="s">
        <v>250</v>
      </c>
      <c r="C25" s="158" t="s">
        <v>251</v>
      </c>
      <c r="D25" s="156"/>
      <c r="E25" s="156"/>
      <c r="F25" s="156"/>
      <c r="G25" s="156"/>
      <c r="H25" s="156"/>
      <c r="I25" s="156"/>
      <c r="J25" s="156"/>
      <c r="K25" s="157"/>
      <c r="L25" s="211"/>
    </row>
    <row r="26" spans="1:12" ht="12.75">
      <c r="A26" s="214"/>
      <c r="B26" s="158"/>
      <c r="C26" s="156" t="s">
        <v>252</v>
      </c>
      <c r="D26" s="156"/>
      <c r="E26" s="156"/>
      <c r="F26" s="156"/>
      <c r="G26" s="156"/>
      <c r="H26" s="156"/>
      <c r="I26" s="156"/>
      <c r="J26" s="156"/>
      <c r="K26" s="157"/>
      <c r="L26" s="211"/>
    </row>
    <row r="27" spans="1:12" ht="12.75">
      <c r="A27" s="214"/>
      <c r="B27" s="158"/>
      <c r="C27" s="156" t="s">
        <v>253</v>
      </c>
      <c r="D27" s="156"/>
      <c r="E27" s="156"/>
      <c r="F27" s="156"/>
      <c r="G27" s="156"/>
      <c r="H27" s="156"/>
      <c r="I27" s="156"/>
      <c r="J27" s="156"/>
      <c r="K27" s="157"/>
      <c r="L27" s="211"/>
    </row>
    <row r="28" spans="1:12" ht="12.75">
      <c r="A28" s="214"/>
      <c r="B28" s="158"/>
      <c r="C28" s="156" t="s">
        <v>254</v>
      </c>
      <c r="D28" s="156"/>
      <c r="E28" s="156"/>
      <c r="F28" s="156"/>
      <c r="G28" s="156"/>
      <c r="H28" s="156"/>
      <c r="I28" s="156"/>
      <c r="J28" s="156"/>
      <c r="K28" s="157"/>
      <c r="L28" s="211"/>
    </row>
    <row r="29" spans="1:12" ht="12.75">
      <c r="A29" s="214"/>
      <c r="B29" s="158"/>
      <c r="C29" s="156" t="s">
        <v>255</v>
      </c>
      <c r="D29" s="156"/>
      <c r="E29" s="156"/>
      <c r="F29" s="156"/>
      <c r="G29" s="156"/>
      <c r="H29" s="156"/>
      <c r="I29" s="156"/>
      <c r="J29" s="156"/>
      <c r="K29" s="157"/>
      <c r="L29" s="211"/>
    </row>
    <row r="30" spans="1:12" ht="12.75">
      <c r="A30" s="214"/>
      <c r="B30" s="158"/>
      <c r="C30" s="156" t="s">
        <v>256</v>
      </c>
      <c r="D30" s="156"/>
      <c r="E30" s="156"/>
      <c r="F30" s="156"/>
      <c r="G30" s="156"/>
      <c r="H30" s="156"/>
      <c r="I30" s="156"/>
      <c r="J30" s="156"/>
      <c r="K30" s="157"/>
      <c r="L30" s="211"/>
    </row>
    <row r="31" spans="1:12" ht="12.75">
      <c r="A31" s="214"/>
      <c r="B31" s="158"/>
      <c r="C31" s="156" t="s">
        <v>257</v>
      </c>
      <c r="D31" s="156"/>
      <c r="E31" s="156"/>
      <c r="F31" s="156"/>
      <c r="G31" s="156"/>
      <c r="H31" s="156"/>
      <c r="I31" s="156"/>
      <c r="J31" s="156"/>
      <c r="K31" s="157"/>
      <c r="L31" s="211"/>
    </row>
    <row r="32" spans="1:12" ht="12.75">
      <c r="A32" s="214"/>
      <c r="B32" s="158"/>
      <c r="C32" s="156"/>
      <c r="D32" s="156"/>
      <c r="E32" s="156"/>
      <c r="F32" s="156"/>
      <c r="G32" s="156"/>
      <c r="H32" s="156"/>
      <c r="I32" s="156"/>
      <c r="J32" s="156"/>
      <c r="K32" s="157"/>
      <c r="L32" s="211"/>
    </row>
    <row r="33" spans="1:12" ht="12.75">
      <c r="A33" s="214"/>
      <c r="B33" s="158"/>
      <c r="C33" s="158"/>
      <c r="D33" s="156"/>
      <c r="E33" s="156"/>
      <c r="F33" s="156"/>
      <c r="G33" s="156"/>
      <c r="H33" s="156"/>
      <c r="I33" s="156"/>
      <c r="J33" s="156"/>
      <c r="K33" s="157"/>
      <c r="L33" s="211"/>
    </row>
    <row r="34" spans="1:12" ht="15.75">
      <c r="A34" s="214"/>
      <c r="B34" s="160"/>
      <c r="C34" s="208" t="s">
        <v>258</v>
      </c>
      <c r="D34" s="156"/>
      <c r="E34" s="210" t="s">
        <v>259</v>
      </c>
      <c r="F34" s="156"/>
      <c r="G34" s="156"/>
      <c r="H34" s="156"/>
      <c r="I34" s="156"/>
      <c r="J34" s="156"/>
      <c r="K34" s="157"/>
      <c r="L34" s="211"/>
    </row>
    <row r="35" spans="1:12" ht="12.75">
      <c r="A35" s="214"/>
      <c r="B35" s="158"/>
      <c r="C35" s="158"/>
      <c r="D35" s="156"/>
      <c r="E35" s="156"/>
      <c r="F35" s="156"/>
      <c r="G35" s="156"/>
      <c r="H35" s="156"/>
      <c r="I35" s="156"/>
      <c r="J35" s="156"/>
      <c r="K35" s="157"/>
      <c r="L35" s="211"/>
    </row>
    <row r="36" spans="1:12" ht="12.75">
      <c r="A36" s="214"/>
      <c r="B36" s="158"/>
      <c r="C36" s="156" t="s">
        <v>260</v>
      </c>
      <c r="D36" s="156"/>
      <c r="E36" s="156"/>
      <c r="F36" s="156"/>
      <c r="G36" s="156"/>
      <c r="H36" s="156"/>
      <c r="I36" s="156"/>
      <c r="J36" s="156"/>
      <c r="K36" s="157"/>
      <c r="L36" s="211"/>
    </row>
    <row r="37" spans="1:12" ht="12.75">
      <c r="A37" s="214"/>
      <c r="B37" s="158" t="s">
        <v>261</v>
      </c>
      <c r="C37" s="158"/>
      <c r="D37" s="156"/>
      <c r="E37" s="156"/>
      <c r="F37" s="156"/>
      <c r="G37" s="156"/>
      <c r="H37" s="156"/>
      <c r="I37" s="156"/>
      <c r="J37" s="156"/>
      <c r="K37" s="157"/>
      <c r="L37" s="211"/>
    </row>
    <row r="38" spans="1:12" ht="12.75">
      <c r="A38" s="214"/>
      <c r="B38" s="158"/>
      <c r="C38" s="158" t="s">
        <v>262</v>
      </c>
      <c r="D38" s="156"/>
      <c r="E38" s="156"/>
      <c r="F38" s="156"/>
      <c r="G38" s="156"/>
      <c r="H38" s="156"/>
      <c r="I38" s="156"/>
      <c r="J38" s="156"/>
      <c r="K38" s="157"/>
      <c r="L38" s="211"/>
    </row>
    <row r="39" spans="1:12" ht="12.75">
      <c r="A39" s="214"/>
      <c r="B39" s="158" t="s">
        <v>263</v>
      </c>
      <c r="C39" s="158"/>
      <c r="D39" s="156"/>
      <c r="E39" s="156"/>
      <c r="F39" s="156"/>
      <c r="G39" s="156"/>
      <c r="H39" s="156"/>
      <c r="I39" s="156"/>
      <c r="J39" s="156"/>
      <c r="K39" s="157"/>
      <c r="L39" s="211"/>
    </row>
    <row r="40" spans="1:12" ht="12.75">
      <c r="A40" s="214"/>
      <c r="B40" s="158"/>
      <c r="C40" s="158" t="s">
        <v>264</v>
      </c>
      <c r="D40" s="156"/>
      <c r="E40" s="156"/>
      <c r="F40" s="156"/>
      <c r="G40" s="156"/>
      <c r="H40" s="156"/>
      <c r="I40" s="156"/>
      <c r="J40" s="156"/>
      <c r="K40" s="157"/>
      <c r="L40" s="211"/>
    </row>
    <row r="41" spans="1:12" ht="12.75">
      <c r="A41" s="214"/>
      <c r="B41" s="158" t="s">
        <v>265</v>
      </c>
      <c r="C41" s="158"/>
      <c r="D41" s="156"/>
      <c r="E41" s="156"/>
      <c r="F41" s="156"/>
      <c r="G41" s="156"/>
      <c r="H41" s="156"/>
      <c r="I41" s="156"/>
      <c r="J41" s="156"/>
      <c r="K41" s="157"/>
      <c r="L41" s="211"/>
    </row>
    <row r="42" spans="1:12" ht="12.75">
      <c r="A42" s="214"/>
      <c r="B42" s="158"/>
      <c r="C42" s="158" t="s">
        <v>266</v>
      </c>
      <c r="D42" s="156"/>
      <c r="E42" s="156"/>
      <c r="F42" s="156"/>
      <c r="G42" s="156"/>
      <c r="H42" s="156"/>
      <c r="I42" s="156"/>
      <c r="J42" s="156"/>
      <c r="K42" s="157"/>
      <c r="L42" s="211"/>
    </row>
    <row r="43" spans="1:12" ht="12.75">
      <c r="A43" s="214"/>
      <c r="B43" s="158" t="s">
        <v>267</v>
      </c>
      <c r="C43" s="158"/>
      <c r="D43" s="215"/>
      <c r="E43" s="156"/>
      <c r="F43" s="156"/>
      <c r="G43" s="156"/>
      <c r="H43" s="156"/>
      <c r="I43" s="156"/>
      <c r="J43" s="156"/>
      <c r="K43" s="157"/>
      <c r="L43" s="211"/>
    </row>
    <row r="44" spans="1:12" ht="12.75">
      <c r="A44" s="214"/>
      <c r="B44" s="158"/>
      <c r="C44" s="158" t="s">
        <v>268</v>
      </c>
      <c r="D44" s="215"/>
      <c r="E44" s="156"/>
      <c r="F44" s="156"/>
      <c r="G44" s="156"/>
      <c r="H44" s="156"/>
      <c r="I44" s="156"/>
      <c r="J44" s="156"/>
      <c r="K44" s="157"/>
      <c r="L44" s="211"/>
    </row>
    <row r="45" spans="1:12" ht="12.75">
      <c r="A45" s="214"/>
      <c r="B45" s="158" t="s">
        <v>269</v>
      </c>
      <c r="C45" s="158"/>
      <c r="D45" s="215"/>
      <c r="E45" s="156"/>
      <c r="F45" s="156"/>
      <c r="G45" s="156"/>
      <c r="H45" s="156"/>
      <c r="I45" s="156"/>
      <c r="J45" s="156"/>
      <c r="K45" s="157"/>
      <c r="L45" s="211"/>
    </row>
    <row r="46" spans="1:12" ht="12.75">
      <c r="A46" s="214"/>
      <c r="B46" s="158" t="s">
        <v>270</v>
      </c>
      <c r="C46" s="158"/>
      <c r="D46" s="215"/>
      <c r="E46" s="156"/>
      <c r="F46" s="156"/>
      <c r="G46" s="156"/>
      <c r="H46" s="156"/>
      <c r="I46" s="156"/>
      <c r="J46" s="156"/>
      <c r="K46" s="157"/>
      <c r="L46" s="211"/>
    </row>
    <row r="47" spans="1:12" ht="12.75">
      <c r="A47" s="214"/>
      <c r="B47" s="158"/>
      <c r="C47" s="158" t="s">
        <v>271</v>
      </c>
      <c r="D47" s="215"/>
      <c r="E47" s="156"/>
      <c r="F47" s="156"/>
      <c r="G47" s="156"/>
      <c r="H47" s="156"/>
      <c r="I47" s="156"/>
      <c r="J47" s="156"/>
      <c r="K47" s="157"/>
      <c r="L47" s="211"/>
    </row>
    <row r="48" spans="1:12" ht="12.75">
      <c r="A48" s="214"/>
      <c r="B48" s="158"/>
      <c r="C48" s="158" t="s">
        <v>272</v>
      </c>
      <c r="D48" s="215"/>
      <c r="E48" s="156"/>
      <c r="F48" s="156"/>
      <c r="G48" s="156"/>
      <c r="H48" s="156"/>
      <c r="I48" s="156"/>
      <c r="J48" s="156"/>
      <c r="K48" s="157"/>
      <c r="L48" s="211"/>
    </row>
    <row r="49" spans="1:12" ht="12.75">
      <c r="A49" s="214"/>
      <c r="B49" s="158"/>
      <c r="C49" s="158" t="s">
        <v>273</v>
      </c>
      <c r="D49" s="215"/>
      <c r="E49" s="156"/>
      <c r="F49" s="156"/>
      <c r="G49" s="156"/>
      <c r="H49" s="156"/>
      <c r="I49" s="156"/>
      <c r="J49" s="156"/>
      <c r="K49" s="157"/>
      <c r="L49" s="211"/>
    </row>
    <row r="50" spans="1:12" ht="12.75">
      <c r="A50" s="207"/>
      <c r="B50" s="158"/>
      <c r="C50" s="158" t="s">
        <v>274</v>
      </c>
      <c r="D50" s="216"/>
      <c r="E50" s="156"/>
      <c r="F50" s="156"/>
      <c r="G50" s="156"/>
      <c r="H50" s="156"/>
      <c r="I50" s="156"/>
      <c r="J50" s="156"/>
      <c r="K50" s="157"/>
      <c r="L50" s="211"/>
    </row>
    <row r="51" spans="1:12" ht="12.75">
      <c r="A51" s="207"/>
      <c r="B51" s="158" t="s">
        <v>275</v>
      </c>
      <c r="C51" s="158"/>
      <c r="D51" s="216"/>
      <c r="E51" s="156"/>
      <c r="F51" s="156"/>
      <c r="G51" s="156"/>
      <c r="H51" s="156"/>
      <c r="I51" s="156"/>
      <c r="J51" s="156"/>
      <c r="K51" s="157"/>
      <c r="L51" s="211"/>
    </row>
    <row r="52" spans="1:12" ht="12.75">
      <c r="A52" s="207"/>
      <c r="B52" s="156"/>
      <c r="C52" s="156"/>
      <c r="D52" s="209"/>
      <c r="E52" s="156"/>
      <c r="F52" s="156"/>
      <c r="G52" s="156"/>
      <c r="H52" s="156"/>
      <c r="I52" s="156"/>
      <c r="J52" s="156"/>
      <c r="K52" s="157"/>
      <c r="L52" s="211"/>
    </row>
    <row r="53" spans="1:12" ht="12.75">
      <c r="A53" s="207"/>
      <c r="B53" s="156"/>
      <c r="C53" s="156"/>
      <c r="D53" s="209"/>
      <c r="E53" s="156"/>
      <c r="F53" s="156"/>
      <c r="G53" s="156"/>
      <c r="H53" s="156"/>
      <c r="I53" s="156"/>
      <c r="J53" s="156"/>
      <c r="K53" s="157"/>
      <c r="L53" s="211"/>
    </row>
    <row r="54" spans="1:12" ht="15.75">
      <c r="A54" s="162"/>
      <c r="B54" s="161"/>
      <c r="C54" s="483" t="s">
        <v>276</v>
      </c>
      <c r="D54" s="483"/>
      <c r="E54" s="217" t="s">
        <v>277</v>
      </c>
      <c r="F54" s="158"/>
      <c r="G54" s="158"/>
      <c r="H54" s="158"/>
      <c r="I54" s="158"/>
      <c r="J54" s="218"/>
      <c r="K54" s="218"/>
      <c r="L54" s="163"/>
    </row>
    <row r="55" spans="1:12" ht="12.75">
      <c r="A55" s="162"/>
      <c r="B55" s="161"/>
      <c r="C55" s="158"/>
      <c r="D55" s="164"/>
      <c r="E55" s="158"/>
      <c r="F55" s="158"/>
      <c r="G55" s="158"/>
      <c r="H55" s="158"/>
      <c r="I55" s="158"/>
      <c r="J55" s="218"/>
      <c r="K55" s="218"/>
      <c r="L55" s="163"/>
    </row>
    <row r="56" spans="1:12" ht="12.75">
      <c r="A56" s="162"/>
      <c r="B56" s="161"/>
      <c r="C56" s="158"/>
      <c r="D56" s="219" t="s">
        <v>2</v>
      </c>
      <c r="E56" s="220" t="s">
        <v>278</v>
      </c>
      <c r="F56" s="220"/>
      <c r="G56" s="220"/>
      <c r="H56" s="158"/>
      <c r="I56" s="158"/>
      <c r="J56" s="158"/>
      <c r="K56" s="158"/>
      <c r="L56" s="163"/>
    </row>
    <row r="57" spans="1:12" ht="12.75">
      <c r="A57" s="162"/>
      <c r="B57" s="161"/>
      <c r="C57" s="158"/>
      <c r="D57" s="219"/>
      <c r="E57" s="220"/>
      <c r="F57" s="220"/>
      <c r="G57" s="220"/>
      <c r="H57" s="158"/>
      <c r="I57" s="158"/>
      <c r="J57" s="158"/>
      <c r="K57" s="158"/>
      <c r="L57" s="163"/>
    </row>
    <row r="58" spans="1:12" ht="12.75">
      <c r="A58" s="162"/>
      <c r="B58" s="161"/>
      <c r="C58" s="158"/>
      <c r="D58" s="221">
        <v>1</v>
      </c>
      <c r="E58" s="222" t="s">
        <v>6</v>
      </c>
      <c r="F58" s="223"/>
      <c r="G58" s="158"/>
      <c r="H58" s="158"/>
      <c r="I58" s="158"/>
      <c r="J58" s="158"/>
      <c r="K58" s="158"/>
      <c r="L58" s="163"/>
    </row>
    <row r="59" spans="1:12" ht="12.75">
      <c r="A59" s="162"/>
      <c r="B59" s="161"/>
      <c r="C59" s="158"/>
      <c r="D59" s="221"/>
      <c r="E59" s="222"/>
      <c r="F59" s="223"/>
      <c r="G59" s="158"/>
      <c r="H59" s="158"/>
      <c r="I59" s="158"/>
      <c r="J59" s="158"/>
      <c r="K59" s="158"/>
      <c r="L59" s="163"/>
    </row>
    <row r="60" spans="1:12" ht="12.75">
      <c r="A60" s="162"/>
      <c r="B60" s="161"/>
      <c r="C60" s="158"/>
      <c r="D60" s="155"/>
      <c r="E60" s="224" t="s">
        <v>279</v>
      </c>
      <c r="F60" s="165"/>
      <c r="G60" s="165"/>
      <c r="H60" s="165"/>
      <c r="I60" s="165"/>
      <c r="J60" s="165"/>
      <c r="K60" s="225">
        <f>K61+K62</f>
        <v>74909</v>
      </c>
      <c r="L60" s="163"/>
    </row>
    <row r="61" spans="1:12" ht="12.75">
      <c r="A61" s="162"/>
      <c r="B61" s="161"/>
      <c r="C61" s="158"/>
      <c r="D61" s="226" t="s">
        <v>19</v>
      </c>
      <c r="E61" s="165" t="s">
        <v>280</v>
      </c>
      <c r="F61" s="165"/>
      <c r="G61" s="165"/>
      <c r="H61" s="165"/>
      <c r="I61" s="165"/>
      <c r="J61" s="166"/>
      <c r="K61" s="227">
        <f>L72</f>
        <v>51061</v>
      </c>
      <c r="L61" s="163"/>
    </row>
    <row r="62" spans="1:12" ht="12.75">
      <c r="A62" s="162"/>
      <c r="B62" s="161"/>
      <c r="C62" s="158"/>
      <c r="D62" s="226" t="s">
        <v>19</v>
      </c>
      <c r="E62" s="165" t="s">
        <v>281</v>
      </c>
      <c r="F62" s="165"/>
      <c r="G62" s="165"/>
      <c r="H62" s="165"/>
      <c r="I62" s="165"/>
      <c r="J62" s="166"/>
      <c r="K62" s="227">
        <f>L78</f>
        <v>23848</v>
      </c>
      <c r="L62" s="163"/>
    </row>
    <row r="63" spans="1:12" ht="12.75">
      <c r="A63" s="162"/>
      <c r="B63" s="161"/>
      <c r="C63" s="158"/>
      <c r="D63" s="221"/>
      <c r="E63" s="222"/>
      <c r="F63" s="223"/>
      <c r="G63" s="158"/>
      <c r="H63" s="158"/>
      <c r="I63" s="158"/>
      <c r="J63" s="158"/>
      <c r="K63" s="158"/>
      <c r="L63" s="163"/>
    </row>
    <row r="64" spans="1:12" ht="12.75">
      <c r="A64" s="162"/>
      <c r="B64" s="161"/>
      <c r="C64" s="158"/>
      <c r="D64" s="221"/>
      <c r="E64" s="222"/>
      <c r="F64" s="223"/>
      <c r="G64" s="158"/>
      <c r="H64" s="158"/>
      <c r="I64" s="158"/>
      <c r="J64" s="158"/>
      <c r="K64" s="158"/>
      <c r="L64" s="163"/>
    </row>
    <row r="65" spans="1:12" ht="12.75">
      <c r="A65" s="162"/>
      <c r="B65" s="161"/>
      <c r="C65" s="158"/>
      <c r="D65" s="226"/>
      <c r="E65" s="209"/>
      <c r="F65" s="165"/>
      <c r="G65" s="165"/>
      <c r="H65" s="165"/>
      <c r="I65" s="165"/>
      <c r="J65" s="166"/>
      <c r="K65" s="228"/>
      <c r="L65" s="163"/>
    </row>
    <row r="66" spans="1:12" ht="12.75">
      <c r="A66" s="229" t="s">
        <v>282</v>
      </c>
      <c r="B66" s="230"/>
      <c r="C66" s="231"/>
      <c r="D66" s="221"/>
      <c r="E66" s="222"/>
      <c r="F66" s="223"/>
      <c r="G66" s="158"/>
      <c r="H66" s="158"/>
      <c r="I66" s="158"/>
      <c r="J66" s="158"/>
      <c r="K66" s="158"/>
      <c r="L66" s="163"/>
    </row>
    <row r="67" spans="1:12" ht="12.75">
      <c r="A67" s="232"/>
      <c r="B67" s="233">
        <v>1</v>
      </c>
      <c r="C67" s="158"/>
      <c r="D67" s="164"/>
      <c r="E67" s="234"/>
      <c r="F67" s="218"/>
      <c r="G67" s="218"/>
      <c r="H67" s="218"/>
      <c r="I67" s="218"/>
      <c r="J67" s="218"/>
      <c r="K67" s="218"/>
      <c r="L67" s="163"/>
    </row>
    <row r="68" spans="1:12" ht="12.75">
      <c r="A68" s="232"/>
      <c r="B68" s="235"/>
      <c r="C68" s="158"/>
      <c r="D68" s="484" t="s">
        <v>1</v>
      </c>
      <c r="E68" s="474" t="s">
        <v>283</v>
      </c>
      <c r="F68" s="476"/>
      <c r="G68" s="484" t="s">
        <v>284</v>
      </c>
      <c r="H68" s="474" t="s">
        <v>285</v>
      </c>
      <c r="I68" s="475"/>
      <c r="J68" s="236"/>
      <c r="K68" s="474" t="s">
        <v>286</v>
      </c>
      <c r="L68" s="476"/>
    </row>
    <row r="69" spans="1:12" ht="12.75">
      <c r="A69" s="232"/>
      <c r="B69" s="235"/>
      <c r="C69" s="158"/>
      <c r="D69" s="485"/>
      <c r="E69" s="477"/>
      <c r="F69" s="479"/>
      <c r="G69" s="485"/>
      <c r="H69" s="477"/>
      <c r="I69" s="478"/>
      <c r="J69" s="237"/>
      <c r="K69" s="477"/>
      <c r="L69" s="479"/>
    </row>
    <row r="70" spans="1:12" ht="15" customHeight="1">
      <c r="A70" s="232"/>
      <c r="B70" s="235"/>
      <c r="C70" s="158"/>
      <c r="D70" s="238"/>
      <c r="E70" s="467" t="s">
        <v>570</v>
      </c>
      <c r="F70" s="468"/>
      <c r="G70" s="239" t="s">
        <v>18</v>
      </c>
      <c r="H70" s="469"/>
      <c r="I70" s="470"/>
      <c r="J70" s="242"/>
      <c r="K70" s="243"/>
      <c r="L70" s="244">
        <v>42020</v>
      </c>
    </row>
    <row r="71" spans="1:12" ht="15" customHeight="1">
      <c r="A71" s="232"/>
      <c r="B71" s="235"/>
      <c r="C71" s="158"/>
      <c r="D71" s="238"/>
      <c r="E71" s="467" t="s">
        <v>570</v>
      </c>
      <c r="F71" s="468"/>
      <c r="G71" s="239" t="s">
        <v>287</v>
      </c>
      <c r="H71" s="240"/>
      <c r="I71" s="241"/>
      <c r="J71" s="245">
        <v>68</v>
      </c>
      <c r="K71" s="243"/>
      <c r="L71" s="244">
        <v>9041</v>
      </c>
    </row>
    <row r="72" spans="1:12" ht="12.75">
      <c r="A72" s="232"/>
      <c r="B72" s="235"/>
      <c r="C72" s="158"/>
      <c r="D72" s="246"/>
      <c r="E72" s="471" t="s">
        <v>13</v>
      </c>
      <c r="F72" s="472"/>
      <c r="G72" s="247"/>
      <c r="H72" s="469"/>
      <c r="I72" s="470"/>
      <c r="J72" s="245"/>
      <c r="K72" s="248"/>
      <c r="L72" s="249">
        <f>SUM(L70:L71)</f>
        <v>51061</v>
      </c>
    </row>
    <row r="73" spans="1:12" ht="12.75">
      <c r="A73" s="250"/>
      <c r="B73" s="251"/>
      <c r="C73" s="223"/>
      <c r="D73" s="226"/>
      <c r="E73" s="252"/>
      <c r="F73" s="252"/>
      <c r="G73" s="252"/>
      <c r="H73" s="252"/>
      <c r="I73" s="252"/>
      <c r="J73" s="252"/>
      <c r="K73" s="252"/>
      <c r="L73" s="253"/>
    </row>
    <row r="74" spans="1:12" ht="12.75">
      <c r="A74" s="250"/>
      <c r="B74" s="251"/>
      <c r="C74" s="223"/>
      <c r="D74" s="226"/>
      <c r="E74" s="252"/>
      <c r="F74" s="252"/>
      <c r="G74" s="252"/>
      <c r="H74" s="252"/>
      <c r="I74" s="252"/>
      <c r="J74" s="252"/>
      <c r="K74" s="252"/>
      <c r="L74" s="253"/>
    </row>
    <row r="75" spans="1:12" ht="12.75">
      <c r="A75" s="250"/>
      <c r="B75" s="251"/>
      <c r="C75" s="223"/>
      <c r="D75" s="254"/>
      <c r="E75" s="234" t="s">
        <v>281</v>
      </c>
      <c r="F75" s="255"/>
      <c r="G75" s="255"/>
      <c r="H75" s="255"/>
      <c r="I75" s="255"/>
      <c r="J75" s="255"/>
      <c r="K75" s="255"/>
      <c r="L75" s="163"/>
    </row>
    <row r="76" spans="1:12" ht="12.75">
      <c r="A76" s="250"/>
      <c r="B76" s="251"/>
      <c r="C76" s="223"/>
      <c r="D76" s="473" t="s">
        <v>1</v>
      </c>
      <c r="E76" s="474" t="s">
        <v>288</v>
      </c>
      <c r="F76" s="475"/>
      <c r="G76" s="475"/>
      <c r="H76" s="475"/>
      <c r="I76" s="476"/>
      <c r="J76" s="257" t="s">
        <v>289</v>
      </c>
      <c r="K76" s="257"/>
      <c r="L76" s="257" t="s">
        <v>289</v>
      </c>
    </row>
    <row r="77" spans="1:12" ht="12.75">
      <c r="A77" s="250"/>
      <c r="B77" s="251"/>
      <c r="C77" s="223"/>
      <c r="D77" s="473"/>
      <c r="E77" s="477"/>
      <c r="F77" s="478"/>
      <c r="G77" s="478"/>
      <c r="H77" s="478"/>
      <c r="I77" s="479"/>
      <c r="J77" s="258" t="s">
        <v>290</v>
      </c>
      <c r="K77" s="258"/>
      <c r="L77" s="258" t="s">
        <v>291</v>
      </c>
    </row>
    <row r="78" spans="1:12" ht="12.75">
      <c r="A78" s="250"/>
      <c r="B78" s="251"/>
      <c r="C78" s="223"/>
      <c r="D78" s="238"/>
      <c r="E78" s="455" t="s">
        <v>292</v>
      </c>
      <c r="F78" s="456"/>
      <c r="G78" s="456"/>
      <c r="H78" s="456"/>
      <c r="I78" s="457"/>
      <c r="J78" s="259"/>
      <c r="K78" s="259"/>
      <c r="L78" s="260">
        <v>23848</v>
      </c>
    </row>
    <row r="79" spans="1:12" ht="12.75">
      <c r="A79" s="250"/>
      <c r="B79" s="251"/>
      <c r="C79" s="223"/>
      <c r="D79" s="256"/>
      <c r="E79" s="458" t="s">
        <v>293</v>
      </c>
      <c r="F79" s="459"/>
      <c r="G79" s="459"/>
      <c r="H79" s="459"/>
      <c r="I79" s="459"/>
      <c r="J79" s="459"/>
      <c r="K79" s="460"/>
      <c r="L79" s="261">
        <f>SUM(L78:L78)</f>
        <v>23848</v>
      </c>
    </row>
    <row r="80" spans="1:12" ht="12.75">
      <c r="A80" s="250"/>
      <c r="B80" s="251"/>
      <c r="C80" s="223"/>
      <c r="D80" s="226"/>
      <c r="E80" s="252"/>
      <c r="F80" s="252"/>
      <c r="G80" s="252"/>
      <c r="H80" s="252"/>
      <c r="I80" s="252"/>
      <c r="J80" s="252"/>
      <c r="K80" s="252"/>
      <c r="L80" s="253"/>
    </row>
    <row r="81" spans="1:12" ht="12.75">
      <c r="A81" s="262"/>
      <c r="B81" s="263"/>
      <c r="C81" s="156"/>
      <c r="D81" s="252"/>
      <c r="E81" s="252"/>
      <c r="F81" s="252"/>
      <c r="G81" s="252"/>
      <c r="H81" s="252"/>
      <c r="I81" s="252"/>
      <c r="J81" s="252"/>
      <c r="K81" s="252"/>
      <c r="L81" s="264"/>
    </row>
    <row r="82" spans="1:12" ht="12.75">
      <c r="A82" s="262"/>
      <c r="B82" s="263"/>
      <c r="C82" s="156"/>
      <c r="D82" s="265">
        <v>3</v>
      </c>
      <c r="E82" s="266" t="s">
        <v>294</v>
      </c>
      <c r="F82" s="252"/>
      <c r="G82" s="252"/>
      <c r="H82" s="252"/>
      <c r="I82" s="252"/>
      <c r="J82" s="252"/>
      <c r="K82" s="252"/>
      <c r="L82" s="264"/>
    </row>
    <row r="83" spans="1:12" ht="12.75">
      <c r="A83" s="262"/>
      <c r="B83" s="263">
        <v>3.1</v>
      </c>
      <c r="C83" s="156"/>
      <c r="D83" s="252"/>
      <c r="E83" s="267" t="s">
        <v>106</v>
      </c>
      <c r="F83" s="252"/>
      <c r="G83" s="252"/>
      <c r="H83" s="252"/>
      <c r="I83" s="252"/>
      <c r="J83" s="252"/>
      <c r="K83" s="252"/>
      <c r="L83" s="264"/>
    </row>
    <row r="84" spans="1:12" ht="12.75">
      <c r="A84" s="262"/>
      <c r="B84" s="263"/>
      <c r="C84" s="156"/>
      <c r="D84" s="160"/>
      <c r="E84" s="268" t="s">
        <v>295</v>
      </c>
      <c r="F84" s="165"/>
      <c r="G84" s="165"/>
      <c r="H84" s="165"/>
      <c r="I84" s="165"/>
      <c r="J84" s="165"/>
      <c r="K84" s="225">
        <f>K85+K86</f>
        <v>6674400</v>
      </c>
      <c r="L84" s="264"/>
    </row>
    <row r="85" spans="1:12" ht="12.75">
      <c r="A85" s="262"/>
      <c r="B85" s="263"/>
      <c r="C85" s="156"/>
      <c r="D85" s="226" t="s">
        <v>19</v>
      </c>
      <c r="E85" s="165" t="s">
        <v>296</v>
      </c>
      <c r="F85" s="165"/>
      <c r="G85" s="165"/>
      <c r="H85" s="165"/>
      <c r="I85" s="165"/>
      <c r="J85" s="166"/>
      <c r="K85" s="227">
        <v>6674400</v>
      </c>
      <c r="L85" s="264"/>
    </row>
    <row r="86" spans="1:12" ht="12.75">
      <c r="A86" s="262"/>
      <c r="B86" s="263"/>
      <c r="C86" s="156"/>
      <c r="D86" s="226" t="s">
        <v>19</v>
      </c>
      <c r="E86" s="165" t="s">
        <v>297</v>
      </c>
      <c r="F86" s="165"/>
      <c r="G86" s="165"/>
      <c r="H86" s="165"/>
      <c r="I86" s="165"/>
      <c r="J86" s="166"/>
      <c r="K86" s="227">
        <v>0</v>
      </c>
      <c r="L86" s="264"/>
    </row>
    <row r="87" spans="1:12" ht="12.75">
      <c r="A87" s="262"/>
      <c r="B87" s="263"/>
      <c r="C87" s="156"/>
      <c r="D87" s="226" t="s">
        <v>19</v>
      </c>
      <c r="E87" s="209" t="s">
        <v>298</v>
      </c>
      <c r="F87" s="165"/>
      <c r="G87" s="165"/>
      <c r="H87" s="165"/>
      <c r="I87" s="165"/>
      <c r="J87" s="166"/>
      <c r="K87" s="227">
        <v>0</v>
      </c>
      <c r="L87" s="264"/>
    </row>
    <row r="88" spans="1:12" ht="12.75">
      <c r="A88" s="262"/>
      <c r="B88" s="263"/>
      <c r="C88" s="156"/>
      <c r="D88" s="252"/>
      <c r="E88" s="267"/>
      <c r="F88" s="252"/>
      <c r="G88" s="252"/>
      <c r="H88" s="165"/>
      <c r="I88" s="165"/>
      <c r="J88" s="252"/>
      <c r="K88" s="252"/>
      <c r="L88" s="264"/>
    </row>
    <row r="89" spans="1:12" ht="12.75">
      <c r="A89" s="262"/>
      <c r="B89" s="263">
        <v>3.2</v>
      </c>
      <c r="C89" s="156"/>
      <c r="D89" s="252"/>
      <c r="E89" s="267" t="s">
        <v>299</v>
      </c>
      <c r="F89" s="252"/>
      <c r="G89" s="252"/>
      <c r="H89" s="252"/>
      <c r="I89" s="252"/>
      <c r="J89" s="252"/>
      <c r="K89" s="252"/>
      <c r="L89" s="264"/>
    </row>
    <row r="90" spans="1:12" ht="12.75">
      <c r="A90" s="262"/>
      <c r="B90" s="263"/>
      <c r="C90" s="156"/>
      <c r="D90" s="226" t="s">
        <v>19</v>
      </c>
      <c r="E90" s="267" t="s">
        <v>300</v>
      </c>
      <c r="F90" s="252"/>
      <c r="G90" s="252"/>
      <c r="H90" s="252"/>
      <c r="I90" s="252"/>
      <c r="J90" s="252"/>
      <c r="K90" s="252"/>
      <c r="L90" s="264"/>
    </row>
    <row r="91" spans="1:12" ht="12.75">
      <c r="A91" s="262"/>
      <c r="B91" s="263"/>
      <c r="C91" s="156"/>
      <c r="D91" s="252"/>
      <c r="E91" s="267"/>
      <c r="F91" s="252"/>
      <c r="G91" s="252"/>
      <c r="H91" s="252"/>
      <c r="I91" s="252"/>
      <c r="J91" s="252"/>
      <c r="K91" s="252"/>
      <c r="L91" s="264"/>
    </row>
    <row r="92" spans="1:12" ht="12.75">
      <c r="A92" s="262"/>
      <c r="B92" s="263">
        <v>3.3</v>
      </c>
      <c r="C92" s="156"/>
      <c r="D92" s="252"/>
      <c r="E92" s="267" t="s">
        <v>301</v>
      </c>
      <c r="F92" s="252"/>
      <c r="G92" s="252"/>
      <c r="H92" s="252"/>
      <c r="I92" s="252"/>
      <c r="J92" s="252"/>
      <c r="K92" s="252"/>
      <c r="L92" s="264"/>
    </row>
    <row r="93" spans="1:12" ht="12.75">
      <c r="A93" s="262"/>
      <c r="B93" s="263"/>
      <c r="C93" s="156"/>
      <c r="D93" s="226" t="s">
        <v>19</v>
      </c>
      <c r="E93" s="269" t="s">
        <v>302</v>
      </c>
      <c r="F93" s="252"/>
      <c r="G93" s="252"/>
      <c r="H93" s="252"/>
      <c r="I93" s="252"/>
      <c r="J93" s="252"/>
      <c r="K93" s="252"/>
      <c r="L93" s="264"/>
    </row>
    <row r="94" spans="1:12" ht="12.75">
      <c r="A94" s="262"/>
      <c r="B94" s="263"/>
      <c r="C94" s="156"/>
      <c r="D94" s="252"/>
      <c r="E94" s="269"/>
      <c r="F94" s="252"/>
      <c r="G94" s="252"/>
      <c r="H94" s="252"/>
      <c r="I94" s="252"/>
      <c r="J94" s="252"/>
      <c r="K94" s="252"/>
      <c r="L94" s="264"/>
    </row>
    <row r="95" spans="1:12" ht="12.75">
      <c r="A95" s="262"/>
      <c r="B95" s="263">
        <v>3.4</v>
      </c>
      <c r="C95" s="156"/>
      <c r="D95" s="252"/>
      <c r="E95" s="267" t="s">
        <v>303</v>
      </c>
      <c r="F95" s="252"/>
      <c r="G95" s="252"/>
      <c r="H95" s="252"/>
      <c r="I95" s="252"/>
      <c r="J95" s="252"/>
      <c r="K95" s="225">
        <f>K96+K97+K98+K99+K100+K101+K102+K103+K104+K105+K105+K106+K107+K108+K109</f>
        <v>0</v>
      </c>
      <c r="L95" s="264"/>
    </row>
    <row r="96" spans="1:12" ht="12.75">
      <c r="A96" s="262"/>
      <c r="B96" s="263"/>
      <c r="C96" s="156"/>
      <c r="D96" s="226" t="s">
        <v>19</v>
      </c>
      <c r="E96" s="165" t="s">
        <v>304</v>
      </c>
      <c r="F96" s="252"/>
      <c r="G96" s="252"/>
      <c r="H96" s="252"/>
      <c r="I96" s="252"/>
      <c r="J96" s="252"/>
      <c r="K96" s="270">
        <v>0</v>
      </c>
      <c r="L96" s="264"/>
    </row>
    <row r="97" spans="1:12" ht="12.75">
      <c r="A97" s="262"/>
      <c r="B97" s="263"/>
      <c r="C97" s="156"/>
      <c r="D97" s="226" t="s">
        <v>19</v>
      </c>
      <c r="E97" s="165" t="s">
        <v>305</v>
      </c>
      <c r="F97" s="252"/>
      <c r="G97" s="252"/>
      <c r="H97" s="252"/>
      <c r="I97" s="252"/>
      <c r="J97" s="252"/>
      <c r="K97" s="227">
        <v>0</v>
      </c>
      <c r="L97" s="264"/>
    </row>
    <row r="98" spans="1:12" ht="12.75">
      <c r="A98" s="262"/>
      <c r="B98" s="263"/>
      <c r="C98" s="156"/>
      <c r="D98" s="226" t="s">
        <v>19</v>
      </c>
      <c r="E98" s="165" t="s">
        <v>306</v>
      </c>
      <c r="F98" s="252"/>
      <c r="G98" s="252"/>
      <c r="H98" s="252"/>
      <c r="I98" s="252"/>
      <c r="J98" s="252"/>
      <c r="K98" s="227">
        <v>0</v>
      </c>
      <c r="L98" s="264"/>
    </row>
    <row r="99" spans="1:12" ht="12.75">
      <c r="A99" s="262"/>
      <c r="B99" s="263"/>
      <c r="C99" s="156"/>
      <c r="D99" s="226" t="s">
        <v>19</v>
      </c>
      <c r="E99" s="165" t="s">
        <v>307</v>
      </c>
      <c r="F99" s="252"/>
      <c r="G99" s="252"/>
      <c r="H99" s="252"/>
      <c r="I99" s="252"/>
      <c r="J99" s="252"/>
      <c r="K99" s="227">
        <v>0</v>
      </c>
      <c r="L99" s="264"/>
    </row>
    <row r="100" spans="1:12" ht="12.75">
      <c r="A100" s="262"/>
      <c r="B100" s="263"/>
      <c r="C100" s="156"/>
      <c r="D100" s="226" t="s">
        <v>19</v>
      </c>
      <c r="E100" s="165" t="s">
        <v>308</v>
      </c>
      <c r="F100" s="252"/>
      <c r="G100" s="252"/>
      <c r="H100" s="252"/>
      <c r="I100" s="252"/>
      <c r="J100" s="252"/>
      <c r="K100" s="227">
        <v>0</v>
      </c>
      <c r="L100" s="264"/>
    </row>
    <row r="101" spans="1:12" ht="12.75">
      <c r="A101" s="262"/>
      <c r="B101" s="263"/>
      <c r="C101" s="156"/>
      <c r="D101" s="226" t="s">
        <v>19</v>
      </c>
      <c r="E101" s="165" t="s">
        <v>309</v>
      </c>
      <c r="F101" s="252"/>
      <c r="G101" s="252"/>
      <c r="H101" s="252"/>
      <c r="I101" s="252"/>
      <c r="J101" s="252"/>
      <c r="K101" s="227">
        <v>0</v>
      </c>
      <c r="L101" s="264"/>
    </row>
    <row r="102" spans="1:12" ht="12.75">
      <c r="A102" s="262"/>
      <c r="B102" s="263"/>
      <c r="C102" s="156"/>
      <c r="D102" s="226" t="s">
        <v>19</v>
      </c>
      <c r="E102" s="165" t="s">
        <v>310</v>
      </c>
      <c r="F102" s="252"/>
      <c r="G102" s="252"/>
      <c r="H102" s="252"/>
      <c r="I102" s="252"/>
      <c r="J102" s="252"/>
      <c r="K102" s="227">
        <v>0</v>
      </c>
      <c r="L102" s="264"/>
    </row>
    <row r="103" spans="1:12" ht="12.75">
      <c r="A103" s="262"/>
      <c r="B103" s="263"/>
      <c r="C103" s="156"/>
      <c r="D103" s="226" t="s">
        <v>19</v>
      </c>
      <c r="E103" s="165" t="s">
        <v>311</v>
      </c>
      <c r="F103" s="252"/>
      <c r="G103" s="252"/>
      <c r="H103" s="252"/>
      <c r="I103" s="252"/>
      <c r="J103" s="252"/>
      <c r="K103" s="227">
        <v>0</v>
      </c>
      <c r="L103" s="264"/>
    </row>
    <row r="104" spans="1:12" ht="12.75">
      <c r="A104" s="262"/>
      <c r="B104" s="263"/>
      <c r="C104" s="156"/>
      <c r="D104" s="226" t="s">
        <v>19</v>
      </c>
      <c r="E104" s="165" t="s">
        <v>312</v>
      </c>
      <c r="F104" s="252"/>
      <c r="G104" s="252"/>
      <c r="H104" s="252"/>
      <c r="I104" s="252"/>
      <c r="J104" s="252"/>
      <c r="K104" s="227">
        <v>0</v>
      </c>
      <c r="L104" s="264"/>
    </row>
    <row r="105" spans="1:12" ht="12.75">
      <c r="A105" s="262"/>
      <c r="B105" s="263"/>
      <c r="C105" s="156"/>
      <c r="D105" s="226" t="s">
        <v>19</v>
      </c>
      <c r="E105" s="165" t="s">
        <v>313</v>
      </c>
      <c r="F105" s="252"/>
      <c r="G105" s="252"/>
      <c r="H105" s="252"/>
      <c r="I105" s="252"/>
      <c r="J105" s="252"/>
      <c r="K105" s="227">
        <v>0</v>
      </c>
      <c r="L105" s="264"/>
    </row>
    <row r="106" spans="1:12" ht="12.75">
      <c r="A106" s="262"/>
      <c r="B106" s="263"/>
      <c r="C106" s="156"/>
      <c r="D106" s="226" t="s">
        <v>19</v>
      </c>
      <c r="E106" s="165" t="s">
        <v>314</v>
      </c>
      <c r="F106" s="252"/>
      <c r="G106" s="252"/>
      <c r="H106" s="252"/>
      <c r="I106" s="252"/>
      <c r="J106" s="252"/>
      <c r="K106" s="227">
        <v>0</v>
      </c>
      <c r="L106" s="264"/>
    </row>
    <row r="107" spans="1:12" ht="12.75">
      <c r="A107" s="262"/>
      <c r="B107" s="263"/>
      <c r="C107" s="156"/>
      <c r="D107" s="226" t="s">
        <v>19</v>
      </c>
      <c r="E107" s="165" t="s">
        <v>315</v>
      </c>
      <c r="F107" s="252"/>
      <c r="G107" s="252"/>
      <c r="H107" s="252"/>
      <c r="I107" s="252"/>
      <c r="J107" s="252"/>
      <c r="K107" s="227">
        <v>0</v>
      </c>
      <c r="L107" s="264"/>
    </row>
    <row r="108" spans="1:12" ht="12.75">
      <c r="A108" s="262"/>
      <c r="B108" s="263"/>
      <c r="C108" s="156"/>
      <c r="D108" s="226" t="s">
        <v>19</v>
      </c>
      <c r="E108" s="165" t="s">
        <v>316</v>
      </c>
      <c r="F108" s="252"/>
      <c r="G108" s="252"/>
      <c r="H108" s="252"/>
      <c r="I108" s="252"/>
      <c r="J108" s="252"/>
      <c r="K108" s="227">
        <v>0</v>
      </c>
      <c r="L108" s="264"/>
    </row>
    <row r="109" spans="1:12" ht="12.75">
      <c r="A109" s="262"/>
      <c r="B109" s="263"/>
      <c r="C109" s="156"/>
      <c r="D109" s="226" t="s">
        <v>19</v>
      </c>
      <c r="E109" s="165" t="s">
        <v>317</v>
      </c>
      <c r="F109" s="252"/>
      <c r="G109" s="252"/>
      <c r="H109" s="252"/>
      <c r="I109" s="252"/>
      <c r="J109" s="252"/>
      <c r="K109" s="227">
        <v>0</v>
      </c>
      <c r="L109" s="264"/>
    </row>
    <row r="110" spans="1:12" ht="12.75">
      <c r="A110" s="262"/>
      <c r="B110" s="263"/>
      <c r="C110" s="156"/>
      <c r="D110" s="226"/>
      <c r="E110" s="165"/>
      <c r="F110" s="252"/>
      <c r="G110" s="252"/>
      <c r="H110" s="252"/>
      <c r="I110" s="252"/>
      <c r="J110" s="252"/>
      <c r="K110" s="271"/>
      <c r="L110" s="264"/>
    </row>
    <row r="111" spans="1:12" ht="12.75">
      <c r="A111" s="262"/>
      <c r="B111" s="263"/>
      <c r="C111" s="156"/>
      <c r="D111" s="226"/>
      <c r="E111" s="165"/>
      <c r="F111" s="252"/>
      <c r="G111" s="252"/>
      <c r="H111" s="252"/>
      <c r="I111" s="252"/>
      <c r="J111" s="252"/>
      <c r="K111" s="271"/>
      <c r="L111" s="264"/>
    </row>
    <row r="112" spans="1:12" ht="12.75">
      <c r="A112" s="262"/>
      <c r="B112" s="263">
        <v>3.5</v>
      </c>
      <c r="C112" s="156"/>
      <c r="D112" s="252"/>
      <c r="E112" s="267" t="s">
        <v>318</v>
      </c>
      <c r="F112" s="252"/>
      <c r="G112" s="252"/>
      <c r="H112" s="252"/>
      <c r="I112" s="252"/>
      <c r="J112" s="252"/>
      <c r="K112" s="272">
        <f>K113+K114</f>
        <v>0</v>
      </c>
      <c r="L112" s="264"/>
    </row>
    <row r="113" spans="1:12" ht="12.75">
      <c r="A113" s="262"/>
      <c r="B113" s="263"/>
      <c r="C113" s="156"/>
      <c r="D113" s="226" t="s">
        <v>19</v>
      </c>
      <c r="E113" s="269" t="s">
        <v>319</v>
      </c>
      <c r="F113" s="252"/>
      <c r="G113" s="252"/>
      <c r="H113" s="252"/>
      <c r="I113" s="252"/>
      <c r="J113" s="252"/>
      <c r="K113" s="271">
        <v>10000</v>
      </c>
      <c r="L113" s="264"/>
    </row>
    <row r="114" spans="1:12" ht="12.75">
      <c r="A114" s="262"/>
      <c r="B114" s="263"/>
      <c r="C114" s="156"/>
      <c r="D114" s="226" t="s">
        <v>19</v>
      </c>
      <c r="E114" s="269" t="s">
        <v>320</v>
      </c>
      <c r="F114" s="252"/>
      <c r="G114" s="252"/>
      <c r="H114" s="252"/>
      <c r="I114" s="252"/>
      <c r="J114" s="252"/>
      <c r="K114" s="271">
        <f>-1*K113</f>
        <v>-10000</v>
      </c>
      <c r="L114" s="264"/>
    </row>
    <row r="115" spans="1:12" ht="12.75">
      <c r="A115" s="262"/>
      <c r="B115" s="263"/>
      <c r="C115" s="156"/>
      <c r="D115" s="252"/>
      <c r="E115" s="267"/>
      <c r="F115" s="252"/>
      <c r="G115" s="252"/>
      <c r="H115" s="252"/>
      <c r="I115" s="252"/>
      <c r="J115" s="252"/>
      <c r="K115" s="270"/>
      <c r="L115" s="264"/>
    </row>
    <row r="116" spans="1:12" ht="12.75">
      <c r="A116" s="262"/>
      <c r="B116" s="263"/>
      <c r="C116" s="156"/>
      <c r="D116" s="265">
        <v>4</v>
      </c>
      <c r="E116" s="266" t="s">
        <v>107</v>
      </c>
      <c r="F116" s="252"/>
      <c r="G116" s="252"/>
      <c r="H116" s="252"/>
      <c r="I116" s="252"/>
      <c r="J116" s="252"/>
      <c r="K116" s="270"/>
      <c r="L116" s="264"/>
    </row>
    <row r="117" spans="1:12" ht="12.75">
      <c r="A117" s="262"/>
      <c r="B117" s="263">
        <v>4.1</v>
      </c>
      <c r="C117" s="156"/>
      <c r="D117" s="252"/>
      <c r="E117" s="267" t="s">
        <v>321</v>
      </c>
      <c r="F117" s="252"/>
      <c r="G117" s="252"/>
      <c r="H117" s="252"/>
      <c r="I117" s="252"/>
      <c r="J117" s="252"/>
      <c r="K117" s="225">
        <f>K118</f>
        <v>0</v>
      </c>
      <c r="L117" s="264"/>
    </row>
    <row r="118" spans="1:12" ht="12.75">
      <c r="A118" s="262"/>
      <c r="B118" s="263"/>
      <c r="C118" s="156"/>
      <c r="D118" s="226" t="s">
        <v>19</v>
      </c>
      <c r="E118" s="165" t="s">
        <v>322</v>
      </c>
      <c r="F118" s="252"/>
      <c r="G118" s="252"/>
      <c r="H118" s="252"/>
      <c r="I118" s="252"/>
      <c r="J118" s="252"/>
      <c r="K118" s="271"/>
      <c r="L118" s="264"/>
    </row>
    <row r="119" spans="1:12" ht="12.75">
      <c r="A119" s="262"/>
      <c r="B119" s="263"/>
      <c r="C119" s="156"/>
      <c r="D119" s="226" t="s">
        <v>19</v>
      </c>
      <c r="E119" s="165" t="s">
        <v>323</v>
      </c>
      <c r="F119" s="252"/>
      <c r="G119" s="252"/>
      <c r="H119" s="252"/>
      <c r="I119" s="252"/>
      <c r="J119" s="252"/>
      <c r="K119" s="273"/>
      <c r="L119" s="264"/>
    </row>
    <row r="120" spans="1:12" ht="12.75">
      <c r="A120" s="262"/>
      <c r="B120" s="263"/>
      <c r="C120" s="156"/>
      <c r="D120" s="226" t="s">
        <v>19</v>
      </c>
      <c r="E120" s="165" t="s">
        <v>324</v>
      </c>
      <c r="F120" s="252"/>
      <c r="G120" s="252"/>
      <c r="H120" s="252"/>
      <c r="I120" s="252"/>
      <c r="J120" s="252"/>
      <c r="K120" s="273"/>
      <c r="L120" s="264"/>
    </row>
    <row r="121" spans="1:12" ht="12.75">
      <c r="A121" s="262"/>
      <c r="B121" s="263"/>
      <c r="C121" s="156"/>
      <c r="D121" s="226" t="s">
        <v>19</v>
      </c>
      <c r="E121" s="165" t="s">
        <v>325</v>
      </c>
      <c r="F121" s="252"/>
      <c r="G121" s="252"/>
      <c r="H121" s="252"/>
      <c r="I121" s="252"/>
      <c r="J121" s="252"/>
      <c r="K121" s="273"/>
      <c r="L121" s="264"/>
    </row>
    <row r="122" spans="1:12" ht="12.75">
      <c r="A122" s="262"/>
      <c r="B122" s="263"/>
      <c r="C122" s="156"/>
      <c r="D122" s="252" t="s">
        <v>19</v>
      </c>
      <c r="E122" s="209" t="s">
        <v>326</v>
      </c>
      <c r="F122" s="252"/>
      <c r="G122" s="252"/>
      <c r="H122" s="252"/>
      <c r="I122" s="252"/>
      <c r="J122" s="252"/>
      <c r="K122" s="273"/>
      <c r="L122" s="264"/>
    </row>
    <row r="123" spans="1:12" ht="12.75">
      <c r="A123" s="262"/>
      <c r="B123" s="263"/>
      <c r="C123" s="156"/>
      <c r="D123" s="226" t="s">
        <v>19</v>
      </c>
      <c r="E123" s="165" t="s">
        <v>327</v>
      </c>
      <c r="F123" s="252"/>
      <c r="G123" s="252"/>
      <c r="H123" s="252"/>
      <c r="I123" s="252"/>
      <c r="J123" s="252"/>
      <c r="K123" s="273"/>
      <c r="L123" s="264"/>
    </row>
    <row r="124" spans="1:12" ht="12.75">
      <c r="A124" s="262"/>
      <c r="B124" s="263"/>
      <c r="C124" s="156"/>
      <c r="D124" s="226" t="s">
        <v>19</v>
      </c>
      <c r="E124" s="165" t="s">
        <v>328</v>
      </c>
      <c r="F124" s="252"/>
      <c r="G124" s="252"/>
      <c r="H124" s="252"/>
      <c r="I124" s="252"/>
      <c r="J124" s="252"/>
      <c r="K124" s="273"/>
      <c r="L124" s="264"/>
    </row>
    <row r="125" spans="1:12" ht="12.75">
      <c r="A125" s="262"/>
      <c r="B125" s="263"/>
      <c r="C125" s="156"/>
      <c r="D125" s="226"/>
      <c r="E125" s="165"/>
      <c r="F125" s="274" t="s">
        <v>329</v>
      </c>
      <c r="G125" s="252"/>
      <c r="H125" s="252"/>
      <c r="I125" s="252"/>
      <c r="J125" s="252"/>
      <c r="K125" s="270"/>
      <c r="L125" s="264"/>
    </row>
    <row r="126" spans="1:12" ht="12.75">
      <c r="A126" s="262"/>
      <c r="B126" s="263"/>
      <c r="C126" s="156"/>
      <c r="D126" s="252"/>
      <c r="E126" s="274"/>
      <c r="F126" s="252"/>
      <c r="G126" s="252"/>
      <c r="H126" s="252"/>
      <c r="I126" s="252"/>
      <c r="J126" s="252"/>
      <c r="K126" s="270"/>
      <c r="L126" s="264"/>
    </row>
    <row r="127" spans="1:12" ht="12.75">
      <c r="A127" s="262"/>
      <c r="B127" s="263">
        <v>4.2</v>
      </c>
      <c r="C127" s="156"/>
      <c r="D127" s="252"/>
      <c r="E127" s="267" t="s">
        <v>330</v>
      </c>
      <c r="F127" s="252"/>
      <c r="G127" s="252"/>
      <c r="H127" s="252"/>
      <c r="I127" s="252"/>
      <c r="J127" s="252"/>
      <c r="K127" s="275">
        <v>0</v>
      </c>
      <c r="L127" s="264"/>
    </row>
    <row r="128" spans="1:12" ht="12.75">
      <c r="A128" s="262"/>
      <c r="B128" s="263"/>
      <c r="C128" s="156"/>
      <c r="D128" s="226" t="s">
        <v>19</v>
      </c>
      <c r="E128" s="165" t="s">
        <v>331</v>
      </c>
      <c r="F128" s="252"/>
      <c r="G128" s="252"/>
      <c r="H128" s="252"/>
      <c r="I128" s="252"/>
      <c r="J128" s="252"/>
      <c r="K128" s="273"/>
      <c r="L128" s="264"/>
    </row>
    <row r="129" spans="1:12" ht="12.75">
      <c r="A129" s="262"/>
      <c r="B129" s="263"/>
      <c r="C129" s="156"/>
      <c r="D129" s="226" t="s">
        <v>19</v>
      </c>
      <c r="E129" s="165" t="s">
        <v>332</v>
      </c>
      <c r="F129" s="252"/>
      <c r="G129" s="252"/>
      <c r="H129" s="252"/>
      <c r="I129" s="252"/>
      <c r="J129" s="252"/>
      <c r="K129" s="273"/>
      <c r="L129" s="264"/>
    </row>
    <row r="130" spans="1:12" ht="12.75">
      <c r="A130" s="262"/>
      <c r="B130" s="263"/>
      <c r="C130" s="156"/>
      <c r="D130" s="226" t="s">
        <v>19</v>
      </c>
      <c r="E130" s="165" t="s">
        <v>333</v>
      </c>
      <c r="F130" s="252"/>
      <c r="G130" s="252"/>
      <c r="H130" s="252"/>
      <c r="I130" s="252"/>
      <c r="J130" s="252"/>
      <c r="K130" s="273"/>
      <c r="L130" s="264"/>
    </row>
    <row r="131" spans="1:12" ht="12.75">
      <c r="A131" s="262"/>
      <c r="B131" s="263"/>
      <c r="C131" s="156"/>
      <c r="D131" s="226" t="s">
        <v>19</v>
      </c>
      <c r="E131" s="165" t="s">
        <v>334</v>
      </c>
      <c r="F131" s="252"/>
      <c r="G131" s="252"/>
      <c r="H131" s="252"/>
      <c r="I131" s="252"/>
      <c r="J131" s="252"/>
      <c r="K131" s="273"/>
      <c r="L131" s="264"/>
    </row>
    <row r="132" spans="1:12" ht="15.75">
      <c r="A132" s="262"/>
      <c r="B132" s="263"/>
      <c r="C132" s="156"/>
      <c r="D132" s="252"/>
      <c r="E132" s="276"/>
      <c r="F132" s="274"/>
      <c r="G132" s="252"/>
      <c r="H132" s="252"/>
      <c r="I132" s="252"/>
      <c r="J132" s="252"/>
      <c r="K132" s="277"/>
      <c r="L132" s="264"/>
    </row>
    <row r="133" spans="1:12" ht="12.75">
      <c r="A133" s="262"/>
      <c r="B133" s="263">
        <v>4.3</v>
      </c>
      <c r="C133" s="156"/>
      <c r="D133" s="252"/>
      <c r="E133" s="267" t="s">
        <v>335</v>
      </c>
      <c r="F133" s="252"/>
      <c r="G133" s="252"/>
      <c r="H133" s="252"/>
      <c r="I133" s="252"/>
      <c r="J133" s="252"/>
      <c r="K133" s="275">
        <v>0</v>
      </c>
      <c r="L133" s="264"/>
    </row>
    <row r="134" spans="1:12" ht="12.75">
      <c r="A134" s="262"/>
      <c r="B134" s="263"/>
      <c r="C134" s="156"/>
      <c r="D134" s="226" t="s">
        <v>19</v>
      </c>
      <c r="E134" s="165" t="s">
        <v>336</v>
      </c>
      <c r="F134" s="252"/>
      <c r="G134" s="252"/>
      <c r="H134" s="252"/>
      <c r="I134" s="252"/>
      <c r="J134" s="252"/>
      <c r="K134" s="278"/>
      <c r="L134" s="264"/>
    </row>
    <row r="135" spans="1:12" ht="12.75">
      <c r="A135" s="262"/>
      <c r="B135" s="263"/>
      <c r="C135" s="156"/>
      <c r="D135" s="226" t="s">
        <v>19</v>
      </c>
      <c r="E135" s="165" t="s">
        <v>337</v>
      </c>
      <c r="F135" s="252"/>
      <c r="G135" s="252"/>
      <c r="H135" s="252"/>
      <c r="I135" s="252"/>
      <c r="J135" s="252"/>
      <c r="K135" s="278"/>
      <c r="L135" s="264"/>
    </row>
    <row r="136" spans="1:12" ht="12.75">
      <c r="A136" s="262"/>
      <c r="B136" s="263"/>
      <c r="C136" s="156"/>
      <c r="D136" s="226" t="s">
        <v>19</v>
      </c>
      <c r="E136" s="165" t="s">
        <v>338</v>
      </c>
      <c r="F136" s="252"/>
      <c r="G136" s="252"/>
      <c r="H136" s="252"/>
      <c r="I136" s="252"/>
      <c r="J136" s="252"/>
      <c r="K136" s="278"/>
      <c r="L136" s="264"/>
    </row>
    <row r="137" spans="1:12" ht="12.75">
      <c r="A137" s="262"/>
      <c r="B137" s="263"/>
      <c r="C137" s="156"/>
      <c r="D137" s="226" t="s">
        <v>19</v>
      </c>
      <c r="E137" s="165" t="s">
        <v>339</v>
      </c>
      <c r="F137" s="252"/>
      <c r="G137" s="252"/>
      <c r="H137" s="252"/>
      <c r="I137" s="252"/>
      <c r="J137" s="252"/>
      <c r="K137" s="278"/>
      <c r="L137" s="264"/>
    </row>
    <row r="138" spans="1:12" ht="12.75">
      <c r="A138" s="262"/>
      <c r="B138" s="263"/>
      <c r="C138" s="156"/>
      <c r="D138" s="252"/>
      <c r="E138" s="267"/>
      <c r="F138" s="252"/>
      <c r="G138" s="252"/>
      <c r="H138" s="252"/>
      <c r="I138" s="252"/>
      <c r="J138" s="252"/>
      <c r="K138" s="277"/>
      <c r="L138" s="264"/>
    </row>
    <row r="139" spans="1:12" ht="12.75">
      <c r="A139" s="262"/>
      <c r="B139" s="263">
        <v>4.4</v>
      </c>
      <c r="C139" s="156"/>
      <c r="D139" s="252"/>
      <c r="E139" s="267" t="s">
        <v>340</v>
      </c>
      <c r="F139" s="252"/>
      <c r="G139" s="252"/>
      <c r="H139" s="252"/>
      <c r="I139" s="252"/>
      <c r="J139" s="252"/>
      <c r="K139" s="225">
        <f>K140</f>
        <v>0</v>
      </c>
      <c r="L139" s="264"/>
    </row>
    <row r="140" spans="1:12" ht="12.75">
      <c r="A140" s="262"/>
      <c r="B140" s="263"/>
      <c r="C140" s="156"/>
      <c r="D140" s="226" t="s">
        <v>19</v>
      </c>
      <c r="E140" s="269" t="s">
        <v>340</v>
      </c>
      <c r="F140" s="252"/>
      <c r="G140" s="252"/>
      <c r="H140" s="252"/>
      <c r="I140" s="252"/>
      <c r="J140" s="252"/>
      <c r="K140" s="271">
        <v>0</v>
      </c>
      <c r="L140" s="264"/>
    </row>
    <row r="141" spans="1:12" ht="12.75">
      <c r="A141" s="262"/>
      <c r="B141" s="263"/>
      <c r="C141" s="156"/>
      <c r="D141" s="226" t="s">
        <v>19</v>
      </c>
      <c r="E141" s="165" t="s">
        <v>341</v>
      </c>
      <c r="F141" s="252"/>
      <c r="G141" s="252"/>
      <c r="H141" s="252"/>
      <c r="I141" s="252"/>
      <c r="J141" s="252"/>
      <c r="K141" s="273"/>
      <c r="L141" s="264"/>
    </row>
    <row r="142" spans="1:12" ht="12.75">
      <c r="A142" s="262"/>
      <c r="B142" s="263"/>
      <c r="C142" s="156"/>
      <c r="D142" s="252"/>
      <c r="E142" s="267"/>
      <c r="F142" s="252"/>
      <c r="G142" s="252"/>
      <c r="H142" s="252"/>
      <c r="I142" s="252"/>
      <c r="J142" s="252"/>
      <c r="K142" s="277"/>
      <c r="L142" s="264"/>
    </row>
    <row r="143" spans="1:12" ht="12.75">
      <c r="A143" s="262"/>
      <c r="B143" s="263">
        <v>4.5</v>
      </c>
      <c r="C143" s="156"/>
      <c r="D143" s="252"/>
      <c r="E143" s="267" t="s">
        <v>108</v>
      </c>
      <c r="F143" s="252"/>
      <c r="G143" s="252"/>
      <c r="H143" s="252"/>
      <c r="I143" s="252"/>
      <c r="J143" s="252"/>
      <c r="K143" s="275">
        <v>0</v>
      </c>
      <c r="L143" s="264"/>
    </row>
    <row r="144" spans="1:12" ht="12.75">
      <c r="A144" s="262"/>
      <c r="B144" s="263"/>
      <c r="C144" s="156"/>
      <c r="D144" s="226" t="s">
        <v>19</v>
      </c>
      <c r="E144" s="269" t="s">
        <v>342</v>
      </c>
      <c r="F144" s="252"/>
      <c r="G144" s="252"/>
      <c r="H144" s="252"/>
      <c r="I144" s="252"/>
      <c r="J144" s="252"/>
      <c r="K144" s="273"/>
      <c r="L144" s="264"/>
    </row>
    <row r="145" spans="1:12" ht="12.75">
      <c r="A145" s="262"/>
      <c r="B145" s="263"/>
      <c r="C145" s="156"/>
      <c r="D145" s="226" t="s">
        <v>19</v>
      </c>
      <c r="E145" s="269" t="s">
        <v>343</v>
      </c>
      <c r="F145" s="252"/>
      <c r="G145" s="252"/>
      <c r="H145" s="252"/>
      <c r="I145" s="252"/>
      <c r="J145" s="252"/>
      <c r="K145" s="273"/>
      <c r="L145" s="264"/>
    </row>
    <row r="146" spans="1:12" ht="12.75">
      <c r="A146" s="262"/>
      <c r="B146" s="263"/>
      <c r="C146" s="156"/>
      <c r="D146" s="226" t="s">
        <v>19</v>
      </c>
      <c r="E146" s="269" t="s">
        <v>344</v>
      </c>
      <c r="F146" s="252"/>
      <c r="G146" s="252"/>
      <c r="H146" s="252"/>
      <c r="I146" s="252"/>
      <c r="J146" s="252"/>
      <c r="K146" s="273"/>
      <c r="L146" s="264"/>
    </row>
    <row r="147" spans="1:12" ht="12.75">
      <c r="A147" s="262"/>
      <c r="B147" s="263"/>
      <c r="C147" s="156"/>
      <c r="D147" s="226" t="s">
        <v>19</v>
      </c>
      <c r="E147" s="269" t="s">
        <v>345</v>
      </c>
      <c r="F147" s="252"/>
      <c r="G147" s="252"/>
      <c r="H147" s="252"/>
      <c r="I147" s="252"/>
      <c r="J147" s="252"/>
      <c r="K147" s="273"/>
      <c r="L147" s="264"/>
    </row>
    <row r="148" spans="1:12" ht="12.75">
      <c r="A148" s="262"/>
      <c r="B148" s="263"/>
      <c r="C148" s="156"/>
      <c r="D148" s="226" t="s">
        <v>19</v>
      </c>
      <c r="E148" s="269" t="s">
        <v>346</v>
      </c>
      <c r="F148" s="252"/>
      <c r="G148" s="252"/>
      <c r="H148" s="252"/>
      <c r="I148" s="252"/>
      <c r="J148" s="252"/>
      <c r="K148" s="273"/>
      <c r="L148" s="264"/>
    </row>
    <row r="149" spans="1:12" ht="12.75">
      <c r="A149" s="262"/>
      <c r="B149" s="263"/>
      <c r="C149" s="156"/>
      <c r="D149" s="252"/>
      <c r="E149" s="267"/>
      <c r="F149" s="252"/>
      <c r="G149" s="252"/>
      <c r="H149" s="252"/>
      <c r="I149" s="252"/>
      <c r="J149" s="252"/>
      <c r="K149" s="270"/>
      <c r="L149" s="264"/>
    </row>
    <row r="150" spans="1:12" ht="12.75">
      <c r="A150" s="262"/>
      <c r="B150" s="263">
        <v>4.6</v>
      </c>
      <c r="C150" s="156"/>
      <c r="D150" s="252"/>
      <c r="E150" s="267" t="s">
        <v>347</v>
      </c>
      <c r="F150" s="252"/>
      <c r="G150" s="252"/>
      <c r="H150" s="252"/>
      <c r="I150" s="252"/>
      <c r="J150" s="252"/>
      <c r="K150" s="275">
        <v>0</v>
      </c>
      <c r="L150" s="264"/>
    </row>
    <row r="151" spans="1:12" ht="12.75">
      <c r="A151" s="262"/>
      <c r="B151" s="263"/>
      <c r="C151" s="156"/>
      <c r="D151" s="226" t="s">
        <v>19</v>
      </c>
      <c r="E151" s="269" t="s">
        <v>347</v>
      </c>
      <c r="F151" s="252"/>
      <c r="G151" s="252"/>
      <c r="H151" s="252"/>
      <c r="I151" s="252"/>
      <c r="J151" s="252"/>
      <c r="K151" s="273"/>
      <c r="L151" s="264"/>
    </row>
    <row r="152" spans="1:12" ht="12.75">
      <c r="A152" s="262"/>
      <c r="B152" s="263"/>
      <c r="C152" s="156"/>
      <c r="D152" s="252"/>
      <c r="E152" s="267"/>
      <c r="F152" s="252"/>
      <c r="G152" s="252"/>
      <c r="H152" s="252"/>
      <c r="I152" s="252"/>
      <c r="J152" s="252"/>
      <c r="K152" s="270"/>
      <c r="L152" s="264"/>
    </row>
    <row r="153" spans="1:12" ht="12.75">
      <c r="A153" s="262"/>
      <c r="B153" s="263">
        <v>4.7</v>
      </c>
      <c r="C153" s="156"/>
      <c r="D153" s="252"/>
      <c r="E153" s="267" t="s">
        <v>348</v>
      </c>
      <c r="F153" s="252"/>
      <c r="G153" s="252"/>
      <c r="H153" s="252"/>
      <c r="I153" s="252"/>
      <c r="J153" s="252"/>
      <c r="K153" s="225">
        <f>K156</f>
        <v>0</v>
      </c>
      <c r="L153" s="264"/>
    </row>
    <row r="154" spans="1:12" ht="12.75">
      <c r="A154" s="262"/>
      <c r="B154" s="263"/>
      <c r="C154" s="156"/>
      <c r="D154" s="226" t="s">
        <v>19</v>
      </c>
      <c r="E154" s="165" t="s">
        <v>349</v>
      </c>
      <c r="F154" s="252"/>
      <c r="G154" s="252"/>
      <c r="H154" s="252"/>
      <c r="I154" s="252"/>
      <c r="J154" s="252"/>
      <c r="K154" s="273">
        <v>0</v>
      </c>
      <c r="L154" s="264"/>
    </row>
    <row r="155" spans="1:12" ht="12.75">
      <c r="A155" s="262"/>
      <c r="B155" s="263"/>
      <c r="C155" s="156"/>
      <c r="D155" s="226" t="s">
        <v>19</v>
      </c>
      <c r="E155" s="165" t="s">
        <v>337</v>
      </c>
      <c r="F155" s="252"/>
      <c r="G155" s="252"/>
      <c r="H155" s="252"/>
      <c r="I155" s="252"/>
      <c r="J155" s="252"/>
      <c r="K155" s="273">
        <v>0</v>
      </c>
      <c r="L155" s="264"/>
    </row>
    <row r="156" spans="1:12" ht="12.75">
      <c r="A156" s="262"/>
      <c r="B156" s="263"/>
      <c r="C156" s="156"/>
      <c r="D156" s="226" t="s">
        <v>19</v>
      </c>
      <c r="E156" s="165" t="s">
        <v>350</v>
      </c>
      <c r="F156" s="252"/>
      <c r="G156" s="252"/>
      <c r="H156" s="252"/>
      <c r="I156" s="252"/>
      <c r="J156" s="252"/>
      <c r="K156" s="271">
        <v>0</v>
      </c>
      <c r="L156" s="264"/>
    </row>
    <row r="157" spans="1:12" ht="12.75">
      <c r="A157" s="262"/>
      <c r="B157" s="263"/>
      <c r="C157" s="156"/>
      <c r="D157" s="226" t="s">
        <v>19</v>
      </c>
      <c r="E157" s="165" t="s">
        <v>351</v>
      </c>
      <c r="F157" s="252"/>
      <c r="G157" s="252"/>
      <c r="H157" s="252"/>
      <c r="I157" s="252"/>
      <c r="J157" s="252"/>
      <c r="K157" s="279">
        <v>0</v>
      </c>
      <c r="L157" s="264"/>
    </row>
    <row r="158" spans="1:12" ht="12.75">
      <c r="A158" s="262"/>
      <c r="B158" s="263"/>
      <c r="C158" s="156"/>
      <c r="D158" s="252"/>
      <c r="E158" s="267"/>
      <c r="F158" s="252"/>
      <c r="G158" s="252"/>
      <c r="H158" s="252"/>
      <c r="I158" s="252"/>
      <c r="J158" s="252"/>
      <c r="K158" s="280"/>
      <c r="L158" s="264"/>
    </row>
    <row r="159" spans="1:12" ht="12.75">
      <c r="A159" s="262"/>
      <c r="B159" s="263"/>
      <c r="C159" s="156"/>
      <c r="D159" s="265">
        <v>5</v>
      </c>
      <c r="E159" s="266" t="s">
        <v>352</v>
      </c>
      <c r="F159" s="252"/>
      <c r="G159" s="252"/>
      <c r="H159" s="252"/>
      <c r="I159" s="252"/>
      <c r="J159" s="252"/>
      <c r="K159" s="272"/>
      <c r="L159" s="264"/>
    </row>
    <row r="160" spans="1:12" ht="12.75">
      <c r="A160" s="262"/>
      <c r="B160" s="263"/>
      <c r="C160" s="156"/>
      <c r="D160" s="226" t="s">
        <v>19</v>
      </c>
      <c r="E160" s="165" t="s">
        <v>353</v>
      </c>
      <c r="F160" s="252"/>
      <c r="G160" s="252"/>
      <c r="H160" s="252"/>
      <c r="I160" s="252"/>
      <c r="J160" s="252"/>
      <c r="K160" s="281">
        <v>0</v>
      </c>
      <c r="L160" s="264"/>
    </row>
    <row r="161" spans="1:12" ht="12.75">
      <c r="A161" s="262"/>
      <c r="B161" s="263"/>
      <c r="C161" s="156"/>
      <c r="D161" s="226" t="s">
        <v>19</v>
      </c>
      <c r="E161" s="165" t="s">
        <v>354</v>
      </c>
      <c r="F161" s="252"/>
      <c r="G161" s="252"/>
      <c r="H161" s="252"/>
      <c r="I161" s="252"/>
      <c r="J161" s="252"/>
      <c r="K161" s="281"/>
      <c r="L161" s="264"/>
    </row>
    <row r="162" spans="1:12" ht="12.75">
      <c r="A162" s="262"/>
      <c r="B162" s="263"/>
      <c r="C162" s="156"/>
      <c r="D162" s="265"/>
      <c r="E162" s="266"/>
      <c r="F162" s="252"/>
      <c r="G162" s="252"/>
      <c r="H162" s="252"/>
      <c r="I162" s="252"/>
      <c r="J162" s="252"/>
      <c r="K162" s="270"/>
      <c r="L162" s="264"/>
    </row>
    <row r="163" spans="1:12" ht="12.75">
      <c r="A163" s="262"/>
      <c r="B163" s="263"/>
      <c r="C163" s="156"/>
      <c r="D163" s="265">
        <v>6</v>
      </c>
      <c r="E163" s="266" t="s">
        <v>355</v>
      </c>
      <c r="F163" s="252"/>
      <c r="G163" s="252"/>
      <c r="H163" s="252"/>
      <c r="I163" s="252"/>
      <c r="J163" s="252"/>
      <c r="K163" s="275">
        <v>0</v>
      </c>
      <c r="L163" s="264"/>
    </row>
    <row r="164" spans="1:12" ht="12.75">
      <c r="A164" s="262"/>
      <c r="B164" s="263"/>
      <c r="C164" s="156"/>
      <c r="D164" s="226" t="s">
        <v>19</v>
      </c>
      <c r="E164" s="165" t="s">
        <v>356</v>
      </c>
      <c r="F164" s="252"/>
      <c r="G164" s="252"/>
      <c r="H164" s="252"/>
      <c r="I164" s="252"/>
      <c r="J164" s="252"/>
      <c r="K164" s="273"/>
      <c r="L164" s="264"/>
    </row>
    <row r="165" spans="1:12" ht="12.75">
      <c r="A165" s="262"/>
      <c r="B165" s="263"/>
      <c r="C165" s="156"/>
      <c r="D165" s="226" t="s">
        <v>19</v>
      </c>
      <c r="E165" s="165" t="s">
        <v>357</v>
      </c>
      <c r="F165" s="252"/>
      <c r="G165" s="252"/>
      <c r="H165" s="252"/>
      <c r="I165" s="252"/>
      <c r="J165" s="252"/>
      <c r="K165" s="273"/>
      <c r="L165" s="264"/>
    </row>
    <row r="166" spans="1:12" ht="12.75">
      <c r="A166" s="232"/>
      <c r="B166" s="235"/>
      <c r="C166" s="158"/>
      <c r="D166" s="226"/>
      <c r="E166" s="252"/>
      <c r="F166" s="252"/>
      <c r="G166" s="252"/>
      <c r="H166" s="252"/>
      <c r="I166" s="252"/>
      <c r="J166" s="252"/>
      <c r="K166" s="277"/>
      <c r="L166" s="253"/>
    </row>
    <row r="167" spans="1:12" ht="12.75">
      <c r="A167" s="232"/>
      <c r="B167" s="235"/>
      <c r="C167" s="165"/>
      <c r="D167" s="282" t="s">
        <v>3</v>
      </c>
      <c r="E167" s="283" t="s">
        <v>358</v>
      </c>
      <c r="F167" s="165"/>
      <c r="G167" s="165"/>
      <c r="H167" s="166"/>
      <c r="I167" s="165"/>
      <c r="J167" s="166"/>
      <c r="K167" s="228"/>
      <c r="L167" s="163"/>
    </row>
    <row r="168" spans="1:12" ht="12.75">
      <c r="A168" s="232"/>
      <c r="B168" s="235"/>
      <c r="C168" s="165"/>
      <c r="D168" s="166"/>
      <c r="E168" s="284"/>
      <c r="F168" s="284"/>
      <c r="G168" s="165"/>
      <c r="H168" s="166"/>
      <c r="I168" s="165"/>
      <c r="J168" s="166"/>
      <c r="K168" s="228"/>
      <c r="L168" s="163"/>
    </row>
    <row r="169" spans="1:12" ht="12.75">
      <c r="A169" s="232"/>
      <c r="B169" s="235"/>
      <c r="C169" s="165"/>
      <c r="D169" s="282">
        <v>7</v>
      </c>
      <c r="E169" s="285" t="s">
        <v>359</v>
      </c>
      <c r="F169" s="165"/>
      <c r="G169" s="165"/>
      <c r="H169" s="166"/>
      <c r="I169" s="165"/>
      <c r="J169" s="166"/>
      <c r="K169" s="228"/>
      <c r="L169" s="163"/>
    </row>
    <row r="170" spans="1:12" ht="12.75">
      <c r="A170" s="232"/>
      <c r="B170" s="251">
        <v>7.1</v>
      </c>
      <c r="C170" s="165"/>
      <c r="D170" s="226"/>
      <c r="E170" s="286" t="s">
        <v>360</v>
      </c>
      <c r="F170" s="165"/>
      <c r="G170" s="165"/>
      <c r="H170" s="166"/>
      <c r="I170" s="165"/>
      <c r="J170" s="166"/>
      <c r="K170" s="225">
        <v>0</v>
      </c>
      <c r="L170" s="163"/>
    </row>
    <row r="171" spans="1:12" ht="12.75">
      <c r="A171" s="232"/>
      <c r="B171" s="251"/>
      <c r="C171" s="165"/>
      <c r="D171" s="226" t="s">
        <v>19</v>
      </c>
      <c r="E171" s="165" t="s">
        <v>361</v>
      </c>
      <c r="F171" s="165"/>
      <c r="G171" s="165"/>
      <c r="H171" s="166"/>
      <c r="I171" s="165"/>
      <c r="J171" s="166"/>
      <c r="K171" s="271"/>
      <c r="L171" s="163"/>
    </row>
    <row r="172" spans="1:12" ht="12.75">
      <c r="A172" s="232"/>
      <c r="B172" s="251"/>
      <c r="C172" s="165"/>
      <c r="D172" s="226" t="s">
        <v>19</v>
      </c>
      <c r="E172" s="165" t="s">
        <v>362</v>
      </c>
      <c r="F172" s="165"/>
      <c r="G172" s="165"/>
      <c r="H172" s="166"/>
      <c r="I172" s="165"/>
      <c r="J172" s="166"/>
      <c r="K172" s="271"/>
      <c r="L172" s="163"/>
    </row>
    <row r="173" spans="1:12" ht="12.75">
      <c r="A173" s="232"/>
      <c r="B173" s="251"/>
      <c r="C173" s="165"/>
      <c r="D173" s="226" t="s">
        <v>19</v>
      </c>
      <c r="E173" s="165" t="s">
        <v>363</v>
      </c>
      <c r="F173" s="165"/>
      <c r="G173" s="165"/>
      <c r="H173" s="166"/>
      <c r="I173" s="165"/>
      <c r="J173" s="166"/>
      <c r="K173" s="271"/>
      <c r="L173" s="163"/>
    </row>
    <row r="174" spans="1:12" ht="12.75">
      <c r="A174" s="232"/>
      <c r="B174" s="251"/>
      <c r="C174" s="165"/>
      <c r="D174" s="226" t="s">
        <v>19</v>
      </c>
      <c r="E174" s="165" t="s">
        <v>364</v>
      </c>
      <c r="F174" s="165"/>
      <c r="G174" s="165"/>
      <c r="H174" s="166"/>
      <c r="I174" s="165"/>
      <c r="J174" s="166"/>
      <c r="K174" s="271"/>
      <c r="L174" s="163"/>
    </row>
    <row r="175" spans="1:12" ht="12.75">
      <c r="A175" s="232"/>
      <c r="B175" s="251"/>
      <c r="C175" s="165"/>
      <c r="D175" s="287"/>
      <c r="E175" s="268"/>
      <c r="F175" s="165"/>
      <c r="G175" s="165"/>
      <c r="H175" s="166"/>
      <c r="I175" s="165"/>
      <c r="J175" s="166"/>
      <c r="K175" s="228"/>
      <c r="L175" s="163"/>
    </row>
    <row r="176" spans="1:12" ht="12.75">
      <c r="A176" s="232"/>
      <c r="B176" s="251">
        <v>7.2</v>
      </c>
      <c r="C176" s="165"/>
      <c r="D176" s="287"/>
      <c r="E176" s="286" t="s">
        <v>365</v>
      </c>
      <c r="F176" s="165"/>
      <c r="G176" s="165"/>
      <c r="H176" s="166"/>
      <c r="I176" s="165"/>
      <c r="J176" s="166"/>
      <c r="K176" s="225">
        <v>0</v>
      </c>
      <c r="L176" s="163"/>
    </row>
    <row r="177" spans="1:12" ht="12.75">
      <c r="A177" s="232"/>
      <c r="B177" s="251"/>
      <c r="C177" s="165"/>
      <c r="D177" s="226" t="s">
        <v>19</v>
      </c>
      <c r="E177" s="165" t="s">
        <v>366</v>
      </c>
      <c r="F177" s="165"/>
      <c r="G177" s="165"/>
      <c r="H177" s="166"/>
      <c r="I177" s="165"/>
      <c r="J177" s="166"/>
      <c r="K177" s="271"/>
      <c r="L177" s="163"/>
    </row>
    <row r="178" spans="1:12" ht="12.75">
      <c r="A178" s="232"/>
      <c r="B178" s="251"/>
      <c r="C178" s="165"/>
      <c r="D178" s="226" t="s">
        <v>19</v>
      </c>
      <c r="E178" s="165" t="s">
        <v>367</v>
      </c>
      <c r="F178" s="165"/>
      <c r="G178" s="165"/>
      <c r="H178" s="166"/>
      <c r="I178" s="165"/>
      <c r="J178" s="166"/>
      <c r="K178" s="271"/>
      <c r="L178" s="163"/>
    </row>
    <row r="179" spans="1:12" ht="12.75">
      <c r="A179" s="232"/>
      <c r="B179" s="251"/>
      <c r="C179" s="165"/>
      <c r="D179" s="287"/>
      <c r="E179" s="286"/>
      <c r="F179" s="165"/>
      <c r="G179" s="165"/>
      <c r="H179" s="166"/>
      <c r="I179" s="165"/>
      <c r="J179" s="166"/>
      <c r="K179" s="228"/>
      <c r="L179" s="163"/>
    </row>
    <row r="180" spans="1:12" ht="12.75">
      <c r="A180" s="232"/>
      <c r="B180" s="251">
        <v>7.3</v>
      </c>
      <c r="C180" s="165"/>
      <c r="D180" s="287"/>
      <c r="E180" s="286" t="s">
        <v>368</v>
      </c>
      <c r="F180" s="165"/>
      <c r="G180" s="165"/>
      <c r="H180" s="166"/>
      <c r="I180" s="165"/>
      <c r="J180" s="166"/>
      <c r="K180" s="225">
        <v>0</v>
      </c>
      <c r="L180" s="163"/>
    </row>
    <row r="181" spans="1:12" ht="12.75">
      <c r="A181" s="232"/>
      <c r="B181" s="251"/>
      <c r="C181" s="165"/>
      <c r="D181" s="226" t="s">
        <v>19</v>
      </c>
      <c r="E181" s="165" t="s">
        <v>369</v>
      </c>
      <c r="F181" s="165"/>
      <c r="G181" s="165"/>
      <c r="H181" s="166"/>
      <c r="I181" s="165"/>
      <c r="J181" s="166"/>
      <c r="K181" s="227"/>
      <c r="L181" s="163"/>
    </row>
    <row r="182" spans="1:12" ht="12.75">
      <c r="A182" s="232"/>
      <c r="B182" s="251"/>
      <c r="C182" s="165"/>
      <c r="D182" s="226" t="s">
        <v>19</v>
      </c>
      <c r="E182" s="165" t="s">
        <v>370</v>
      </c>
      <c r="F182" s="165"/>
      <c r="G182" s="165"/>
      <c r="H182" s="166"/>
      <c r="I182" s="165"/>
      <c r="J182" s="166"/>
      <c r="K182" s="227"/>
      <c r="L182" s="163"/>
    </row>
    <row r="183" spans="1:12" ht="12.75">
      <c r="A183" s="232"/>
      <c r="B183" s="251"/>
      <c r="C183" s="165"/>
      <c r="D183" s="287"/>
      <c r="E183" s="286"/>
      <c r="F183" s="165"/>
      <c r="G183" s="165"/>
      <c r="H183" s="166"/>
      <c r="I183" s="165"/>
      <c r="J183" s="166"/>
      <c r="K183" s="228"/>
      <c r="L183" s="163"/>
    </row>
    <row r="184" spans="1:12" ht="12.75">
      <c r="A184" s="232"/>
      <c r="B184" s="251">
        <v>7.4</v>
      </c>
      <c r="C184" s="165"/>
      <c r="D184" s="287"/>
      <c r="E184" s="286" t="s">
        <v>371</v>
      </c>
      <c r="F184" s="165"/>
      <c r="G184" s="165"/>
      <c r="H184" s="166"/>
      <c r="I184" s="165"/>
      <c r="J184" s="166"/>
      <c r="K184" s="288">
        <v>0</v>
      </c>
      <c r="L184" s="163"/>
    </row>
    <row r="185" spans="1:12" ht="12.75">
      <c r="A185" s="232"/>
      <c r="B185" s="251"/>
      <c r="C185" s="165"/>
      <c r="D185" s="226" t="s">
        <v>19</v>
      </c>
      <c r="E185" s="268" t="s">
        <v>372</v>
      </c>
      <c r="F185" s="165"/>
      <c r="G185" s="165"/>
      <c r="H185" s="166"/>
      <c r="I185" s="165"/>
      <c r="J185" s="166"/>
      <c r="K185" s="227"/>
      <c r="L185" s="163"/>
    </row>
    <row r="186" spans="1:12" ht="12.75">
      <c r="A186" s="232"/>
      <c r="B186" s="251"/>
      <c r="C186" s="165"/>
      <c r="D186" s="226" t="s">
        <v>19</v>
      </c>
      <c r="E186" s="268" t="s">
        <v>373</v>
      </c>
      <c r="F186" s="165"/>
      <c r="G186" s="165"/>
      <c r="H186" s="166"/>
      <c r="I186" s="165"/>
      <c r="J186" s="166"/>
      <c r="K186" s="228"/>
      <c r="L186" s="163"/>
    </row>
    <row r="187" spans="1:12" ht="12.75">
      <c r="A187" s="232"/>
      <c r="B187" s="251"/>
      <c r="C187" s="165"/>
      <c r="D187" s="287"/>
      <c r="E187" s="286"/>
      <c r="F187" s="165"/>
      <c r="G187" s="165"/>
      <c r="H187" s="166"/>
      <c r="I187" s="165"/>
      <c r="J187" s="166"/>
      <c r="K187" s="228"/>
      <c r="L187" s="163"/>
    </row>
    <row r="188" spans="1:12" ht="12.75">
      <c r="A188" s="232"/>
      <c r="B188" s="251">
        <v>7.5</v>
      </c>
      <c r="C188" s="165"/>
      <c r="D188" s="287"/>
      <c r="E188" s="286" t="s">
        <v>109</v>
      </c>
      <c r="F188" s="165"/>
      <c r="G188" s="165"/>
      <c r="H188" s="166"/>
      <c r="I188" s="165"/>
      <c r="J188" s="166"/>
      <c r="K188" s="288">
        <v>0</v>
      </c>
      <c r="L188" s="163"/>
    </row>
    <row r="189" spans="1:12" ht="12.75">
      <c r="A189" s="232"/>
      <c r="B189" s="251"/>
      <c r="C189" s="165"/>
      <c r="D189" s="226" t="s">
        <v>19</v>
      </c>
      <c r="E189" s="165" t="s">
        <v>374</v>
      </c>
      <c r="F189" s="165"/>
      <c r="G189" s="165"/>
      <c r="H189" s="166"/>
      <c r="I189" s="165"/>
      <c r="J189" s="166"/>
      <c r="K189" s="227"/>
      <c r="L189" s="163"/>
    </row>
    <row r="190" spans="1:12" ht="12.75">
      <c r="A190" s="232"/>
      <c r="B190" s="251"/>
      <c r="C190" s="165"/>
      <c r="D190" s="226" t="s">
        <v>19</v>
      </c>
      <c r="E190" s="165" t="s">
        <v>375</v>
      </c>
      <c r="F190" s="165"/>
      <c r="G190" s="165"/>
      <c r="H190" s="166"/>
      <c r="I190" s="165"/>
      <c r="J190" s="166"/>
      <c r="K190" s="227"/>
      <c r="L190" s="163"/>
    </row>
    <row r="191" spans="1:12" ht="12.75">
      <c r="A191" s="232"/>
      <c r="B191" s="251"/>
      <c r="C191" s="165"/>
      <c r="D191" s="287"/>
      <c r="E191" s="286"/>
      <c r="F191" s="165"/>
      <c r="G191" s="165"/>
      <c r="H191" s="166"/>
      <c r="I191" s="165"/>
      <c r="J191" s="166"/>
      <c r="K191" s="228"/>
      <c r="L191" s="163"/>
    </row>
    <row r="192" spans="1:12" ht="12.75">
      <c r="A192" s="232"/>
      <c r="B192" s="251">
        <v>7.6</v>
      </c>
      <c r="C192" s="165"/>
      <c r="D192" s="287"/>
      <c r="E192" s="286" t="s">
        <v>376</v>
      </c>
      <c r="F192" s="165"/>
      <c r="G192" s="165"/>
      <c r="H192" s="166"/>
      <c r="I192" s="165"/>
      <c r="J192" s="166"/>
      <c r="K192" s="288">
        <v>0</v>
      </c>
      <c r="L192" s="163"/>
    </row>
    <row r="193" spans="1:12" ht="12.75">
      <c r="A193" s="232"/>
      <c r="B193" s="289"/>
      <c r="C193" s="165"/>
      <c r="D193" s="226" t="s">
        <v>19</v>
      </c>
      <c r="E193" s="165" t="s">
        <v>377</v>
      </c>
      <c r="F193" s="165"/>
      <c r="G193" s="165"/>
      <c r="H193" s="166"/>
      <c r="I193" s="165"/>
      <c r="J193" s="166"/>
      <c r="K193" s="227"/>
      <c r="L193" s="163"/>
    </row>
    <row r="194" spans="1:12" ht="12.75">
      <c r="A194" s="232"/>
      <c r="B194" s="289"/>
      <c r="C194" s="165"/>
      <c r="D194" s="226" t="s">
        <v>19</v>
      </c>
      <c r="E194" s="165" t="s">
        <v>378</v>
      </c>
      <c r="F194" s="165"/>
      <c r="G194" s="165"/>
      <c r="H194" s="166"/>
      <c r="I194" s="165"/>
      <c r="J194" s="166"/>
      <c r="K194" s="227"/>
      <c r="L194" s="163"/>
    </row>
    <row r="195" spans="1:12" ht="12.75">
      <c r="A195" s="232"/>
      <c r="B195" s="289"/>
      <c r="C195" s="165"/>
      <c r="D195" s="226" t="s">
        <v>19</v>
      </c>
      <c r="E195" s="165" t="s">
        <v>379</v>
      </c>
      <c r="F195" s="165"/>
      <c r="G195" s="165"/>
      <c r="H195" s="166"/>
      <c r="I195" s="165"/>
      <c r="J195" s="166"/>
      <c r="K195" s="227"/>
      <c r="L195" s="163"/>
    </row>
    <row r="196" spans="1:12" ht="12.75">
      <c r="A196" s="232"/>
      <c r="B196" s="289"/>
      <c r="C196" s="165"/>
      <c r="D196" s="226" t="s">
        <v>19</v>
      </c>
      <c r="E196" s="165" t="s">
        <v>380</v>
      </c>
      <c r="F196" s="165"/>
      <c r="G196" s="165"/>
      <c r="H196" s="166"/>
      <c r="I196" s="165"/>
      <c r="J196" s="166"/>
      <c r="K196" s="227"/>
      <c r="L196" s="163"/>
    </row>
    <row r="197" spans="1:12" ht="12.75">
      <c r="A197" s="232"/>
      <c r="B197" s="289"/>
      <c r="C197" s="165"/>
      <c r="D197" s="226" t="s">
        <v>19</v>
      </c>
      <c r="E197" s="165" t="s">
        <v>381</v>
      </c>
      <c r="F197" s="165"/>
      <c r="G197" s="165"/>
      <c r="H197" s="166"/>
      <c r="I197" s="165"/>
      <c r="J197" s="166"/>
      <c r="K197" s="227"/>
      <c r="L197" s="163"/>
    </row>
    <row r="198" spans="1:12" ht="12.75">
      <c r="A198" s="232"/>
      <c r="B198" s="289"/>
      <c r="C198" s="165"/>
      <c r="D198" s="226" t="s">
        <v>19</v>
      </c>
      <c r="E198" s="165" t="s">
        <v>382</v>
      </c>
      <c r="F198" s="165"/>
      <c r="G198" s="165"/>
      <c r="H198" s="166"/>
      <c r="I198" s="165"/>
      <c r="J198" s="166"/>
      <c r="K198" s="227"/>
      <c r="L198" s="163"/>
    </row>
    <row r="199" spans="1:12" ht="12.75">
      <c r="A199" s="232"/>
      <c r="B199" s="235"/>
      <c r="C199" s="165"/>
      <c r="D199" s="287"/>
      <c r="E199" s="290"/>
      <c r="F199" s="165"/>
      <c r="G199" s="165"/>
      <c r="H199" s="166"/>
      <c r="I199" s="165"/>
      <c r="J199" s="166"/>
      <c r="K199" s="228"/>
      <c r="L199" s="163"/>
    </row>
    <row r="200" spans="1:12" ht="12.75">
      <c r="A200" s="232"/>
      <c r="B200" s="235"/>
      <c r="C200" s="165"/>
      <c r="D200" s="287">
        <v>8</v>
      </c>
      <c r="E200" s="231" t="s">
        <v>383</v>
      </c>
      <c r="F200" s="165"/>
      <c r="G200" s="165"/>
      <c r="H200" s="165"/>
      <c r="I200" s="165"/>
      <c r="J200" s="166"/>
      <c r="K200" s="288">
        <f>K201+K202+K203+K204+K205+K206+K207+K208</f>
        <v>30505</v>
      </c>
      <c r="L200" s="163"/>
    </row>
    <row r="201" spans="1:12" ht="12.75">
      <c r="A201" s="232"/>
      <c r="B201" s="289"/>
      <c r="C201" s="165"/>
      <c r="D201" s="161">
        <v>8.1</v>
      </c>
      <c r="E201" s="286" t="s">
        <v>384</v>
      </c>
      <c r="F201" s="165"/>
      <c r="G201" s="165"/>
      <c r="H201" s="165"/>
      <c r="I201" s="165"/>
      <c r="J201" s="166"/>
      <c r="K201" s="227">
        <v>0</v>
      </c>
      <c r="L201" s="163"/>
    </row>
    <row r="202" spans="1:12" ht="12.75">
      <c r="A202" s="232"/>
      <c r="B202" s="289"/>
      <c r="C202" s="165"/>
      <c r="D202" s="161">
        <v>8.1</v>
      </c>
      <c r="E202" s="286" t="s">
        <v>385</v>
      </c>
      <c r="F202" s="165"/>
      <c r="G202" s="165"/>
      <c r="H202" s="165"/>
      <c r="I202" s="165"/>
      <c r="J202" s="166"/>
      <c r="K202" s="228">
        <v>0</v>
      </c>
      <c r="L202" s="163"/>
    </row>
    <row r="203" spans="1:12" ht="12.75">
      <c r="A203" s="232"/>
      <c r="B203" s="289"/>
      <c r="C203" s="165"/>
      <c r="D203" s="161">
        <v>8.2</v>
      </c>
      <c r="E203" s="286" t="s">
        <v>386</v>
      </c>
      <c r="F203" s="165"/>
      <c r="G203" s="165"/>
      <c r="H203" s="165"/>
      <c r="I203" s="165"/>
      <c r="J203" s="166"/>
      <c r="K203" s="227">
        <v>0</v>
      </c>
      <c r="L203" s="163"/>
    </row>
    <row r="204" spans="1:12" ht="12.75">
      <c r="A204" s="232"/>
      <c r="B204" s="289"/>
      <c r="C204" s="165"/>
      <c r="D204" s="161">
        <v>8.2</v>
      </c>
      <c r="E204" s="286" t="s">
        <v>387</v>
      </c>
      <c r="F204" s="165"/>
      <c r="G204" s="165"/>
      <c r="H204" s="165"/>
      <c r="I204" s="165"/>
      <c r="J204" s="166"/>
      <c r="K204" s="228">
        <v>0</v>
      </c>
      <c r="L204" s="163"/>
    </row>
    <row r="205" spans="1:12" ht="12.75">
      <c r="A205" s="232"/>
      <c r="B205" s="289"/>
      <c r="C205" s="165"/>
      <c r="D205" s="161">
        <v>8.3</v>
      </c>
      <c r="E205" s="286" t="s">
        <v>388</v>
      </c>
      <c r="F205" s="165"/>
      <c r="G205" s="165"/>
      <c r="H205" s="165"/>
      <c r="I205" s="165"/>
      <c r="J205" s="166"/>
      <c r="K205" s="227">
        <v>30505</v>
      </c>
      <c r="L205" s="163"/>
    </row>
    <row r="206" spans="1:12" ht="12.75">
      <c r="A206" s="232"/>
      <c r="B206" s="289"/>
      <c r="C206" s="165"/>
      <c r="D206" s="161">
        <v>8.3</v>
      </c>
      <c r="E206" s="286" t="s">
        <v>389</v>
      </c>
      <c r="F206" s="165"/>
      <c r="G206" s="165"/>
      <c r="H206" s="165"/>
      <c r="I206" s="165"/>
      <c r="J206" s="166"/>
      <c r="K206" s="228">
        <v>0</v>
      </c>
      <c r="L206" s="163"/>
    </row>
    <row r="207" spans="1:12" ht="12.75">
      <c r="A207" s="232"/>
      <c r="B207" s="289"/>
      <c r="C207" s="165"/>
      <c r="D207" s="161">
        <v>8.3</v>
      </c>
      <c r="E207" s="286" t="s">
        <v>303</v>
      </c>
      <c r="F207" s="165"/>
      <c r="G207" s="165"/>
      <c r="H207" s="165"/>
      <c r="I207" s="165"/>
      <c r="J207" s="166"/>
      <c r="K207" s="227">
        <v>0</v>
      </c>
      <c r="L207" s="163"/>
    </row>
    <row r="208" spans="1:12" ht="12.75">
      <c r="A208" s="232"/>
      <c r="B208" s="289"/>
      <c r="C208" s="165"/>
      <c r="D208" s="161">
        <v>8.3</v>
      </c>
      <c r="E208" s="286" t="s">
        <v>390</v>
      </c>
      <c r="F208" s="165"/>
      <c r="G208" s="165"/>
      <c r="H208" s="165"/>
      <c r="I208" s="165"/>
      <c r="J208" s="166"/>
      <c r="K208" s="227">
        <v>0</v>
      </c>
      <c r="L208" s="163"/>
    </row>
    <row r="209" spans="1:12" ht="12.75">
      <c r="A209" s="232"/>
      <c r="B209" s="235"/>
      <c r="C209" s="165"/>
      <c r="D209" s="166"/>
      <c r="E209" s="165"/>
      <c r="F209" s="274" t="s">
        <v>391</v>
      </c>
      <c r="G209" s="231"/>
      <c r="H209" s="231"/>
      <c r="I209" s="231"/>
      <c r="J209" s="164"/>
      <c r="K209" s="228"/>
      <c r="L209" s="163"/>
    </row>
    <row r="210" spans="1:12" ht="12.75">
      <c r="A210" s="232"/>
      <c r="B210" s="235"/>
      <c r="C210" s="165"/>
      <c r="D210" s="166"/>
      <c r="E210" s="165"/>
      <c r="F210" s="165"/>
      <c r="G210" s="165"/>
      <c r="H210" s="165"/>
      <c r="I210" s="165"/>
      <c r="J210" s="165"/>
      <c r="K210" s="228"/>
      <c r="L210" s="163"/>
    </row>
    <row r="211" spans="1:12" ht="12.75">
      <c r="A211" s="232"/>
      <c r="B211" s="235"/>
      <c r="C211" s="158"/>
      <c r="D211" s="164"/>
      <c r="E211" s="231" t="s">
        <v>392</v>
      </c>
      <c r="F211" s="231"/>
      <c r="G211" s="231"/>
      <c r="H211" s="231"/>
      <c r="I211" s="231"/>
      <c r="J211" s="164"/>
      <c r="K211" s="288">
        <f>K212+K213+K214</f>
        <v>31155</v>
      </c>
      <c r="L211" s="163"/>
    </row>
    <row r="212" spans="1:12" ht="12.75">
      <c r="A212" s="250"/>
      <c r="B212" s="235"/>
      <c r="C212" s="158"/>
      <c r="D212" s="164"/>
      <c r="E212" s="165" t="s">
        <v>393</v>
      </c>
      <c r="F212" s="274"/>
      <c r="G212" s="231"/>
      <c r="H212" s="231"/>
      <c r="I212" s="231"/>
      <c r="J212" s="164"/>
      <c r="K212" s="227">
        <v>31155</v>
      </c>
      <c r="L212" s="291"/>
    </row>
    <row r="213" spans="1:12" ht="12.75">
      <c r="A213" s="232"/>
      <c r="B213" s="235"/>
      <c r="C213" s="158"/>
      <c r="D213" s="164"/>
      <c r="E213" s="165" t="s">
        <v>394</v>
      </c>
      <c r="F213" s="274"/>
      <c r="G213" s="231"/>
      <c r="H213" s="231"/>
      <c r="I213" s="231"/>
      <c r="J213" s="164"/>
      <c r="K213" s="228">
        <v>0</v>
      </c>
      <c r="L213" s="163"/>
    </row>
    <row r="214" spans="1:12" ht="12.75">
      <c r="A214" s="232"/>
      <c r="B214" s="235"/>
      <c r="C214" s="158"/>
      <c r="D214" s="164"/>
      <c r="E214" s="165" t="s">
        <v>395</v>
      </c>
      <c r="F214" s="274"/>
      <c r="G214" s="231"/>
      <c r="H214" s="231"/>
      <c r="I214" s="231"/>
      <c r="J214" s="164"/>
      <c r="K214" s="227">
        <v>0</v>
      </c>
      <c r="L214" s="163"/>
    </row>
    <row r="215" spans="1:12" ht="12.75">
      <c r="A215" s="232"/>
      <c r="B215" s="235"/>
      <c r="C215" s="158"/>
      <c r="D215" s="164"/>
      <c r="E215" s="231"/>
      <c r="F215" s="274"/>
      <c r="G215" s="231"/>
      <c r="H215" s="231"/>
      <c r="I215" s="231"/>
      <c r="J215" s="164"/>
      <c r="K215" s="231"/>
      <c r="L215" s="163"/>
    </row>
    <row r="216" spans="1:12" ht="12.75">
      <c r="A216" s="232"/>
      <c r="B216" s="235"/>
      <c r="C216" s="158"/>
      <c r="D216" s="164"/>
      <c r="E216" s="231"/>
      <c r="F216" s="274"/>
      <c r="G216" s="231"/>
      <c r="H216" s="231"/>
      <c r="I216" s="231"/>
      <c r="J216" s="164"/>
      <c r="K216" s="231"/>
      <c r="L216" s="163"/>
    </row>
    <row r="217" spans="1:12" ht="12.75">
      <c r="A217" s="232"/>
      <c r="B217" s="235"/>
      <c r="C217" s="165"/>
      <c r="D217" s="282">
        <v>9</v>
      </c>
      <c r="E217" s="283" t="s">
        <v>396</v>
      </c>
      <c r="F217" s="165"/>
      <c r="G217" s="165"/>
      <c r="H217" s="165"/>
      <c r="I217" s="165"/>
      <c r="J217" s="165"/>
      <c r="K217" s="292">
        <v>0</v>
      </c>
      <c r="L217" s="163"/>
    </row>
    <row r="218" spans="1:12" ht="12.75">
      <c r="A218" s="232"/>
      <c r="B218" s="235"/>
      <c r="C218" s="165"/>
      <c r="D218" s="226" t="s">
        <v>19</v>
      </c>
      <c r="E218" s="269" t="s">
        <v>397</v>
      </c>
      <c r="F218" s="165"/>
      <c r="G218" s="165"/>
      <c r="H218" s="165"/>
      <c r="I218" s="165"/>
      <c r="J218" s="165"/>
      <c r="K218" s="293"/>
      <c r="L218" s="163"/>
    </row>
    <row r="219" spans="1:12" ht="12.75">
      <c r="A219" s="232"/>
      <c r="B219" s="235"/>
      <c r="C219" s="165"/>
      <c r="D219" s="226" t="s">
        <v>19</v>
      </c>
      <c r="E219" s="269" t="s">
        <v>398</v>
      </c>
      <c r="F219" s="165"/>
      <c r="G219" s="165"/>
      <c r="H219" s="165"/>
      <c r="I219" s="165"/>
      <c r="J219" s="165"/>
      <c r="K219" s="293"/>
      <c r="L219" s="163"/>
    </row>
    <row r="220" spans="1:12" ht="12.75">
      <c r="A220" s="232"/>
      <c r="B220" s="235"/>
      <c r="C220" s="165"/>
      <c r="D220" s="226" t="s">
        <v>19</v>
      </c>
      <c r="E220" s="269" t="s">
        <v>399</v>
      </c>
      <c r="F220" s="165"/>
      <c r="G220" s="165"/>
      <c r="H220" s="165"/>
      <c r="I220" s="165"/>
      <c r="J220" s="165"/>
      <c r="K220" s="293"/>
      <c r="L220" s="163"/>
    </row>
    <row r="221" spans="1:12" ht="12.75">
      <c r="A221" s="232"/>
      <c r="B221" s="235"/>
      <c r="C221" s="165"/>
      <c r="D221" s="287"/>
      <c r="E221" s="231"/>
      <c r="F221" s="165"/>
      <c r="G221" s="165"/>
      <c r="H221" s="165"/>
      <c r="I221" s="165"/>
      <c r="J221" s="165"/>
      <c r="K221" s="292"/>
      <c r="L221" s="163"/>
    </row>
    <row r="222" spans="1:12" ht="12.75">
      <c r="A222" s="232"/>
      <c r="B222" s="235"/>
      <c r="C222" s="158"/>
      <c r="D222" s="282">
        <v>10</v>
      </c>
      <c r="E222" s="283" t="s">
        <v>400</v>
      </c>
      <c r="F222" s="158"/>
      <c r="G222" s="158"/>
      <c r="H222" s="158"/>
      <c r="I222" s="165"/>
      <c r="J222" s="158"/>
      <c r="K222" s="292"/>
      <c r="L222" s="163"/>
    </row>
    <row r="223" spans="1:12" ht="12.75">
      <c r="A223" s="232"/>
      <c r="B223" s="235"/>
      <c r="C223" s="158"/>
      <c r="D223" s="226" t="s">
        <v>19</v>
      </c>
      <c r="E223" s="165" t="s">
        <v>401</v>
      </c>
      <c r="F223" s="158"/>
      <c r="G223" s="158"/>
      <c r="H223" s="158"/>
      <c r="I223" s="165"/>
      <c r="J223" s="158"/>
      <c r="K223" s="294">
        <v>0</v>
      </c>
      <c r="L223" s="163"/>
    </row>
    <row r="224" spans="1:12" ht="12.75">
      <c r="A224" s="232"/>
      <c r="B224" s="235"/>
      <c r="C224" s="158"/>
      <c r="D224" s="226"/>
      <c r="E224" s="165" t="s">
        <v>402</v>
      </c>
      <c r="F224" s="158"/>
      <c r="G224" s="158"/>
      <c r="H224" s="158"/>
      <c r="I224" s="165"/>
      <c r="J224" s="158"/>
      <c r="K224" s="294"/>
      <c r="L224" s="163"/>
    </row>
    <row r="225" spans="1:12" ht="12.75">
      <c r="A225" s="232"/>
      <c r="B225" s="235"/>
      <c r="C225" s="158"/>
      <c r="D225" s="226"/>
      <c r="E225" s="165" t="s">
        <v>403</v>
      </c>
      <c r="F225" s="158"/>
      <c r="G225" s="158"/>
      <c r="H225" s="158"/>
      <c r="I225" s="165"/>
      <c r="J225" s="158"/>
      <c r="K225" s="294"/>
      <c r="L225" s="163"/>
    </row>
    <row r="226" spans="1:12" ht="12.75">
      <c r="A226" s="232"/>
      <c r="B226" s="235"/>
      <c r="C226" s="158"/>
      <c r="D226" s="226"/>
      <c r="E226" s="165" t="s">
        <v>404</v>
      </c>
      <c r="F226" s="158"/>
      <c r="G226" s="158"/>
      <c r="H226" s="158"/>
      <c r="I226" s="165"/>
      <c r="J226" s="158"/>
      <c r="K226" s="294"/>
      <c r="L226" s="163"/>
    </row>
    <row r="227" spans="1:12" ht="12.75">
      <c r="A227" s="232"/>
      <c r="B227" s="235"/>
      <c r="C227" s="158"/>
      <c r="D227" s="282"/>
      <c r="E227" s="283"/>
      <c r="F227" s="158"/>
      <c r="G227" s="158"/>
      <c r="H227" s="158"/>
      <c r="I227" s="165"/>
      <c r="J227" s="158"/>
      <c r="K227" s="292"/>
      <c r="L227" s="163"/>
    </row>
    <row r="228" spans="1:12" ht="12.75">
      <c r="A228" s="232"/>
      <c r="B228" s="235"/>
      <c r="C228" s="158"/>
      <c r="D228" s="226" t="s">
        <v>19</v>
      </c>
      <c r="E228" s="165" t="s">
        <v>405</v>
      </c>
      <c r="F228" s="158"/>
      <c r="G228" s="158"/>
      <c r="H228" s="158"/>
      <c r="I228" s="165"/>
      <c r="J228" s="158"/>
      <c r="K228" s="294">
        <v>0</v>
      </c>
      <c r="L228" s="163"/>
    </row>
    <row r="229" spans="1:12" ht="12.75">
      <c r="A229" s="232"/>
      <c r="B229" s="235"/>
      <c r="C229" s="158"/>
      <c r="D229" s="282"/>
      <c r="E229" s="165" t="s">
        <v>406</v>
      </c>
      <c r="F229" s="158"/>
      <c r="G229" s="158"/>
      <c r="H229" s="158"/>
      <c r="I229" s="165"/>
      <c r="J229" s="158"/>
      <c r="K229" s="294"/>
      <c r="L229" s="163"/>
    </row>
    <row r="230" spans="1:12" ht="12.75">
      <c r="A230" s="232"/>
      <c r="B230" s="235"/>
      <c r="C230" s="158"/>
      <c r="D230" s="282"/>
      <c r="E230" s="165" t="s">
        <v>407</v>
      </c>
      <c r="F230" s="158"/>
      <c r="G230" s="158"/>
      <c r="H230" s="158"/>
      <c r="I230" s="165"/>
      <c r="J230" s="158"/>
      <c r="K230" s="294"/>
      <c r="L230" s="163"/>
    </row>
    <row r="231" spans="1:12" ht="12.75">
      <c r="A231" s="232"/>
      <c r="B231" s="235"/>
      <c r="C231" s="158"/>
      <c r="D231" s="282"/>
      <c r="E231" s="165" t="s">
        <v>408</v>
      </c>
      <c r="F231" s="158"/>
      <c r="G231" s="158"/>
      <c r="H231" s="158"/>
      <c r="I231" s="165"/>
      <c r="J231" s="158"/>
      <c r="K231" s="294"/>
      <c r="L231" s="163"/>
    </row>
    <row r="232" spans="1:12" ht="12.75">
      <c r="A232" s="232"/>
      <c r="B232" s="235"/>
      <c r="C232" s="158"/>
      <c r="D232" s="282"/>
      <c r="E232" s="283"/>
      <c r="F232" s="158"/>
      <c r="G232" s="158"/>
      <c r="H232" s="158"/>
      <c r="I232" s="165"/>
      <c r="J232" s="158"/>
      <c r="K232" s="292"/>
      <c r="L232" s="163"/>
    </row>
    <row r="233" spans="1:12" ht="12.75">
      <c r="A233" s="232"/>
      <c r="B233" s="235"/>
      <c r="C233" s="158"/>
      <c r="D233" s="226" t="s">
        <v>19</v>
      </c>
      <c r="E233" s="165" t="s">
        <v>409</v>
      </c>
      <c r="F233" s="158"/>
      <c r="G233" s="158"/>
      <c r="H233" s="158"/>
      <c r="I233" s="165"/>
      <c r="J233" s="158"/>
      <c r="K233" s="294">
        <v>0</v>
      </c>
      <c r="L233" s="163"/>
    </row>
    <row r="234" spans="1:12" ht="12.75">
      <c r="A234" s="232"/>
      <c r="B234" s="235"/>
      <c r="C234" s="158"/>
      <c r="D234" s="282"/>
      <c r="E234" s="165" t="s">
        <v>410</v>
      </c>
      <c r="F234" s="158"/>
      <c r="G234" s="158"/>
      <c r="H234" s="158"/>
      <c r="I234" s="165"/>
      <c r="J234" s="158"/>
      <c r="K234" s="294"/>
      <c r="L234" s="163"/>
    </row>
    <row r="235" spans="1:12" ht="12.75">
      <c r="A235" s="232"/>
      <c r="B235" s="235"/>
      <c r="C235" s="158"/>
      <c r="D235" s="282"/>
      <c r="E235" s="165" t="s">
        <v>411</v>
      </c>
      <c r="F235" s="158"/>
      <c r="G235" s="158"/>
      <c r="H235" s="158"/>
      <c r="I235" s="165"/>
      <c r="J235" s="158"/>
      <c r="K235" s="294"/>
      <c r="L235" s="163"/>
    </row>
    <row r="236" spans="1:12" ht="12.75">
      <c r="A236" s="232"/>
      <c r="B236" s="235"/>
      <c r="C236" s="158"/>
      <c r="D236" s="282"/>
      <c r="E236" s="165" t="s">
        <v>412</v>
      </c>
      <c r="F236" s="158"/>
      <c r="G236" s="158"/>
      <c r="H236" s="158"/>
      <c r="I236" s="165"/>
      <c r="J236" s="158"/>
      <c r="K236" s="294"/>
      <c r="L236" s="163"/>
    </row>
    <row r="237" spans="1:12" ht="12.75">
      <c r="A237" s="232"/>
      <c r="B237" s="235"/>
      <c r="C237" s="158"/>
      <c r="D237" s="282"/>
      <c r="E237" s="283"/>
      <c r="F237" s="158"/>
      <c r="G237" s="158"/>
      <c r="H237" s="158"/>
      <c r="I237" s="165"/>
      <c r="J237" s="158"/>
      <c r="K237" s="292"/>
      <c r="L237" s="163"/>
    </row>
    <row r="238" spans="1:12" ht="12.75">
      <c r="A238" s="232"/>
      <c r="B238" s="235"/>
      <c r="C238" s="158"/>
      <c r="D238" s="226" t="s">
        <v>19</v>
      </c>
      <c r="E238" s="165" t="s">
        <v>413</v>
      </c>
      <c r="F238" s="158"/>
      <c r="G238" s="158"/>
      <c r="H238" s="158"/>
      <c r="I238" s="165"/>
      <c r="J238" s="158"/>
      <c r="K238" s="294">
        <v>0</v>
      </c>
      <c r="L238" s="163"/>
    </row>
    <row r="239" spans="1:12" ht="12.75">
      <c r="A239" s="232"/>
      <c r="B239" s="235"/>
      <c r="C239" s="158"/>
      <c r="D239" s="282"/>
      <c r="E239" s="165" t="s">
        <v>414</v>
      </c>
      <c r="F239" s="158"/>
      <c r="G239" s="158"/>
      <c r="H239" s="158"/>
      <c r="I239" s="165"/>
      <c r="J239" s="158"/>
      <c r="K239" s="295"/>
      <c r="L239" s="163"/>
    </row>
    <row r="240" spans="1:12" ht="12.75">
      <c r="A240" s="232"/>
      <c r="B240" s="235"/>
      <c r="C240" s="158"/>
      <c r="D240" s="282"/>
      <c r="E240" s="283"/>
      <c r="F240" s="158"/>
      <c r="G240" s="158"/>
      <c r="H240" s="158"/>
      <c r="I240" s="165"/>
      <c r="J240" s="158"/>
      <c r="K240" s="292"/>
      <c r="L240" s="163"/>
    </row>
    <row r="241" spans="1:12" ht="12.75">
      <c r="A241" s="232"/>
      <c r="B241" s="235"/>
      <c r="C241" s="158"/>
      <c r="D241" s="287"/>
      <c r="E241" s="231"/>
      <c r="F241" s="158"/>
      <c r="G241" s="158"/>
      <c r="H241" s="158"/>
      <c r="I241" s="165"/>
      <c r="J241" s="158"/>
      <c r="K241" s="292"/>
      <c r="L241" s="163"/>
    </row>
    <row r="242" spans="1:12" ht="12.75">
      <c r="A242" s="232"/>
      <c r="B242" s="235"/>
      <c r="C242" s="158"/>
      <c r="D242" s="282">
        <v>11</v>
      </c>
      <c r="E242" s="283" t="s">
        <v>415</v>
      </c>
      <c r="F242" s="158"/>
      <c r="G242" s="158"/>
      <c r="H242" s="158"/>
      <c r="I242" s="165"/>
      <c r="J242" s="158"/>
      <c r="K242" s="292"/>
      <c r="L242" s="163"/>
    </row>
    <row r="243" spans="1:12" ht="12.75">
      <c r="A243" s="232"/>
      <c r="B243" s="235"/>
      <c r="C243" s="158"/>
      <c r="D243" s="287"/>
      <c r="E243" s="165" t="s">
        <v>416</v>
      </c>
      <c r="F243" s="158"/>
      <c r="G243" s="158"/>
      <c r="H243" s="158"/>
      <c r="I243" s="165"/>
      <c r="J243" s="158"/>
      <c r="K243" s="294">
        <v>0</v>
      </c>
      <c r="L243" s="163"/>
    </row>
    <row r="244" spans="1:12" ht="12.75">
      <c r="A244" s="232"/>
      <c r="B244" s="235"/>
      <c r="C244" s="158"/>
      <c r="D244" s="287"/>
      <c r="E244" s="231"/>
      <c r="F244" s="158"/>
      <c r="G244" s="158"/>
      <c r="H244" s="158"/>
      <c r="I244" s="165"/>
      <c r="J244" s="158"/>
      <c r="K244" s="292"/>
      <c r="L244" s="163"/>
    </row>
    <row r="245" spans="1:12" ht="15">
      <c r="A245" s="232"/>
      <c r="B245" s="235"/>
      <c r="C245" s="158"/>
      <c r="D245" s="282">
        <v>12</v>
      </c>
      <c r="E245" s="283" t="s">
        <v>417</v>
      </c>
      <c r="F245" s="158"/>
      <c r="G245" s="296"/>
      <c r="H245" s="296"/>
      <c r="I245" s="165"/>
      <c r="J245" s="158"/>
      <c r="K245" s="294">
        <v>0</v>
      </c>
      <c r="L245" s="163"/>
    </row>
    <row r="246" spans="1:12" ht="15">
      <c r="A246" s="232"/>
      <c r="B246" s="235"/>
      <c r="C246" s="158"/>
      <c r="D246" s="287"/>
      <c r="E246" s="231"/>
      <c r="F246" s="158"/>
      <c r="G246" s="296"/>
      <c r="H246" s="296"/>
      <c r="I246" s="165"/>
      <c r="J246" s="158"/>
      <c r="K246" s="292"/>
      <c r="L246" s="163"/>
    </row>
    <row r="247" spans="1:12" ht="15">
      <c r="A247" s="232"/>
      <c r="B247" s="235"/>
      <c r="C247" s="158"/>
      <c r="D247" s="287"/>
      <c r="E247" s="231"/>
      <c r="F247" s="296"/>
      <c r="G247" s="296"/>
      <c r="H247" s="296"/>
      <c r="I247" s="158"/>
      <c r="J247" s="164"/>
      <c r="K247" s="292"/>
      <c r="L247" s="163"/>
    </row>
    <row r="248" spans="1:12" ht="12.75">
      <c r="A248" s="232"/>
      <c r="B248" s="235"/>
      <c r="C248" s="158"/>
      <c r="D248" s="282" t="s">
        <v>9</v>
      </c>
      <c r="E248" s="297" t="s">
        <v>418</v>
      </c>
      <c r="F248" s="220"/>
      <c r="G248" s="218"/>
      <c r="H248" s="218"/>
      <c r="I248" s="158"/>
      <c r="J248" s="164"/>
      <c r="K248" s="292"/>
      <c r="L248" s="163"/>
    </row>
    <row r="249" spans="1:12" ht="12.75">
      <c r="A249" s="232"/>
      <c r="B249" s="235"/>
      <c r="C249" s="158"/>
      <c r="D249" s="282"/>
      <c r="E249" s="297"/>
      <c r="F249" s="220"/>
      <c r="G249" s="218"/>
      <c r="H249" s="218"/>
      <c r="I249" s="158"/>
      <c r="J249" s="164"/>
      <c r="K249" s="292"/>
      <c r="L249" s="163"/>
    </row>
    <row r="250" spans="1:12" ht="12.75">
      <c r="A250" s="232"/>
      <c r="B250" s="235"/>
      <c r="C250" s="158"/>
      <c r="D250" s="298">
        <v>13</v>
      </c>
      <c r="E250" s="299" t="s">
        <v>419</v>
      </c>
      <c r="F250" s="220"/>
      <c r="G250" s="218"/>
      <c r="H250" s="218"/>
      <c r="I250" s="158"/>
      <c r="J250" s="164"/>
      <c r="K250" s="292"/>
      <c r="L250" s="163"/>
    </row>
    <row r="251" spans="1:12" ht="12.75">
      <c r="A251" s="232"/>
      <c r="B251" s="289" t="s">
        <v>420</v>
      </c>
      <c r="C251" s="158"/>
      <c r="D251" s="287"/>
      <c r="E251" s="224" t="s">
        <v>421</v>
      </c>
      <c r="F251" s="220"/>
      <c r="G251" s="218"/>
      <c r="H251" s="218"/>
      <c r="I251" s="158"/>
      <c r="J251" s="164"/>
      <c r="K251" s="294">
        <v>0</v>
      </c>
      <c r="L251" s="163"/>
    </row>
    <row r="252" spans="1:12" ht="12.75">
      <c r="A252" s="232"/>
      <c r="B252" s="289"/>
      <c r="C252" s="158"/>
      <c r="D252" s="226" t="s">
        <v>19</v>
      </c>
      <c r="E252" s="165" t="s">
        <v>422</v>
      </c>
      <c r="F252" s="220"/>
      <c r="G252" s="218"/>
      <c r="H252" s="218"/>
      <c r="I252" s="158"/>
      <c r="J252" s="164"/>
      <c r="K252" s="294"/>
      <c r="L252" s="163"/>
    </row>
    <row r="253" spans="1:12" ht="12.75">
      <c r="A253" s="232"/>
      <c r="B253" s="289"/>
      <c r="C253" s="158"/>
      <c r="D253" s="226" t="s">
        <v>19</v>
      </c>
      <c r="E253" s="165" t="s">
        <v>423</v>
      </c>
      <c r="F253" s="220"/>
      <c r="G253" s="218"/>
      <c r="H253" s="218"/>
      <c r="I253" s="158"/>
      <c r="J253" s="164"/>
      <c r="K253" s="294"/>
      <c r="L253" s="163"/>
    </row>
    <row r="254" spans="1:12" ht="12.75">
      <c r="A254" s="232"/>
      <c r="B254" s="289"/>
      <c r="C254" s="158"/>
      <c r="D254" s="226" t="s">
        <v>19</v>
      </c>
      <c r="E254" s="165" t="s">
        <v>424</v>
      </c>
      <c r="F254" s="220"/>
      <c r="G254" s="218"/>
      <c r="H254" s="218"/>
      <c r="I254" s="158"/>
      <c r="J254" s="164"/>
      <c r="K254" s="294"/>
      <c r="L254" s="163"/>
    </row>
    <row r="255" spans="1:12" ht="12.75">
      <c r="A255" s="232"/>
      <c r="B255" s="289"/>
      <c r="C255" s="158"/>
      <c r="D255" s="226" t="s">
        <v>19</v>
      </c>
      <c r="E255" s="165" t="s">
        <v>425</v>
      </c>
      <c r="F255" s="220"/>
      <c r="G255" s="218"/>
      <c r="H255" s="218"/>
      <c r="I255" s="158"/>
      <c r="J255" s="164"/>
      <c r="K255" s="294"/>
      <c r="L255" s="163"/>
    </row>
    <row r="256" spans="1:12" ht="12.75">
      <c r="A256" s="232"/>
      <c r="B256" s="289"/>
      <c r="C256" s="158"/>
      <c r="D256" s="226" t="s">
        <v>19</v>
      </c>
      <c r="E256" s="165" t="s">
        <v>426</v>
      </c>
      <c r="F256" s="220"/>
      <c r="G256" s="218"/>
      <c r="H256" s="218"/>
      <c r="I256" s="158"/>
      <c r="J256" s="164"/>
      <c r="K256" s="294"/>
      <c r="L256" s="163"/>
    </row>
    <row r="257" spans="1:12" ht="12.75">
      <c r="A257" s="232"/>
      <c r="B257" s="289"/>
      <c r="C257" s="158"/>
      <c r="D257" s="226" t="s">
        <v>19</v>
      </c>
      <c r="E257" s="165" t="s">
        <v>427</v>
      </c>
      <c r="F257" s="220"/>
      <c r="G257" s="218"/>
      <c r="H257" s="218"/>
      <c r="I257" s="158"/>
      <c r="J257" s="164"/>
      <c r="K257" s="294"/>
      <c r="L257" s="163"/>
    </row>
    <row r="258" spans="1:12" ht="12.75">
      <c r="A258" s="232"/>
      <c r="B258" s="289"/>
      <c r="C258" s="158"/>
      <c r="D258" s="287"/>
      <c r="E258" s="224"/>
      <c r="F258" s="220"/>
      <c r="G258" s="218"/>
      <c r="H258" s="218"/>
      <c r="I258" s="158"/>
      <c r="J258" s="164"/>
      <c r="K258" s="292"/>
      <c r="L258" s="163"/>
    </row>
    <row r="259" spans="1:12" ht="12.75">
      <c r="A259" s="232"/>
      <c r="B259" s="289" t="s">
        <v>428</v>
      </c>
      <c r="C259" s="158"/>
      <c r="D259" s="287"/>
      <c r="E259" s="224" t="s">
        <v>429</v>
      </c>
      <c r="F259" s="220"/>
      <c r="G259" s="218"/>
      <c r="H259" s="218"/>
      <c r="I259" s="158"/>
      <c r="J259" s="164"/>
      <c r="K259" s="225"/>
      <c r="L259" s="163"/>
    </row>
    <row r="260" spans="1:12" ht="12.75">
      <c r="A260" s="232"/>
      <c r="B260" s="289"/>
      <c r="C260" s="158"/>
      <c r="D260" s="226" t="s">
        <v>19</v>
      </c>
      <c r="E260" s="158" t="s">
        <v>430</v>
      </c>
      <c r="F260" s="220"/>
      <c r="G260" s="218"/>
      <c r="H260" s="218"/>
      <c r="I260" s="158"/>
      <c r="J260" s="164"/>
      <c r="K260" s="227"/>
      <c r="L260" s="163"/>
    </row>
    <row r="261" spans="1:12" ht="15.75">
      <c r="A261" s="232"/>
      <c r="B261" s="289"/>
      <c r="C261" s="158"/>
      <c r="D261" s="287"/>
      <c r="E261" s="276"/>
      <c r="F261" s="300" t="s">
        <v>431</v>
      </c>
      <c r="G261" s="218"/>
      <c r="H261" s="218"/>
      <c r="I261" s="158"/>
      <c r="J261" s="164"/>
      <c r="K261" s="292"/>
      <c r="L261" s="163"/>
    </row>
    <row r="262" spans="1:12" ht="12.75">
      <c r="A262" s="232"/>
      <c r="B262" s="289"/>
      <c r="C262" s="158"/>
      <c r="D262" s="226" t="s">
        <v>19</v>
      </c>
      <c r="E262" s="165" t="s">
        <v>432</v>
      </c>
      <c r="F262" s="220"/>
      <c r="G262" s="218"/>
      <c r="H262" s="218"/>
      <c r="I262" s="158"/>
      <c r="J262" s="164"/>
      <c r="K262" s="225">
        <f>K263+K264</f>
        <v>0</v>
      </c>
      <c r="L262" s="163"/>
    </row>
    <row r="263" spans="1:12" ht="12.75">
      <c r="A263" s="232"/>
      <c r="B263" s="289"/>
      <c r="C263" s="158"/>
      <c r="D263" s="287"/>
      <c r="E263" s="165"/>
      <c r="F263" s="268"/>
      <c r="G263" s="218"/>
      <c r="H263" s="218"/>
      <c r="I263" s="158"/>
      <c r="J263" s="164"/>
      <c r="K263" s="227"/>
      <c r="L263" s="163"/>
    </row>
    <row r="264" spans="1:12" ht="12.75">
      <c r="A264" s="232"/>
      <c r="B264" s="289"/>
      <c r="C264" s="158"/>
      <c r="D264" s="287"/>
      <c r="E264" s="165"/>
      <c r="F264" s="268"/>
      <c r="G264" s="209"/>
      <c r="H264" s="209"/>
      <c r="I264" s="209"/>
      <c r="J264" s="209"/>
      <c r="K264" s="301"/>
      <c r="L264" s="163"/>
    </row>
    <row r="265" spans="1:12" ht="12.75">
      <c r="A265" s="232"/>
      <c r="B265" s="289"/>
      <c r="C265" s="158"/>
      <c r="D265" s="287"/>
      <c r="E265" s="165"/>
      <c r="F265" s="268"/>
      <c r="G265" s="209"/>
      <c r="H265" s="209"/>
      <c r="I265" s="209"/>
      <c r="J265" s="209"/>
      <c r="K265" s="302"/>
      <c r="L265" s="163"/>
    </row>
    <row r="266" spans="1:12" ht="12.75">
      <c r="A266" s="232"/>
      <c r="B266" s="289"/>
      <c r="C266" s="158"/>
      <c r="D266" s="226" t="s">
        <v>19</v>
      </c>
      <c r="E266" s="165" t="s">
        <v>433</v>
      </c>
      <c r="F266" s="220"/>
      <c r="G266" s="218"/>
      <c r="H266" s="218"/>
      <c r="I266" s="158"/>
      <c r="J266" s="164"/>
      <c r="K266" s="225">
        <f>K267</f>
        <v>0</v>
      </c>
      <c r="L266" s="163"/>
    </row>
    <row r="267" spans="1:12" ht="12.75">
      <c r="A267" s="232"/>
      <c r="B267" s="289"/>
      <c r="C267" s="158"/>
      <c r="D267" s="287"/>
      <c r="E267" s="165"/>
      <c r="F267" s="268"/>
      <c r="G267" s="218"/>
      <c r="H267" s="218"/>
      <c r="I267" s="158"/>
      <c r="J267" s="164"/>
      <c r="K267" s="271"/>
      <c r="L267" s="163"/>
    </row>
    <row r="268" spans="1:12" ht="12.75">
      <c r="A268" s="232"/>
      <c r="B268" s="289"/>
      <c r="C268" s="158"/>
      <c r="D268" s="287"/>
      <c r="E268" s="165"/>
      <c r="F268" s="268"/>
      <c r="G268" s="218"/>
      <c r="H268" s="218"/>
      <c r="I268" s="158"/>
      <c r="J268" s="164"/>
      <c r="K268" s="271"/>
      <c r="L268" s="163"/>
    </row>
    <row r="269" spans="1:12" ht="12.75">
      <c r="A269" s="232"/>
      <c r="B269" s="289"/>
      <c r="C269" s="158"/>
      <c r="D269" s="287"/>
      <c r="E269" s="165"/>
      <c r="F269" s="268"/>
      <c r="G269" s="218"/>
      <c r="H269" s="218"/>
      <c r="I269" s="158"/>
      <c r="J269" s="164"/>
      <c r="K269" s="303"/>
      <c r="L269" s="163"/>
    </row>
    <row r="270" spans="1:12" ht="12.75">
      <c r="A270" s="232"/>
      <c r="B270" s="289"/>
      <c r="C270" s="158"/>
      <c r="D270" s="226" t="s">
        <v>19</v>
      </c>
      <c r="E270" s="165" t="s">
        <v>425</v>
      </c>
      <c r="F270" s="220"/>
      <c r="G270" s="218"/>
      <c r="H270" s="218"/>
      <c r="I270" s="158"/>
      <c r="J270" s="164"/>
      <c r="K270" s="303"/>
      <c r="L270" s="163"/>
    </row>
    <row r="271" spans="1:12" ht="12.75">
      <c r="A271" s="232"/>
      <c r="B271" s="289"/>
      <c r="C271" s="158"/>
      <c r="D271" s="226" t="s">
        <v>19</v>
      </c>
      <c r="E271" s="165" t="s">
        <v>434</v>
      </c>
      <c r="F271" s="220"/>
      <c r="G271" s="218"/>
      <c r="H271" s="218"/>
      <c r="I271" s="158"/>
      <c r="J271" s="164"/>
      <c r="K271" s="271"/>
      <c r="L271" s="163"/>
    </row>
    <row r="272" spans="1:12" ht="12.75">
      <c r="A272" s="232"/>
      <c r="B272" s="289"/>
      <c r="C272" s="158"/>
      <c r="D272" s="287"/>
      <c r="E272" s="224"/>
      <c r="F272" s="220"/>
      <c r="G272" s="218"/>
      <c r="H272" s="218"/>
      <c r="I272" s="158"/>
      <c r="J272" s="164"/>
      <c r="K272" s="292"/>
      <c r="L272" s="163"/>
    </row>
    <row r="273" spans="1:12" ht="12.75">
      <c r="A273" s="232"/>
      <c r="B273" s="289" t="s">
        <v>435</v>
      </c>
      <c r="C273" s="158"/>
      <c r="D273" s="287"/>
      <c r="E273" s="224" t="s">
        <v>110</v>
      </c>
      <c r="F273" s="220"/>
      <c r="G273" s="218"/>
      <c r="H273" s="218"/>
      <c r="I273" s="158"/>
      <c r="J273" s="164"/>
      <c r="K273" s="294">
        <v>0</v>
      </c>
      <c r="L273" s="163"/>
    </row>
    <row r="274" spans="1:12" ht="12.75">
      <c r="A274" s="232"/>
      <c r="B274" s="289"/>
      <c r="C274" s="158"/>
      <c r="D274" s="226" t="s">
        <v>19</v>
      </c>
      <c r="E274" s="165" t="s">
        <v>436</v>
      </c>
      <c r="F274" s="220"/>
      <c r="G274" s="218"/>
      <c r="H274" s="218"/>
      <c r="I274" s="158"/>
      <c r="J274" s="164"/>
      <c r="K274" s="294"/>
      <c r="L274" s="163"/>
    </row>
    <row r="275" spans="1:12" ht="12.75">
      <c r="A275" s="232"/>
      <c r="B275" s="289"/>
      <c r="C275" s="158"/>
      <c r="D275" s="287"/>
      <c r="E275" s="224"/>
      <c r="F275" s="220"/>
      <c r="G275" s="218"/>
      <c r="H275" s="218"/>
      <c r="I275" s="158"/>
      <c r="J275" s="164"/>
      <c r="K275" s="292"/>
      <c r="L275" s="163"/>
    </row>
    <row r="276" spans="1:12" ht="12.75">
      <c r="A276" s="232"/>
      <c r="B276" s="289" t="s">
        <v>437</v>
      </c>
      <c r="C276" s="158"/>
      <c r="D276" s="287"/>
      <c r="E276" s="224" t="s">
        <v>438</v>
      </c>
      <c r="F276" s="220"/>
      <c r="G276" s="218"/>
      <c r="H276" s="218"/>
      <c r="I276" s="158"/>
      <c r="J276" s="164"/>
      <c r="K276" s="225">
        <f>K277</f>
        <v>174400</v>
      </c>
      <c r="L276" s="163"/>
    </row>
    <row r="277" spans="1:12" ht="12.75">
      <c r="A277" s="232"/>
      <c r="B277" s="289"/>
      <c r="C277" s="158"/>
      <c r="D277" s="226" t="s">
        <v>19</v>
      </c>
      <c r="E277" s="165" t="s">
        <v>439</v>
      </c>
      <c r="F277" s="220"/>
      <c r="G277" s="218"/>
      <c r="H277" s="218"/>
      <c r="I277" s="158"/>
      <c r="J277" s="164"/>
      <c r="K277" s="271">
        <v>174400</v>
      </c>
      <c r="L277" s="163"/>
    </row>
    <row r="278" spans="1:12" ht="12.75">
      <c r="A278" s="232"/>
      <c r="B278" s="289"/>
      <c r="C278" s="158"/>
      <c r="D278" s="226" t="s">
        <v>19</v>
      </c>
      <c r="E278" s="165" t="s">
        <v>440</v>
      </c>
      <c r="F278" s="220"/>
      <c r="G278" s="218"/>
      <c r="H278" s="218"/>
      <c r="I278" s="158"/>
      <c r="J278" s="164"/>
      <c r="K278" s="294"/>
      <c r="L278" s="163"/>
    </row>
    <row r="279" spans="1:12" ht="12.75">
      <c r="A279" s="232"/>
      <c r="B279" s="289"/>
      <c r="C279" s="158"/>
      <c r="D279" s="287"/>
      <c r="E279" s="224"/>
      <c r="F279" s="274"/>
      <c r="G279" s="218"/>
      <c r="H279" s="218"/>
      <c r="I279" s="158"/>
      <c r="J279" s="164"/>
      <c r="K279" s="292"/>
      <c r="L279" s="163"/>
    </row>
    <row r="280" spans="1:12" ht="12.75">
      <c r="A280" s="232"/>
      <c r="B280" s="289" t="s">
        <v>441</v>
      </c>
      <c r="C280" s="158"/>
      <c r="D280" s="165"/>
      <c r="E280" s="224" t="s">
        <v>442</v>
      </c>
      <c r="F280" s="220"/>
      <c r="G280" s="218"/>
      <c r="H280" s="218"/>
      <c r="I280" s="158"/>
      <c r="J280" s="164"/>
      <c r="K280" s="294">
        <v>0</v>
      </c>
      <c r="L280" s="163"/>
    </row>
    <row r="281" spans="1:12" ht="12.75">
      <c r="A281" s="232"/>
      <c r="B281" s="289"/>
      <c r="C281" s="158"/>
      <c r="D281" s="226" t="s">
        <v>19</v>
      </c>
      <c r="E281" s="165" t="s">
        <v>443</v>
      </c>
      <c r="F281" s="220"/>
      <c r="G281" s="218"/>
      <c r="H281" s="218"/>
      <c r="I281" s="158"/>
      <c r="J281" s="164"/>
      <c r="K281" s="294"/>
      <c r="L281" s="163"/>
    </row>
    <row r="282" spans="1:12" ht="12.75">
      <c r="A282" s="232"/>
      <c r="B282" s="289"/>
      <c r="C282" s="158"/>
      <c r="D282" s="226"/>
      <c r="E282" s="224"/>
      <c r="F282" s="220"/>
      <c r="G282" s="218"/>
      <c r="H282" s="218"/>
      <c r="I282" s="158"/>
      <c r="J282" s="164"/>
      <c r="K282" s="304"/>
      <c r="L282" s="163"/>
    </row>
    <row r="283" spans="1:12" ht="12.75">
      <c r="A283" s="232"/>
      <c r="B283" s="289" t="s">
        <v>444</v>
      </c>
      <c r="C283" s="158"/>
      <c r="D283" s="165"/>
      <c r="E283" s="224" t="s">
        <v>445</v>
      </c>
      <c r="F283" s="220"/>
      <c r="G283" s="218"/>
      <c r="H283" s="218"/>
      <c r="I283" s="158"/>
      <c r="J283" s="164"/>
      <c r="K283" s="294">
        <v>0</v>
      </c>
      <c r="L283" s="163"/>
    </row>
    <row r="284" spans="1:12" ht="12.75">
      <c r="A284" s="232"/>
      <c r="B284" s="289"/>
      <c r="C284" s="158"/>
      <c r="D284" s="226" t="s">
        <v>19</v>
      </c>
      <c r="E284" s="165" t="s">
        <v>446</v>
      </c>
      <c r="F284" s="220"/>
      <c r="G284" s="218"/>
      <c r="H284" s="218"/>
      <c r="I284" s="158"/>
      <c r="J284" s="164"/>
      <c r="K284" s="294"/>
      <c r="L284" s="163"/>
    </row>
    <row r="285" spans="1:12" ht="12.75">
      <c r="A285" s="232"/>
      <c r="B285" s="289"/>
      <c r="C285" s="158"/>
      <c r="D285" s="226"/>
      <c r="E285" s="224"/>
      <c r="F285" s="220"/>
      <c r="G285" s="218"/>
      <c r="H285" s="218"/>
      <c r="I285" s="158"/>
      <c r="J285" s="164"/>
      <c r="K285" s="304"/>
      <c r="L285" s="237"/>
    </row>
    <row r="286" spans="1:12" ht="12.75">
      <c r="A286" s="232"/>
      <c r="B286" s="289" t="s">
        <v>447</v>
      </c>
      <c r="C286" s="158"/>
      <c r="D286" s="165"/>
      <c r="E286" s="224" t="s">
        <v>448</v>
      </c>
      <c r="F286" s="220"/>
      <c r="G286" s="218"/>
      <c r="H286" s="218"/>
      <c r="I286" s="158"/>
      <c r="J286" s="164"/>
      <c r="K286" s="294">
        <v>0</v>
      </c>
      <c r="L286" s="163"/>
    </row>
    <row r="287" spans="1:12" ht="12.75">
      <c r="A287" s="232"/>
      <c r="B287" s="289"/>
      <c r="C287" s="158"/>
      <c r="D287" s="226" t="s">
        <v>19</v>
      </c>
      <c r="E287" s="268" t="s">
        <v>449</v>
      </c>
      <c r="F287" s="220"/>
      <c r="G287" s="218"/>
      <c r="H287" s="218"/>
      <c r="I287" s="158"/>
      <c r="J287" s="164"/>
      <c r="K287" s="294"/>
      <c r="L287" s="163"/>
    </row>
    <row r="288" spans="1:12" ht="12.75">
      <c r="A288" s="232"/>
      <c r="B288" s="289"/>
      <c r="C288" s="158"/>
      <c r="D288" s="226"/>
      <c r="E288" s="224"/>
      <c r="F288" s="220"/>
      <c r="G288" s="218"/>
      <c r="H288" s="218"/>
      <c r="I288" s="158"/>
      <c r="J288" s="164"/>
      <c r="K288" s="304"/>
      <c r="L288" s="163"/>
    </row>
    <row r="289" spans="1:12" ht="12.75">
      <c r="A289" s="232"/>
      <c r="B289" s="289" t="s">
        <v>450</v>
      </c>
      <c r="C289" s="158"/>
      <c r="D289" s="165"/>
      <c r="E289" s="224" t="s">
        <v>451</v>
      </c>
      <c r="F289" s="220"/>
      <c r="G289" s="218"/>
      <c r="H289" s="218"/>
      <c r="I289" s="158"/>
      <c r="J289" s="164"/>
      <c r="K289" s="225">
        <f>K290+K292</f>
        <v>29853</v>
      </c>
      <c r="L289" s="163"/>
    </row>
    <row r="290" spans="1:12" ht="12.75">
      <c r="A290" s="232"/>
      <c r="B290" s="289"/>
      <c r="C290" s="158"/>
      <c r="D290" s="226" t="s">
        <v>19</v>
      </c>
      <c r="E290" s="165" t="s">
        <v>452</v>
      </c>
      <c r="F290" s="220"/>
      <c r="G290" s="218"/>
      <c r="H290" s="218"/>
      <c r="I290" s="158"/>
      <c r="J290" s="164"/>
      <c r="K290" s="271">
        <v>0</v>
      </c>
      <c r="L290" s="163"/>
    </row>
    <row r="291" spans="1:12" ht="12.75">
      <c r="A291" s="232"/>
      <c r="B291" s="289"/>
      <c r="C291" s="158"/>
      <c r="D291" s="226" t="s">
        <v>19</v>
      </c>
      <c r="E291" s="165" t="s">
        <v>453</v>
      </c>
      <c r="F291" s="220"/>
      <c r="G291" s="218"/>
      <c r="H291" s="218"/>
      <c r="I291" s="158"/>
      <c r="J291" s="164"/>
      <c r="K291" s="303">
        <v>0</v>
      </c>
      <c r="L291" s="163"/>
    </row>
    <row r="292" spans="1:12" ht="12.75">
      <c r="A292" s="232"/>
      <c r="B292" s="289"/>
      <c r="C292" s="158"/>
      <c r="D292" s="226" t="s">
        <v>19</v>
      </c>
      <c r="E292" s="165" t="s">
        <v>454</v>
      </c>
      <c r="F292" s="220"/>
      <c r="G292" s="218"/>
      <c r="H292" s="218"/>
      <c r="I292" s="158"/>
      <c r="J292" s="164"/>
      <c r="K292" s="271">
        <v>29853</v>
      </c>
      <c r="L292" s="163"/>
    </row>
    <row r="293" spans="1:12" ht="12.75">
      <c r="A293" s="232"/>
      <c r="B293" s="289"/>
      <c r="C293" s="158"/>
      <c r="D293" s="226" t="s">
        <v>19</v>
      </c>
      <c r="E293" s="165" t="s">
        <v>455</v>
      </c>
      <c r="F293" s="220"/>
      <c r="G293" s="218"/>
      <c r="H293" s="218"/>
      <c r="I293" s="158"/>
      <c r="J293" s="164"/>
      <c r="K293" s="303">
        <v>0</v>
      </c>
      <c r="L293" s="163"/>
    </row>
    <row r="294" spans="1:12" ht="12.75">
      <c r="A294" s="232"/>
      <c r="B294" s="289"/>
      <c r="C294" s="158"/>
      <c r="D294" s="226" t="s">
        <v>19</v>
      </c>
      <c r="E294" s="165" t="s">
        <v>456</v>
      </c>
      <c r="F294" s="220"/>
      <c r="G294" s="218"/>
      <c r="H294" s="218"/>
      <c r="I294" s="158"/>
      <c r="J294" s="164"/>
      <c r="K294" s="303">
        <v>0</v>
      </c>
      <c r="L294" s="163"/>
    </row>
    <row r="295" spans="1:12" ht="12.75">
      <c r="A295" s="232"/>
      <c r="B295" s="289"/>
      <c r="C295" s="158"/>
      <c r="D295" s="226"/>
      <c r="E295" s="224"/>
      <c r="F295" s="220"/>
      <c r="G295" s="218"/>
      <c r="H295" s="218"/>
      <c r="I295" s="158"/>
      <c r="J295" s="164"/>
      <c r="K295" s="304"/>
      <c r="L295" s="163"/>
    </row>
    <row r="296" spans="1:12" ht="12.75">
      <c r="A296" s="232"/>
      <c r="B296" s="289" t="s">
        <v>457</v>
      </c>
      <c r="C296" s="158"/>
      <c r="D296" s="165"/>
      <c r="E296" s="224" t="s">
        <v>111</v>
      </c>
      <c r="F296" s="220"/>
      <c r="G296" s="218"/>
      <c r="H296" s="218"/>
      <c r="I296" s="158"/>
      <c r="J296" s="164"/>
      <c r="K296" s="225">
        <f>K298+K300+K301+K304</f>
        <v>464736</v>
      </c>
      <c r="L296" s="163"/>
    </row>
    <row r="297" spans="1:12" ht="12.75">
      <c r="A297" s="232"/>
      <c r="B297" s="289"/>
      <c r="C297" s="158"/>
      <c r="D297" s="226" t="s">
        <v>19</v>
      </c>
      <c r="E297" s="165" t="s">
        <v>458</v>
      </c>
      <c r="F297" s="220"/>
      <c r="G297" s="218"/>
      <c r="H297" s="218"/>
      <c r="I297" s="158"/>
      <c r="J297" s="164"/>
      <c r="K297" s="303">
        <v>0</v>
      </c>
      <c r="L297" s="163"/>
    </row>
    <row r="298" spans="1:12" ht="12.75">
      <c r="A298" s="232"/>
      <c r="B298" s="289"/>
      <c r="C298" s="158"/>
      <c r="D298" s="226" t="s">
        <v>19</v>
      </c>
      <c r="E298" s="165" t="s">
        <v>459</v>
      </c>
      <c r="F298" s="220"/>
      <c r="G298" s="218"/>
      <c r="H298" s="218"/>
      <c r="I298" s="158"/>
      <c r="J298" s="164"/>
      <c r="K298" s="271">
        <v>650</v>
      </c>
      <c r="L298" s="163"/>
    </row>
    <row r="299" spans="1:12" ht="12.75">
      <c r="A299" s="232"/>
      <c r="B299" s="289"/>
      <c r="C299" s="158"/>
      <c r="D299" s="226" t="s">
        <v>19</v>
      </c>
      <c r="E299" s="165" t="s">
        <v>460</v>
      </c>
      <c r="F299" s="220"/>
      <c r="G299" s="218"/>
      <c r="H299" s="218"/>
      <c r="I299" s="158"/>
      <c r="J299" s="164"/>
      <c r="K299" s="303">
        <v>0</v>
      </c>
      <c r="L299" s="163"/>
    </row>
    <row r="300" spans="1:12" ht="12.75">
      <c r="A300" s="232"/>
      <c r="B300" s="289"/>
      <c r="C300" s="158"/>
      <c r="D300" s="226" t="s">
        <v>19</v>
      </c>
      <c r="E300" s="165" t="s">
        <v>461</v>
      </c>
      <c r="F300" s="220"/>
      <c r="G300" s="218"/>
      <c r="H300" s="218"/>
      <c r="I300" s="158"/>
      <c r="J300" s="164"/>
      <c r="K300" s="271">
        <f>K458</f>
        <v>117982</v>
      </c>
      <c r="L300" s="163"/>
    </row>
    <row r="301" spans="1:12" ht="12.75">
      <c r="A301" s="232"/>
      <c r="B301" s="289"/>
      <c r="C301" s="158"/>
      <c r="D301" s="226" t="s">
        <v>19</v>
      </c>
      <c r="E301" s="165" t="s">
        <v>462</v>
      </c>
      <c r="F301" s="220"/>
      <c r="G301" s="218"/>
      <c r="H301" s="218"/>
      <c r="I301" s="158"/>
      <c r="J301" s="164"/>
      <c r="K301" s="271">
        <v>312354</v>
      </c>
      <c r="L301" s="163"/>
    </row>
    <row r="302" spans="1:12" ht="12.75">
      <c r="A302" s="232"/>
      <c r="B302" s="289"/>
      <c r="C302" s="158"/>
      <c r="D302" s="226" t="s">
        <v>19</v>
      </c>
      <c r="E302" s="165" t="s">
        <v>463</v>
      </c>
      <c r="F302" s="220"/>
      <c r="G302" s="218"/>
      <c r="H302" s="218"/>
      <c r="I302" s="158"/>
      <c r="J302" s="164"/>
      <c r="K302" s="303">
        <v>0</v>
      </c>
      <c r="L302" s="163"/>
    </row>
    <row r="303" spans="1:12" ht="12.75">
      <c r="A303" s="232"/>
      <c r="B303" s="289"/>
      <c r="C303" s="158"/>
      <c r="D303" s="226" t="s">
        <v>19</v>
      </c>
      <c r="E303" s="165" t="s">
        <v>464</v>
      </c>
      <c r="F303" s="220"/>
      <c r="G303" s="218"/>
      <c r="H303" s="218"/>
      <c r="I303" s="158"/>
      <c r="J303" s="164"/>
      <c r="K303" s="271">
        <v>0</v>
      </c>
      <c r="L303" s="163"/>
    </row>
    <row r="304" spans="1:12" ht="12.75">
      <c r="A304" s="232"/>
      <c r="B304" s="289"/>
      <c r="C304" s="158"/>
      <c r="D304" s="226" t="s">
        <v>19</v>
      </c>
      <c r="E304" s="165" t="s">
        <v>465</v>
      </c>
      <c r="F304" s="220"/>
      <c r="G304" s="218"/>
      <c r="H304" s="218"/>
      <c r="I304" s="158"/>
      <c r="J304" s="164"/>
      <c r="K304" s="271">
        <v>33750</v>
      </c>
      <c r="L304" s="163"/>
    </row>
    <row r="305" spans="1:12" ht="12.75">
      <c r="A305" s="232"/>
      <c r="B305" s="289"/>
      <c r="C305" s="158"/>
      <c r="D305" s="226"/>
      <c r="E305" s="224"/>
      <c r="F305" s="220"/>
      <c r="G305" s="218"/>
      <c r="H305" s="218"/>
      <c r="I305" s="158"/>
      <c r="J305" s="164"/>
      <c r="K305" s="304"/>
      <c r="L305" s="163"/>
    </row>
    <row r="306" spans="1:12" ht="12.75">
      <c r="A306" s="232"/>
      <c r="B306" s="289" t="s">
        <v>466</v>
      </c>
      <c r="C306" s="158"/>
      <c r="D306" s="165"/>
      <c r="E306" s="224" t="s">
        <v>467</v>
      </c>
      <c r="F306" s="220"/>
      <c r="G306" s="218"/>
      <c r="H306" s="218"/>
      <c r="I306" s="158"/>
      <c r="J306" s="164"/>
      <c r="K306" s="225">
        <f>K307+K308</f>
        <v>0</v>
      </c>
      <c r="L306" s="163"/>
    </row>
    <row r="307" spans="1:12" ht="12.75">
      <c r="A307" s="232"/>
      <c r="B307" s="289"/>
      <c r="C307" s="158"/>
      <c r="D307" s="226" t="s">
        <v>19</v>
      </c>
      <c r="E307" s="165" t="s">
        <v>468</v>
      </c>
      <c r="F307" s="220"/>
      <c r="G307" s="218"/>
      <c r="H307" s="218"/>
      <c r="I307" s="158"/>
      <c r="J307" s="164"/>
      <c r="K307" s="271"/>
      <c r="L307" s="163"/>
    </row>
    <row r="308" spans="1:12" ht="12.75">
      <c r="A308" s="232"/>
      <c r="B308" s="289"/>
      <c r="C308" s="158"/>
      <c r="D308" s="226" t="s">
        <v>19</v>
      </c>
      <c r="E308" s="165" t="s">
        <v>469</v>
      </c>
      <c r="F308" s="220"/>
      <c r="G308" s="218"/>
      <c r="H308" s="218"/>
      <c r="I308" s="158"/>
      <c r="J308" s="164"/>
      <c r="K308" s="271">
        <f>'[2]Pasivet'!F14</f>
        <v>0</v>
      </c>
      <c r="L308" s="163"/>
    </row>
    <row r="309" spans="1:12" ht="12.75">
      <c r="A309" s="232"/>
      <c r="B309" s="289"/>
      <c r="C309" s="158"/>
      <c r="D309" s="226"/>
      <c r="E309" s="224"/>
      <c r="F309" s="220"/>
      <c r="G309" s="218"/>
      <c r="H309" s="218"/>
      <c r="I309" s="158"/>
      <c r="J309" s="164"/>
      <c r="K309" s="292"/>
      <c r="L309" s="163"/>
    </row>
    <row r="310" spans="1:12" ht="12.75">
      <c r="A310" s="232"/>
      <c r="B310" s="235"/>
      <c r="C310" s="158"/>
      <c r="D310" s="298">
        <v>14</v>
      </c>
      <c r="E310" s="299" t="s">
        <v>112</v>
      </c>
      <c r="F310" s="220"/>
      <c r="G310" s="218"/>
      <c r="H310" s="218"/>
      <c r="I310" s="158"/>
      <c r="J310" s="164"/>
      <c r="K310" s="294">
        <v>0</v>
      </c>
      <c r="L310" s="163"/>
    </row>
    <row r="311" spans="1:12" ht="12.75">
      <c r="A311" s="232"/>
      <c r="B311" s="235"/>
      <c r="C311" s="158"/>
      <c r="D311" s="226" t="s">
        <v>19</v>
      </c>
      <c r="E311" s="165" t="s">
        <v>470</v>
      </c>
      <c r="F311" s="220"/>
      <c r="G311" s="218"/>
      <c r="H311" s="218"/>
      <c r="I311" s="158"/>
      <c r="J311" s="164"/>
      <c r="K311" s="294"/>
      <c r="L311" s="163"/>
    </row>
    <row r="312" spans="1:12" ht="12.75">
      <c r="A312" s="232"/>
      <c r="B312" s="235"/>
      <c r="C312" s="158"/>
      <c r="D312" s="226" t="s">
        <v>19</v>
      </c>
      <c r="E312" s="165" t="s">
        <v>471</v>
      </c>
      <c r="F312" s="220"/>
      <c r="G312" s="218"/>
      <c r="H312" s="218"/>
      <c r="I312" s="158"/>
      <c r="J312" s="164"/>
      <c r="K312" s="294"/>
      <c r="L312" s="163"/>
    </row>
    <row r="313" spans="1:12" ht="12.75">
      <c r="A313" s="232"/>
      <c r="B313" s="235"/>
      <c r="C313" s="158"/>
      <c r="D313" s="298"/>
      <c r="E313" s="299"/>
      <c r="F313" s="220"/>
      <c r="G313" s="218"/>
      <c r="H313" s="218"/>
      <c r="I313" s="158"/>
      <c r="J313" s="164"/>
      <c r="K313" s="292"/>
      <c r="L313" s="163"/>
    </row>
    <row r="314" spans="1:12" ht="12.75">
      <c r="A314" s="232"/>
      <c r="B314" s="235"/>
      <c r="C314" s="158"/>
      <c r="D314" s="298">
        <v>15</v>
      </c>
      <c r="E314" s="299" t="s">
        <v>113</v>
      </c>
      <c r="F314" s="220"/>
      <c r="G314" s="218"/>
      <c r="H314" s="218"/>
      <c r="I314" s="158"/>
      <c r="J314" s="164"/>
      <c r="K314" s="294">
        <v>0</v>
      </c>
      <c r="L314" s="163"/>
    </row>
    <row r="315" spans="1:12" ht="12.75">
      <c r="A315" s="232"/>
      <c r="B315" s="235"/>
      <c r="C315" s="158"/>
      <c r="D315" s="226" t="s">
        <v>19</v>
      </c>
      <c r="E315" s="305" t="s">
        <v>472</v>
      </c>
      <c r="F315" s="220"/>
      <c r="G315" s="218"/>
      <c r="H315" s="218"/>
      <c r="I315" s="158"/>
      <c r="J315" s="164"/>
      <c r="K315" s="294"/>
      <c r="L315" s="163"/>
    </row>
    <row r="316" spans="1:12" ht="12.75">
      <c r="A316" s="232"/>
      <c r="B316" s="235"/>
      <c r="C316" s="158"/>
      <c r="D316" s="226" t="s">
        <v>19</v>
      </c>
      <c r="E316" s="165" t="s">
        <v>473</v>
      </c>
      <c r="F316" s="220"/>
      <c r="G316" s="218"/>
      <c r="H316" s="218"/>
      <c r="I316" s="158"/>
      <c r="J316" s="164"/>
      <c r="K316" s="294"/>
      <c r="L316" s="163"/>
    </row>
    <row r="317" spans="1:12" ht="12.75">
      <c r="A317" s="232"/>
      <c r="B317" s="235"/>
      <c r="C317" s="158"/>
      <c r="D317" s="298"/>
      <c r="E317" s="299"/>
      <c r="F317" s="220"/>
      <c r="G317" s="218"/>
      <c r="H317" s="218"/>
      <c r="I317" s="158"/>
      <c r="J317" s="164"/>
      <c r="K317" s="292"/>
      <c r="L317" s="163"/>
    </row>
    <row r="318" spans="1:12" ht="12.75">
      <c r="A318" s="232"/>
      <c r="B318" s="235"/>
      <c r="C318" s="158"/>
      <c r="D318" s="298">
        <v>16</v>
      </c>
      <c r="E318" s="299" t="s">
        <v>44</v>
      </c>
      <c r="F318" s="220"/>
      <c r="G318" s="218"/>
      <c r="H318" s="218"/>
      <c r="I318" s="158"/>
      <c r="J318" s="164"/>
      <c r="K318" s="294">
        <v>0</v>
      </c>
      <c r="L318" s="163"/>
    </row>
    <row r="319" spans="1:12" ht="12.75">
      <c r="A319" s="232"/>
      <c r="B319" s="235"/>
      <c r="C319" s="158"/>
      <c r="D319" s="226" t="s">
        <v>19</v>
      </c>
      <c r="E319" s="305" t="s">
        <v>474</v>
      </c>
      <c r="F319" s="220"/>
      <c r="G319" s="218"/>
      <c r="H319" s="218"/>
      <c r="I319" s="158"/>
      <c r="J319" s="164"/>
      <c r="K319" s="294"/>
      <c r="L319" s="163"/>
    </row>
    <row r="320" spans="1:12" ht="12.75">
      <c r="A320" s="232"/>
      <c r="B320" s="235"/>
      <c r="C320" s="158"/>
      <c r="D320" s="287"/>
      <c r="E320" s="220"/>
      <c r="F320" s="220"/>
      <c r="G320" s="218"/>
      <c r="H320" s="218"/>
      <c r="I320" s="158"/>
      <c r="J320" s="164"/>
      <c r="K320" s="292"/>
      <c r="L320" s="163"/>
    </row>
    <row r="321" spans="1:12" ht="12.75">
      <c r="A321" s="232"/>
      <c r="B321" s="235"/>
      <c r="C321" s="158"/>
      <c r="D321" s="298">
        <v>17</v>
      </c>
      <c r="E321" s="299" t="s">
        <v>475</v>
      </c>
      <c r="F321" s="220"/>
      <c r="G321" s="218"/>
      <c r="H321" s="218"/>
      <c r="I321" s="158"/>
      <c r="J321" s="164"/>
      <c r="K321" s="292"/>
      <c r="L321" s="163"/>
    </row>
    <row r="322" spans="1:12" ht="12.75">
      <c r="A322" s="232"/>
      <c r="B322" s="289" t="s">
        <v>476</v>
      </c>
      <c r="C322" s="158"/>
      <c r="D322" s="287"/>
      <c r="E322" s="224" t="s">
        <v>421</v>
      </c>
      <c r="F322" s="220"/>
      <c r="G322" s="218"/>
      <c r="H322" s="218"/>
      <c r="I322" s="158"/>
      <c r="J322" s="164"/>
      <c r="K322" s="225">
        <f>K324+K335</f>
        <v>0</v>
      </c>
      <c r="L322" s="163"/>
    </row>
    <row r="323" spans="1:12" ht="12.75">
      <c r="A323" s="232"/>
      <c r="B323" s="289"/>
      <c r="C323" s="158"/>
      <c r="D323" s="226" t="s">
        <v>19</v>
      </c>
      <c r="E323" s="165" t="s">
        <v>477</v>
      </c>
      <c r="F323" s="220"/>
      <c r="G323" s="218"/>
      <c r="H323" s="218"/>
      <c r="I323" s="158"/>
      <c r="J323" s="164"/>
      <c r="K323" s="294"/>
      <c r="L323" s="163"/>
    </row>
    <row r="324" spans="1:12" ht="12.75">
      <c r="A324" s="232"/>
      <c r="B324" s="289"/>
      <c r="C324" s="158"/>
      <c r="D324" s="226"/>
      <c r="E324" s="165"/>
      <c r="F324" s="269"/>
      <c r="G324" s="218"/>
      <c r="H324" s="218"/>
      <c r="I324" s="158"/>
      <c r="J324" s="164"/>
      <c r="K324" s="271"/>
      <c r="L324" s="163"/>
    </row>
    <row r="325" spans="1:12" ht="12.75">
      <c r="A325" s="232"/>
      <c r="B325" s="289"/>
      <c r="C325" s="158"/>
      <c r="D325" s="226"/>
      <c r="E325" s="165"/>
      <c r="F325" s="269"/>
      <c r="G325" s="218"/>
      <c r="H325" s="218"/>
      <c r="I325" s="158"/>
      <c r="J325" s="164"/>
      <c r="K325" s="271"/>
      <c r="L325" s="163"/>
    </row>
    <row r="326" spans="1:12" ht="12.75">
      <c r="A326" s="232"/>
      <c r="B326" s="289"/>
      <c r="C326" s="158"/>
      <c r="D326" s="226" t="s">
        <v>19</v>
      </c>
      <c r="E326" s="165" t="s">
        <v>478</v>
      </c>
      <c r="F326" s="220"/>
      <c r="G326" s="218"/>
      <c r="H326" s="218"/>
      <c r="I326" s="158"/>
      <c r="J326" s="164"/>
      <c r="K326" s="294"/>
      <c r="L326" s="163"/>
    </row>
    <row r="327" spans="1:12" ht="12.75">
      <c r="A327" s="232"/>
      <c r="B327" s="289"/>
      <c r="C327" s="158"/>
      <c r="D327" s="226" t="s">
        <v>19</v>
      </c>
      <c r="E327" s="165" t="s">
        <v>479</v>
      </c>
      <c r="F327" s="220"/>
      <c r="G327" s="218"/>
      <c r="H327" s="218"/>
      <c r="I327" s="158"/>
      <c r="J327" s="164"/>
      <c r="K327" s="294"/>
      <c r="L327" s="163"/>
    </row>
    <row r="328" spans="1:12" ht="12.75">
      <c r="A328" s="232"/>
      <c r="B328" s="289"/>
      <c r="C328" s="158"/>
      <c r="D328" s="226" t="s">
        <v>19</v>
      </c>
      <c r="E328" s="165" t="s">
        <v>425</v>
      </c>
      <c r="F328" s="220"/>
      <c r="G328" s="218"/>
      <c r="H328" s="218"/>
      <c r="I328" s="158"/>
      <c r="J328" s="164"/>
      <c r="K328" s="294"/>
      <c r="L328" s="163"/>
    </row>
    <row r="329" spans="1:12" ht="12.75">
      <c r="A329" s="232"/>
      <c r="B329" s="289"/>
      <c r="C329" s="158"/>
      <c r="D329" s="226" t="s">
        <v>19</v>
      </c>
      <c r="E329" s="165" t="s">
        <v>426</v>
      </c>
      <c r="F329" s="220"/>
      <c r="G329" s="218"/>
      <c r="H329" s="218"/>
      <c r="I329" s="158"/>
      <c r="J329" s="164"/>
      <c r="K329" s="294"/>
      <c r="L329" s="163"/>
    </row>
    <row r="330" spans="1:12" ht="12.75">
      <c r="A330" s="232"/>
      <c r="B330" s="289"/>
      <c r="C330" s="158"/>
      <c r="D330" s="226" t="s">
        <v>19</v>
      </c>
      <c r="E330" s="165" t="s">
        <v>427</v>
      </c>
      <c r="F330" s="220"/>
      <c r="G330" s="218"/>
      <c r="H330" s="218"/>
      <c r="I330" s="158"/>
      <c r="J330" s="164"/>
      <c r="K330" s="294"/>
      <c r="L330" s="163"/>
    </row>
    <row r="331" spans="1:12" ht="12.75">
      <c r="A331" s="232"/>
      <c r="B331" s="289" t="s">
        <v>480</v>
      </c>
      <c r="C331" s="158"/>
      <c r="D331" s="287"/>
      <c r="E331" s="224" t="s">
        <v>429</v>
      </c>
      <c r="F331" s="220"/>
      <c r="G331" s="218"/>
      <c r="H331" s="218"/>
      <c r="I331" s="158"/>
      <c r="J331" s="164"/>
      <c r="K331" s="292"/>
      <c r="L331" s="163"/>
    </row>
    <row r="332" spans="1:12" ht="12.75">
      <c r="A332" s="232"/>
      <c r="B332" s="289"/>
      <c r="C332" s="158"/>
      <c r="D332" s="226" t="s">
        <v>19</v>
      </c>
      <c r="E332" s="158" t="s">
        <v>430</v>
      </c>
      <c r="F332" s="220"/>
      <c r="G332" s="218"/>
      <c r="H332" s="218"/>
      <c r="I332" s="158"/>
      <c r="J332" s="164"/>
      <c r="K332" s="225">
        <f>K335</f>
        <v>0</v>
      </c>
      <c r="L332" s="163"/>
    </row>
    <row r="333" spans="1:12" ht="15.75">
      <c r="A333" s="232"/>
      <c r="B333" s="289"/>
      <c r="C333" s="158"/>
      <c r="D333" s="287"/>
      <c r="E333" s="276"/>
      <c r="F333" s="300" t="s">
        <v>431</v>
      </c>
      <c r="G333" s="218"/>
      <c r="H333" s="218"/>
      <c r="I333" s="158"/>
      <c r="J333" s="164"/>
      <c r="K333" s="292"/>
      <c r="L333" s="163"/>
    </row>
    <row r="334" spans="1:12" ht="12.75">
      <c r="A334" s="232"/>
      <c r="B334" s="289"/>
      <c r="C334" s="158"/>
      <c r="D334" s="226" t="s">
        <v>19</v>
      </c>
      <c r="E334" s="165" t="s">
        <v>481</v>
      </c>
      <c r="F334" s="220"/>
      <c r="G334" s="218"/>
      <c r="H334" s="218"/>
      <c r="I334" s="158"/>
      <c r="J334" s="164"/>
      <c r="K334" s="294"/>
      <c r="L334" s="163"/>
    </row>
    <row r="335" spans="1:12" ht="12.75">
      <c r="A335" s="232"/>
      <c r="B335" s="289"/>
      <c r="C335" s="158"/>
      <c r="D335" s="287"/>
      <c r="E335" s="165"/>
      <c r="F335" s="269"/>
      <c r="G335" s="218"/>
      <c r="H335" s="218"/>
      <c r="I335" s="158"/>
      <c r="J335" s="164"/>
      <c r="K335" s="271"/>
      <c r="L335" s="163"/>
    </row>
    <row r="336" spans="1:12" ht="12.75">
      <c r="A336" s="232"/>
      <c r="B336" s="289"/>
      <c r="C336" s="158"/>
      <c r="D336" s="287"/>
      <c r="E336" s="165"/>
      <c r="F336" s="268"/>
      <c r="G336" s="218"/>
      <c r="H336" s="218"/>
      <c r="I336" s="158"/>
      <c r="J336" s="164"/>
      <c r="K336" s="294"/>
      <c r="L336" s="163"/>
    </row>
    <row r="337" spans="1:12" ht="12.75">
      <c r="A337" s="232"/>
      <c r="B337" s="289"/>
      <c r="C337" s="158"/>
      <c r="D337" s="226" t="s">
        <v>19</v>
      </c>
      <c r="E337" s="165" t="s">
        <v>425</v>
      </c>
      <c r="F337" s="220"/>
      <c r="G337" s="218"/>
      <c r="H337" s="218"/>
      <c r="I337" s="158"/>
      <c r="J337" s="164"/>
      <c r="K337" s="294"/>
      <c r="L337" s="163"/>
    </row>
    <row r="338" spans="1:12" ht="12.75">
      <c r="A338" s="232"/>
      <c r="B338" s="289"/>
      <c r="C338" s="158"/>
      <c r="D338" s="287"/>
      <c r="E338" s="224"/>
      <c r="F338" s="220"/>
      <c r="G338" s="218"/>
      <c r="H338" s="218"/>
      <c r="I338" s="158"/>
      <c r="J338" s="164"/>
      <c r="K338" s="292"/>
      <c r="L338" s="163"/>
    </row>
    <row r="339" spans="1:12" ht="12.75">
      <c r="A339" s="232"/>
      <c r="B339" s="289" t="s">
        <v>482</v>
      </c>
      <c r="C339" s="158"/>
      <c r="D339" s="287"/>
      <c r="E339" s="224" t="s">
        <v>114</v>
      </c>
      <c r="F339" s="220"/>
      <c r="G339" s="218"/>
      <c r="H339" s="218"/>
      <c r="I339" s="158"/>
      <c r="J339" s="164"/>
      <c r="K339" s="294">
        <v>0</v>
      </c>
      <c r="L339" s="163"/>
    </row>
    <row r="340" spans="1:12" ht="12.75">
      <c r="A340" s="232"/>
      <c r="B340" s="289"/>
      <c r="C340" s="158"/>
      <c r="D340" s="226" t="s">
        <v>19</v>
      </c>
      <c r="E340" s="165" t="s">
        <v>436</v>
      </c>
      <c r="F340" s="220"/>
      <c r="G340" s="218"/>
      <c r="H340" s="218"/>
      <c r="I340" s="158"/>
      <c r="J340" s="164"/>
      <c r="K340" s="294"/>
      <c r="L340" s="163"/>
    </row>
    <row r="341" spans="1:12" ht="12.75">
      <c r="A341" s="232"/>
      <c r="B341" s="289"/>
      <c r="C341" s="158"/>
      <c r="D341" s="287"/>
      <c r="E341" s="224"/>
      <c r="F341" s="220"/>
      <c r="G341" s="218"/>
      <c r="H341" s="218"/>
      <c r="I341" s="158"/>
      <c r="J341" s="164"/>
      <c r="K341" s="292"/>
      <c r="L341" s="163"/>
    </row>
    <row r="342" spans="1:12" ht="12.75">
      <c r="A342" s="232"/>
      <c r="B342" s="289" t="s">
        <v>483</v>
      </c>
      <c r="C342" s="158"/>
      <c r="D342" s="287"/>
      <c r="E342" s="224" t="s">
        <v>438</v>
      </c>
      <c r="F342" s="220"/>
      <c r="G342" s="218"/>
      <c r="H342" s="218"/>
      <c r="I342" s="158"/>
      <c r="J342" s="164"/>
      <c r="K342" s="292"/>
      <c r="L342" s="163"/>
    </row>
    <row r="343" spans="1:12" ht="12.75">
      <c r="A343" s="232"/>
      <c r="B343" s="289"/>
      <c r="C343" s="158"/>
      <c r="D343" s="226" t="s">
        <v>19</v>
      </c>
      <c r="E343" s="165" t="s">
        <v>484</v>
      </c>
      <c r="F343" s="220"/>
      <c r="G343" s="218"/>
      <c r="H343" s="218"/>
      <c r="I343" s="158"/>
      <c r="J343" s="164"/>
      <c r="K343" s="294">
        <v>0</v>
      </c>
      <c r="L343" s="163"/>
    </row>
    <row r="344" spans="1:12" ht="12.75">
      <c r="A344" s="232"/>
      <c r="B344" s="289"/>
      <c r="C344" s="158"/>
      <c r="D344" s="226"/>
      <c r="E344" s="165"/>
      <c r="F344" s="274"/>
      <c r="G344" s="218"/>
      <c r="H344" s="218"/>
      <c r="I344" s="158"/>
      <c r="J344" s="164"/>
      <c r="K344" s="294"/>
      <c r="L344" s="163"/>
    </row>
    <row r="345" spans="1:12" ht="12.75">
      <c r="A345" s="232"/>
      <c r="B345" s="289"/>
      <c r="C345" s="158"/>
      <c r="D345" s="226" t="s">
        <v>19</v>
      </c>
      <c r="E345" s="165" t="s">
        <v>485</v>
      </c>
      <c r="F345" s="220"/>
      <c r="G345" s="218"/>
      <c r="H345" s="218"/>
      <c r="I345" s="158"/>
      <c r="J345" s="164"/>
      <c r="K345" s="294"/>
      <c r="L345" s="163"/>
    </row>
    <row r="346" spans="1:12" ht="12.75">
      <c r="A346" s="232"/>
      <c r="B346" s="289"/>
      <c r="C346" s="158"/>
      <c r="D346" s="287"/>
      <c r="E346" s="224"/>
      <c r="F346" s="274"/>
      <c r="G346" s="218"/>
      <c r="H346" s="218"/>
      <c r="I346" s="158"/>
      <c r="J346" s="164"/>
      <c r="K346" s="292"/>
      <c r="L346" s="163"/>
    </row>
    <row r="347" spans="1:12" ht="12.75">
      <c r="A347" s="232"/>
      <c r="B347" s="289"/>
      <c r="C347" s="158"/>
      <c r="D347" s="287"/>
      <c r="E347" s="224"/>
      <c r="F347" s="220"/>
      <c r="G347" s="218"/>
      <c r="H347" s="218"/>
      <c r="I347" s="158"/>
      <c r="J347" s="164"/>
      <c r="K347" s="292"/>
      <c r="L347" s="163"/>
    </row>
    <row r="348" spans="1:12" ht="12.75">
      <c r="A348" s="232"/>
      <c r="B348" s="289" t="s">
        <v>486</v>
      </c>
      <c r="C348" s="158"/>
      <c r="D348" s="287"/>
      <c r="E348" s="224" t="s">
        <v>442</v>
      </c>
      <c r="F348" s="220"/>
      <c r="G348" s="218"/>
      <c r="H348" s="218"/>
      <c r="I348" s="158"/>
      <c r="J348" s="164"/>
      <c r="K348" s="294">
        <v>0</v>
      </c>
      <c r="L348" s="163"/>
    </row>
    <row r="349" spans="1:12" ht="12.75">
      <c r="A349" s="232"/>
      <c r="B349" s="289"/>
      <c r="C349" s="158"/>
      <c r="D349" s="226" t="s">
        <v>19</v>
      </c>
      <c r="E349" s="165" t="s">
        <v>487</v>
      </c>
      <c r="F349" s="220"/>
      <c r="G349" s="218"/>
      <c r="H349" s="218"/>
      <c r="I349" s="158"/>
      <c r="J349" s="164"/>
      <c r="K349" s="294"/>
      <c r="L349" s="163"/>
    </row>
    <row r="350" spans="1:12" ht="12.75">
      <c r="A350" s="232"/>
      <c r="B350" s="289"/>
      <c r="C350" s="158"/>
      <c r="D350" s="287"/>
      <c r="E350" s="224"/>
      <c r="F350" s="220"/>
      <c r="G350" s="218"/>
      <c r="H350" s="218"/>
      <c r="I350" s="158"/>
      <c r="J350" s="164"/>
      <c r="K350" s="292"/>
      <c r="L350" s="163"/>
    </row>
    <row r="351" spans="1:12" ht="12.75">
      <c r="A351" s="232"/>
      <c r="B351" s="289" t="s">
        <v>488</v>
      </c>
      <c r="C351" s="158"/>
      <c r="D351" s="287"/>
      <c r="E351" s="224" t="s">
        <v>445</v>
      </c>
      <c r="F351" s="220"/>
      <c r="G351" s="218"/>
      <c r="H351" s="218"/>
      <c r="I351" s="158"/>
      <c r="J351" s="164"/>
      <c r="K351" s="294">
        <v>0</v>
      </c>
      <c r="L351" s="163"/>
    </row>
    <row r="352" spans="1:12" ht="12.75">
      <c r="A352" s="232"/>
      <c r="B352" s="289"/>
      <c r="C352" s="158"/>
      <c r="D352" s="226" t="s">
        <v>19</v>
      </c>
      <c r="E352" s="165" t="s">
        <v>489</v>
      </c>
      <c r="F352" s="220"/>
      <c r="G352" s="218"/>
      <c r="H352" s="218"/>
      <c r="I352" s="158"/>
      <c r="J352" s="164"/>
      <c r="K352" s="294"/>
      <c r="L352" s="163"/>
    </row>
    <row r="353" spans="1:12" ht="12.75">
      <c r="A353" s="232"/>
      <c r="B353" s="289"/>
      <c r="C353" s="158"/>
      <c r="D353" s="287"/>
      <c r="E353" s="224"/>
      <c r="F353" s="220"/>
      <c r="G353" s="218"/>
      <c r="H353" s="218"/>
      <c r="I353" s="158"/>
      <c r="J353" s="164"/>
      <c r="K353" s="304"/>
      <c r="L353" s="237"/>
    </row>
    <row r="354" spans="1:12" ht="12.75">
      <c r="A354" s="232"/>
      <c r="B354" s="289" t="s">
        <v>490</v>
      </c>
      <c r="C354" s="158"/>
      <c r="D354" s="287"/>
      <c r="E354" s="224" t="s">
        <v>448</v>
      </c>
      <c r="F354" s="220"/>
      <c r="G354" s="218"/>
      <c r="H354" s="218"/>
      <c r="I354" s="158"/>
      <c r="J354" s="164"/>
      <c r="K354" s="294">
        <v>0</v>
      </c>
      <c r="L354" s="163"/>
    </row>
    <row r="355" spans="1:12" ht="12.75">
      <c r="A355" s="232"/>
      <c r="B355" s="289"/>
      <c r="C355" s="158"/>
      <c r="D355" s="226" t="s">
        <v>19</v>
      </c>
      <c r="E355" s="268" t="s">
        <v>449</v>
      </c>
      <c r="F355" s="220"/>
      <c r="G355" s="218"/>
      <c r="H355" s="218"/>
      <c r="I355" s="158"/>
      <c r="J355" s="164"/>
      <c r="K355" s="294"/>
      <c r="L355" s="163"/>
    </row>
    <row r="356" spans="1:12" ht="12.75">
      <c r="A356" s="232"/>
      <c r="B356" s="289"/>
      <c r="C356" s="158"/>
      <c r="D356" s="287"/>
      <c r="E356" s="224"/>
      <c r="F356" s="220"/>
      <c r="G356" s="218"/>
      <c r="H356" s="218"/>
      <c r="I356" s="158"/>
      <c r="J356" s="164"/>
      <c r="K356" s="304"/>
      <c r="L356" s="163"/>
    </row>
    <row r="357" spans="1:12" ht="12.75">
      <c r="A357" s="232"/>
      <c r="B357" s="289" t="s">
        <v>491</v>
      </c>
      <c r="C357" s="158"/>
      <c r="D357" s="287"/>
      <c r="E357" s="224" t="s">
        <v>467</v>
      </c>
      <c r="F357" s="220"/>
      <c r="G357" s="218"/>
      <c r="H357" s="218"/>
      <c r="I357" s="158"/>
      <c r="J357" s="164"/>
      <c r="K357" s="225">
        <f>K358</f>
        <v>5498521</v>
      </c>
      <c r="L357" s="163"/>
    </row>
    <row r="358" spans="1:12" ht="12.75">
      <c r="A358" s="232"/>
      <c r="B358" s="289"/>
      <c r="C358" s="158"/>
      <c r="D358" s="226" t="s">
        <v>19</v>
      </c>
      <c r="E358" s="165" t="s">
        <v>492</v>
      </c>
      <c r="F358" s="220"/>
      <c r="G358" s="218"/>
      <c r="H358" s="218"/>
      <c r="I358" s="158"/>
      <c r="J358" s="164"/>
      <c r="K358" s="271">
        <v>5498521</v>
      </c>
      <c r="L358" s="163"/>
    </row>
    <row r="359" spans="1:12" ht="12.75">
      <c r="A359" s="232"/>
      <c r="B359" s="289"/>
      <c r="C359" s="158"/>
      <c r="D359" s="226" t="s">
        <v>19</v>
      </c>
      <c r="E359" s="165" t="s">
        <v>493</v>
      </c>
      <c r="F359" s="220"/>
      <c r="G359" s="218"/>
      <c r="H359" s="218"/>
      <c r="I359" s="158"/>
      <c r="J359" s="164"/>
      <c r="K359" s="303"/>
      <c r="L359" s="163"/>
    </row>
    <row r="360" spans="1:12" ht="12.75">
      <c r="A360" s="232"/>
      <c r="B360" s="289"/>
      <c r="C360" s="158"/>
      <c r="D360" s="287"/>
      <c r="E360" s="224"/>
      <c r="F360" s="220"/>
      <c r="G360" s="218"/>
      <c r="H360" s="218"/>
      <c r="I360" s="158"/>
      <c r="J360" s="164"/>
      <c r="K360" s="292"/>
      <c r="L360" s="163"/>
    </row>
    <row r="361" spans="1:12" ht="12.75">
      <c r="A361" s="232"/>
      <c r="B361" s="235"/>
      <c r="C361" s="158"/>
      <c r="D361" s="298">
        <v>18</v>
      </c>
      <c r="E361" s="299" t="s">
        <v>494</v>
      </c>
      <c r="F361" s="220"/>
      <c r="G361" s="218"/>
      <c r="H361" s="218"/>
      <c r="I361" s="158"/>
      <c r="J361" s="164"/>
      <c r="K361" s="294">
        <v>0</v>
      </c>
      <c r="L361" s="163"/>
    </row>
    <row r="362" spans="1:12" ht="12.75">
      <c r="A362" s="232"/>
      <c r="B362" s="235"/>
      <c r="C362" s="158"/>
      <c r="D362" s="298">
        <v>19</v>
      </c>
      <c r="E362" s="299" t="s">
        <v>495</v>
      </c>
      <c r="F362" s="220"/>
      <c r="G362" s="218"/>
      <c r="H362" s="218"/>
      <c r="I362" s="158"/>
      <c r="J362" s="164"/>
      <c r="K362" s="295">
        <v>0</v>
      </c>
      <c r="L362" s="163"/>
    </row>
    <row r="363" spans="1:12" ht="12.75">
      <c r="A363" s="232"/>
      <c r="B363" s="235"/>
      <c r="C363" s="158"/>
      <c r="D363" s="298">
        <v>20</v>
      </c>
      <c r="E363" s="299" t="s">
        <v>496</v>
      </c>
      <c r="F363" s="220"/>
      <c r="G363" s="218"/>
      <c r="H363" s="218"/>
      <c r="I363" s="158"/>
      <c r="J363" s="164"/>
      <c r="K363" s="295">
        <v>0</v>
      </c>
      <c r="L363" s="163"/>
    </row>
    <row r="364" spans="1:12" ht="12.75">
      <c r="A364" s="232"/>
      <c r="B364" s="289" t="s">
        <v>497</v>
      </c>
      <c r="C364" s="158"/>
      <c r="D364" s="287"/>
      <c r="E364" s="224" t="s">
        <v>498</v>
      </c>
      <c r="F364" s="220"/>
      <c r="G364" s="218"/>
      <c r="H364" s="218"/>
      <c r="I364" s="158"/>
      <c r="J364" s="164"/>
      <c r="K364" s="295"/>
      <c r="L364" s="163"/>
    </row>
    <row r="365" spans="1:12" ht="12.75">
      <c r="A365" s="232"/>
      <c r="B365" s="289" t="s">
        <v>499</v>
      </c>
      <c r="C365" s="158"/>
      <c r="D365" s="287"/>
      <c r="E365" s="224" t="s">
        <v>115</v>
      </c>
      <c r="F365" s="220"/>
      <c r="G365" s="218"/>
      <c r="H365" s="218"/>
      <c r="I365" s="158"/>
      <c r="J365" s="164"/>
      <c r="K365" s="295"/>
      <c r="L365" s="163"/>
    </row>
    <row r="366" spans="1:12" ht="12.75">
      <c r="A366" s="232"/>
      <c r="B366" s="289"/>
      <c r="C366" s="158"/>
      <c r="D366" s="287"/>
      <c r="E366" s="224"/>
      <c r="F366" s="220"/>
      <c r="G366" s="218"/>
      <c r="H366" s="218"/>
      <c r="I366" s="158"/>
      <c r="J366" s="164"/>
      <c r="K366" s="292"/>
      <c r="L366" s="163"/>
    </row>
    <row r="367" spans="1:12" ht="12.75">
      <c r="A367" s="232"/>
      <c r="B367" s="235"/>
      <c r="C367" s="158"/>
      <c r="D367" s="298">
        <v>21</v>
      </c>
      <c r="E367" s="299" t="s">
        <v>500</v>
      </c>
      <c r="F367" s="220"/>
      <c r="G367" s="218"/>
      <c r="H367" s="218"/>
      <c r="I367" s="158"/>
      <c r="J367" s="164"/>
      <c r="K367" s="294">
        <v>0</v>
      </c>
      <c r="L367" s="163"/>
    </row>
    <row r="368" spans="1:12" ht="12.75">
      <c r="A368" s="232"/>
      <c r="B368" s="235"/>
      <c r="C368" s="158"/>
      <c r="D368" s="287"/>
      <c r="E368" s="220"/>
      <c r="F368" s="220"/>
      <c r="G368" s="218"/>
      <c r="H368" s="218"/>
      <c r="I368" s="158"/>
      <c r="J368" s="164"/>
      <c r="K368" s="292"/>
      <c r="L368" s="163"/>
    </row>
    <row r="369" spans="1:12" ht="12.75">
      <c r="A369" s="232"/>
      <c r="B369" s="235"/>
      <c r="C369" s="158"/>
      <c r="D369" s="287"/>
      <c r="E369" s="220"/>
      <c r="F369" s="220"/>
      <c r="G369" s="218"/>
      <c r="H369" s="218"/>
      <c r="I369" s="158"/>
      <c r="J369" s="164"/>
      <c r="K369" s="292"/>
      <c r="L369" s="163"/>
    </row>
    <row r="370" spans="1:12" ht="18">
      <c r="A370" s="232"/>
      <c r="B370" s="235"/>
      <c r="C370" s="158"/>
      <c r="D370" s="287"/>
      <c r="E370" s="306" t="s">
        <v>501</v>
      </c>
      <c r="F370" s="220"/>
      <c r="G370" s="218"/>
      <c r="H370" s="218"/>
      <c r="I370" s="158"/>
      <c r="J370" s="164"/>
      <c r="K370" s="292"/>
      <c r="L370" s="163"/>
    </row>
    <row r="371" spans="1:12" ht="14.25" customHeight="1">
      <c r="A371" s="232"/>
      <c r="B371" s="235"/>
      <c r="C371" s="158"/>
      <c r="D371" s="287"/>
      <c r="E371" s="306"/>
      <c r="F371" s="220"/>
      <c r="G371" s="218"/>
      <c r="H371" s="218"/>
      <c r="I371" s="158"/>
      <c r="J371" s="164"/>
      <c r="K371" s="292"/>
      <c r="L371" s="163"/>
    </row>
    <row r="372" spans="1:12" ht="15">
      <c r="A372" s="232"/>
      <c r="B372" s="235"/>
      <c r="C372" s="158"/>
      <c r="D372" s="287"/>
      <c r="E372" s="307" t="s">
        <v>502</v>
      </c>
      <c r="F372" s="220"/>
      <c r="G372" s="218"/>
      <c r="H372" s="218"/>
      <c r="I372" s="158"/>
      <c r="J372" s="164"/>
      <c r="K372" s="292"/>
      <c r="L372" s="163"/>
    </row>
    <row r="373" spans="1:12" ht="18">
      <c r="A373" s="232"/>
      <c r="B373" s="235"/>
      <c r="C373" s="158"/>
      <c r="D373" s="287"/>
      <c r="E373" s="306"/>
      <c r="F373" s="220"/>
      <c r="G373" s="218"/>
      <c r="H373" s="218"/>
      <c r="I373" s="158"/>
      <c r="J373" s="164"/>
      <c r="K373" s="292"/>
      <c r="L373" s="163"/>
    </row>
    <row r="374" spans="1:12" ht="12.75">
      <c r="A374" s="232"/>
      <c r="B374" s="235"/>
      <c r="C374" s="158"/>
      <c r="D374" s="287"/>
      <c r="E374" s="308" t="s">
        <v>503</v>
      </c>
      <c r="F374" s="309"/>
      <c r="G374" s="310"/>
      <c r="H374" s="310"/>
      <c r="I374" s="158"/>
      <c r="J374" s="164"/>
      <c r="K374" s="225">
        <f>K375+K376</f>
        <v>6205600</v>
      </c>
      <c r="L374" s="163"/>
    </row>
    <row r="375" spans="1:12" ht="12.75">
      <c r="A375" s="232"/>
      <c r="B375" s="235"/>
      <c r="C375" s="158"/>
      <c r="D375" s="226" t="s">
        <v>19</v>
      </c>
      <c r="E375" s="223" t="s">
        <v>504</v>
      </c>
      <c r="F375" s="220"/>
      <c r="G375" s="218"/>
      <c r="H375" s="218"/>
      <c r="I375" s="158"/>
      <c r="J375" s="164"/>
      <c r="K375" s="271"/>
      <c r="L375" s="163"/>
    </row>
    <row r="376" spans="1:12" ht="12.75">
      <c r="A376" s="232"/>
      <c r="B376" s="235"/>
      <c r="C376" s="158"/>
      <c r="D376" s="226" t="s">
        <v>19</v>
      </c>
      <c r="E376" s="223" t="s">
        <v>505</v>
      </c>
      <c r="F376" s="220"/>
      <c r="G376" s="218"/>
      <c r="H376" s="218"/>
      <c r="I376" s="158"/>
      <c r="J376" s="164"/>
      <c r="K376" s="271">
        <v>6205600</v>
      </c>
      <c r="L376" s="163"/>
    </row>
    <row r="377" spans="1:12" ht="12.75">
      <c r="A377" s="232"/>
      <c r="B377" s="235"/>
      <c r="C377" s="158"/>
      <c r="D377" s="226"/>
      <c r="E377" s="223"/>
      <c r="F377" s="220"/>
      <c r="G377" s="218"/>
      <c r="H377" s="218"/>
      <c r="I377" s="158"/>
      <c r="J377" s="164"/>
      <c r="K377" s="228"/>
      <c r="L377" s="163"/>
    </row>
    <row r="378" spans="1:12" ht="12.75">
      <c r="A378" s="232"/>
      <c r="B378" s="235"/>
      <c r="C378" s="158"/>
      <c r="D378" s="226"/>
      <c r="E378" s="309" t="s">
        <v>506</v>
      </c>
      <c r="F378" s="220"/>
      <c r="G378" s="218"/>
      <c r="H378" s="218"/>
      <c r="I378" s="158"/>
      <c r="J378" s="164"/>
      <c r="K378" s="228"/>
      <c r="L378" s="163"/>
    </row>
    <row r="379" spans="1:12" ht="12.75">
      <c r="A379" s="232"/>
      <c r="B379" s="235"/>
      <c r="C379" s="158"/>
      <c r="D379" s="226" t="s">
        <v>19</v>
      </c>
      <c r="E379" s="223" t="s">
        <v>507</v>
      </c>
      <c r="F379" s="220"/>
      <c r="G379" s="218"/>
      <c r="H379" s="218"/>
      <c r="I379" s="158"/>
      <c r="J379" s="164"/>
      <c r="K379" s="271"/>
      <c r="L379" s="163"/>
    </row>
    <row r="380" spans="1:12" ht="12.75">
      <c r="A380" s="232"/>
      <c r="B380" s="235"/>
      <c r="C380" s="158"/>
      <c r="D380" s="226" t="s">
        <v>19</v>
      </c>
      <c r="E380" s="223" t="s">
        <v>508</v>
      </c>
      <c r="F380" s="220"/>
      <c r="G380" s="218"/>
      <c r="H380" s="218"/>
      <c r="I380" s="158"/>
      <c r="J380" s="164"/>
      <c r="K380" s="271"/>
      <c r="L380" s="163"/>
    </row>
    <row r="381" spans="1:12" ht="12.75">
      <c r="A381" s="232"/>
      <c r="B381" s="235"/>
      <c r="C381" s="158"/>
      <c r="D381" s="226" t="s">
        <v>19</v>
      </c>
      <c r="E381" s="223" t="s">
        <v>509</v>
      </c>
      <c r="F381" s="220"/>
      <c r="G381" s="218"/>
      <c r="H381" s="218"/>
      <c r="I381" s="158"/>
      <c r="J381" s="164"/>
      <c r="K381" s="271"/>
      <c r="L381" s="163"/>
    </row>
    <row r="382" spans="1:12" ht="12.75">
      <c r="A382" s="232"/>
      <c r="B382" s="235"/>
      <c r="C382" s="158"/>
      <c r="D382" s="226" t="s">
        <v>19</v>
      </c>
      <c r="E382" s="311" t="s">
        <v>510</v>
      </c>
      <c r="F382" s="312"/>
      <c r="G382" s="313"/>
      <c r="H382" s="218"/>
      <c r="I382" s="158"/>
      <c r="J382" s="164"/>
      <c r="K382" s="314"/>
      <c r="L382" s="163"/>
    </row>
    <row r="383" spans="1:12" ht="12.75">
      <c r="A383" s="232"/>
      <c r="B383" s="235"/>
      <c r="C383" s="158"/>
      <c r="D383" s="226"/>
      <c r="E383" s="308" t="s">
        <v>511</v>
      </c>
      <c r="F383" s="309"/>
      <c r="G383" s="310"/>
      <c r="H383" s="310"/>
      <c r="I383" s="231"/>
      <c r="J383" s="164"/>
      <c r="K383" s="225">
        <f>K374+K379+K380+K381+K382</f>
        <v>6205600</v>
      </c>
      <c r="L383" s="163"/>
    </row>
    <row r="384" spans="1:12" ht="15.75">
      <c r="A384" s="232"/>
      <c r="B384" s="235"/>
      <c r="C384" s="158"/>
      <c r="D384" s="226"/>
      <c r="E384" s="307" t="s">
        <v>512</v>
      </c>
      <c r="F384" s="315"/>
      <c r="G384" s="315"/>
      <c r="H384" s="315"/>
      <c r="I384" s="231"/>
      <c r="J384" s="164"/>
      <c r="K384" s="288"/>
      <c r="L384" s="163"/>
    </row>
    <row r="385" spans="1:12" ht="12.75">
      <c r="A385" s="232"/>
      <c r="B385" s="235"/>
      <c r="C385" s="158"/>
      <c r="D385" s="316"/>
      <c r="E385" s="317"/>
      <c r="F385" s="223"/>
      <c r="G385" s="158"/>
      <c r="H385" s="158"/>
      <c r="I385" s="165"/>
      <c r="J385" s="158"/>
      <c r="K385" s="228"/>
      <c r="L385" s="167"/>
    </row>
    <row r="386" spans="1:12" ht="12.75">
      <c r="A386" s="232"/>
      <c r="B386" s="235"/>
      <c r="C386" s="158"/>
      <c r="D386" s="316"/>
      <c r="E386" s="317" t="s">
        <v>513</v>
      </c>
      <c r="F386" s="223"/>
      <c r="G386" s="158"/>
      <c r="H386" s="158"/>
      <c r="I386" s="165"/>
      <c r="J386" s="158"/>
      <c r="K386" s="225">
        <f>K387+K388+K389+K390+K391</f>
        <v>-5485114</v>
      </c>
      <c r="L386" s="167"/>
    </row>
    <row r="387" spans="1:12" ht="12.75">
      <c r="A387" s="232"/>
      <c r="B387" s="235"/>
      <c r="C387" s="158"/>
      <c r="D387" s="226" t="s">
        <v>19</v>
      </c>
      <c r="E387" s="318" t="s">
        <v>514</v>
      </c>
      <c r="F387" s="223"/>
      <c r="G387" s="158"/>
      <c r="H387" s="158"/>
      <c r="I387" s="165"/>
      <c r="J387" s="158"/>
      <c r="K387" s="271">
        <f>Rezultati!E16</f>
        <v>-4191244</v>
      </c>
      <c r="L387" s="167"/>
    </row>
    <row r="388" spans="1:12" ht="12.75">
      <c r="A388" s="232"/>
      <c r="B388" s="235"/>
      <c r="C388" s="158"/>
      <c r="D388" s="226" t="s">
        <v>19</v>
      </c>
      <c r="E388" s="318" t="s">
        <v>515</v>
      </c>
      <c r="F388" s="223"/>
      <c r="G388" s="158"/>
      <c r="H388" s="158"/>
      <c r="I388" s="165"/>
      <c r="J388" s="158"/>
      <c r="K388" s="271">
        <f>Rezultati!E18</f>
        <v>-904964</v>
      </c>
      <c r="L388" s="167"/>
    </row>
    <row r="389" spans="1:12" ht="12.75">
      <c r="A389" s="232"/>
      <c r="B389" s="235"/>
      <c r="C389" s="158"/>
      <c r="D389" s="226" t="s">
        <v>19</v>
      </c>
      <c r="E389" s="318" t="s">
        <v>516</v>
      </c>
      <c r="F389" s="223"/>
      <c r="G389" s="158"/>
      <c r="H389" s="158"/>
      <c r="I389" s="165"/>
      <c r="J389" s="158"/>
      <c r="K389" s="271">
        <f>Rezultati!E21</f>
        <v>-650</v>
      </c>
      <c r="L389" s="167"/>
    </row>
    <row r="390" spans="1:12" ht="12.75">
      <c r="A390" s="232"/>
      <c r="B390" s="235"/>
      <c r="C390" s="158"/>
      <c r="D390" s="226" t="s">
        <v>19</v>
      </c>
      <c r="E390" s="318" t="s">
        <v>517</v>
      </c>
      <c r="F390" s="223"/>
      <c r="G390" s="158"/>
      <c r="H390" s="158"/>
      <c r="I390" s="165"/>
      <c r="J390" s="158"/>
      <c r="K390" s="271">
        <f>Rezultati!E23</f>
        <v>-387742</v>
      </c>
      <c r="L390" s="167"/>
    </row>
    <row r="391" spans="1:12" ht="12.75">
      <c r="A391" s="232"/>
      <c r="B391" s="235"/>
      <c r="C391" s="158"/>
      <c r="D391" s="226" t="s">
        <v>19</v>
      </c>
      <c r="E391" s="223" t="s">
        <v>518</v>
      </c>
      <c r="F391" s="220"/>
      <c r="G391" s="218"/>
      <c r="H391" s="218"/>
      <c r="I391" s="158"/>
      <c r="J391" s="164"/>
      <c r="K391" s="271">
        <f>Rezultati!E25</f>
        <v>-514</v>
      </c>
      <c r="L391" s="167"/>
    </row>
    <row r="392" spans="1:12" ht="12.75">
      <c r="A392" s="232"/>
      <c r="B392" s="235"/>
      <c r="C392" s="158"/>
      <c r="D392" s="316"/>
      <c r="E392" s="317"/>
      <c r="F392" s="223"/>
      <c r="G392" s="158"/>
      <c r="H392" s="158"/>
      <c r="I392" s="165"/>
      <c r="J392" s="158"/>
      <c r="K392" s="228"/>
      <c r="L392" s="167"/>
    </row>
    <row r="393" spans="1:12" ht="13.5">
      <c r="A393" s="232"/>
      <c r="B393" s="235"/>
      <c r="C393" s="158"/>
      <c r="D393" s="226"/>
      <c r="E393" s="319" t="s">
        <v>519</v>
      </c>
      <c r="F393" s="315"/>
      <c r="G393" s="315"/>
      <c r="H393" s="315"/>
      <c r="I393" s="315"/>
      <c r="J393" s="315"/>
      <c r="K393" s="315"/>
      <c r="L393" s="167"/>
    </row>
    <row r="394" spans="1:12" ht="13.5">
      <c r="A394" s="232"/>
      <c r="B394" s="235"/>
      <c r="C394" s="158"/>
      <c r="D394" s="226"/>
      <c r="E394" s="319"/>
      <c r="F394" s="315"/>
      <c r="G394" s="315"/>
      <c r="H394" s="315"/>
      <c r="I394" s="315"/>
      <c r="J394" s="315"/>
      <c r="K394" s="315"/>
      <c r="L394" s="167"/>
    </row>
    <row r="395" spans="1:12" ht="13.5">
      <c r="A395" s="232"/>
      <c r="B395" s="235"/>
      <c r="C395" s="158"/>
      <c r="D395" s="320">
        <v>1</v>
      </c>
      <c r="E395" s="321" t="s">
        <v>520</v>
      </c>
      <c r="F395" s="322"/>
      <c r="G395" s="322"/>
      <c r="H395" s="322"/>
      <c r="I395" s="322"/>
      <c r="J395" s="323"/>
      <c r="K395" s="260">
        <v>0</v>
      </c>
      <c r="L395" s="167"/>
    </row>
    <row r="396" spans="1:12" ht="13.5">
      <c r="A396" s="232"/>
      <c r="B396" s="235"/>
      <c r="C396" s="158"/>
      <c r="D396" s="320">
        <v>2</v>
      </c>
      <c r="E396" s="321" t="s">
        <v>521</v>
      </c>
      <c r="F396" s="322"/>
      <c r="G396" s="322"/>
      <c r="H396" s="322"/>
      <c r="I396" s="322"/>
      <c r="J396" s="323"/>
      <c r="K396" s="260">
        <v>0</v>
      </c>
      <c r="L396" s="167"/>
    </row>
    <row r="397" spans="1:12" ht="13.5">
      <c r="A397" s="232"/>
      <c r="B397" s="235"/>
      <c r="C397" s="158"/>
      <c r="D397" s="320">
        <v>3</v>
      </c>
      <c r="E397" s="321" t="s">
        <v>522</v>
      </c>
      <c r="F397" s="322"/>
      <c r="G397" s="322"/>
      <c r="H397" s="322"/>
      <c r="I397" s="322"/>
      <c r="J397" s="323"/>
      <c r="K397" s="260">
        <v>40280</v>
      </c>
      <c r="L397" s="167"/>
    </row>
    <row r="398" spans="1:12" ht="13.5" customHeight="1">
      <c r="A398" s="232"/>
      <c r="B398" s="235"/>
      <c r="C398" s="158"/>
      <c r="D398" s="320">
        <v>4</v>
      </c>
      <c r="E398" s="321" t="s">
        <v>523</v>
      </c>
      <c r="F398" s="322"/>
      <c r="G398" s="322"/>
      <c r="H398" s="322"/>
      <c r="I398" s="322"/>
      <c r="J398" s="323"/>
      <c r="K398" s="260">
        <v>4220117</v>
      </c>
      <c r="L398" s="167"/>
    </row>
    <row r="399" spans="1:12" ht="13.5" customHeight="1">
      <c r="A399" s="232"/>
      <c r="B399" s="235"/>
      <c r="C399" s="158"/>
      <c r="D399" s="320"/>
      <c r="E399" s="321"/>
      <c r="F399" s="322"/>
      <c r="G399" s="322"/>
      <c r="H399" s="322"/>
      <c r="I399" s="322"/>
      <c r="J399" s="323"/>
      <c r="K399" s="260"/>
      <c r="L399" s="167"/>
    </row>
    <row r="400" spans="1:12" ht="13.5" customHeight="1">
      <c r="A400" s="232"/>
      <c r="B400" s="235"/>
      <c r="C400" s="158"/>
      <c r="D400" s="324"/>
      <c r="E400" s="461" t="s">
        <v>524</v>
      </c>
      <c r="F400" s="462"/>
      <c r="G400" s="462"/>
      <c r="H400" s="462"/>
      <c r="I400" s="462"/>
      <c r="J400" s="325"/>
      <c r="K400" s="127">
        <f>SUM(K395:K398)</f>
        <v>4260397</v>
      </c>
      <c r="L400" s="167"/>
    </row>
    <row r="401" spans="1:12" ht="13.5" customHeight="1">
      <c r="A401" s="232"/>
      <c r="B401" s="235"/>
      <c r="C401" s="158"/>
      <c r="D401" s="326"/>
      <c r="E401" s="321" t="s">
        <v>525</v>
      </c>
      <c r="F401" s="322"/>
      <c r="G401" s="322"/>
      <c r="H401" s="322"/>
      <c r="I401" s="322"/>
      <c r="J401" s="323"/>
      <c r="K401" s="327"/>
      <c r="L401" s="167"/>
    </row>
    <row r="402" spans="1:12" ht="13.5" customHeight="1">
      <c r="A402" s="232"/>
      <c r="B402" s="235"/>
      <c r="C402" s="158"/>
      <c r="D402" s="326"/>
      <c r="E402" s="328" t="s">
        <v>526</v>
      </c>
      <c r="F402" s="322"/>
      <c r="G402" s="322"/>
      <c r="H402" s="322"/>
      <c r="I402" s="322"/>
      <c r="J402" s="322"/>
      <c r="K402" s="329">
        <v>31155</v>
      </c>
      <c r="L402" s="167"/>
    </row>
    <row r="403" spans="1:14" ht="13.5" customHeight="1">
      <c r="A403" s="232"/>
      <c r="B403" s="235"/>
      <c r="C403" s="158"/>
      <c r="D403" s="326"/>
      <c r="E403" s="328" t="s">
        <v>527</v>
      </c>
      <c r="F403" s="322"/>
      <c r="G403" s="322"/>
      <c r="H403" s="322"/>
      <c r="I403" s="322"/>
      <c r="J403" s="322"/>
      <c r="K403" s="327">
        <v>4191244</v>
      </c>
      <c r="L403" s="167"/>
      <c r="N403" s="330"/>
    </row>
    <row r="404" spans="1:14" ht="13.5" customHeight="1">
      <c r="A404" s="232"/>
      <c r="B404" s="235"/>
      <c r="C404" s="158"/>
      <c r="D404" s="326"/>
      <c r="E404" s="331" t="s">
        <v>528</v>
      </c>
      <c r="F404" s="332"/>
      <c r="G404" s="332"/>
      <c r="H404" s="332"/>
      <c r="I404" s="332"/>
      <c r="J404" s="332"/>
      <c r="K404" s="329">
        <v>0</v>
      </c>
      <c r="L404" s="167"/>
      <c r="N404" s="330"/>
    </row>
    <row r="405" spans="1:12" ht="13.5" customHeight="1">
      <c r="A405" s="232"/>
      <c r="B405" s="235"/>
      <c r="C405" s="158"/>
      <c r="D405" s="326"/>
      <c r="E405" s="328" t="s">
        <v>529</v>
      </c>
      <c r="F405" s="322"/>
      <c r="G405" s="322"/>
      <c r="H405" s="322"/>
      <c r="I405" s="322"/>
      <c r="J405" s="322"/>
      <c r="K405" s="329">
        <f>K400-K403-K402</f>
        <v>37998</v>
      </c>
      <c r="L405" s="167"/>
    </row>
    <row r="406" spans="1:12" ht="13.5" customHeight="1">
      <c r="A406" s="232"/>
      <c r="B406" s="235"/>
      <c r="C406" s="158"/>
      <c r="D406" s="326"/>
      <c r="E406" s="328"/>
      <c r="F406" s="322"/>
      <c r="G406" s="322"/>
      <c r="H406" s="322"/>
      <c r="I406" s="322"/>
      <c r="J406" s="322"/>
      <c r="K406" s="127">
        <f>SUM(K402:K405)</f>
        <v>4260397</v>
      </c>
      <c r="L406" s="167"/>
    </row>
    <row r="407" spans="1:12" ht="13.5" customHeight="1">
      <c r="A407" s="232"/>
      <c r="B407" s="235"/>
      <c r="C407" s="158"/>
      <c r="D407" s="326"/>
      <c r="E407" s="328"/>
      <c r="F407" s="322"/>
      <c r="G407" s="322"/>
      <c r="H407" s="322"/>
      <c r="I407" s="322"/>
      <c r="J407" s="322"/>
      <c r="K407" s="327"/>
      <c r="L407" s="167"/>
    </row>
    <row r="408" spans="1:12" ht="13.5" customHeight="1">
      <c r="A408" s="232"/>
      <c r="B408" s="235"/>
      <c r="C408" s="158"/>
      <c r="D408" s="326"/>
      <c r="E408" s="328" t="s">
        <v>530</v>
      </c>
      <c r="F408" s="322"/>
      <c r="G408" s="322"/>
      <c r="H408" s="322"/>
      <c r="I408" s="322"/>
      <c r="J408" s="322"/>
      <c r="K408" s="327"/>
      <c r="L408" s="167"/>
    </row>
    <row r="409" spans="1:12" ht="13.5" customHeight="1">
      <c r="A409" s="232"/>
      <c r="B409" s="235"/>
      <c r="C409" s="158"/>
      <c r="D409" s="320">
        <v>1</v>
      </c>
      <c r="E409" s="328" t="s">
        <v>531</v>
      </c>
      <c r="F409" s="322"/>
      <c r="G409" s="322"/>
      <c r="H409" s="322"/>
      <c r="I409" s="322"/>
      <c r="J409" s="333" t="s">
        <v>532</v>
      </c>
      <c r="K409" s="334">
        <f>K402*-1</f>
        <v>-31155</v>
      </c>
      <c r="L409" s="167"/>
    </row>
    <row r="410" spans="1:12" ht="13.5" customHeight="1">
      <c r="A410" s="232"/>
      <c r="B410" s="235"/>
      <c r="C410" s="158"/>
      <c r="D410" s="320">
        <v>2</v>
      </c>
      <c r="E410" s="328" t="s">
        <v>533</v>
      </c>
      <c r="F410" s="322"/>
      <c r="G410" s="322"/>
      <c r="H410" s="322"/>
      <c r="I410" s="322"/>
      <c r="J410" s="333" t="s">
        <v>532</v>
      </c>
      <c r="K410" s="334"/>
      <c r="L410" s="167"/>
    </row>
    <row r="411" spans="1:12" ht="13.5" customHeight="1">
      <c r="A411" s="232"/>
      <c r="B411" s="235"/>
      <c r="C411" s="158"/>
      <c r="D411" s="320">
        <v>3</v>
      </c>
      <c r="E411" s="328" t="s">
        <v>534</v>
      </c>
      <c r="F411" s="322"/>
      <c r="G411" s="322"/>
      <c r="H411" s="322"/>
      <c r="I411" s="322"/>
      <c r="J411" s="333" t="s">
        <v>532</v>
      </c>
      <c r="K411" s="260"/>
      <c r="L411" s="167"/>
    </row>
    <row r="412" spans="1:12" ht="13.5" customHeight="1">
      <c r="A412" s="232"/>
      <c r="B412" s="235"/>
      <c r="C412" s="158"/>
      <c r="D412" s="320">
        <v>4</v>
      </c>
      <c r="E412" s="328" t="s">
        <v>535</v>
      </c>
      <c r="F412" s="322"/>
      <c r="G412" s="322"/>
      <c r="H412" s="322"/>
      <c r="I412" s="322"/>
      <c r="J412" s="333" t="s">
        <v>532</v>
      </c>
      <c r="K412" s="335"/>
      <c r="L412" s="167"/>
    </row>
    <row r="413" spans="1:12" ht="13.5" customHeight="1">
      <c r="A413" s="232"/>
      <c r="B413" s="235"/>
      <c r="C413" s="158"/>
      <c r="D413" s="324"/>
      <c r="E413" s="463" t="s">
        <v>536</v>
      </c>
      <c r="F413" s="464"/>
      <c r="G413" s="464"/>
      <c r="H413" s="464"/>
      <c r="I413" s="464"/>
      <c r="J413" s="323"/>
      <c r="K413" s="127">
        <f>K400+K409+K410</f>
        <v>4229242</v>
      </c>
      <c r="L413" s="167"/>
    </row>
    <row r="414" spans="1:12" ht="13.5" customHeight="1">
      <c r="A414" s="232"/>
      <c r="B414" s="235"/>
      <c r="C414" s="158"/>
      <c r="D414" s="324"/>
      <c r="E414" s="336"/>
      <c r="F414" s="336"/>
      <c r="G414" s="336"/>
      <c r="H414" s="336"/>
      <c r="I414" s="336"/>
      <c r="J414" s="323"/>
      <c r="K414" s="127"/>
      <c r="L414" s="167"/>
    </row>
    <row r="415" spans="1:12" ht="13.5" customHeight="1">
      <c r="A415" s="232"/>
      <c r="B415" s="235"/>
      <c r="C415" s="158"/>
      <c r="D415" s="324"/>
      <c r="E415" s="336"/>
      <c r="F415" s="337" t="s">
        <v>537</v>
      </c>
      <c r="G415" s="336"/>
      <c r="H415" s="336"/>
      <c r="I415" s="336"/>
      <c r="J415" s="323"/>
      <c r="K415" s="127"/>
      <c r="L415" s="167"/>
    </row>
    <row r="416" spans="1:12" ht="13.5" customHeight="1">
      <c r="A416" s="232"/>
      <c r="B416" s="235"/>
      <c r="C416" s="158"/>
      <c r="D416" s="324"/>
      <c r="E416" s="336"/>
      <c r="F416" s="51"/>
      <c r="G416" s="338" t="s">
        <v>538</v>
      </c>
      <c r="H416" s="339"/>
      <c r="I416" s="339"/>
      <c r="J416" s="323"/>
      <c r="K416" s="121">
        <f>K418-K417</f>
        <v>4191244</v>
      </c>
      <c r="L416" s="167"/>
    </row>
    <row r="417" spans="1:12" ht="13.5" customHeight="1">
      <c r="A417" s="232"/>
      <c r="B417" s="235"/>
      <c r="C417" s="158"/>
      <c r="D417" s="324"/>
      <c r="E417" s="336"/>
      <c r="F417" s="51"/>
      <c r="G417" s="338" t="s">
        <v>539</v>
      </c>
      <c r="H417" s="339"/>
      <c r="I417" s="339"/>
      <c r="J417" s="323"/>
      <c r="K417" s="121">
        <f>K405</f>
        <v>37998</v>
      </c>
      <c r="L417" s="167"/>
    </row>
    <row r="418" spans="1:12" ht="13.5" customHeight="1">
      <c r="A418" s="232"/>
      <c r="B418" s="235"/>
      <c r="C418" s="158"/>
      <c r="D418" s="324"/>
      <c r="E418" s="336"/>
      <c r="F418" s="51"/>
      <c r="G418" s="338"/>
      <c r="H418" s="339"/>
      <c r="I418" s="339"/>
      <c r="J418" s="323"/>
      <c r="K418" s="186">
        <f>K413</f>
        <v>4229242</v>
      </c>
      <c r="L418" s="167"/>
    </row>
    <row r="419" spans="1:12" ht="13.5" customHeight="1">
      <c r="A419" s="232"/>
      <c r="B419" s="235"/>
      <c r="C419" s="158"/>
      <c r="D419" s="324"/>
      <c r="E419" s="336"/>
      <c r="F419" s="336"/>
      <c r="G419" s="336"/>
      <c r="H419" s="336"/>
      <c r="I419" s="336"/>
      <c r="J419" s="323"/>
      <c r="K419" s="127"/>
      <c r="L419" s="167"/>
    </row>
    <row r="420" spans="1:12" ht="13.5" customHeight="1">
      <c r="A420" s="232"/>
      <c r="B420" s="235"/>
      <c r="C420" s="158"/>
      <c r="D420" s="324"/>
      <c r="E420" s="328" t="s">
        <v>540</v>
      </c>
      <c r="F420" s="322"/>
      <c r="G420" s="322"/>
      <c r="H420" s="322"/>
      <c r="I420" s="322"/>
      <c r="J420" s="323"/>
      <c r="K420" s="78"/>
      <c r="L420" s="167"/>
    </row>
    <row r="421" spans="1:12" ht="13.5" customHeight="1">
      <c r="A421" s="232"/>
      <c r="B421" s="235"/>
      <c r="C421" s="158"/>
      <c r="D421" s="324"/>
      <c r="E421" s="328" t="s">
        <v>600</v>
      </c>
      <c r="F421" s="322"/>
      <c r="G421" s="322"/>
      <c r="H421" s="322"/>
      <c r="I421" s="322"/>
      <c r="J421" s="323"/>
      <c r="K421" s="340"/>
      <c r="L421" s="167"/>
    </row>
    <row r="422" spans="1:12" ht="13.5" customHeight="1">
      <c r="A422" s="232"/>
      <c r="B422" s="235"/>
      <c r="C422" s="158"/>
      <c r="D422" s="324"/>
      <c r="E422" s="465" t="s">
        <v>541</v>
      </c>
      <c r="F422" s="466"/>
      <c r="G422" s="466"/>
      <c r="H422" s="466"/>
      <c r="I422" s="466"/>
      <c r="J422" s="323"/>
      <c r="K422" s="71">
        <f>K420+K421</f>
        <v>0</v>
      </c>
      <c r="L422" s="167"/>
    </row>
    <row r="423" spans="1:12" ht="13.5" customHeight="1">
      <c r="A423" s="232"/>
      <c r="B423" s="235"/>
      <c r="C423" s="158"/>
      <c r="D423" s="324"/>
      <c r="E423" s="341" t="s">
        <v>542</v>
      </c>
      <c r="F423" s="322"/>
      <c r="G423" s="322"/>
      <c r="H423" s="322"/>
      <c r="I423" s="322"/>
      <c r="J423" s="323"/>
      <c r="K423" s="71">
        <v>0</v>
      </c>
      <c r="L423" s="167"/>
    </row>
    <row r="424" spans="1:12" ht="13.5" customHeight="1">
      <c r="A424" s="232"/>
      <c r="B424" s="235"/>
      <c r="C424" s="158"/>
      <c r="D424" s="324"/>
      <c r="E424" s="341"/>
      <c r="F424" s="322"/>
      <c r="G424" s="322"/>
      <c r="H424" s="322"/>
      <c r="I424" s="342" t="s">
        <v>543</v>
      </c>
      <c r="J424" s="343"/>
      <c r="K424" s="71"/>
      <c r="L424" s="167"/>
    </row>
    <row r="425" spans="1:12" ht="13.5" customHeight="1">
      <c r="A425" s="232"/>
      <c r="B425" s="235"/>
      <c r="C425" s="158"/>
      <c r="D425" s="324"/>
      <c r="E425" s="328"/>
      <c r="F425" s="322"/>
      <c r="G425" s="322"/>
      <c r="H425" s="322"/>
      <c r="I425" s="322"/>
      <c r="J425" s="323"/>
      <c r="K425" s="327"/>
      <c r="L425" s="167"/>
    </row>
    <row r="426" spans="1:12" ht="13.5" customHeight="1">
      <c r="A426" s="232"/>
      <c r="B426" s="235"/>
      <c r="C426" s="158"/>
      <c r="D426" s="324"/>
      <c r="E426" s="328" t="s">
        <v>544</v>
      </c>
      <c r="F426" s="322"/>
      <c r="G426" s="322"/>
      <c r="H426" s="322"/>
      <c r="I426" s="322"/>
      <c r="J426" s="323"/>
      <c r="K426" s="327">
        <f>K438</f>
        <v>38000</v>
      </c>
      <c r="L426" s="167"/>
    </row>
    <row r="427" spans="1:12" ht="13.5" customHeight="1">
      <c r="A427" s="232"/>
      <c r="B427" s="235"/>
      <c r="C427" s="158"/>
      <c r="D427" s="324"/>
      <c r="E427" s="328" t="s">
        <v>545</v>
      </c>
      <c r="F427" s="322"/>
      <c r="G427" s="322"/>
      <c r="H427" s="322"/>
      <c r="I427" s="322"/>
      <c r="J427" s="323"/>
      <c r="K427" s="327">
        <f>K446</f>
        <v>349742</v>
      </c>
      <c r="L427" s="167"/>
    </row>
    <row r="428" spans="1:12" ht="13.5">
      <c r="A428" s="232"/>
      <c r="B428" s="235"/>
      <c r="C428" s="158"/>
      <c r="D428" s="324"/>
      <c r="E428" s="465" t="s">
        <v>541</v>
      </c>
      <c r="F428" s="466"/>
      <c r="G428" s="466"/>
      <c r="H428" s="466"/>
      <c r="I428" s="466"/>
      <c r="J428" s="323"/>
      <c r="K428" s="127">
        <f>SUM(K426:K427)</f>
        <v>387742</v>
      </c>
      <c r="L428" s="167"/>
    </row>
    <row r="429" spans="1:12" ht="13.5">
      <c r="A429" s="232"/>
      <c r="B429" s="235"/>
      <c r="C429" s="158"/>
      <c r="D429" s="324"/>
      <c r="E429" s="341" t="s">
        <v>546</v>
      </c>
      <c r="F429" s="322"/>
      <c r="G429" s="322"/>
      <c r="H429" s="322"/>
      <c r="I429" s="322"/>
      <c r="J429" s="323"/>
      <c r="K429" s="127">
        <f>Rezultati!E23</f>
        <v>-387742</v>
      </c>
      <c r="L429" s="167"/>
    </row>
    <row r="430" spans="1:12" ht="13.5">
      <c r="A430" s="232"/>
      <c r="B430" s="235"/>
      <c r="C430" s="158"/>
      <c r="D430" s="324"/>
      <c r="E430" s="341"/>
      <c r="F430" s="322"/>
      <c r="G430" s="322"/>
      <c r="H430" s="322"/>
      <c r="I430" s="342" t="s">
        <v>543</v>
      </c>
      <c r="J430" s="323"/>
      <c r="K430" s="127">
        <f>K428+K429</f>
        <v>0</v>
      </c>
      <c r="L430" s="167"/>
    </row>
    <row r="431" spans="1:12" ht="36.75" customHeight="1">
      <c r="A431" s="232"/>
      <c r="B431" s="344"/>
      <c r="C431" s="158"/>
      <c r="D431" s="166"/>
      <c r="E431" s="315"/>
      <c r="F431" s="315"/>
      <c r="G431" s="315"/>
      <c r="H431" s="315"/>
      <c r="I431" s="315"/>
      <c r="J431" s="315"/>
      <c r="K431" s="315"/>
      <c r="L431" s="167"/>
    </row>
    <row r="432" spans="1:12" ht="13.5">
      <c r="A432" s="232"/>
      <c r="B432" s="344"/>
      <c r="C432" s="158"/>
      <c r="D432" s="166"/>
      <c r="E432" s="315"/>
      <c r="F432" s="315"/>
      <c r="G432" s="315"/>
      <c r="H432" s="345"/>
      <c r="I432" s="345"/>
      <c r="J432" s="345"/>
      <c r="K432" s="346"/>
      <c r="L432" s="167"/>
    </row>
    <row r="433" spans="1:12" ht="13.5">
      <c r="A433" s="232"/>
      <c r="B433" s="344"/>
      <c r="C433" s="158"/>
      <c r="D433" s="226"/>
      <c r="E433" s="319" t="s">
        <v>547</v>
      </c>
      <c r="F433" s="315"/>
      <c r="G433" s="315"/>
      <c r="H433" s="315"/>
      <c r="I433" s="315"/>
      <c r="J433" s="315"/>
      <c r="K433" s="315"/>
      <c r="L433" s="167"/>
    </row>
    <row r="434" spans="1:12" ht="13.5">
      <c r="A434" s="232"/>
      <c r="B434" s="344"/>
      <c r="C434" s="158"/>
      <c r="D434" s="226"/>
      <c r="E434" s="319"/>
      <c r="F434" s="315"/>
      <c r="G434" s="315"/>
      <c r="H434" s="315"/>
      <c r="I434" s="315"/>
      <c r="J434" s="315"/>
      <c r="K434" s="315"/>
      <c r="L434" s="167"/>
    </row>
    <row r="435" spans="1:12" ht="13.5">
      <c r="A435" s="232"/>
      <c r="B435" s="344"/>
      <c r="C435" s="158"/>
      <c r="D435" s="320">
        <v>1</v>
      </c>
      <c r="E435" s="347" t="s">
        <v>548</v>
      </c>
      <c r="F435" s="322"/>
      <c r="G435" s="322"/>
      <c r="H435" s="322"/>
      <c r="I435" s="322"/>
      <c r="J435" s="323"/>
      <c r="K435" s="260"/>
      <c r="L435" s="167"/>
    </row>
    <row r="436" spans="1:12" ht="13.5" customHeight="1">
      <c r="A436" s="232"/>
      <c r="B436" s="344"/>
      <c r="C436" s="158"/>
      <c r="D436" s="348"/>
      <c r="E436" s="331" t="s">
        <v>601</v>
      </c>
      <c r="F436" s="332"/>
      <c r="G436" s="332"/>
      <c r="H436" s="332"/>
      <c r="I436" s="332"/>
      <c r="J436" s="332"/>
      <c r="K436" s="329">
        <v>35000</v>
      </c>
      <c r="L436" s="167"/>
    </row>
    <row r="437" spans="1:12" ht="13.5" customHeight="1">
      <c r="A437" s="232"/>
      <c r="B437" s="344"/>
      <c r="C437" s="158"/>
      <c r="D437" s="348"/>
      <c r="E437" s="331" t="s">
        <v>571</v>
      </c>
      <c r="F437" s="332"/>
      <c r="G437" s="332"/>
      <c r="H437" s="332"/>
      <c r="I437" s="332"/>
      <c r="J437" s="332"/>
      <c r="K437" s="329">
        <v>3000</v>
      </c>
      <c r="L437" s="167"/>
    </row>
    <row r="438" spans="1:12" ht="13.5">
      <c r="A438" s="232"/>
      <c r="B438" s="344"/>
      <c r="C438" s="158"/>
      <c r="D438" s="320"/>
      <c r="E438" s="328"/>
      <c r="F438" s="322"/>
      <c r="G438" s="322"/>
      <c r="H438" s="322"/>
      <c r="I438" s="322"/>
      <c r="J438" s="333" t="s">
        <v>293</v>
      </c>
      <c r="K438" s="349">
        <f>SUM(K436:K437)</f>
        <v>38000</v>
      </c>
      <c r="L438" s="167"/>
    </row>
    <row r="439" spans="1:12" ht="13.5" customHeight="1">
      <c r="A439" s="232"/>
      <c r="B439" s="344"/>
      <c r="C439" s="158"/>
      <c r="D439" s="320"/>
      <c r="E439" s="328"/>
      <c r="F439" s="322"/>
      <c r="G439" s="322"/>
      <c r="H439" s="322"/>
      <c r="I439" s="322"/>
      <c r="J439" s="333"/>
      <c r="K439" s="350"/>
      <c r="L439" s="167"/>
    </row>
    <row r="440" spans="1:12" ht="13.5" customHeight="1">
      <c r="A440" s="232"/>
      <c r="B440" s="344"/>
      <c r="C440" s="158"/>
      <c r="D440" s="320">
        <v>2</v>
      </c>
      <c r="E440" s="347" t="s">
        <v>549</v>
      </c>
      <c r="F440" s="322"/>
      <c r="G440" s="322"/>
      <c r="H440" s="322"/>
      <c r="I440" s="322"/>
      <c r="J440" s="333"/>
      <c r="K440" s="350"/>
      <c r="L440" s="167"/>
    </row>
    <row r="441" spans="1:12" ht="13.5" customHeight="1">
      <c r="A441" s="232"/>
      <c r="B441" s="344"/>
      <c r="C441" s="158"/>
      <c r="D441" s="320"/>
      <c r="E441" s="328" t="s">
        <v>602</v>
      </c>
      <c r="F441" s="322"/>
      <c r="G441" s="322"/>
      <c r="H441" s="322"/>
      <c r="I441" s="322"/>
      <c r="J441" s="333"/>
      <c r="K441" s="351">
        <v>225000</v>
      </c>
      <c r="L441" s="167"/>
    </row>
    <row r="442" spans="1:12" ht="13.5" customHeight="1">
      <c r="A442" s="232"/>
      <c r="B442" s="344"/>
      <c r="C442" s="158"/>
      <c r="D442" s="320"/>
      <c r="E442" s="328" t="s">
        <v>551</v>
      </c>
      <c r="F442" s="322"/>
      <c r="G442" s="322"/>
      <c r="H442" s="322"/>
      <c r="I442" s="322"/>
      <c r="J442" s="333"/>
      <c r="K442" s="351">
        <v>47250</v>
      </c>
      <c r="L442" s="167"/>
    </row>
    <row r="443" spans="1:12" ht="13.5" customHeight="1">
      <c r="A443" s="232"/>
      <c r="B443" s="344"/>
      <c r="C443" s="158"/>
      <c r="D443" s="320"/>
      <c r="E443" s="328" t="s">
        <v>552</v>
      </c>
      <c r="F443" s="322"/>
      <c r="G443" s="322"/>
      <c r="H443" s="322"/>
      <c r="I443" s="322"/>
      <c r="J443" s="333"/>
      <c r="K443" s="351">
        <v>11331</v>
      </c>
      <c r="L443" s="167"/>
    </row>
    <row r="444" spans="1:12" ht="13.5" customHeight="1">
      <c r="A444" s="232"/>
      <c r="B444" s="344"/>
      <c r="C444" s="158"/>
      <c r="D444" s="320"/>
      <c r="E444" s="331" t="s">
        <v>571</v>
      </c>
      <c r="F444" s="322"/>
      <c r="G444" s="322"/>
      <c r="H444" s="322"/>
      <c r="I444" s="322"/>
      <c r="J444" s="333"/>
      <c r="K444" s="351">
        <v>100</v>
      </c>
      <c r="L444" s="167"/>
    </row>
    <row r="445" spans="1:12" ht="13.5" customHeight="1">
      <c r="A445" s="232"/>
      <c r="B445" s="344"/>
      <c r="C445" s="158"/>
      <c r="D445" s="320"/>
      <c r="E445" s="328" t="s">
        <v>550</v>
      </c>
      <c r="F445" s="322"/>
      <c r="G445" s="322"/>
      <c r="H445" s="322"/>
      <c r="I445" s="322"/>
      <c r="J445" s="333"/>
      <c r="K445" s="351">
        <v>66061</v>
      </c>
      <c r="L445" s="167"/>
    </row>
    <row r="446" spans="1:12" ht="13.5" customHeight="1">
      <c r="A446" s="232"/>
      <c r="B446" s="344"/>
      <c r="C446" s="158"/>
      <c r="D446" s="324"/>
      <c r="E446" s="328"/>
      <c r="F446" s="322"/>
      <c r="G446" s="322"/>
      <c r="H446" s="322"/>
      <c r="I446" s="322"/>
      <c r="J446" s="333" t="s">
        <v>293</v>
      </c>
      <c r="K446" s="352">
        <f>SUM(K441:K445)</f>
        <v>349742</v>
      </c>
      <c r="L446" s="167"/>
    </row>
    <row r="447" spans="1:12" ht="13.5">
      <c r="A447" s="232"/>
      <c r="B447" s="344"/>
      <c r="C447" s="158"/>
      <c r="D447" s="324"/>
      <c r="E447" s="341"/>
      <c r="F447" s="322"/>
      <c r="G447" s="322"/>
      <c r="H447" s="322"/>
      <c r="I447" s="322"/>
      <c r="J447" s="323"/>
      <c r="K447" s="329"/>
      <c r="L447" s="167"/>
    </row>
    <row r="448" spans="1:12" ht="13.5">
      <c r="A448" s="232"/>
      <c r="B448" s="344"/>
      <c r="C448" s="158"/>
      <c r="D448" s="256"/>
      <c r="E448" s="328" t="s">
        <v>553</v>
      </c>
      <c r="F448" s="322"/>
      <c r="G448" s="322"/>
      <c r="H448" s="322"/>
      <c r="I448" s="322"/>
      <c r="J448" s="323"/>
      <c r="K448" s="71">
        <f>K438+K446</f>
        <v>387742</v>
      </c>
      <c r="L448" s="167"/>
    </row>
    <row r="449" spans="1:12" ht="13.5">
      <c r="A449" s="232"/>
      <c r="B449" s="344"/>
      <c r="C449" s="158"/>
      <c r="D449" s="166"/>
      <c r="E449" s="315"/>
      <c r="F449" s="315"/>
      <c r="G449" s="315"/>
      <c r="H449" s="315"/>
      <c r="I449" s="315"/>
      <c r="J449" s="315"/>
      <c r="K449" s="315"/>
      <c r="L449" s="167"/>
    </row>
    <row r="450" spans="1:12" ht="13.5">
      <c r="A450" s="232"/>
      <c r="B450" s="344"/>
      <c r="C450" s="165"/>
      <c r="D450" s="166"/>
      <c r="E450" s="315"/>
      <c r="F450" s="315"/>
      <c r="G450" s="315"/>
      <c r="H450" s="315"/>
      <c r="I450" s="315"/>
      <c r="J450" s="315"/>
      <c r="K450" s="315"/>
      <c r="L450" s="353"/>
    </row>
    <row r="451" spans="1:12" ht="13.5">
      <c r="A451" s="232"/>
      <c r="B451" s="344"/>
      <c r="C451" s="165"/>
      <c r="D451" s="166"/>
      <c r="E451" s="315"/>
      <c r="F451" s="315"/>
      <c r="G451" s="315"/>
      <c r="H451" s="315"/>
      <c r="I451" s="315"/>
      <c r="J451" s="315"/>
      <c r="K451" s="315"/>
      <c r="L451" s="353"/>
    </row>
    <row r="452" spans="1:12" ht="12.75">
      <c r="A452" s="232"/>
      <c r="B452" s="344"/>
      <c r="C452" s="158"/>
      <c r="D452" s="219">
        <v>10</v>
      </c>
      <c r="E452" s="317" t="s">
        <v>554</v>
      </c>
      <c r="F452" s="223"/>
      <c r="G452" s="158"/>
      <c r="H452" s="158"/>
      <c r="I452" s="165"/>
      <c r="J452" s="158"/>
      <c r="K452" s="225">
        <f>K454-K458</f>
        <v>602504</v>
      </c>
      <c r="L452" s="167"/>
    </row>
    <row r="453" spans="1:12" ht="12.75">
      <c r="A453" s="232"/>
      <c r="B453" s="344"/>
      <c r="C453" s="165"/>
      <c r="D453" s="166"/>
      <c r="E453" s="165"/>
      <c r="F453" s="165"/>
      <c r="G453" s="165"/>
      <c r="H453" s="165"/>
      <c r="I453" s="165"/>
      <c r="J453" s="165"/>
      <c r="K453" s="228"/>
      <c r="L453" s="167"/>
    </row>
    <row r="454" spans="1:12" ht="12.75">
      <c r="A454" s="232"/>
      <c r="B454" s="344"/>
      <c r="C454" s="165"/>
      <c r="D454" s="166"/>
      <c r="E454" s="354" t="s">
        <v>555</v>
      </c>
      <c r="F454" s="165" t="s">
        <v>556</v>
      </c>
      <c r="G454" s="165"/>
      <c r="H454" s="165"/>
      <c r="I454" s="165"/>
      <c r="J454" s="166"/>
      <c r="K454" s="271">
        <f>Rezultati!E29</f>
        <v>720486</v>
      </c>
      <c r="L454" s="167"/>
    </row>
    <row r="455" spans="1:12" ht="12.75">
      <c r="A455" s="232"/>
      <c r="B455" s="344"/>
      <c r="C455" s="165"/>
      <c r="D455" s="166"/>
      <c r="E455" s="354" t="s">
        <v>555</v>
      </c>
      <c r="F455" s="165" t="s">
        <v>557</v>
      </c>
      <c r="G455" s="165"/>
      <c r="H455" s="165"/>
      <c r="I455" s="165"/>
      <c r="J455" s="166"/>
      <c r="K455" s="271">
        <f>K461</f>
        <v>66061</v>
      </c>
      <c r="L455" s="167"/>
    </row>
    <row r="456" spans="1:12" ht="12.75">
      <c r="A456" s="232"/>
      <c r="B456" s="344"/>
      <c r="C456" s="165"/>
      <c r="D456" s="166"/>
      <c r="E456" s="354" t="s">
        <v>555</v>
      </c>
      <c r="F456" s="165" t="s">
        <v>558</v>
      </c>
      <c r="G456" s="165"/>
      <c r="H456" s="165"/>
      <c r="I456" s="165"/>
      <c r="J456" s="166"/>
      <c r="K456" s="271">
        <v>0</v>
      </c>
      <c r="L456" s="167"/>
    </row>
    <row r="457" spans="1:12" ht="12.75">
      <c r="A457" s="232"/>
      <c r="B457" s="344"/>
      <c r="C457" s="165"/>
      <c r="D457" s="166"/>
      <c r="E457" s="354" t="s">
        <v>555</v>
      </c>
      <c r="F457" s="165" t="s">
        <v>559</v>
      </c>
      <c r="G457" s="165"/>
      <c r="H457" s="165"/>
      <c r="I457" s="165"/>
      <c r="J457" s="166"/>
      <c r="K457" s="271">
        <f>K454+K455+K456</f>
        <v>786547</v>
      </c>
      <c r="L457" s="167"/>
    </row>
    <row r="458" spans="1:13" ht="12.75">
      <c r="A458" s="232"/>
      <c r="B458" s="344"/>
      <c r="C458" s="165"/>
      <c r="D458" s="166"/>
      <c r="E458" s="354" t="s">
        <v>555</v>
      </c>
      <c r="F458" s="209" t="s">
        <v>560</v>
      </c>
      <c r="G458" s="165"/>
      <c r="H458" s="165"/>
      <c r="I458" s="165"/>
      <c r="J458" s="166"/>
      <c r="K458" s="225">
        <v>117982</v>
      </c>
      <c r="L458" s="167"/>
      <c r="M458" s="145">
        <f>(K454+K455)*15%</f>
        <v>117982.04999999999</v>
      </c>
    </row>
    <row r="459" spans="1:12" ht="12.75">
      <c r="A459" s="232"/>
      <c r="B459" s="344"/>
      <c r="C459" s="165"/>
      <c r="D459" s="166"/>
      <c r="E459" s="354"/>
      <c r="F459" s="209"/>
      <c r="G459" s="165"/>
      <c r="H459" s="165"/>
      <c r="I459" s="165"/>
      <c r="J459" s="166"/>
      <c r="K459" s="228"/>
      <c r="L459" s="167"/>
    </row>
    <row r="460" spans="1:12" ht="12.75">
      <c r="A460" s="232"/>
      <c r="B460" s="344"/>
      <c r="C460" s="165"/>
      <c r="D460" s="166"/>
      <c r="E460" s="448" t="s">
        <v>561</v>
      </c>
      <c r="F460" s="448"/>
      <c r="G460" s="448"/>
      <c r="H460" s="448"/>
      <c r="I460" s="448"/>
      <c r="J460" s="448"/>
      <c r="K460" s="448"/>
      <c r="L460" s="449"/>
    </row>
    <row r="461" spans="1:12" ht="13.5">
      <c r="A461" s="232"/>
      <c r="B461" s="344"/>
      <c r="C461" s="165"/>
      <c r="D461" s="355" t="s">
        <v>19</v>
      </c>
      <c r="E461" s="356" t="s">
        <v>562</v>
      </c>
      <c r="F461" s="357"/>
      <c r="G461" s="315"/>
      <c r="H461" s="315"/>
      <c r="I461" s="315"/>
      <c r="J461" s="315"/>
      <c r="K461" s="314">
        <v>66061</v>
      </c>
      <c r="L461" s="353"/>
    </row>
    <row r="462" spans="1:12" ht="13.5">
      <c r="A462" s="232"/>
      <c r="B462" s="344"/>
      <c r="C462" s="165"/>
      <c r="D462" s="355"/>
      <c r="E462" s="356"/>
      <c r="F462" s="315"/>
      <c r="G462" s="315"/>
      <c r="H462" s="315"/>
      <c r="I462" s="315"/>
      <c r="J462" s="315"/>
      <c r="K462" s="358"/>
      <c r="L462" s="353"/>
    </row>
    <row r="463" spans="1:12" ht="13.5">
      <c r="A463" s="232"/>
      <c r="B463" s="344"/>
      <c r="C463" s="165"/>
      <c r="D463" s="355"/>
      <c r="E463" s="356"/>
      <c r="F463" s="315"/>
      <c r="G463" s="315"/>
      <c r="H463" s="315"/>
      <c r="I463" s="315"/>
      <c r="J463" s="315"/>
      <c r="K463" s="358"/>
      <c r="L463" s="353"/>
    </row>
    <row r="464" spans="1:12" ht="15.75">
      <c r="A464" s="232"/>
      <c r="B464" s="344"/>
      <c r="C464" s="165"/>
      <c r="D464" s="282"/>
      <c r="E464" s="210" t="s">
        <v>563</v>
      </c>
      <c r="F464" s="315"/>
      <c r="G464" s="315"/>
      <c r="H464" s="315"/>
      <c r="I464" s="315"/>
      <c r="J464" s="315"/>
      <c r="K464" s="315"/>
      <c r="L464" s="353"/>
    </row>
    <row r="465" spans="1:12" ht="13.5">
      <c r="A465" s="232"/>
      <c r="B465" s="344"/>
      <c r="C465" s="165"/>
      <c r="D465" s="226"/>
      <c r="E465" s="359"/>
      <c r="F465" s="315"/>
      <c r="G465" s="315"/>
      <c r="H465" s="315"/>
      <c r="I465" s="315"/>
      <c r="J465" s="315"/>
      <c r="K465" s="315"/>
      <c r="L465" s="353"/>
    </row>
    <row r="466" spans="1:12" ht="13.5">
      <c r="A466" s="232"/>
      <c r="B466" s="344"/>
      <c r="C466" s="165"/>
      <c r="D466" s="226" t="s">
        <v>19</v>
      </c>
      <c r="E466" s="360" t="s">
        <v>564</v>
      </c>
      <c r="F466" s="252"/>
      <c r="G466" s="252"/>
      <c r="H466" s="226"/>
      <c r="I466" s="360"/>
      <c r="J466" s="252"/>
      <c r="K466" s="252"/>
      <c r="L466" s="353"/>
    </row>
    <row r="467" spans="1:12" ht="13.5">
      <c r="A467" s="232"/>
      <c r="B467" s="344"/>
      <c r="C467" s="165"/>
      <c r="D467" s="166"/>
      <c r="E467" s="315"/>
      <c r="F467" s="315"/>
      <c r="G467" s="315"/>
      <c r="H467" s="315"/>
      <c r="I467" s="315"/>
      <c r="J467" s="315"/>
      <c r="K467" s="315"/>
      <c r="L467" s="353"/>
    </row>
    <row r="468" spans="1:12" ht="15.75">
      <c r="A468" s="232"/>
      <c r="B468" s="344"/>
      <c r="C468" s="450" t="s">
        <v>565</v>
      </c>
      <c r="D468" s="450"/>
      <c r="E468" s="210" t="s">
        <v>566</v>
      </c>
      <c r="F468" s="158"/>
      <c r="G468" s="158"/>
      <c r="H468" s="158"/>
      <c r="I468" s="158"/>
      <c r="J468" s="158"/>
      <c r="K468" s="158"/>
      <c r="L468" s="163"/>
    </row>
    <row r="469" spans="1:12" ht="12.75">
      <c r="A469" s="232"/>
      <c r="B469" s="344"/>
      <c r="C469" s="158"/>
      <c r="D469" s="164"/>
      <c r="E469" s="158"/>
      <c r="F469" s="158"/>
      <c r="G469" s="158"/>
      <c r="H469" s="158"/>
      <c r="I469" s="158"/>
      <c r="J469" s="158"/>
      <c r="K469" s="158"/>
      <c r="L469" s="163"/>
    </row>
    <row r="470" spans="1:12" ht="12.75">
      <c r="A470" s="232"/>
      <c r="B470" s="344"/>
      <c r="C470" s="158"/>
      <c r="D470" s="160"/>
      <c r="E470" s="158" t="s">
        <v>567</v>
      </c>
      <c r="F470" s="158"/>
      <c r="G470" s="158"/>
      <c r="H470" s="158"/>
      <c r="I470" s="158"/>
      <c r="J470" s="158"/>
      <c r="K470" s="158"/>
      <c r="L470" s="163"/>
    </row>
    <row r="471" spans="1:12" ht="12.75">
      <c r="A471" s="232"/>
      <c r="B471" s="344"/>
      <c r="C471" s="158"/>
      <c r="D471" s="168"/>
      <c r="E471" s="158"/>
      <c r="F471" s="158"/>
      <c r="G471" s="158"/>
      <c r="H471" s="158"/>
      <c r="I471" s="158"/>
      <c r="J471" s="158"/>
      <c r="K471" s="158"/>
      <c r="L471" s="163"/>
    </row>
    <row r="472" spans="1:12" ht="15.75" customHeight="1">
      <c r="A472" s="232"/>
      <c r="B472" s="344"/>
      <c r="C472" s="158"/>
      <c r="D472" s="164"/>
      <c r="E472" s="158" t="s">
        <v>568</v>
      </c>
      <c r="F472" s="158"/>
      <c r="G472" s="158"/>
      <c r="H472" s="158"/>
      <c r="I472" s="158"/>
      <c r="J472" s="158"/>
      <c r="K472" s="158"/>
      <c r="L472" s="163"/>
    </row>
    <row r="473" spans="1:12" ht="12.75">
      <c r="A473" s="232"/>
      <c r="B473" s="344"/>
      <c r="C473" s="158"/>
      <c r="D473" s="168" t="s">
        <v>569</v>
      </c>
      <c r="E473" s="158"/>
      <c r="F473" s="158"/>
      <c r="G473" s="158"/>
      <c r="H473" s="158"/>
      <c r="I473" s="158"/>
      <c r="J473" s="158"/>
      <c r="K473" s="158"/>
      <c r="L473" s="163"/>
    </row>
    <row r="474" spans="1:12" ht="12.75">
      <c r="A474" s="232"/>
      <c r="B474" s="344"/>
      <c r="C474" s="158"/>
      <c r="D474" s="168"/>
      <c r="E474" s="158"/>
      <c r="F474" s="158"/>
      <c r="G474" s="158"/>
      <c r="H474" s="158"/>
      <c r="I474" s="158"/>
      <c r="J474" s="158"/>
      <c r="K474" s="158"/>
      <c r="L474" s="163"/>
    </row>
    <row r="475" spans="1:12" ht="12.75">
      <c r="A475" s="232"/>
      <c r="B475" s="344"/>
      <c r="C475" s="158"/>
      <c r="D475" s="168"/>
      <c r="E475" s="158"/>
      <c r="F475" s="158"/>
      <c r="G475" s="158"/>
      <c r="H475" s="158"/>
      <c r="I475" s="158"/>
      <c r="J475" s="158"/>
      <c r="K475" s="158"/>
      <c r="L475" s="163"/>
    </row>
    <row r="476" spans="1:12" ht="15">
      <c r="A476" s="162"/>
      <c r="B476" s="451"/>
      <c r="C476" s="451"/>
      <c r="D476" s="451"/>
      <c r="E476" s="451"/>
      <c r="F476" s="451"/>
      <c r="G476" s="158"/>
      <c r="H476" s="158"/>
      <c r="I476" s="451" t="s">
        <v>116</v>
      </c>
      <c r="J476" s="451"/>
      <c r="K476" s="451"/>
      <c r="L476" s="452"/>
    </row>
    <row r="477" spans="1:12" ht="15">
      <c r="A477" s="162"/>
      <c r="B477" s="177"/>
      <c r="C477" s="177"/>
      <c r="D477" s="177"/>
      <c r="E477" s="177"/>
      <c r="F477" s="177"/>
      <c r="G477" s="158"/>
      <c r="H477" s="158"/>
      <c r="I477" s="177"/>
      <c r="J477" s="177"/>
      <c r="K477" s="177"/>
      <c r="L477" s="361"/>
    </row>
    <row r="478" spans="1:12" ht="15">
      <c r="A478" s="162"/>
      <c r="B478" s="177"/>
      <c r="C478" s="177"/>
      <c r="D478" s="177"/>
      <c r="E478" s="177"/>
      <c r="F478" s="177"/>
      <c r="G478" s="158"/>
      <c r="H478" s="158"/>
      <c r="I478" s="177"/>
      <c r="J478" s="177"/>
      <c r="K478" s="177"/>
      <c r="L478" s="361"/>
    </row>
    <row r="479" spans="1:12" ht="15">
      <c r="A479" s="162"/>
      <c r="B479" s="453"/>
      <c r="C479" s="453"/>
      <c r="D479" s="453"/>
      <c r="E479" s="453"/>
      <c r="F479" s="453"/>
      <c r="G479" s="158"/>
      <c r="H479" s="158"/>
      <c r="I479" s="453" t="s">
        <v>599</v>
      </c>
      <c r="J479" s="453"/>
      <c r="K479" s="453"/>
      <c r="L479" s="454"/>
    </row>
    <row r="480" spans="1:12" ht="12.75">
      <c r="A480" s="169"/>
      <c r="B480" s="170"/>
      <c r="C480" s="171"/>
      <c r="D480" s="172"/>
      <c r="E480" s="171"/>
      <c r="F480" s="171"/>
      <c r="G480" s="171"/>
      <c r="H480" s="171"/>
      <c r="I480" s="171"/>
      <c r="J480" s="171"/>
      <c r="K480" s="171"/>
      <c r="L480" s="173"/>
    </row>
    <row r="481" spans="1:12" ht="12.75">
      <c r="A481" s="150"/>
      <c r="B481" s="174"/>
      <c r="C481" s="150"/>
      <c r="D481" s="150"/>
      <c r="E481" s="150"/>
      <c r="F481" s="150"/>
      <c r="G481" s="150"/>
      <c r="H481" s="150"/>
      <c r="I481" s="150"/>
      <c r="J481" s="150"/>
      <c r="K481" s="151"/>
      <c r="L481" s="151"/>
    </row>
    <row r="482" spans="1:12" ht="12.75">
      <c r="A482" s="156"/>
      <c r="B482" s="160"/>
      <c r="C482" s="156"/>
      <c r="D482" s="156"/>
      <c r="E482" s="156"/>
      <c r="F482" s="156"/>
      <c r="G482" s="156"/>
      <c r="H482" s="156"/>
      <c r="I482" s="156"/>
      <c r="J482" s="156"/>
      <c r="K482" s="157"/>
      <c r="L482" s="157"/>
    </row>
  </sheetData>
  <sheetProtection/>
  <mergeCells count="26">
    <mergeCell ref="A3:L3"/>
    <mergeCell ref="C54:D54"/>
    <mergeCell ref="D68:D69"/>
    <mergeCell ref="E68:F69"/>
    <mergeCell ref="G68:G69"/>
    <mergeCell ref="H68:I69"/>
    <mergeCell ref="K68:L69"/>
    <mergeCell ref="E70:F70"/>
    <mergeCell ref="H70:I70"/>
    <mergeCell ref="E71:F71"/>
    <mergeCell ref="E72:F72"/>
    <mergeCell ref="H72:I72"/>
    <mergeCell ref="D76:D77"/>
    <mergeCell ref="E76:I77"/>
    <mergeCell ref="E78:I78"/>
    <mergeCell ref="E79:K79"/>
    <mergeCell ref="E400:I400"/>
    <mergeCell ref="E413:I413"/>
    <mergeCell ref="E422:I422"/>
    <mergeCell ref="E428:I428"/>
    <mergeCell ref="E460:L460"/>
    <mergeCell ref="C468:D468"/>
    <mergeCell ref="B476:F476"/>
    <mergeCell ref="I476:L476"/>
    <mergeCell ref="B479:F479"/>
    <mergeCell ref="I479:L47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H48" sqref="H48"/>
    </sheetView>
  </sheetViews>
  <sheetFormatPr defaultColWidth="9.140625" defaultRowHeight="12.75"/>
  <cols>
    <col min="2" max="2" width="17.28125" style="0" customWidth="1"/>
    <col min="4" max="4" width="10.28125" style="0" customWidth="1"/>
    <col min="5" max="5" width="11.7109375" style="0" customWidth="1"/>
    <col min="7" max="7" width="12.7109375" style="0" customWidth="1"/>
  </cols>
  <sheetData>
    <row r="1" spans="2:3" ht="15">
      <c r="B1" s="362" t="s">
        <v>596</v>
      </c>
      <c r="C1" s="363"/>
    </row>
    <row r="2" ht="12.75">
      <c r="B2" s="66" t="s">
        <v>597</v>
      </c>
    </row>
    <row r="3" ht="12.75">
      <c r="B3" s="364"/>
    </row>
    <row r="4" spans="2:7" ht="15">
      <c r="B4" s="447" t="s">
        <v>572</v>
      </c>
      <c r="C4" s="447"/>
      <c r="D4" s="447"/>
      <c r="E4" s="447"/>
      <c r="F4" s="447"/>
      <c r="G4" s="447"/>
    </row>
    <row r="5" ht="13.5" thickBot="1"/>
    <row r="6" spans="1:7" ht="12.75">
      <c r="A6" s="365" t="s">
        <v>1</v>
      </c>
      <c r="B6" s="366" t="s">
        <v>573</v>
      </c>
      <c r="C6" s="366" t="s">
        <v>574</v>
      </c>
      <c r="D6" s="367" t="s">
        <v>575</v>
      </c>
      <c r="E6" s="366" t="s">
        <v>576</v>
      </c>
      <c r="F6" s="366" t="s">
        <v>577</v>
      </c>
      <c r="G6" s="368" t="s">
        <v>575</v>
      </c>
    </row>
    <row r="7" spans="1:8" ht="12.75">
      <c r="A7" s="369"/>
      <c r="B7" s="370"/>
      <c r="C7" s="370"/>
      <c r="D7" s="371" t="s">
        <v>221</v>
      </c>
      <c r="E7" s="370"/>
      <c r="F7" s="370"/>
      <c r="G7" s="372" t="s">
        <v>222</v>
      </c>
      <c r="H7" s="373"/>
    </row>
    <row r="8" spans="1:8" ht="12.75">
      <c r="A8" s="374">
        <v>1</v>
      </c>
      <c r="B8" s="375" t="s">
        <v>578</v>
      </c>
      <c r="C8" s="376"/>
      <c r="D8" s="377"/>
      <c r="E8" s="377"/>
      <c r="F8" s="377"/>
      <c r="G8" s="378"/>
      <c r="H8" s="373"/>
    </row>
    <row r="9" spans="1:8" ht="12.75">
      <c r="A9" s="374">
        <v>2</v>
      </c>
      <c r="B9" s="379" t="s">
        <v>579</v>
      </c>
      <c r="C9" s="376"/>
      <c r="D9" s="377"/>
      <c r="E9" s="377"/>
      <c r="F9" s="377"/>
      <c r="G9" s="378">
        <f>D9+E9-F9</f>
        <v>0</v>
      </c>
      <c r="H9" s="380"/>
    </row>
    <row r="10" spans="1:8" ht="12.75">
      <c r="A10" s="374">
        <v>3</v>
      </c>
      <c r="B10" s="375" t="s">
        <v>580</v>
      </c>
      <c r="C10" s="376"/>
      <c r="D10" s="377"/>
      <c r="E10" s="377"/>
      <c r="F10" s="377"/>
      <c r="G10" s="378">
        <f>D10+E10-F10</f>
        <v>0</v>
      </c>
      <c r="H10" s="380"/>
    </row>
    <row r="11" spans="1:8" ht="12.75">
      <c r="A11" s="374">
        <v>4</v>
      </c>
      <c r="B11" s="375" t="s">
        <v>581</v>
      </c>
      <c r="C11" s="376"/>
      <c r="D11" s="377"/>
      <c r="E11" s="377"/>
      <c r="F11" s="377"/>
      <c r="G11" s="378">
        <f>D11+E11-F11</f>
        <v>0</v>
      </c>
      <c r="H11" s="380"/>
    </row>
    <row r="12" spans="1:8" ht="12.75">
      <c r="A12" s="374">
        <v>5</v>
      </c>
      <c r="B12" s="375" t="s">
        <v>582</v>
      </c>
      <c r="C12" s="376"/>
      <c r="D12" s="377"/>
      <c r="E12" s="381">
        <v>31155</v>
      </c>
      <c r="F12" s="377"/>
      <c r="G12" s="378">
        <f>D12+E12-F12</f>
        <v>31155</v>
      </c>
      <c r="H12" s="380"/>
    </row>
    <row r="13" spans="1:8" ht="12.75">
      <c r="A13" s="374">
        <v>6</v>
      </c>
      <c r="B13" s="375" t="s">
        <v>583</v>
      </c>
      <c r="C13" s="376"/>
      <c r="D13" s="377"/>
      <c r="E13" s="377"/>
      <c r="F13" s="377"/>
      <c r="G13" s="378">
        <f>D13+E13-F13</f>
        <v>0</v>
      </c>
      <c r="H13" s="380"/>
    </row>
    <row r="14" spans="1:8" ht="13.5" thickBot="1">
      <c r="A14" s="374"/>
      <c r="B14" s="375"/>
      <c r="C14" s="376"/>
      <c r="D14" s="377"/>
      <c r="E14" s="377"/>
      <c r="F14" s="377"/>
      <c r="G14" s="378"/>
      <c r="H14" s="373"/>
    </row>
    <row r="15" spans="1:7" ht="13.5" thickBot="1">
      <c r="A15" s="382"/>
      <c r="B15" s="383" t="s">
        <v>584</v>
      </c>
      <c r="C15" s="384"/>
      <c r="D15" s="385">
        <f>SUM(D8:D14)</f>
        <v>0</v>
      </c>
      <c r="E15" s="385">
        <f>SUM(E8:E14)</f>
        <v>31155</v>
      </c>
      <c r="F15" s="385">
        <f>SUM(F8:F14)</f>
        <v>0</v>
      </c>
      <c r="G15" s="386">
        <f>SUM(G8:G14)</f>
        <v>31155</v>
      </c>
    </row>
    <row r="18" spans="2:7" ht="15">
      <c r="B18" s="447" t="s">
        <v>585</v>
      </c>
      <c r="C18" s="447"/>
      <c r="D18" s="447"/>
      <c r="E18" s="447"/>
      <c r="F18" s="447"/>
      <c r="G18" s="447"/>
    </row>
    <row r="19" ht="13.5" thickBot="1"/>
    <row r="20" spans="1:7" ht="13.5" thickBot="1">
      <c r="A20" s="365" t="s">
        <v>1</v>
      </c>
      <c r="B20" s="366" t="s">
        <v>573</v>
      </c>
      <c r="C20" s="366" t="s">
        <v>574</v>
      </c>
      <c r="D20" s="367" t="s">
        <v>575</v>
      </c>
      <c r="E20" s="366" t="s">
        <v>576</v>
      </c>
      <c r="F20" s="366" t="s">
        <v>577</v>
      </c>
      <c r="G20" s="368" t="s">
        <v>575</v>
      </c>
    </row>
    <row r="21" spans="1:7" ht="12.75">
      <c r="A21" s="387"/>
      <c r="B21" s="388"/>
      <c r="C21" s="388"/>
      <c r="D21" s="389" t="s">
        <v>221</v>
      </c>
      <c r="E21" s="388"/>
      <c r="F21" s="388"/>
      <c r="G21" s="390" t="s">
        <v>222</v>
      </c>
    </row>
    <row r="22" spans="1:7" ht="12.75">
      <c r="A22" s="374">
        <v>1</v>
      </c>
      <c r="B22" s="375" t="s">
        <v>578</v>
      </c>
      <c r="C22" s="376"/>
      <c r="D22" s="377"/>
      <c r="E22" s="377"/>
      <c r="F22" s="377"/>
      <c r="G22" s="378"/>
    </row>
    <row r="23" spans="1:7" ht="12.75">
      <c r="A23" s="374">
        <v>2</v>
      </c>
      <c r="B23" s="379" t="s">
        <v>579</v>
      </c>
      <c r="C23" s="376"/>
      <c r="D23" s="377"/>
      <c r="E23" s="377"/>
      <c r="F23" s="377"/>
      <c r="G23" s="378">
        <f>D23+E23-F23</f>
        <v>0</v>
      </c>
    </row>
    <row r="24" spans="1:7" ht="12.75">
      <c r="A24" s="374">
        <v>3</v>
      </c>
      <c r="B24" s="375" t="s">
        <v>580</v>
      </c>
      <c r="C24" s="376"/>
      <c r="D24" s="377"/>
      <c r="E24" s="381"/>
      <c r="F24" s="377"/>
      <c r="G24" s="378">
        <f>D24+E24-F24</f>
        <v>0</v>
      </c>
    </row>
    <row r="25" spans="1:7" ht="12.75">
      <c r="A25" s="374">
        <v>4</v>
      </c>
      <c r="B25" s="375" t="s">
        <v>581</v>
      </c>
      <c r="C25" s="376"/>
      <c r="D25" s="377"/>
      <c r="E25" s="377"/>
      <c r="F25" s="377"/>
      <c r="G25" s="378">
        <f>D25+E25-F25</f>
        <v>0</v>
      </c>
    </row>
    <row r="26" spans="1:7" ht="12.75">
      <c r="A26" s="374">
        <v>5</v>
      </c>
      <c r="B26" s="375" t="s">
        <v>582</v>
      </c>
      <c r="C26" s="376"/>
      <c r="D26" s="377"/>
      <c r="E26" s="377">
        <v>650</v>
      </c>
      <c r="F26" s="377"/>
      <c r="G26" s="378">
        <f>D26+E26-F26</f>
        <v>650</v>
      </c>
    </row>
    <row r="27" spans="1:7" ht="12.75">
      <c r="A27" s="374">
        <v>6</v>
      </c>
      <c r="B27" s="375" t="s">
        <v>583</v>
      </c>
      <c r="C27" s="376"/>
      <c r="D27" s="377"/>
      <c r="E27" s="377"/>
      <c r="F27" s="377"/>
      <c r="G27" s="378">
        <f>D27+E27-F27</f>
        <v>0</v>
      </c>
    </row>
    <row r="28" spans="1:7" ht="13.5" thickBot="1">
      <c r="A28" s="374"/>
      <c r="B28" s="375"/>
      <c r="C28" s="376"/>
      <c r="D28" s="377"/>
      <c r="E28" s="377"/>
      <c r="F28" s="377"/>
      <c r="G28" s="378"/>
    </row>
    <row r="29" spans="1:8" ht="13.5" thickBot="1">
      <c r="A29" s="382"/>
      <c r="B29" s="383" t="s">
        <v>584</v>
      </c>
      <c r="C29" s="391"/>
      <c r="D29" s="385">
        <f>SUM(D22:D28)</f>
        <v>0</v>
      </c>
      <c r="E29" s="385">
        <f>SUM(E22:E28)</f>
        <v>650</v>
      </c>
      <c r="F29" s="385">
        <f>SUM(F22:F28)</f>
        <v>0</v>
      </c>
      <c r="G29" s="386">
        <f>SUM(G22:G28)</f>
        <v>650</v>
      </c>
      <c r="H29" s="392"/>
    </row>
    <row r="30" ht="12.75">
      <c r="G30" s="392"/>
    </row>
    <row r="32" spans="2:7" ht="15">
      <c r="B32" s="447" t="s">
        <v>586</v>
      </c>
      <c r="C32" s="447"/>
      <c r="D32" s="447"/>
      <c r="E32" s="447"/>
      <c r="F32" s="447"/>
      <c r="G32" s="447"/>
    </row>
    <row r="33" ht="13.5" thickBot="1"/>
    <row r="34" spans="1:7" ht="12.75">
      <c r="A34" s="365" t="s">
        <v>1</v>
      </c>
      <c r="B34" s="366" t="s">
        <v>573</v>
      </c>
      <c r="C34" s="366" t="s">
        <v>574</v>
      </c>
      <c r="D34" s="367" t="s">
        <v>575</v>
      </c>
      <c r="E34" s="366" t="s">
        <v>576</v>
      </c>
      <c r="F34" s="366" t="s">
        <v>577</v>
      </c>
      <c r="G34" s="368" t="s">
        <v>575</v>
      </c>
    </row>
    <row r="35" spans="1:7" ht="12.75">
      <c r="A35" s="369"/>
      <c r="B35" s="370"/>
      <c r="C35" s="370"/>
      <c r="D35" s="371" t="s">
        <v>221</v>
      </c>
      <c r="E35" s="370"/>
      <c r="F35" s="370"/>
      <c r="G35" s="372" t="s">
        <v>222</v>
      </c>
    </row>
    <row r="36" spans="1:7" ht="12.75">
      <c r="A36" s="374">
        <v>1</v>
      </c>
      <c r="B36" s="375" t="s">
        <v>578</v>
      </c>
      <c r="C36" s="376"/>
      <c r="D36" s="377"/>
      <c r="E36" s="377"/>
      <c r="F36" s="377"/>
      <c r="G36" s="378"/>
    </row>
    <row r="37" spans="1:7" ht="12.75">
      <c r="A37" s="374">
        <v>2</v>
      </c>
      <c r="B37" s="379" t="s">
        <v>579</v>
      </c>
      <c r="C37" s="376"/>
      <c r="D37" s="377">
        <f>D9-D23</f>
        <v>0</v>
      </c>
      <c r="E37" s="377">
        <f>E9+F23</f>
        <v>0</v>
      </c>
      <c r="F37" s="377">
        <f>F9+E23</f>
        <v>0</v>
      </c>
      <c r="G37" s="378">
        <f>D37+E37-F37</f>
        <v>0</v>
      </c>
    </row>
    <row r="38" spans="1:7" ht="12.75">
      <c r="A38" s="374">
        <v>3</v>
      </c>
      <c r="B38" s="375" t="s">
        <v>580</v>
      </c>
      <c r="C38" s="376"/>
      <c r="D38" s="377">
        <f>D10-D24</f>
        <v>0</v>
      </c>
      <c r="E38" s="377">
        <f>E10+F24</f>
        <v>0</v>
      </c>
      <c r="F38" s="377">
        <f>F10+E24</f>
        <v>0</v>
      </c>
      <c r="G38" s="378">
        <f>D38+E38-F38</f>
        <v>0</v>
      </c>
    </row>
    <row r="39" spans="1:7" ht="12.75">
      <c r="A39" s="374">
        <v>4</v>
      </c>
      <c r="B39" s="375" t="s">
        <v>581</v>
      </c>
      <c r="C39" s="376"/>
      <c r="D39" s="377">
        <f>D11-D25</f>
        <v>0</v>
      </c>
      <c r="E39" s="377">
        <f>E11+F25</f>
        <v>0</v>
      </c>
      <c r="F39" s="377">
        <f>F11+E25</f>
        <v>0</v>
      </c>
      <c r="G39" s="378">
        <f>D39+E39-F39</f>
        <v>0</v>
      </c>
    </row>
    <row r="40" spans="1:7" ht="12.75">
      <c r="A40" s="374">
        <v>5</v>
      </c>
      <c r="B40" s="375" t="s">
        <v>582</v>
      </c>
      <c r="C40" s="376"/>
      <c r="D40" s="377">
        <f>D12-D26</f>
        <v>0</v>
      </c>
      <c r="E40" s="377">
        <f>E12+F26</f>
        <v>31155</v>
      </c>
      <c r="F40" s="377">
        <f>F12+E26</f>
        <v>650</v>
      </c>
      <c r="G40" s="378">
        <f>D40+E40-F40</f>
        <v>30505</v>
      </c>
    </row>
    <row r="41" spans="1:7" ht="12.75">
      <c r="A41" s="374">
        <v>6</v>
      </c>
      <c r="B41" s="375" t="s">
        <v>583</v>
      </c>
      <c r="C41" s="376"/>
      <c r="D41" s="377">
        <f>D13-D27</f>
        <v>0</v>
      </c>
      <c r="E41" s="377">
        <f>E13+F27</f>
        <v>0</v>
      </c>
      <c r="F41" s="377">
        <f>F13+E27</f>
        <v>0</v>
      </c>
      <c r="G41" s="378">
        <f>D41+E41-F41</f>
        <v>0</v>
      </c>
    </row>
    <row r="42" spans="1:7" ht="13.5" thickBot="1">
      <c r="A42" s="374"/>
      <c r="B42" s="375"/>
      <c r="C42" s="376"/>
      <c r="D42" s="377"/>
      <c r="E42" s="377"/>
      <c r="F42" s="377"/>
      <c r="G42" s="378"/>
    </row>
    <row r="43" spans="1:7" ht="13.5" thickBot="1">
      <c r="A43" s="382"/>
      <c r="B43" s="393" t="s">
        <v>584</v>
      </c>
      <c r="C43" s="391"/>
      <c r="D43" s="394">
        <f>SUM(D36:D42)</f>
        <v>0</v>
      </c>
      <c r="E43" s="394">
        <f>SUM(E36:E42)</f>
        <v>31155</v>
      </c>
      <c r="F43" s="394">
        <f>SUM(F36:F42)</f>
        <v>650</v>
      </c>
      <c r="G43" s="395">
        <f>SUM(G36:G42)</f>
        <v>30505</v>
      </c>
    </row>
    <row r="44" spans="4:7" s="373" customFormat="1" ht="12.75">
      <c r="D44" s="396"/>
      <c r="F44" s="396"/>
      <c r="G44" s="397"/>
    </row>
    <row r="45" spans="4:7" ht="12.75">
      <c r="D45" s="398"/>
      <c r="G45" s="398"/>
    </row>
    <row r="46" spans="4:7" ht="12.75">
      <c r="D46" s="398"/>
      <c r="G46" s="398"/>
    </row>
    <row r="47" spans="5:7" ht="15.75">
      <c r="E47" s="486" t="s">
        <v>587</v>
      </c>
      <c r="F47" s="486"/>
      <c r="G47" s="486"/>
    </row>
    <row r="48" spans="5:7" ht="12.75">
      <c r="E48" s="487" t="s">
        <v>598</v>
      </c>
      <c r="F48" s="488"/>
      <c r="G48" s="488"/>
    </row>
  </sheetData>
  <sheetProtection/>
  <mergeCells count="5">
    <mergeCell ref="B4:G4"/>
    <mergeCell ref="B18:G18"/>
    <mergeCell ref="B32:G32"/>
    <mergeCell ref="E47:G47"/>
    <mergeCell ref="E48:G4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2018-03-30T07:45:32Z</cp:lastPrinted>
  <dcterms:created xsi:type="dcterms:W3CDTF">2002-02-16T18:16:52Z</dcterms:created>
  <dcterms:modified xsi:type="dcterms:W3CDTF">2018-03-30T07:50:12Z</dcterms:modified>
  <cp:category/>
  <cp:version/>
  <cp:contentType/>
  <cp:contentStatus/>
</cp:coreProperties>
</file>