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1" firstSheet="3" activeTab="6"/>
  </bookViews>
  <sheets>
    <sheet name="KOPERTINA" sheetId="1" r:id="rId1"/>
    <sheet name="A K T I VET" sheetId="2" r:id="rId2"/>
    <sheet name="PASIVET" sheetId="3" r:id="rId3"/>
    <sheet name="Ardhur e shpenz sip  natyrs" sheetId="4" r:id="rId4"/>
    <sheet name="Flluks monet met direkt" sheetId="5" r:id="rId5"/>
    <sheet name="Nryshimet ne kapital" sheetId="6" r:id="rId6"/>
    <sheet name="SHENIME" sheetId="7" r:id="rId7"/>
  </sheets>
  <definedNames/>
  <calcPr fullCalcOnLoad="1"/>
</workbook>
</file>

<file path=xl/sharedStrings.xml><?xml version="1.0" encoding="utf-8"?>
<sst xmlns="http://schemas.openxmlformats.org/spreadsheetml/2006/main" count="232" uniqueCount="196">
  <si>
    <t>Nr</t>
  </si>
  <si>
    <t xml:space="preserve">A K T I V E T </t>
  </si>
  <si>
    <t>Shenime</t>
  </si>
  <si>
    <t>I</t>
  </si>
  <si>
    <t>AKTIVET  AFATSHKURTERA</t>
  </si>
  <si>
    <t xml:space="preserve">      &gt; Banka</t>
  </si>
  <si>
    <t xml:space="preserve">      &gt; Arka</t>
  </si>
  <si>
    <t>2  Derivative dhe aktive te mbajtura per tregtim</t>
  </si>
  <si>
    <t>1    Aktivet   monetare</t>
  </si>
  <si>
    <t>3  Aktive te tjera financiare afatshkurtera</t>
  </si>
  <si>
    <t xml:space="preserve">      &gt; Klient per mallra,produkte e sherbime</t>
  </si>
  <si>
    <t xml:space="preserve">      &gt; Tatim mbi Fitimin</t>
  </si>
  <si>
    <t xml:space="preserve">      &gt; T V SH</t>
  </si>
  <si>
    <t xml:space="preserve">      &gt; Te drejta e detyrime ndaj ortakeve</t>
  </si>
  <si>
    <t xml:space="preserve">      &gt; </t>
  </si>
  <si>
    <t>4  Inventari</t>
  </si>
  <si>
    <t xml:space="preserve">      &gt; Lendet e para </t>
  </si>
  <si>
    <t xml:space="preserve">      &gt; Inventari imet</t>
  </si>
  <si>
    <t xml:space="preserve">      &gt; Prodhim ne proces</t>
  </si>
  <si>
    <t xml:space="preserve">      &gt; Produkte te gatshme</t>
  </si>
  <si>
    <t xml:space="preserve">      &gt; Mallra per per rishitje</t>
  </si>
  <si>
    <t xml:space="preserve">      &gt; Para pagesa per furnizime</t>
  </si>
  <si>
    <t xml:space="preserve"> 5 Aktive biologjike afatshkurtera</t>
  </si>
  <si>
    <t xml:space="preserve"> 6 Aktive afatshkurtera te mbajtura per rishitje</t>
  </si>
  <si>
    <t xml:space="preserve"> 7 Parapagime dhe shpenzime te shtyra</t>
  </si>
  <si>
    <t xml:space="preserve">      &gt;  Shpenzime te periudhave te ardhshme</t>
  </si>
  <si>
    <t>II</t>
  </si>
  <si>
    <t>A K T I V E T  A F A T GJ A T A</t>
  </si>
  <si>
    <t xml:space="preserve"> 1 Investimet financiare afatgjata</t>
  </si>
  <si>
    <t xml:space="preserve"> 2 Aktive afatgjata materiale</t>
  </si>
  <si>
    <t xml:space="preserve">      &gt; Toka</t>
  </si>
  <si>
    <t xml:space="preserve">      &gt;  Ndretesa</t>
  </si>
  <si>
    <t xml:space="preserve">      &gt;  Makineri dhe paisje</t>
  </si>
  <si>
    <t xml:space="preserve">      &gt;  Aktive te tjera afatgjata materiale</t>
  </si>
  <si>
    <t xml:space="preserve"> 3 Aktivet biologjike afatgjata</t>
  </si>
  <si>
    <t xml:space="preserve"> 4 Aktive afatgjata jo materiale</t>
  </si>
  <si>
    <t xml:space="preserve"> 5 Kapitali aksioner I papaguar</t>
  </si>
  <si>
    <t xml:space="preserve"> 6 Aktive te tjera afatgjata</t>
  </si>
  <si>
    <t>T O T A L I  I A K T I V E V E   ( I +  II  )</t>
  </si>
  <si>
    <t xml:space="preserve">      &gt; Debitor,Kreditor te tjere</t>
  </si>
  <si>
    <t>PASIVET DHE KAPITALI</t>
  </si>
  <si>
    <t>PASIVET AFATSHKURTERA</t>
  </si>
  <si>
    <t>1   Derivativet</t>
  </si>
  <si>
    <t>2   Huamarrjet</t>
  </si>
  <si>
    <t xml:space="preserve">      &gt; Overdraftet  bankare</t>
  </si>
  <si>
    <t xml:space="preserve">      &gt; Huamarrje afatshkurtera</t>
  </si>
  <si>
    <t>3  Huat dhe parapagimet</t>
  </si>
  <si>
    <t xml:space="preserve">      &gt; Te pagueshme ndaj furnitoreve</t>
  </si>
  <si>
    <t xml:space="preserve">      &gt; Te pagueshme ndaj punonjesve</t>
  </si>
  <si>
    <t xml:space="preserve">      &gt; Tdetyrime per Sigurime Shoq. Shendets.</t>
  </si>
  <si>
    <t xml:space="preserve">      &gt; Detyrime tatimore per TAP-in</t>
  </si>
  <si>
    <t xml:space="preserve">      &gt; Detyrime tatimore per Tatim Fitimin</t>
  </si>
  <si>
    <t xml:space="preserve">      &gt; Detyrime tatimore per  T V SH -ne</t>
  </si>
  <si>
    <t xml:space="preserve">      &gt; Detyrime tatimore per Tatimin ne Burim</t>
  </si>
  <si>
    <t xml:space="preserve">      &gt; Dividente per tu paguar</t>
  </si>
  <si>
    <t xml:space="preserve">      &gt; Debitor dhe kreditor te tjere</t>
  </si>
  <si>
    <t xml:space="preserve"> 4 Grantet dhe te ardhurat e shtyra</t>
  </si>
  <si>
    <t xml:space="preserve"> 5 Provizionet  afatshkurtera</t>
  </si>
  <si>
    <t xml:space="preserve"> P A S I V E T  A F A T GJ A T A</t>
  </si>
  <si>
    <t xml:space="preserve"> 1 Huat  afatgjata</t>
  </si>
  <si>
    <t xml:space="preserve">      &gt;  Hua,Bono dhe detyrime nga qeraja financiare</t>
  </si>
  <si>
    <t xml:space="preserve">      &gt;  Bono te konvertueshme</t>
  </si>
  <si>
    <t xml:space="preserve"> 2 Huamarrje te tjera  afatgjata</t>
  </si>
  <si>
    <t xml:space="preserve"> 3 Grantet dhe te ardhurat e shtyra</t>
  </si>
  <si>
    <t xml:space="preserve"> 4 Provizionet afatgjata</t>
  </si>
  <si>
    <t>T O T A L I    I    P A S I V E V E ( I +  II  )</t>
  </si>
  <si>
    <t>III</t>
  </si>
  <si>
    <t>K A P I T A L I</t>
  </si>
  <si>
    <t xml:space="preserve"> 1 Aksionet e pakices(PF te konsoliduara)</t>
  </si>
  <si>
    <t xml:space="preserve"> 2 Kapitali aksionerve te shoq.meme(PF konsol)</t>
  </si>
  <si>
    <t xml:space="preserve"> 3 Kapitali Aksioner ( Individual)</t>
  </si>
  <si>
    <t xml:space="preserve"> 4 Primi I Aksionit</t>
  </si>
  <si>
    <t xml:space="preserve"> 5 Njesit dhe aksionet e thesarit (Negative)</t>
  </si>
  <si>
    <t xml:space="preserve"> 6 Rezervat statutore</t>
  </si>
  <si>
    <t xml:space="preserve"> 7 Rezervat Ligjore</t>
  </si>
  <si>
    <t xml:space="preserve"> 8 Rezervat e tjera</t>
  </si>
  <si>
    <t xml:space="preserve"> 9 Fitimet e pashperndara</t>
  </si>
  <si>
    <t xml:space="preserve"> 10 Fitimi (Humbja) e vitit financiare</t>
  </si>
  <si>
    <t>TOTALI I PASIVEVE DHE KAPITALIT(I+II+III)</t>
  </si>
  <si>
    <t xml:space="preserve">                         (Bazuar ne klasifikimin e shpenzimeve sipas  Natyres  )</t>
  </si>
  <si>
    <t xml:space="preserve">  Te ardhura te tjera nga veprimtaria shfrytezimit</t>
  </si>
  <si>
    <t xml:space="preserve">  Ndrysh.ne invent.prod.gatshme e prodh.proces</t>
  </si>
  <si>
    <t xml:space="preserve">  Materialet e konsumuara</t>
  </si>
  <si>
    <t xml:space="preserve">  Kosto e punes</t>
  </si>
  <si>
    <t xml:space="preserve">         Pagat e personelit</t>
  </si>
  <si>
    <t xml:space="preserve">        Shpenzim. per sigurim shoqer e shendets.</t>
  </si>
  <si>
    <t xml:space="preserve">  Amortizimet dhe zhvlersimet</t>
  </si>
  <si>
    <t xml:space="preserve">  Shpenzime te tjera</t>
  </si>
  <si>
    <t xml:space="preserve">           Totali I shpenzimeve (shumat  4 - 7 )</t>
  </si>
  <si>
    <t xml:space="preserve">  Fitimi (Humbja) nga veprimtarit kryesore( 1+2+/-3-8)</t>
  </si>
  <si>
    <t xml:space="preserve">  Teardhura e shpenz financ.nga njes e kontrolluara</t>
  </si>
  <si>
    <t xml:space="preserve">  Te ardhura  e shpenzim financ nga pjesmarrjet</t>
  </si>
  <si>
    <t xml:space="preserve">  Te ardhura dhe shpenzime financiare (interesa bankare)</t>
  </si>
  <si>
    <t>121.0 Te ardhur.e shpenz.financ.nga ives tjera finan afatgjat</t>
  </si>
  <si>
    <t>122  Te ardhur e shpenz nga inetersat</t>
  </si>
  <si>
    <t>123  Fitmet (Humbjet) nga kursi I kembimit</t>
  </si>
  <si>
    <t>124  Te ardhura dhe shpenzime te tjera financiare</t>
  </si>
  <si>
    <t>Totali te Ardhurave dheShpenzimeve Financiare</t>
  </si>
  <si>
    <t xml:space="preserve"> Fitimi (Humbja) para tatimit ( 9+/-13)</t>
  </si>
  <si>
    <t xml:space="preserve">  Shpenzimet e tatimit mbi  fitimin</t>
  </si>
  <si>
    <t xml:space="preserve"> Fitimi (Humbja)   neto e vitit financiare ( 14 - 15 )</t>
  </si>
  <si>
    <t xml:space="preserve">  Elementet e pasqyrave  te konsoliduara</t>
  </si>
  <si>
    <t xml:space="preserve">    Fluksi  Monetar nga veprimtarit e shfrytezimit</t>
  </si>
  <si>
    <t xml:space="preserve">    Mjetet monetare (MM ) te arketuara nga klientet</t>
  </si>
  <si>
    <t xml:space="preserve">    M M te paguara  ndaj furnitoreve dhe punonjesve</t>
  </si>
  <si>
    <t xml:space="preserve">    M M  te ardhura nga veprimtarite ( Interesa bankara)</t>
  </si>
  <si>
    <t xml:space="preserve">    Intersi I paguar</t>
  </si>
  <si>
    <t xml:space="preserve">    Pagesa te tjera</t>
  </si>
  <si>
    <t xml:space="preserve">    Tatim mbi Fitimin  I paguar</t>
  </si>
  <si>
    <t xml:space="preserve">     M M neto nga veprimtarit e shfrytezimit</t>
  </si>
  <si>
    <t xml:space="preserve">  Fluksi  monetar nga veprimtarit investuese</t>
  </si>
  <si>
    <t xml:space="preserve">     Blerja e njesis se kontrolluar X minus parat e arketuara</t>
  </si>
  <si>
    <t xml:space="preserve">     Blerja e aktiveve afatgjata materiale</t>
  </si>
  <si>
    <t xml:space="preserve">     Te ardhura nga shitja e paisjeve</t>
  </si>
  <si>
    <t xml:space="preserve">     Interesi I arketuar</t>
  </si>
  <si>
    <t xml:space="preserve">     Dividentet e arketuar</t>
  </si>
  <si>
    <t xml:space="preserve">     M M neto te perdorura  nga veprimtarit investuese</t>
  </si>
  <si>
    <t xml:space="preserve">  Fluksi  monetar nga  aktivitetet  financiare</t>
  </si>
  <si>
    <t xml:space="preserve">     Te ardhura nga  emetimi I kapitalit aksioner</t>
  </si>
  <si>
    <t xml:space="preserve">     Te ardhura nga huamarrjet afatgjata</t>
  </si>
  <si>
    <t xml:space="preserve">     Pagesat e detyrimeve te qeras financiare</t>
  </si>
  <si>
    <t xml:space="preserve">     Disident te paguar</t>
  </si>
  <si>
    <t xml:space="preserve">     M M neto te perdorura  ne veprimtarit  financiare</t>
  </si>
  <si>
    <t xml:space="preserve">     Rritja  / Renja neto e mjeteve monetare</t>
  </si>
  <si>
    <t xml:space="preserve">     Mjetet monetrae ne fillim te periudhes kontabel</t>
  </si>
  <si>
    <t xml:space="preserve">     Mjetet monetrae ne fund te  periudhes kontabel</t>
  </si>
  <si>
    <t>Pasqyr e pakosoliduar</t>
  </si>
  <si>
    <t>Kapitali aksioner</t>
  </si>
  <si>
    <t>Primi aksioner</t>
  </si>
  <si>
    <t>Aksione Thesari</t>
  </si>
  <si>
    <t>Rezerv stat.ligjore</t>
  </si>
  <si>
    <t>Fitimi pa shpernd.</t>
  </si>
  <si>
    <t>T O T A L I</t>
  </si>
  <si>
    <t>A</t>
  </si>
  <si>
    <t>Efekti I ndryshimeve ne politik kontabel</t>
  </si>
  <si>
    <t>B</t>
  </si>
  <si>
    <t>Pozicioni I rregulluar</t>
  </si>
  <si>
    <t xml:space="preserve">  Fitimi neto per periudhen kontabel</t>
  </si>
  <si>
    <t xml:space="preserve">  Dividentet e paguar</t>
  </si>
  <si>
    <t xml:space="preserve">  Rritja e rezerves  te  kapitalit</t>
  </si>
  <si>
    <t xml:space="preserve">  Emetimi I aksioneve</t>
  </si>
  <si>
    <t xml:space="preserve">  Shtese kapitali</t>
  </si>
  <si>
    <t xml:space="preserve">  Emetimi I  kapitalit aksioner</t>
  </si>
  <si>
    <t xml:space="preserve">  Aksione te thesarit te blera</t>
  </si>
  <si>
    <t xml:space="preserve">Pasqyra e Fluksit Monetar -Metoda Direkte  </t>
  </si>
  <si>
    <t>Emertimi dhe forma ligjore</t>
  </si>
  <si>
    <t>NIPT-i</t>
  </si>
  <si>
    <t>Adresa e Selise</t>
  </si>
  <si>
    <t>Data e krijimit</t>
  </si>
  <si>
    <t>Veprimtaria kryesore</t>
  </si>
  <si>
    <t xml:space="preserve">    F I N A N C I A R E</t>
  </si>
  <si>
    <t>( Ne zbatim te Standartit Kombetar te Kontabilitetit  nr. 2</t>
  </si>
  <si>
    <t>dhe Ligjit Nr.9228,Date 29.04.2004 "Per Kontabilitetin dhe Pasqyrat Financiare " )</t>
  </si>
  <si>
    <t>Pasqyrat Financiare jane  individuale</t>
  </si>
  <si>
    <t>INDIVIDUALE</t>
  </si>
  <si>
    <t>Pasqyrat Financiare jane te konsoliduara</t>
  </si>
  <si>
    <t>Pasqyrat  Financiare jane te shprehura ne</t>
  </si>
  <si>
    <t>LEKE</t>
  </si>
  <si>
    <t>Pasqyrat  Financiare jan te rrumbullakosura ne</t>
  </si>
  <si>
    <t>Periudha Kontabel e Pasqyrave Financiare</t>
  </si>
  <si>
    <t>Data e mbylljes se pasqyrave financiare</t>
  </si>
  <si>
    <t xml:space="preserve">V I T I  </t>
  </si>
  <si>
    <t xml:space="preserve">        P A  S Q Y R A T</t>
  </si>
  <si>
    <t>"Lagja DARDANIA" Tropoje</t>
  </si>
  <si>
    <t>MALI  SH P K</t>
  </si>
  <si>
    <t>K08906611T</t>
  </si>
  <si>
    <t>Pasqyrat   e   Ndryshimeve   ne   Kapital   2011</t>
  </si>
  <si>
    <t xml:space="preserve">  Shitjet  neto (Kromi)</t>
  </si>
  <si>
    <t xml:space="preserve">Emri dhe forma ligjore </t>
  </si>
  <si>
    <t>NIPTI</t>
  </si>
  <si>
    <t xml:space="preserve">ADRESA E SELISE </t>
  </si>
  <si>
    <t xml:space="preserve">Shenime shpjeguese :  </t>
  </si>
  <si>
    <t xml:space="preserve">ADMINISTRATORI   </t>
  </si>
  <si>
    <t>EKONOMISTI</t>
  </si>
  <si>
    <t>MALI sh.p.k</t>
  </si>
  <si>
    <t>TROPOJE</t>
  </si>
  <si>
    <t>Periudha Rraportuese</t>
  </si>
  <si>
    <t>Periudha Paraardhse</t>
  </si>
  <si>
    <t>Nr. i Regjistrit   tregtare</t>
  </si>
  <si>
    <t xml:space="preserve">                                      Pasqyra Financiare  te Vitit  2012</t>
  </si>
  <si>
    <t>Pozicioni me 31 Dhjetor 2012</t>
  </si>
  <si>
    <t>Pozicioni me 31 Dhjetor 2011</t>
  </si>
  <si>
    <t>Nga   01.01.2013</t>
  </si>
  <si>
    <t>Deri   31.12.2013</t>
  </si>
  <si>
    <t xml:space="preserve">             Pasqyra e te  Ardhurave dhe Shpenzimeve    2013</t>
  </si>
  <si>
    <t xml:space="preserve">                                      Pasqyra Financiare  te Vitit  2013</t>
  </si>
  <si>
    <t xml:space="preserve">             Pasqyra e  Fluksit Monetar - Metoda Direkte  2013</t>
  </si>
  <si>
    <t>Pozicioni me 31 Dhjetor 2013</t>
  </si>
  <si>
    <t>Xhem NEZAJ</t>
  </si>
  <si>
    <t>Sadete MALAJ</t>
  </si>
  <si>
    <t>-</t>
  </si>
  <si>
    <t>01.03.1996</t>
  </si>
  <si>
    <t>Vendim Gjykate</t>
  </si>
  <si>
    <t>Minerare dhe Ndertim</t>
  </si>
  <si>
    <t>"Lagjia "Dardania",B.Curri, Tropoje</t>
  </si>
  <si>
    <t>Pershkrimi i Elementeve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</si>
</sst>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_(* #,##0.0_);_(* \(#,##0.0\);_(* &quot;-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color indexed="8"/>
      <name val="MS Sans Serif"/>
      <family val="2"/>
    </font>
    <font>
      <b/>
      <u val="single"/>
      <sz val="10"/>
      <name val="Arial"/>
      <family val="2"/>
    </font>
    <font>
      <b/>
      <sz val="10"/>
      <color indexed="8"/>
      <name val="MS Sans Serif"/>
      <family val="2"/>
    </font>
    <font>
      <b/>
      <sz val="26"/>
      <name val="Arial Narrow"/>
      <family val="2"/>
    </font>
    <font>
      <sz val="9"/>
      <name val="Arial"/>
      <family val="2"/>
    </font>
    <font>
      <b/>
      <sz val="26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15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64" fontId="7" fillId="0" borderId="0" xfId="42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/>
    </xf>
    <xf numFmtId="164" fontId="7" fillId="0" borderId="18" xfId="42" applyNumberFormat="1" applyFont="1" applyBorder="1" applyAlignment="1">
      <alignment/>
    </xf>
    <xf numFmtId="0" fontId="8" fillId="0" borderId="18" xfId="0" applyFont="1" applyBorder="1" applyAlignment="1">
      <alignment/>
    </xf>
    <xf numFmtId="164" fontId="8" fillId="0" borderId="18" xfId="42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4" fontId="7" fillId="0" borderId="18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7" fillId="0" borderId="25" xfId="0" applyFont="1" applyBorder="1" applyAlignment="1">
      <alignment/>
    </xf>
    <xf numFmtId="164" fontId="7" fillId="0" borderId="25" xfId="42" applyNumberFormat="1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27" xfId="0" applyFont="1" applyBorder="1" applyAlignment="1">
      <alignment/>
    </xf>
    <xf numFmtId="164" fontId="8" fillId="0" borderId="27" xfId="42" applyNumberFormat="1" applyFont="1" applyBorder="1" applyAlignment="1">
      <alignment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64" fontId="8" fillId="0" borderId="29" xfId="42" applyNumberFormat="1" applyFont="1" applyBorder="1" applyAlignment="1">
      <alignment horizontal="center" vertical="center" wrapText="1"/>
    </xf>
    <xf numFmtId="164" fontId="8" fillId="0" borderId="30" xfId="42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27" xfId="42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8" xfId="0" applyFont="1" applyBorder="1" applyAlignment="1">
      <alignment/>
    </xf>
    <xf numFmtId="0" fontId="19" fillId="0" borderId="18" xfId="0" applyFont="1" applyBorder="1" applyAlignment="1">
      <alignment/>
    </xf>
    <xf numFmtId="164" fontId="19" fillId="0" borderId="18" xfId="42" applyNumberFormat="1" applyFont="1" applyBorder="1" applyAlignment="1">
      <alignment/>
    </xf>
    <xf numFmtId="164" fontId="18" fillId="0" borderId="18" xfId="42" applyNumberFormat="1" applyFont="1" applyBorder="1" applyAlignment="1">
      <alignment/>
    </xf>
    <xf numFmtId="0" fontId="19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1" fillId="0" borderId="35" xfId="0" applyFont="1" applyBorder="1" applyAlignment="1">
      <alignment/>
    </xf>
    <xf numFmtId="0" fontId="13" fillId="0" borderId="34" xfId="0" applyFont="1" applyBorder="1" applyAlignment="1">
      <alignment/>
    </xf>
    <xf numFmtId="0" fontId="14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64" fontId="8" fillId="0" borderId="18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164" fontId="7" fillId="0" borderId="23" xfId="42" applyNumberFormat="1" applyFont="1" applyBorder="1" applyAlignment="1">
      <alignment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0" fontId="7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7" fillId="0" borderId="42" xfId="0" applyFont="1" applyBorder="1" applyAlignment="1">
      <alignment/>
    </xf>
    <xf numFmtId="164" fontId="8" fillId="0" borderId="42" xfId="42" applyNumberFormat="1" applyFont="1" applyBorder="1" applyAlignment="1">
      <alignment/>
    </xf>
    <xf numFmtId="164" fontId="8" fillId="0" borderId="43" xfId="42" applyNumberFormat="1" applyFont="1" applyBorder="1" applyAlignment="1">
      <alignment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7" fillId="0" borderId="45" xfId="0" applyFont="1" applyBorder="1" applyAlignment="1">
      <alignment/>
    </xf>
    <xf numFmtId="164" fontId="8" fillId="0" borderId="45" xfId="42" applyNumberFormat="1" applyFont="1" applyBorder="1" applyAlignment="1">
      <alignment/>
    </xf>
    <xf numFmtId="164" fontId="8" fillId="0" borderId="46" xfId="42" applyNumberFormat="1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164" fontId="8" fillId="0" borderId="48" xfId="42" applyNumberFormat="1" applyFont="1" applyBorder="1" applyAlignment="1">
      <alignment/>
    </xf>
    <xf numFmtId="164" fontId="7" fillId="0" borderId="48" xfId="42" applyNumberFormat="1" applyFont="1" applyBorder="1" applyAlignment="1">
      <alignment/>
    </xf>
    <xf numFmtId="164" fontId="8" fillId="0" borderId="48" xfId="42" applyNumberFormat="1" applyFont="1" applyBorder="1" applyAlignment="1">
      <alignment/>
    </xf>
    <xf numFmtId="0" fontId="8" fillId="0" borderId="47" xfId="0" applyFont="1" applyBorder="1" applyAlignment="1">
      <alignment/>
    </xf>
    <xf numFmtId="164" fontId="7" fillId="0" borderId="48" xfId="0" applyNumberFormat="1" applyFont="1" applyBorder="1" applyAlignment="1">
      <alignment/>
    </xf>
    <xf numFmtId="0" fontId="8" fillId="0" borderId="47" xfId="0" applyFont="1" applyBorder="1" applyAlignment="1">
      <alignment horizontal="center"/>
    </xf>
    <xf numFmtId="0" fontId="7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7" fillId="0" borderId="50" xfId="0" applyFont="1" applyBorder="1" applyAlignment="1">
      <alignment/>
    </xf>
    <xf numFmtId="164" fontId="7" fillId="0" borderId="50" xfId="42" applyNumberFormat="1" applyFont="1" applyBorder="1" applyAlignment="1">
      <alignment/>
    </xf>
    <xf numFmtId="164" fontId="7" fillId="0" borderId="51" xfId="42" applyNumberFormat="1" applyFont="1" applyBorder="1" applyAlignment="1">
      <alignment/>
    </xf>
    <xf numFmtId="0" fontId="8" fillId="0" borderId="52" xfId="0" applyFont="1" applyBorder="1" applyAlignment="1">
      <alignment horizontal="center"/>
    </xf>
    <xf numFmtId="164" fontId="8" fillId="0" borderId="39" xfId="42" applyNumberFormat="1" applyFont="1" applyBorder="1" applyAlignment="1">
      <alignment horizontal="center" vertical="center" wrapText="1"/>
    </xf>
    <xf numFmtId="164" fontId="8" fillId="0" borderId="53" xfId="42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/>
    </xf>
    <xf numFmtId="164" fontId="8" fillId="0" borderId="50" xfId="42" applyNumberFormat="1" applyFont="1" applyBorder="1" applyAlignment="1">
      <alignment/>
    </xf>
    <xf numFmtId="164" fontId="8" fillId="0" borderId="51" xfId="42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7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3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5" fillId="0" borderId="3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11</xdr:row>
      <xdr:rowOff>28575</xdr:rowOff>
    </xdr:from>
    <xdr:to>
      <xdr:col>9</xdr:col>
      <xdr:colOff>333375</xdr:colOff>
      <xdr:row>33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105025"/>
          <a:ext cx="57531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44"/>
  <sheetViews>
    <sheetView zoomScale="75" zoomScaleNormal="75" zoomScalePageLayoutView="0" workbookViewId="0" topLeftCell="A4">
      <selection activeCell="I16" sqref="I16"/>
    </sheetView>
  </sheetViews>
  <sheetFormatPr defaultColWidth="9.140625" defaultRowHeight="12.75"/>
  <cols>
    <col min="1" max="1" width="1.1484375" style="0" customWidth="1"/>
    <col min="2" max="2" width="1.57421875" style="0" customWidth="1"/>
    <col min="3" max="3" width="14.28125" style="0" customWidth="1"/>
    <col min="4" max="4" width="15.00390625" style="0" customWidth="1"/>
    <col min="5" max="5" width="12.8515625" style="0" customWidth="1"/>
    <col min="6" max="6" width="7.8515625" style="0" customWidth="1"/>
    <col min="7" max="7" width="13.57421875" style="0" customWidth="1"/>
    <col min="8" max="8" width="12.00390625" style="0" bestFit="1" customWidth="1"/>
    <col min="9" max="9" width="13.140625" style="0" customWidth="1"/>
    <col min="10" max="10" width="4.57421875" style="0" customWidth="1"/>
  </cols>
  <sheetData>
    <row r="1" spans="3:13" ht="15.75" thickBot="1"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3:13" ht="15">
      <c r="C2" s="1"/>
      <c r="D2" s="10"/>
      <c r="E2" s="10"/>
      <c r="F2" s="10"/>
      <c r="G2" s="10"/>
      <c r="H2" s="10"/>
      <c r="I2" s="10"/>
      <c r="J2" s="11"/>
      <c r="K2" s="5"/>
      <c r="L2" s="5"/>
      <c r="M2" s="5"/>
    </row>
    <row r="3" spans="3:13" ht="15">
      <c r="C3" s="2"/>
      <c r="D3" s="3"/>
      <c r="E3" s="3"/>
      <c r="F3" s="3"/>
      <c r="G3" s="3"/>
      <c r="H3" s="3"/>
      <c r="I3" s="3"/>
      <c r="J3" s="12"/>
      <c r="K3" s="5"/>
      <c r="L3" s="5"/>
      <c r="M3" s="5"/>
    </row>
    <row r="4" spans="3:13" ht="15.75">
      <c r="C4" s="15" t="s">
        <v>145</v>
      </c>
      <c r="D4" s="7"/>
      <c r="E4" s="7"/>
      <c r="F4" s="3"/>
      <c r="G4" s="7" t="s">
        <v>164</v>
      </c>
      <c r="H4" s="7"/>
      <c r="I4" s="3"/>
      <c r="J4" s="12"/>
      <c r="K4" s="5"/>
      <c r="L4" s="5"/>
      <c r="M4" s="5"/>
    </row>
    <row r="5" spans="3:13" ht="15.75">
      <c r="C5" s="15" t="s">
        <v>146</v>
      </c>
      <c r="D5" s="7"/>
      <c r="E5" s="7"/>
      <c r="F5" s="3"/>
      <c r="G5" s="7" t="s">
        <v>165</v>
      </c>
      <c r="H5" s="7"/>
      <c r="I5" s="3"/>
      <c r="J5" s="12"/>
      <c r="K5" s="5"/>
      <c r="L5" s="5"/>
      <c r="M5" s="5"/>
    </row>
    <row r="6" spans="3:13" ht="15.75">
      <c r="C6" s="15" t="s">
        <v>147</v>
      </c>
      <c r="D6" s="7"/>
      <c r="E6" s="7"/>
      <c r="F6" s="3"/>
      <c r="G6" s="7" t="s">
        <v>194</v>
      </c>
      <c r="H6" s="7"/>
      <c r="I6" s="3"/>
      <c r="J6" s="12"/>
      <c r="K6" s="5"/>
      <c r="L6" s="5"/>
      <c r="M6" s="5"/>
    </row>
    <row r="7" spans="3:13" ht="15.75">
      <c r="C7" s="15"/>
      <c r="D7" s="7"/>
      <c r="E7" s="7"/>
      <c r="F7" s="3"/>
      <c r="G7" s="7"/>
      <c r="H7" s="7"/>
      <c r="I7" s="3"/>
      <c r="J7" s="12"/>
      <c r="K7" s="5"/>
      <c r="L7" s="5"/>
      <c r="M7" s="5"/>
    </row>
    <row r="8" spans="3:13" ht="15.75">
      <c r="C8" s="15" t="s">
        <v>148</v>
      </c>
      <c r="D8" s="7"/>
      <c r="E8" s="7"/>
      <c r="F8" s="3"/>
      <c r="G8" s="7" t="s">
        <v>191</v>
      </c>
      <c r="H8" s="7"/>
      <c r="I8" s="3"/>
      <c r="J8" s="12"/>
      <c r="K8" s="5"/>
      <c r="L8" s="5"/>
      <c r="M8" s="5"/>
    </row>
    <row r="9" spans="3:13" ht="15.75">
      <c r="C9" s="15" t="s">
        <v>178</v>
      </c>
      <c r="D9" s="7"/>
      <c r="E9" s="7"/>
      <c r="F9" s="3"/>
      <c r="G9" s="44">
        <v>14047</v>
      </c>
      <c r="H9" s="7" t="s">
        <v>192</v>
      </c>
      <c r="I9" s="3"/>
      <c r="J9" s="12"/>
      <c r="K9" s="5"/>
      <c r="L9" s="5"/>
      <c r="M9" s="5"/>
    </row>
    <row r="10" spans="3:13" ht="15.75">
      <c r="C10" s="15"/>
      <c r="D10" s="7"/>
      <c r="E10" s="7"/>
      <c r="F10" s="3"/>
      <c r="G10" s="7"/>
      <c r="H10" s="7"/>
      <c r="I10" s="3"/>
      <c r="J10" s="12"/>
      <c r="K10" s="5"/>
      <c r="L10" s="5"/>
      <c r="M10" s="5"/>
    </row>
    <row r="11" spans="3:13" ht="15.75">
      <c r="C11" s="15" t="s">
        <v>149</v>
      </c>
      <c r="D11" s="7"/>
      <c r="E11" s="7"/>
      <c r="F11" s="3"/>
      <c r="G11" s="7" t="s">
        <v>193</v>
      </c>
      <c r="H11" s="7"/>
      <c r="I11" s="3"/>
      <c r="J11" s="12"/>
      <c r="K11" s="5"/>
      <c r="L11" s="5"/>
      <c r="M11" s="5"/>
    </row>
    <row r="12" spans="3:13" ht="15.75">
      <c r="C12" s="15"/>
      <c r="D12" s="7"/>
      <c r="E12" s="7"/>
      <c r="F12" s="3"/>
      <c r="G12" s="3"/>
      <c r="H12" s="3"/>
      <c r="I12" s="3"/>
      <c r="J12" s="12"/>
      <c r="K12" s="5"/>
      <c r="L12" s="5"/>
      <c r="M12" s="5"/>
    </row>
    <row r="13" spans="3:13" ht="15">
      <c r="C13" s="2"/>
      <c r="D13" s="3"/>
      <c r="E13" s="3"/>
      <c r="F13" s="3"/>
      <c r="G13" s="3"/>
      <c r="H13" s="3"/>
      <c r="I13" s="3"/>
      <c r="J13" s="12"/>
      <c r="K13" s="5"/>
      <c r="L13" s="5"/>
      <c r="M13" s="5"/>
    </row>
    <row r="14" spans="3:13" ht="15">
      <c r="C14" s="2"/>
      <c r="D14" s="3"/>
      <c r="E14" s="3"/>
      <c r="F14" s="3"/>
      <c r="G14" s="3"/>
      <c r="H14" s="3"/>
      <c r="I14" s="3"/>
      <c r="J14" s="12"/>
      <c r="K14" s="5"/>
      <c r="L14" s="5"/>
      <c r="M14" s="5"/>
    </row>
    <row r="15" spans="3:13" ht="15">
      <c r="C15" s="2"/>
      <c r="D15" s="3"/>
      <c r="E15" s="3"/>
      <c r="F15" s="3"/>
      <c r="G15" s="3"/>
      <c r="H15" s="3"/>
      <c r="I15" s="3"/>
      <c r="J15" s="12"/>
      <c r="K15" s="5"/>
      <c r="L15" s="5"/>
      <c r="M15" s="5"/>
    </row>
    <row r="16" spans="3:13" ht="15">
      <c r="C16" s="2"/>
      <c r="D16" s="3"/>
      <c r="E16" s="3"/>
      <c r="F16" s="3"/>
      <c r="G16" s="3"/>
      <c r="H16" s="3"/>
      <c r="I16" s="3"/>
      <c r="J16" s="12"/>
      <c r="K16" s="5"/>
      <c r="L16" s="5"/>
      <c r="M16" s="5"/>
    </row>
    <row r="17" spans="3:13" ht="15">
      <c r="C17" s="2"/>
      <c r="D17" s="3"/>
      <c r="E17" s="3"/>
      <c r="F17" s="3"/>
      <c r="G17" s="3"/>
      <c r="H17" s="3"/>
      <c r="I17" s="3"/>
      <c r="J17" s="12"/>
      <c r="K17" s="5"/>
      <c r="L17" s="5"/>
      <c r="M17" s="5"/>
    </row>
    <row r="18" spans="3:13" ht="15">
      <c r="C18" s="2"/>
      <c r="D18" s="3"/>
      <c r="E18" s="3"/>
      <c r="F18" s="3"/>
      <c r="G18" s="3"/>
      <c r="H18" s="3"/>
      <c r="I18" s="3"/>
      <c r="J18" s="12"/>
      <c r="K18" s="5"/>
      <c r="L18" s="5"/>
      <c r="M18" s="5"/>
    </row>
    <row r="19" spans="3:13" ht="18">
      <c r="C19" s="16"/>
      <c r="D19" s="8" t="s">
        <v>162</v>
      </c>
      <c r="E19" s="8"/>
      <c r="F19" s="8"/>
      <c r="G19" s="8" t="s">
        <v>150</v>
      </c>
      <c r="H19" s="8"/>
      <c r="I19" s="3"/>
      <c r="J19" s="12"/>
      <c r="K19" s="5"/>
      <c r="L19" s="5"/>
      <c r="M19" s="5"/>
    </row>
    <row r="20" spans="3:13" ht="15">
      <c r="C20" s="2"/>
      <c r="D20" s="3"/>
      <c r="E20" s="3"/>
      <c r="F20" s="3"/>
      <c r="G20" s="3"/>
      <c r="H20" s="3"/>
      <c r="I20" s="3"/>
      <c r="J20" s="12"/>
      <c r="K20" s="5"/>
      <c r="L20" s="5"/>
      <c r="M20" s="5"/>
    </row>
    <row r="21" spans="3:13" ht="15">
      <c r="C21" s="2"/>
      <c r="D21" s="3" t="s">
        <v>151</v>
      </c>
      <c r="E21" s="3"/>
      <c r="F21" s="3"/>
      <c r="G21" s="3"/>
      <c r="H21" s="3"/>
      <c r="I21" s="3"/>
      <c r="J21" s="12"/>
      <c r="K21" s="5"/>
      <c r="L21" s="5"/>
      <c r="M21" s="5"/>
    </row>
    <row r="22" spans="3:13" ht="15">
      <c r="C22" s="2" t="s">
        <v>152</v>
      </c>
      <c r="D22" s="3"/>
      <c r="E22" s="3"/>
      <c r="F22" s="3"/>
      <c r="G22" s="3"/>
      <c r="H22" s="3"/>
      <c r="I22" s="3"/>
      <c r="J22" s="12"/>
      <c r="K22" s="5"/>
      <c r="L22" s="5"/>
      <c r="M22" s="5"/>
    </row>
    <row r="23" spans="3:13" ht="15">
      <c r="C23" s="2"/>
      <c r="D23" s="3"/>
      <c r="E23" s="3"/>
      <c r="F23" s="3"/>
      <c r="G23" s="3"/>
      <c r="H23" s="3"/>
      <c r="I23" s="3"/>
      <c r="J23" s="12"/>
      <c r="K23" s="5"/>
      <c r="L23" s="5"/>
      <c r="M23" s="5"/>
    </row>
    <row r="24" spans="3:13" ht="18">
      <c r="C24" s="2"/>
      <c r="D24" s="3"/>
      <c r="E24" s="8" t="s">
        <v>161</v>
      </c>
      <c r="F24" s="8">
        <v>2013</v>
      </c>
      <c r="G24" s="3"/>
      <c r="H24" s="3"/>
      <c r="I24" s="3"/>
      <c r="J24" s="12"/>
      <c r="K24" s="5"/>
      <c r="L24" s="5"/>
      <c r="M24" s="5"/>
    </row>
    <row r="25" spans="3:13" ht="15">
      <c r="C25" s="2"/>
      <c r="D25" s="3"/>
      <c r="E25" s="3"/>
      <c r="F25" s="3"/>
      <c r="G25" s="3"/>
      <c r="H25" s="3"/>
      <c r="I25" s="3"/>
      <c r="J25" s="12"/>
      <c r="K25" s="5"/>
      <c r="L25" s="5"/>
      <c r="M25" s="5"/>
    </row>
    <row r="26" spans="3:13" ht="15">
      <c r="C26" s="2"/>
      <c r="D26" s="3"/>
      <c r="E26" s="3"/>
      <c r="F26" s="3"/>
      <c r="G26" s="3"/>
      <c r="H26" s="3"/>
      <c r="I26" s="3"/>
      <c r="J26" s="12"/>
      <c r="K26" s="5"/>
      <c r="L26" s="5"/>
      <c r="M26" s="5"/>
    </row>
    <row r="27" spans="3:13" ht="15">
      <c r="C27" s="2"/>
      <c r="D27" s="3"/>
      <c r="E27" s="3"/>
      <c r="F27" s="3"/>
      <c r="G27" s="3"/>
      <c r="H27" s="3"/>
      <c r="I27" s="3"/>
      <c r="J27" s="12"/>
      <c r="K27" s="5"/>
      <c r="L27" s="5"/>
      <c r="M27" s="5"/>
    </row>
    <row r="28" spans="3:13" ht="15">
      <c r="C28" s="2" t="s">
        <v>153</v>
      </c>
      <c r="D28" s="3"/>
      <c r="E28" s="3"/>
      <c r="F28" s="3"/>
      <c r="G28" s="3"/>
      <c r="H28" s="3" t="s">
        <v>154</v>
      </c>
      <c r="I28" s="3"/>
      <c r="J28" s="12"/>
      <c r="K28" s="5"/>
      <c r="L28" s="5"/>
      <c r="M28" s="5"/>
    </row>
    <row r="29" spans="3:13" ht="15">
      <c r="C29" s="2"/>
      <c r="D29" s="3"/>
      <c r="E29" s="3"/>
      <c r="F29" s="3"/>
      <c r="G29" s="3"/>
      <c r="H29" s="3"/>
      <c r="I29" s="3"/>
      <c r="J29" s="12"/>
      <c r="K29" s="5"/>
      <c r="L29" s="5"/>
      <c r="M29" s="5"/>
    </row>
    <row r="30" spans="3:13" ht="15">
      <c r="C30" s="2" t="s">
        <v>155</v>
      </c>
      <c r="D30" s="3"/>
      <c r="E30" s="3"/>
      <c r="F30" s="3"/>
      <c r="G30" s="3"/>
      <c r="H30" s="3"/>
      <c r="I30" s="3"/>
      <c r="J30" s="12"/>
      <c r="K30" s="5"/>
      <c r="L30" s="5"/>
      <c r="M30" s="5"/>
    </row>
    <row r="31" spans="3:13" ht="15">
      <c r="C31" s="2"/>
      <c r="D31" s="3"/>
      <c r="E31" s="3"/>
      <c r="F31" s="3"/>
      <c r="G31" s="3"/>
      <c r="H31" s="3"/>
      <c r="I31" s="3"/>
      <c r="J31" s="12"/>
      <c r="K31" s="5"/>
      <c r="L31" s="5"/>
      <c r="M31" s="5"/>
    </row>
    <row r="32" spans="3:13" ht="15">
      <c r="C32" s="2" t="s">
        <v>156</v>
      </c>
      <c r="D32" s="3"/>
      <c r="E32" s="3"/>
      <c r="F32" s="3"/>
      <c r="G32" s="3"/>
      <c r="H32" s="3" t="s">
        <v>157</v>
      </c>
      <c r="I32" s="3"/>
      <c r="J32" s="12"/>
      <c r="K32" s="5"/>
      <c r="L32" s="5"/>
      <c r="M32" s="5"/>
    </row>
    <row r="33" spans="3:13" ht="15">
      <c r="C33" s="2"/>
      <c r="D33" s="3"/>
      <c r="E33" s="3"/>
      <c r="F33" s="3"/>
      <c r="G33" s="3"/>
      <c r="H33" s="3"/>
      <c r="I33" s="3"/>
      <c r="J33" s="12"/>
      <c r="K33" s="5"/>
      <c r="L33" s="5"/>
      <c r="M33" s="5"/>
    </row>
    <row r="34" spans="3:13" ht="15">
      <c r="C34" s="2" t="s">
        <v>158</v>
      </c>
      <c r="D34" s="3"/>
      <c r="E34" s="3"/>
      <c r="F34" s="3"/>
      <c r="G34" s="3"/>
      <c r="H34" s="3"/>
      <c r="I34" s="3"/>
      <c r="J34" s="12"/>
      <c r="K34" s="5"/>
      <c r="L34" s="5"/>
      <c r="M34" s="5"/>
    </row>
    <row r="35" spans="3:13" ht="15">
      <c r="C35" s="2"/>
      <c r="D35" s="3"/>
      <c r="E35" s="3"/>
      <c r="F35" s="3"/>
      <c r="G35" s="3"/>
      <c r="H35" s="3"/>
      <c r="I35" s="3"/>
      <c r="J35" s="12"/>
      <c r="K35" s="5"/>
      <c r="L35" s="5"/>
      <c r="M35" s="5"/>
    </row>
    <row r="36" spans="3:13" ht="15">
      <c r="C36" s="2"/>
      <c r="D36" s="3"/>
      <c r="E36" s="3"/>
      <c r="F36" s="3"/>
      <c r="G36" s="3"/>
      <c r="H36" s="3"/>
      <c r="I36" s="3"/>
      <c r="J36" s="12"/>
      <c r="K36" s="5"/>
      <c r="L36" s="5"/>
      <c r="M36" s="5"/>
    </row>
    <row r="37" spans="3:13" ht="15">
      <c r="C37" s="2" t="s">
        <v>159</v>
      </c>
      <c r="D37" s="3"/>
      <c r="E37" s="3"/>
      <c r="F37" s="3"/>
      <c r="G37" s="3"/>
      <c r="H37" s="3"/>
      <c r="I37" s="3"/>
      <c r="J37" s="12"/>
      <c r="K37" s="5"/>
      <c r="L37" s="5"/>
      <c r="M37" s="5"/>
    </row>
    <row r="38" spans="3:13" ht="15">
      <c r="C38" s="2"/>
      <c r="D38" s="3"/>
      <c r="E38" s="3"/>
      <c r="F38" s="3"/>
      <c r="G38" s="3"/>
      <c r="H38" s="91" t="s">
        <v>182</v>
      </c>
      <c r="I38" s="3"/>
      <c r="J38" s="12"/>
      <c r="K38" s="5"/>
      <c r="L38" s="5"/>
      <c r="M38" s="5"/>
    </row>
    <row r="39" spans="3:13" ht="15">
      <c r="C39" s="2"/>
      <c r="D39" s="3"/>
      <c r="E39" s="3"/>
      <c r="F39" s="3"/>
      <c r="G39" s="3"/>
      <c r="H39" s="91" t="s">
        <v>183</v>
      </c>
      <c r="I39" s="3"/>
      <c r="J39" s="12"/>
      <c r="K39" s="5"/>
      <c r="L39" s="5"/>
      <c r="M39" s="5"/>
    </row>
    <row r="40" spans="3:13" ht="15">
      <c r="C40" s="2"/>
      <c r="D40" s="3"/>
      <c r="E40" s="3"/>
      <c r="F40" s="3"/>
      <c r="G40" s="3"/>
      <c r="H40" s="3"/>
      <c r="I40" s="3"/>
      <c r="J40" s="12"/>
      <c r="K40" s="5"/>
      <c r="L40" s="5"/>
      <c r="M40" s="5"/>
    </row>
    <row r="41" spans="3:13" ht="15">
      <c r="C41" s="2" t="s">
        <v>160</v>
      </c>
      <c r="D41" s="3"/>
      <c r="E41" s="3"/>
      <c r="F41" s="3"/>
      <c r="G41" s="3"/>
      <c r="H41" s="17">
        <v>41726</v>
      </c>
      <c r="I41" s="3"/>
      <c r="J41" s="12"/>
      <c r="K41" s="5"/>
      <c r="L41" s="5"/>
      <c r="M41" s="5"/>
    </row>
    <row r="42" spans="3:13" ht="15.75" thickBot="1">
      <c r="C42" s="4"/>
      <c r="D42" s="13"/>
      <c r="E42" s="13"/>
      <c r="F42" s="13"/>
      <c r="G42" s="13"/>
      <c r="H42" s="13"/>
      <c r="I42" s="13"/>
      <c r="J42" s="14"/>
      <c r="K42" s="5"/>
      <c r="L42" s="5"/>
      <c r="M42" s="5"/>
    </row>
    <row r="43" spans="3:13" ht="1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3:13" ht="1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sheetProtection/>
  <printOptions/>
  <pageMargins left="0.41" right="0.48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PageLayoutView="0" workbookViewId="0" topLeftCell="A19">
      <selection activeCell="A1" sqref="A1:A16384"/>
    </sheetView>
  </sheetViews>
  <sheetFormatPr defaultColWidth="9.140625" defaultRowHeight="12.75"/>
  <cols>
    <col min="1" max="1" width="4.421875" style="18" customWidth="1"/>
    <col min="2" max="2" width="48.140625" style="18" customWidth="1"/>
    <col min="3" max="3" width="8.7109375" style="18" customWidth="1"/>
    <col min="4" max="4" width="14.421875" style="18" customWidth="1"/>
    <col min="5" max="5" width="16.140625" style="18" customWidth="1"/>
    <col min="6" max="6" width="9.140625" style="18" customWidth="1"/>
    <col min="7" max="7" width="13.140625" style="18" bestFit="1" customWidth="1"/>
    <col min="8" max="16384" width="9.140625" style="18" customWidth="1"/>
  </cols>
  <sheetData>
    <row r="1" ht="15.75">
      <c r="B1" s="29" t="s">
        <v>185</v>
      </c>
    </row>
    <row r="2" ht="16.5" thickBot="1"/>
    <row r="3" spans="1:5" ht="33" thickBot="1" thickTop="1">
      <c r="A3" s="59" t="s">
        <v>0</v>
      </c>
      <c r="B3" s="60" t="s">
        <v>1</v>
      </c>
      <c r="C3" s="60" t="s">
        <v>2</v>
      </c>
      <c r="D3" s="61" t="s">
        <v>176</v>
      </c>
      <c r="E3" s="62" t="s">
        <v>177</v>
      </c>
    </row>
    <row r="4" spans="1:5" ht="16.5" thickTop="1">
      <c r="A4" s="55" t="s">
        <v>3</v>
      </c>
      <c r="B4" s="56" t="s">
        <v>4</v>
      </c>
      <c r="C4" s="57"/>
      <c r="D4" s="58">
        <f>SUM(D5+D9+D17)</f>
        <v>84122328.092</v>
      </c>
      <c r="E4" s="58">
        <f>SUM(E5+E9+E17)</f>
        <v>68071108.09200001</v>
      </c>
    </row>
    <row r="5" spans="1:5" ht="15.75">
      <c r="A5" s="48"/>
      <c r="B5" s="25" t="s">
        <v>8</v>
      </c>
      <c r="C5" s="23"/>
      <c r="D5" s="26">
        <f>SUM(D6+D7)</f>
        <v>25582112</v>
      </c>
      <c r="E5" s="26">
        <f>SUM(E6+E7)</f>
        <v>31532761.092</v>
      </c>
    </row>
    <row r="6" spans="1:5" ht="15.75">
      <c r="A6" s="48"/>
      <c r="B6" s="23" t="s">
        <v>5</v>
      </c>
      <c r="C6" s="23"/>
      <c r="D6" s="24">
        <v>21412</v>
      </c>
      <c r="E6" s="24">
        <v>68166.5</v>
      </c>
    </row>
    <row r="7" spans="1:5" ht="15.75">
      <c r="A7" s="48"/>
      <c r="B7" s="23" t="s">
        <v>6</v>
      </c>
      <c r="C7" s="23"/>
      <c r="D7" s="24">
        <v>25560700</v>
      </c>
      <c r="E7" s="24">
        <v>31464594.592</v>
      </c>
    </row>
    <row r="8" spans="1:5" ht="15.75">
      <c r="A8" s="48"/>
      <c r="B8" s="25" t="s">
        <v>7</v>
      </c>
      <c r="C8" s="23"/>
      <c r="D8" s="23"/>
      <c r="E8" s="24"/>
    </row>
    <row r="9" spans="1:5" ht="15.75">
      <c r="A9" s="48"/>
      <c r="B9" s="25" t="s">
        <v>9</v>
      </c>
      <c r="C9" s="23"/>
      <c r="D9" s="26">
        <f>SUM(D10:D16)</f>
        <v>58540216.09199999</v>
      </c>
      <c r="E9" s="26">
        <f>SUM(E10:E16)</f>
        <v>36538347</v>
      </c>
    </row>
    <row r="10" spans="1:5" ht="15.75">
      <c r="A10" s="48"/>
      <c r="B10" s="23" t="s">
        <v>10</v>
      </c>
      <c r="C10" s="23"/>
      <c r="D10" s="24">
        <v>51736613.291999996</v>
      </c>
      <c r="E10" s="24">
        <v>31740500</v>
      </c>
    </row>
    <row r="11" spans="1:5" ht="15.75">
      <c r="A11" s="48"/>
      <c r="B11" s="23" t="s">
        <v>39</v>
      </c>
      <c r="C11" s="23"/>
      <c r="D11" s="23"/>
      <c r="E11" s="24"/>
    </row>
    <row r="12" spans="1:5" ht="15.75">
      <c r="A12" s="48"/>
      <c r="B12" s="23" t="s">
        <v>11</v>
      </c>
      <c r="C12" s="23"/>
      <c r="D12" s="23"/>
      <c r="E12" s="24"/>
    </row>
    <row r="13" spans="1:5" ht="15.75">
      <c r="A13" s="48"/>
      <c r="B13" s="23" t="s">
        <v>12</v>
      </c>
      <c r="C13" s="23"/>
      <c r="D13" s="24">
        <v>6803602.800000001</v>
      </c>
      <c r="E13" s="24">
        <v>4797847</v>
      </c>
    </row>
    <row r="14" spans="1:5" ht="15.75">
      <c r="A14" s="48"/>
      <c r="B14" s="23" t="s">
        <v>13</v>
      </c>
      <c r="C14" s="23"/>
      <c r="D14" s="23"/>
      <c r="E14" s="24"/>
    </row>
    <row r="15" spans="1:5" ht="15.75">
      <c r="A15" s="48"/>
      <c r="B15" s="23" t="s">
        <v>14</v>
      </c>
      <c r="C15" s="23"/>
      <c r="D15" s="23"/>
      <c r="E15" s="24"/>
    </row>
    <row r="16" spans="1:5" ht="15.75">
      <c r="A16" s="48"/>
      <c r="B16" s="23" t="s">
        <v>14</v>
      </c>
      <c r="C16" s="23"/>
      <c r="D16" s="23"/>
      <c r="E16" s="24"/>
    </row>
    <row r="17" spans="1:5" ht="15.75">
      <c r="A17" s="48"/>
      <c r="B17" s="25" t="s">
        <v>15</v>
      </c>
      <c r="C17" s="23"/>
      <c r="D17" s="23"/>
      <c r="E17" s="24"/>
    </row>
    <row r="18" spans="1:5" ht="15.75">
      <c r="A18" s="48"/>
      <c r="B18" s="23" t="s">
        <v>16</v>
      </c>
      <c r="C18" s="23"/>
      <c r="D18" s="128" t="s">
        <v>190</v>
      </c>
      <c r="E18" s="128" t="s">
        <v>190</v>
      </c>
    </row>
    <row r="19" spans="1:5" ht="15.75">
      <c r="A19" s="48"/>
      <c r="B19" s="23" t="s">
        <v>17</v>
      </c>
      <c r="C19" s="23"/>
      <c r="D19" s="128" t="s">
        <v>190</v>
      </c>
      <c r="E19" s="128" t="s">
        <v>190</v>
      </c>
    </row>
    <row r="20" spans="1:5" ht="15.75">
      <c r="A20" s="48"/>
      <c r="B20" s="23" t="s">
        <v>18</v>
      </c>
      <c r="C20" s="23"/>
      <c r="D20" s="128" t="s">
        <v>190</v>
      </c>
      <c r="E20" s="128" t="s">
        <v>190</v>
      </c>
    </row>
    <row r="21" spans="1:5" ht="15.75">
      <c r="A21" s="48"/>
      <c r="B21" s="23" t="s">
        <v>19</v>
      </c>
      <c r="C21" s="23"/>
      <c r="D21" s="128" t="s">
        <v>190</v>
      </c>
      <c r="E21" s="128" t="s">
        <v>190</v>
      </c>
    </row>
    <row r="22" spans="1:5" ht="15.75">
      <c r="A22" s="48"/>
      <c r="B22" s="23" t="s">
        <v>20</v>
      </c>
      <c r="C22" s="23"/>
      <c r="D22" s="128" t="s">
        <v>190</v>
      </c>
      <c r="E22" s="128" t="s">
        <v>190</v>
      </c>
    </row>
    <row r="23" spans="1:5" ht="15.75">
      <c r="A23" s="48"/>
      <c r="B23" s="23" t="s">
        <v>21</v>
      </c>
      <c r="C23" s="23"/>
      <c r="D23" s="128" t="s">
        <v>190</v>
      </c>
      <c r="E23" s="128" t="s">
        <v>190</v>
      </c>
    </row>
    <row r="24" spans="1:5" ht="15.75">
      <c r="A24" s="48"/>
      <c r="B24" s="23" t="s">
        <v>14</v>
      </c>
      <c r="C24" s="23"/>
      <c r="D24" s="23"/>
      <c r="E24" s="24"/>
    </row>
    <row r="25" spans="1:5" ht="15.75">
      <c r="A25" s="48"/>
      <c r="B25" s="25" t="s">
        <v>22</v>
      </c>
      <c r="C25" s="23"/>
      <c r="D25" s="23"/>
      <c r="E25" s="24"/>
    </row>
    <row r="26" spans="1:5" ht="15.75">
      <c r="A26" s="48"/>
      <c r="B26" s="25" t="s">
        <v>23</v>
      </c>
      <c r="C26" s="23"/>
      <c r="D26" s="23"/>
      <c r="E26" s="24"/>
    </row>
    <row r="27" spans="1:5" ht="15.75">
      <c r="A27" s="48"/>
      <c r="B27" s="25" t="s">
        <v>24</v>
      </c>
      <c r="C27" s="23"/>
      <c r="D27" s="23"/>
      <c r="E27" s="24"/>
    </row>
    <row r="28" spans="1:5" ht="15.75">
      <c r="A28" s="48"/>
      <c r="B28" s="23" t="s">
        <v>25</v>
      </c>
      <c r="C28" s="23"/>
      <c r="D28" s="23"/>
      <c r="E28" s="24"/>
    </row>
    <row r="29" spans="1:5" ht="15.75">
      <c r="A29" s="48"/>
      <c r="B29" s="23" t="s">
        <v>14</v>
      </c>
      <c r="C29" s="23"/>
      <c r="D29" s="23"/>
      <c r="E29" s="24"/>
    </row>
    <row r="30" spans="1:5" ht="15.75">
      <c r="A30" s="47" t="s">
        <v>26</v>
      </c>
      <c r="B30" s="21" t="s">
        <v>27</v>
      </c>
      <c r="C30" s="23"/>
      <c r="D30" s="26">
        <f>SUM(D31+D32+D37+D38+D39+D40)</f>
        <v>13712230.4</v>
      </c>
      <c r="E30" s="26">
        <v>17115013</v>
      </c>
    </row>
    <row r="31" spans="1:5" ht="15.75">
      <c r="A31" s="48"/>
      <c r="B31" s="25" t="s">
        <v>28</v>
      </c>
      <c r="C31" s="23"/>
      <c r="D31" s="23"/>
      <c r="E31" s="24"/>
    </row>
    <row r="32" spans="1:5" ht="15.75">
      <c r="A32" s="48"/>
      <c r="B32" s="25" t="s">
        <v>29</v>
      </c>
      <c r="C32" s="23"/>
      <c r="D32" s="26">
        <f>SUM(D33:D36)</f>
        <v>13712230.4</v>
      </c>
      <c r="E32" s="26">
        <v>17115013</v>
      </c>
    </row>
    <row r="33" spans="1:5" ht="15.75">
      <c r="A33" s="48"/>
      <c r="B33" s="23" t="s">
        <v>30</v>
      </c>
      <c r="C33" s="23"/>
      <c r="D33" s="24">
        <v>101100</v>
      </c>
      <c r="E33" s="24">
        <v>101100</v>
      </c>
    </row>
    <row r="34" spans="1:5" ht="15.75">
      <c r="A34" s="48"/>
      <c r="B34" s="23" t="s">
        <v>31</v>
      </c>
      <c r="C34" s="23"/>
      <c r="D34" s="23"/>
      <c r="E34" s="24"/>
    </row>
    <row r="35" spans="1:7" ht="15.75">
      <c r="A35" s="48"/>
      <c r="B35" s="23" t="s">
        <v>32</v>
      </c>
      <c r="C35" s="23"/>
      <c r="D35" s="30">
        <v>13611130.4</v>
      </c>
      <c r="E35" s="24">
        <v>17013913</v>
      </c>
      <c r="G35" s="32"/>
    </row>
    <row r="36" spans="1:5" ht="15.75">
      <c r="A36" s="48"/>
      <c r="B36" s="23" t="s">
        <v>33</v>
      </c>
      <c r="C36" s="23"/>
      <c r="D36" s="23"/>
      <c r="E36" s="24"/>
    </row>
    <row r="37" spans="1:5" ht="15.75">
      <c r="A37" s="48"/>
      <c r="B37" s="25" t="s">
        <v>34</v>
      </c>
      <c r="C37" s="23"/>
      <c r="D37" s="23"/>
      <c r="E37" s="24"/>
    </row>
    <row r="38" spans="1:5" ht="15.75">
      <c r="A38" s="48"/>
      <c r="B38" s="25" t="s">
        <v>35</v>
      </c>
      <c r="C38" s="23"/>
      <c r="D38" s="23"/>
      <c r="E38" s="24"/>
    </row>
    <row r="39" spans="1:5" ht="15.75">
      <c r="A39" s="48"/>
      <c r="B39" s="25" t="s">
        <v>36</v>
      </c>
      <c r="C39" s="23"/>
      <c r="D39" s="23"/>
      <c r="E39" s="24"/>
    </row>
    <row r="40" spans="1:5" ht="16.5" thickBot="1">
      <c r="A40" s="51"/>
      <c r="B40" s="52" t="s">
        <v>37</v>
      </c>
      <c r="C40" s="53"/>
      <c r="D40" s="53"/>
      <c r="E40" s="54"/>
    </row>
    <row r="41" spans="1:5" ht="33.75" customHeight="1" thickBot="1">
      <c r="A41" s="98"/>
      <c r="B41" s="99" t="s">
        <v>38</v>
      </c>
      <c r="C41" s="100"/>
      <c r="D41" s="101">
        <f>SUM(D4++D30)</f>
        <v>97834558.492</v>
      </c>
      <c r="E41" s="101">
        <f>SUM(E4++E30)</f>
        <v>85186121.09200001</v>
      </c>
    </row>
    <row r="42" spans="1:8" ht="15.75">
      <c r="A42" s="20"/>
      <c r="B42" s="20"/>
      <c r="C42" s="20"/>
      <c r="D42" s="20"/>
      <c r="E42" s="20"/>
      <c r="F42" s="20"/>
      <c r="G42" s="20"/>
      <c r="H42" s="20"/>
    </row>
    <row r="43" spans="1:8" ht="15.75">
      <c r="A43" s="20"/>
      <c r="B43" s="20"/>
      <c r="C43" s="20"/>
      <c r="D43" s="20"/>
      <c r="E43" s="64"/>
      <c r="F43" s="20"/>
      <c r="G43" s="20"/>
      <c r="H43" s="20"/>
    </row>
    <row r="46" ht="15.75">
      <c r="D46" s="32"/>
    </row>
  </sheetData>
  <sheetProtection/>
  <printOptions/>
  <pageMargins left="0.2" right="0.25" top="0.42" bottom="0.47" header="0.02" footer="0.2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3"/>
  <sheetViews>
    <sheetView zoomScale="75" zoomScaleNormal="75" zoomScalePageLayoutView="0" workbookViewId="0" topLeftCell="A1">
      <selection activeCell="G10" sqref="G10"/>
    </sheetView>
  </sheetViews>
  <sheetFormatPr defaultColWidth="9.140625" defaultRowHeight="12.75"/>
  <cols>
    <col min="1" max="1" width="3.140625" style="0" customWidth="1"/>
    <col min="2" max="2" width="48.140625" style="0" customWidth="1"/>
    <col min="3" max="3" width="8.7109375" style="0" customWidth="1"/>
    <col min="4" max="5" width="15.7109375" style="0" customWidth="1"/>
    <col min="7" max="7" width="14.8515625" style="0" bestFit="1" customWidth="1"/>
  </cols>
  <sheetData>
    <row r="1" spans="1:10" ht="15.75">
      <c r="A1" s="20"/>
      <c r="B1" s="28" t="s">
        <v>179</v>
      </c>
      <c r="C1" s="20"/>
      <c r="D1" s="20"/>
      <c r="E1" s="20"/>
      <c r="F1" s="5"/>
      <c r="G1" s="5"/>
      <c r="H1" s="5"/>
      <c r="I1" s="5"/>
      <c r="J1" s="5"/>
    </row>
    <row r="2" spans="1:10" ht="16.5" thickBot="1">
      <c r="A2" s="20"/>
      <c r="B2" s="20"/>
      <c r="C2" s="20"/>
      <c r="D2" s="20"/>
      <c r="E2" s="20"/>
      <c r="F2" s="5"/>
      <c r="G2" s="5"/>
      <c r="H2" s="5"/>
      <c r="I2" s="5"/>
      <c r="J2" s="5"/>
    </row>
    <row r="3" spans="1:10" ht="33" thickBot="1" thickTop="1">
      <c r="A3" s="95" t="s">
        <v>0</v>
      </c>
      <c r="B3" s="96" t="s">
        <v>40</v>
      </c>
      <c r="C3" s="97" t="s">
        <v>2</v>
      </c>
      <c r="D3" s="61" t="s">
        <v>176</v>
      </c>
      <c r="E3" s="62" t="s">
        <v>177</v>
      </c>
      <c r="F3" s="5"/>
      <c r="G3" s="5"/>
      <c r="H3" s="5"/>
      <c r="I3" s="5"/>
      <c r="J3" s="5"/>
    </row>
    <row r="4" spans="1:10" ht="15.75">
      <c r="A4" s="103" t="s">
        <v>3</v>
      </c>
      <c r="B4" s="104" t="s">
        <v>41</v>
      </c>
      <c r="C4" s="105"/>
      <c r="D4" s="106">
        <f>SUM(D5+D6+D9)</f>
        <v>1491619.4700000004</v>
      </c>
      <c r="E4" s="107">
        <v>2864817.3</v>
      </c>
      <c r="F4" s="5"/>
      <c r="G4" s="5"/>
      <c r="H4" s="5"/>
      <c r="I4" s="5"/>
      <c r="J4" s="5"/>
    </row>
    <row r="5" spans="1:10" ht="15.75">
      <c r="A5" s="108"/>
      <c r="B5" s="25" t="s">
        <v>42</v>
      </c>
      <c r="C5" s="23"/>
      <c r="D5" s="23"/>
      <c r="E5" s="109"/>
      <c r="F5" s="5"/>
      <c r="G5" s="5"/>
      <c r="H5" s="5"/>
      <c r="I5" s="5"/>
      <c r="J5" s="5"/>
    </row>
    <row r="6" spans="1:10" ht="15.75">
      <c r="A6" s="108"/>
      <c r="B6" s="25" t="s">
        <v>43</v>
      </c>
      <c r="C6" s="23"/>
      <c r="D6" s="90">
        <f>D7</f>
        <v>850700</v>
      </c>
      <c r="E6" s="110">
        <v>1719278</v>
      </c>
      <c r="F6" s="5"/>
      <c r="G6" s="5"/>
      <c r="H6" s="5"/>
      <c r="I6" s="5"/>
      <c r="J6" s="5"/>
    </row>
    <row r="7" spans="1:10" ht="15.75">
      <c r="A7" s="108"/>
      <c r="B7" s="23" t="s">
        <v>44</v>
      </c>
      <c r="C7" s="23"/>
      <c r="D7" s="24">
        <v>850700</v>
      </c>
      <c r="E7" s="111">
        <v>1719278</v>
      </c>
      <c r="F7" s="5"/>
      <c r="G7" s="5"/>
      <c r="H7" s="5"/>
      <c r="I7" s="5"/>
      <c r="J7" s="5"/>
    </row>
    <row r="8" spans="1:10" ht="15.75">
      <c r="A8" s="108"/>
      <c r="B8" s="25" t="s">
        <v>45</v>
      </c>
      <c r="C8" s="23"/>
      <c r="D8" s="23"/>
      <c r="E8" s="109"/>
      <c r="F8" s="5"/>
      <c r="G8" s="5"/>
      <c r="H8" s="5"/>
      <c r="I8" s="5"/>
      <c r="J8" s="5"/>
    </row>
    <row r="9" spans="1:10" ht="15.75">
      <c r="A9" s="108"/>
      <c r="B9" s="25" t="s">
        <v>46</v>
      </c>
      <c r="C9" s="23"/>
      <c r="D9" s="26">
        <f>SUM(D10:D21)</f>
        <v>640919.4700000004</v>
      </c>
      <c r="E9" s="112">
        <v>1145539.2999999998</v>
      </c>
      <c r="F9" s="5"/>
      <c r="G9" s="5"/>
      <c r="H9" s="5"/>
      <c r="I9" s="5"/>
      <c r="J9" s="5"/>
    </row>
    <row r="10" spans="1:10" ht="15.75">
      <c r="A10" s="108"/>
      <c r="B10" s="23" t="s">
        <v>47</v>
      </c>
      <c r="C10" s="23"/>
      <c r="D10" s="23"/>
      <c r="E10" s="109"/>
      <c r="F10" s="5"/>
      <c r="G10" s="5"/>
      <c r="H10" s="5"/>
      <c r="I10" s="5"/>
      <c r="J10" s="5"/>
    </row>
    <row r="11" spans="1:10" ht="15.75">
      <c r="A11" s="108"/>
      <c r="B11" s="23" t="s">
        <v>48</v>
      </c>
      <c r="C11" s="23"/>
      <c r="D11" s="23"/>
      <c r="E11" s="109"/>
      <c r="F11" s="5"/>
      <c r="G11" s="5"/>
      <c r="H11" s="5"/>
      <c r="I11" s="5"/>
      <c r="J11" s="5"/>
    </row>
    <row r="12" spans="1:10" ht="15.75">
      <c r="A12" s="108"/>
      <c r="B12" s="23" t="s">
        <v>49</v>
      </c>
      <c r="C12" s="23"/>
      <c r="D12" s="24">
        <v>133362</v>
      </c>
      <c r="E12" s="111">
        <v>99630.9</v>
      </c>
      <c r="F12" s="5"/>
      <c r="G12" s="5"/>
      <c r="H12" s="5"/>
      <c r="I12" s="5"/>
      <c r="J12" s="5"/>
    </row>
    <row r="13" spans="1:10" ht="15.75">
      <c r="A13" s="108"/>
      <c r="B13" s="23" t="s">
        <v>50</v>
      </c>
      <c r="C13" s="23"/>
      <c r="D13" s="24">
        <v>7500</v>
      </c>
      <c r="E13" s="111">
        <v>27710</v>
      </c>
      <c r="F13" s="5"/>
      <c r="G13" s="5"/>
      <c r="H13" s="5"/>
      <c r="I13" s="5"/>
      <c r="J13" s="5"/>
    </row>
    <row r="14" spans="1:10" ht="15.75">
      <c r="A14" s="108"/>
      <c r="B14" s="23" t="s">
        <v>51</v>
      </c>
      <c r="C14" s="23"/>
      <c r="D14" s="24">
        <v>500057.47000000044</v>
      </c>
      <c r="E14" s="111">
        <v>1018198.3999999999</v>
      </c>
      <c r="F14" s="5"/>
      <c r="G14" s="5"/>
      <c r="H14" s="5"/>
      <c r="I14" s="5"/>
      <c r="J14" s="5"/>
    </row>
    <row r="15" spans="1:10" ht="15.75">
      <c r="A15" s="108"/>
      <c r="B15" s="23" t="s">
        <v>52</v>
      </c>
      <c r="C15" s="23"/>
      <c r="D15" s="23"/>
      <c r="E15" s="109"/>
      <c r="F15" s="5"/>
      <c r="G15" s="5"/>
      <c r="H15" s="5"/>
      <c r="I15" s="5"/>
      <c r="J15" s="5"/>
    </row>
    <row r="16" spans="1:10" ht="15.75">
      <c r="A16" s="108"/>
      <c r="B16" s="23" t="s">
        <v>53</v>
      </c>
      <c r="C16" s="23"/>
      <c r="D16" s="23"/>
      <c r="E16" s="109"/>
      <c r="F16" s="5"/>
      <c r="G16" s="5"/>
      <c r="H16" s="5"/>
      <c r="I16" s="5"/>
      <c r="J16" s="5"/>
    </row>
    <row r="17" spans="1:10" ht="15.75">
      <c r="A17" s="108"/>
      <c r="B17" s="25" t="s">
        <v>13</v>
      </c>
      <c r="C17" s="23"/>
      <c r="D17" s="23"/>
      <c r="E17" s="109"/>
      <c r="F17" s="5"/>
      <c r="G17" s="5"/>
      <c r="H17" s="5"/>
      <c r="I17" s="5"/>
      <c r="J17" s="5"/>
    </row>
    <row r="18" spans="1:10" ht="15.75">
      <c r="A18" s="108"/>
      <c r="B18" s="23" t="s">
        <v>54</v>
      </c>
      <c r="C18" s="23"/>
      <c r="D18" s="23"/>
      <c r="E18" s="109"/>
      <c r="F18" s="5"/>
      <c r="G18" s="5"/>
      <c r="H18" s="5"/>
      <c r="I18" s="5"/>
      <c r="J18" s="5"/>
    </row>
    <row r="19" spans="1:10" ht="15.75">
      <c r="A19" s="108"/>
      <c r="B19" s="23" t="s">
        <v>55</v>
      </c>
      <c r="C19" s="23"/>
      <c r="D19" s="23"/>
      <c r="E19" s="109"/>
      <c r="F19" s="5"/>
      <c r="G19" s="5"/>
      <c r="H19" s="5"/>
      <c r="I19" s="5"/>
      <c r="J19" s="5"/>
    </row>
    <row r="20" spans="1:10" ht="15.75">
      <c r="A20" s="108"/>
      <c r="B20" s="23" t="s">
        <v>56</v>
      </c>
      <c r="C20" s="23"/>
      <c r="D20" s="23"/>
      <c r="E20" s="109"/>
      <c r="F20" s="5"/>
      <c r="G20" s="5"/>
      <c r="H20" s="5"/>
      <c r="I20" s="5"/>
      <c r="J20" s="5"/>
    </row>
    <row r="21" spans="1:10" ht="15.75">
      <c r="A21" s="108"/>
      <c r="B21" s="23" t="s">
        <v>57</v>
      </c>
      <c r="C21" s="23"/>
      <c r="D21" s="23"/>
      <c r="E21" s="109"/>
      <c r="F21" s="5"/>
      <c r="G21" s="5"/>
      <c r="H21" s="5"/>
      <c r="I21" s="5"/>
      <c r="J21" s="5"/>
    </row>
    <row r="22" spans="1:10" ht="15.75">
      <c r="A22" s="113" t="s">
        <v>26</v>
      </c>
      <c r="B22" s="25" t="s">
        <v>58</v>
      </c>
      <c r="C22" s="23"/>
      <c r="D22" s="26">
        <f>SUM(D23:D28)</f>
        <v>776013</v>
      </c>
      <c r="E22" s="112">
        <v>776013</v>
      </c>
      <c r="F22" s="5"/>
      <c r="G22" s="5"/>
      <c r="H22" s="5"/>
      <c r="I22" s="5"/>
      <c r="J22" s="5"/>
    </row>
    <row r="23" spans="1:10" ht="15.75">
      <c r="A23" s="108"/>
      <c r="B23" s="23" t="s">
        <v>59</v>
      </c>
      <c r="C23" s="23"/>
      <c r="D23" s="23"/>
      <c r="E23" s="109"/>
      <c r="F23" s="5"/>
      <c r="G23" s="5"/>
      <c r="H23" s="5"/>
      <c r="I23" s="5"/>
      <c r="J23" s="5"/>
    </row>
    <row r="24" spans="1:10" ht="15.75">
      <c r="A24" s="108"/>
      <c r="B24" s="23" t="s">
        <v>60</v>
      </c>
      <c r="C24" s="23"/>
      <c r="D24" s="23"/>
      <c r="E24" s="109"/>
      <c r="F24" s="5"/>
      <c r="G24" s="5"/>
      <c r="H24" s="5"/>
      <c r="I24" s="5"/>
      <c r="J24" s="5"/>
    </row>
    <row r="25" spans="1:10" ht="15.75">
      <c r="A25" s="108"/>
      <c r="B25" s="25" t="s">
        <v>61</v>
      </c>
      <c r="C25" s="23"/>
      <c r="D25" s="23"/>
      <c r="E25" s="109"/>
      <c r="F25" s="5"/>
      <c r="G25" s="5"/>
      <c r="H25" s="5"/>
      <c r="I25" s="5"/>
      <c r="J25" s="5"/>
    </row>
    <row r="26" spans="1:10" ht="15.75">
      <c r="A26" s="108"/>
      <c r="B26" s="25" t="s">
        <v>62</v>
      </c>
      <c r="C26" s="23"/>
      <c r="D26" s="23"/>
      <c r="E26" s="109"/>
      <c r="F26" s="5"/>
      <c r="G26" s="5"/>
      <c r="H26" s="5"/>
      <c r="I26" s="5"/>
      <c r="J26" s="5"/>
    </row>
    <row r="27" spans="1:10" ht="15.75">
      <c r="A27" s="108"/>
      <c r="B27" s="25" t="s">
        <v>63</v>
      </c>
      <c r="C27" s="23"/>
      <c r="D27" s="23"/>
      <c r="E27" s="109"/>
      <c r="F27" s="5"/>
      <c r="G27" s="5"/>
      <c r="H27" s="5"/>
      <c r="I27" s="5"/>
      <c r="J27" s="5"/>
    </row>
    <row r="28" spans="1:10" ht="15.75">
      <c r="A28" s="108"/>
      <c r="B28" s="23" t="s">
        <v>64</v>
      </c>
      <c r="C28" s="23"/>
      <c r="D28" s="30">
        <v>776013</v>
      </c>
      <c r="E28" s="114">
        <v>776013</v>
      </c>
      <c r="F28" s="5"/>
      <c r="G28" s="5"/>
      <c r="H28" s="5"/>
      <c r="I28" s="5"/>
      <c r="J28" s="5"/>
    </row>
    <row r="29" spans="1:10" ht="15.75">
      <c r="A29" s="113"/>
      <c r="B29" s="25" t="s">
        <v>65</v>
      </c>
      <c r="C29" s="23"/>
      <c r="D29" s="26">
        <f>SUM(D4+D22)</f>
        <v>2267632.4700000007</v>
      </c>
      <c r="E29" s="112">
        <v>3640830.3</v>
      </c>
      <c r="F29" s="5"/>
      <c r="G29" s="5"/>
      <c r="H29" s="5"/>
      <c r="I29" s="5"/>
      <c r="J29" s="5"/>
    </row>
    <row r="30" spans="1:10" ht="15.75">
      <c r="A30" s="115" t="s">
        <v>66</v>
      </c>
      <c r="B30" s="21" t="s">
        <v>67</v>
      </c>
      <c r="C30" s="23"/>
      <c r="D30" s="26">
        <f>SUM(D31:D40)</f>
        <v>95566926.022</v>
      </c>
      <c r="E30" s="112">
        <v>81545290.792</v>
      </c>
      <c r="F30" s="5"/>
      <c r="G30" s="5"/>
      <c r="H30" s="5"/>
      <c r="I30" s="5"/>
      <c r="J30" s="5"/>
    </row>
    <row r="31" spans="1:10" ht="15.75">
      <c r="A31" s="108"/>
      <c r="B31" s="25" t="s">
        <v>68</v>
      </c>
      <c r="C31" s="23"/>
      <c r="D31" s="23"/>
      <c r="E31" s="109"/>
      <c r="F31" s="5"/>
      <c r="G31" s="5"/>
      <c r="H31" s="5"/>
      <c r="I31" s="5"/>
      <c r="J31" s="5"/>
    </row>
    <row r="32" spans="1:10" ht="15.75">
      <c r="A32" s="108"/>
      <c r="B32" s="25" t="s">
        <v>69</v>
      </c>
      <c r="C32" s="23"/>
      <c r="D32" s="23"/>
      <c r="E32" s="109"/>
      <c r="F32" s="5"/>
      <c r="G32" s="5"/>
      <c r="H32" s="5"/>
      <c r="I32" s="5"/>
      <c r="J32" s="5"/>
    </row>
    <row r="33" spans="1:10" ht="15.75">
      <c r="A33" s="108"/>
      <c r="B33" s="25" t="s">
        <v>70</v>
      </c>
      <c r="C33" s="23"/>
      <c r="D33" s="30">
        <v>32660491.12</v>
      </c>
      <c r="E33" s="114">
        <v>32660491.12</v>
      </c>
      <c r="F33" s="5"/>
      <c r="G33" s="5"/>
      <c r="H33" s="5"/>
      <c r="I33" s="5"/>
      <c r="J33" s="5"/>
    </row>
    <row r="34" spans="1:10" ht="15.75">
      <c r="A34" s="108"/>
      <c r="B34" s="25" t="s">
        <v>71</v>
      </c>
      <c r="C34" s="23"/>
      <c r="D34" s="23"/>
      <c r="E34" s="109"/>
      <c r="F34" s="5"/>
      <c r="G34" s="5"/>
      <c r="H34" s="5"/>
      <c r="I34" s="5"/>
      <c r="J34" s="5"/>
    </row>
    <row r="35" spans="1:10" ht="15.75">
      <c r="A35" s="108"/>
      <c r="B35" s="25" t="s">
        <v>72</v>
      </c>
      <c r="C35" s="23"/>
      <c r="D35" s="23"/>
      <c r="E35" s="109"/>
      <c r="F35" s="5"/>
      <c r="G35" s="5"/>
      <c r="H35" s="5"/>
      <c r="I35" s="5"/>
      <c r="J35" s="5"/>
    </row>
    <row r="36" spans="1:10" ht="15.75">
      <c r="A36" s="108"/>
      <c r="B36" s="25" t="s">
        <v>73</v>
      </c>
      <c r="C36" s="23"/>
      <c r="D36" s="23"/>
      <c r="E36" s="109"/>
      <c r="F36" s="5"/>
      <c r="G36" s="5"/>
      <c r="H36" s="5"/>
      <c r="I36" s="5"/>
      <c r="J36" s="5"/>
    </row>
    <row r="37" spans="1:10" ht="15.75">
      <c r="A37" s="108"/>
      <c r="B37" s="25" t="s">
        <v>74</v>
      </c>
      <c r="C37" s="23"/>
      <c r="D37" s="23"/>
      <c r="E37" s="109"/>
      <c r="F37" s="5"/>
      <c r="G37" s="5"/>
      <c r="H37" s="5"/>
      <c r="I37" s="5"/>
      <c r="J37" s="5"/>
    </row>
    <row r="38" spans="1:10" ht="15.75">
      <c r="A38" s="108"/>
      <c r="B38" s="25" t="s">
        <v>75</v>
      </c>
      <c r="C38" s="23"/>
      <c r="D38" s="23"/>
      <c r="E38" s="109"/>
      <c r="F38" s="5"/>
      <c r="G38" s="31"/>
      <c r="H38" s="5"/>
      <c r="I38" s="5"/>
      <c r="J38" s="5"/>
    </row>
    <row r="39" spans="1:10" ht="15.75">
      <c r="A39" s="108"/>
      <c r="B39" s="25" t="s">
        <v>76</v>
      </c>
      <c r="C39" s="23"/>
      <c r="D39" s="24">
        <v>48884799.672</v>
      </c>
      <c r="E39" s="114">
        <v>27000324.071999997</v>
      </c>
      <c r="F39" s="5"/>
      <c r="G39" s="5"/>
      <c r="H39" s="5"/>
      <c r="I39" s="5"/>
      <c r="J39" s="5"/>
    </row>
    <row r="40" spans="1:10" ht="16.5" thickBot="1">
      <c r="A40" s="116"/>
      <c r="B40" s="117" t="s">
        <v>77</v>
      </c>
      <c r="C40" s="118"/>
      <c r="D40" s="119">
        <v>14021635.230000002</v>
      </c>
      <c r="E40" s="120">
        <v>21884475.6</v>
      </c>
      <c r="F40" s="5"/>
      <c r="G40" s="5"/>
      <c r="H40" s="5"/>
      <c r="I40" s="5"/>
      <c r="J40" s="5"/>
    </row>
    <row r="41" spans="1:10" ht="33.75" customHeight="1" thickBot="1">
      <c r="A41" s="98"/>
      <c r="B41" s="99" t="s">
        <v>78</v>
      </c>
      <c r="C41" s="100"/>
      <c r="D41" s="101">
        <f>SUM(D29+D30)</f>
        <v>97834558.492</v>
      </c>
      <c r="E41" s="102">
        <v>85186121.092</v>
      </c>
      <c r="F41" s="5"/>
      <c r="G41" s="5"/>
      <c r="H41" s="5"/>
      <c r="I41" s="5"/>
      <c r="J41" s="5"/>
    </row>
    <row r="42" spans="1:10" ht="15">
      <c r="A42" s="3"/>
      <c r="B42" s="6"/>
      <c r="C42" s="6"/>
      <c r="D42" s="6"/>
      <c r="E42" s="6"/>
      <c r="F42" s="3"/>
      <c r="G42" s="3"/>
      <c r="H42" s="3"/>
      <c r="I42" s="3"/>
      <c r="J42" s="5"/>
    </row>
    <row r="43" spans="1:10" ht="15">
      <c r="A43" s="3"/>
      <c r="B43" s="6"/>
      <c r="C43" s="6"/>
      <c r="D43" s="6"/>
      <c r="E43" s="6"/>
      <c r="F43" s="3"/>
      <c r="G43" s="3"/>
      <c r="H43" s="3"/>
      <c r="I43" s="3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5">
      <c r="A153" s="5"/>
      <c r="B153" s="5"/>
      <c r="C153" s="5"/>
      <c r="D153" s="5"/>
      <c r="E153" s="5"/>
      <c r="F153" s="5"/>
      <c r="G153" s="5"/>
      <c r="H153" s="5"/>
      <c r="I153" s="5"/>
      <c r="J153" s="5"/>
    </row>
  </sheetData>
  <sheetProtection/>
  <printOptions/>
  <pageMargins left="0.2" right="0.25" top="0.42" bottom="0.47" header="0.02" footer="0.2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4.00390625" style="18" bestFit="1" customWidth="1"/>
    <col min="2" max="2" width="59.00390625" style="18" customWidth="1"/>
    <col min="3" max="3" width="8.140625" style="18" customWidth="1"/>
    <col min="4" max="4" width="14.140625" style="18" customWidth="1"/>
    <col min="5" max="5" width="15.140625" style="18" customWidth="1"/>
    <col min="6" max="6" width="9.140625" style="18" customWidth="1"/>
    <col min="7" max="7" width="11.421875" style="18" customWidth="1"/>
    <col min="8" max="8" width="15.28125" style="18" customWidth="1"/>
    <col min="9" max="9" width="14.421875" style="18" bestFit="1" customWidth="1"/>
    <col min="10" max="16384" width="9.140625" style="18" customWidth="1"/>
  </cols>
  <sheetData>
    <row r="1" spans="2:5" ht="25.5" customHeight="1">
      <c r="B1" s="129" t="s">
        <v>184</v>
      </c>
      <c r="C1" s="129"/>
      <c r="D1" s="129"/>
      <c r="E1" s="129"/>
    </row>
    <row r="2" spans="2:5" ht="30" customHeight="1" thickBot="1">
      <c r="B2" s="130" t="s">
        <v>79</v>
      </c>
      <c r="C2" s="130"/>
      <c r="D2" s="130"/>
      <c r="E2" s="130"/>
    </row>
    <row r="3" spans="1:5" ht="45" customHeight="1" thickBot="1" thickTop="1">
      <c r="A3" s="45" t="s">
        <v>0</v>
      </c>
      <c r="B3" s="46" t="s">
        <v>195</v>
      </c>
      <c r="C3" s="93" t="s">
        <v>2</v>
      </c>
      <c r="D3" s="61" t="s">
        <v>176</v>
      </c>
      <c r="E3" s="62" t="s">
        <v>177</v>
      </c>
    </row>
    <row r="4" spans="1:5" ht="21.75" customHeight="1" thickTop="1">
      <c r="A4" s="47">
        <v>1</v>
      </c>
      <c r="B4" s="22" t="s">
        <v>167</v>
      </c>
      <c r="C4" s="23"/>
      <c r="D4" s="65">
        <v>123438137</v>
      </c>
      <c r="E4" s="24">
        <v>121026811</v>
      </c>
    </row>
    <row r="5" spans="1:9" ht="30" customHeight="1">
      <c r="A5" s="48">
        <v>2</v>
      </c>
      <c r="B5" s="23" t="s">
        <v>80</v>
      </c>
      <c r="C5" s="23"/>
      <c r="D5" s="24">
        <v>14145157</v>
      </c>
      <c r="E5" s="24">
        <v>3791447</v>
      </c>
      <c r="I5" s="32"/>
    </row>
    <row r="6" spans="1:5" ht="32.25" customHeight="1">
      <c r="A6" s="48">
        <v>3</v>
      </c>
      <c r="B6" s="23" t="s">
        <v>81</v>
      </c>
      <c r="C6" s="23"/>
      <c r="D6" s="23"/>
      <c r="E6" s="24"/>
    </row>
    <row r="7" spans="1:9" ht="24.75" customHeight="1">
      <c r="A7" s="48">
        <v>4</v>
      </c>
      <c r="B7" s="23" t="s">
        <v>82</v>
      </c>
      <c r="C7" s="23"/>
      <c r="D7" s="24">
        <f>21495505+5000000</f>
        <v>26495505</v>
      </c>
      <c r="E7" s="24">
        <v>9714619</v>
      </c>
      <c r="I7" s="32"/>
    </row>
    <row r="8" spans="1:5" ht="24.75" customHeight="1">
      <c r="A8" s="48">
        <v>5</v>
      </c>
      <c r="B8" s="23" t="s">
        <v>83</v>
      </c>
      <c r="C8" s="23"/>
      <c r="D8" s="24">
        <f>+D9+D10</f>
        <v>6241232.7</v>
      </c>
      <c r="E8" s="24">
        <f>+E9+E10</f>
        <v>5251500</v>
      </c>
    </row>
    <row r="9" spans="1:5" ht="25.5" customHeight="1">
      <c r="A9" s="48"/>
      <c r="B9" s="23" t="s">
        <v>84</v>
      </c>
      <c r="C9" s="23"/>
      <c r="D9" s="24">
        <v>5348100</v>
      </c>
      <c r="E9" s="24">
        <v>4500000</v>
      </c>
    </row>
    <row r="10" spans="1:5" ht="29.25" customHeight="1">
      <c r="A10" s="48"/>
      <c r="B10" s="23" t="s">
        <v>85</v>
      </c>
      <c r="C10" s="23"/>
      <c r="D10" s="24">
        <v>893132.7</v>
      </c>
      <c r="E10" s="24">
        <v>751500</v>
      </c>
    </row>
    <row r="11" spans="1:5" ht="27.75" customHeight="1">
      <c r="A11" s="48">
        <v>6</v>
      </c>
      <c r="B11" s="23" t="s">
        <v>86</v>
      </c>
      <c r="C11" s="23"/>
      <c r="D11" s="24">
        <v>3402782.6</v>
      </c>
      <c r="E11" s="24">
        <v>2155400</v>
      </c>
    </row>
    <row r="12" spans="1:5" ht="30" customHeight="1">
      <c r="A12" s="48">
        <v>7</v>
      </c>
      <c r="B12" s="23" t="s">
        <v>87</v>
      </c>
      <c r="C12" s="23"/>
      <c r="D12" s="24">
        <f>42876478+42000000</f>
        <v>84876478</v>
      </c>
      <c r="E12" s="24">
        <v>82699315</v>
      </c>
    </row>
    <row r="13" spans="1:5" ht="27.75" customHeight="1">
      <c r="A13" s="63">
        <v>8</v>
      </c>
      <c r="B13" s="25" t="s">
        <v>88</v>
      </c>
      <c r="C13" s="25"/>
      <c r="D13" s="26">
        <f>D12+D11+D8+D7</f>
        <v>121015998.3</v>
      </c>
      <c r="E13" s="26">
        <f>E12+E11+E8+E7</f>
        <v>99820834</v>
      </c>
    </row>
    <row r="14" spans="1:5" ht="27.75" customHeight="1">
      <c r="A14" s="63">
        <v>9</v>
      </c>
      <c r="B14" s="25" t="s">
        <v>89</v>
      </c>
      <c r="C14" s="25"/>
      <c r="D14" s="26">
        <f>D4+D5-D13</f>
        <v>16567295.700000003</v>
      </c>
      <c r="E14" s="26">
        <f>E4+E5-E13</f>
        <v>24997424</v>
      </c>
    </row>
    <row r="15" spans="1:5" ht="24.75" customHeight="1">
      <c r="A15" s="48">
        <v>10</v>
      </c>
      <c r="B15" s="23" t="s">
        <v>90</v>
      </c>
      <c r="C15" s="23"/>
      <c r="D15" s="23"/>
      <c r="E15" s="24"/>
    </row>
    <row r="16" spans="1:10" ht="24" customHeight="1">
      <c r="A16" s="48">
        <v>11</v>
      </c>
      <c r="B16" s="23" t="s">
        <v>91</v>
      </c>
      <c r="C16" s="23"/>
      <c r="D16" s="23"/>
      <c r="E16" s="24"/>
      <c r="I16" s="32"/>
      <c r="J16" s="127"/>
    </row>
    <row r="17" spans="1:5" ht="25.5" customHeight="1">
      <c r="A17" s="63">
        <v>12</v>
      </c>
      <c r="B17" s="25" t="s">
        <v>92</v>
      </c>
      <c r="C17" s="23"/>
      <c r="D17" s="23"/>
      <c r="E17" s="24"/>
    </row>
    <row r="18" spans="1:8" ht="26.25" customHeight="1">
      <c r="A18" s="48"/>
      <c r="B18" s="23" t="s">
        <v>93</v>
      </c>
      <c r="C18" s="23"/>
      <c r="D18" s="24"/>
      <c r="E18" s="24"/>
      <c r="H18" s="32"/>
    </row>
    <row r="19" spans="1:8" ht="25.5" customHeight="1">
      <c r="A19" s="48"/>
      <c r="B19" s="23" t="s">
        <v>94</v>
      </c>
      <c r="C19" s="23"/>
      <c r="D19" s="24">
        <v>853</v>
      </c>
      <c r="E19" s="24">
        <v>56700</v>
      </c>
      <c r="H19" s="19"/>
    </row>
    <row r="20" spans="1:9" ht="21.75" customHeight="1">
      <c r="A20" s="48"/>
      <c r="B20" s="23" t="s">
        <v>95</v>
      </c>
      <c r="C20" s="23"/>
      <c r="D20" s="24">
        <v>-988554</v>
      </c>
      <c r="E20" s="24">
        <v>-738040</v>
      </c>
      <c r="H20" s="32"/>
      <c r="I20" s="32"/>
    </row>
    <row r="21" spans="1:8" ht="21" customHeight="1">
      <c r="A21" s="48"/>
      <c r="B21" s="23" t="s">
        <v>96</v>
      </c>
      <c r="C21" s="23"/>
      <c r="D21" s="24">
        <v>-271123</v>
      </c>
      <c r="E21" s="24"/>
      <c r="H21" s="19"/>
    </row>
    <row r="22" spans="1:8" ht="28.5" customHeight="1">
      <c r="A22" s="63">
        <v>13</v>
      </c>
      <c r="B22" s="25" t="s">
        <v>97</v>
      </c>
      <c r="C22" s="23"/>
      <c r="D22" s="26">
        <f>+D19+D20</f>
        <v>-987701</v>
      </c>
      <c r="E22" s="26">
        <f>+E19+E20</f>
        <v>-681340</v>
      </c>
      <c r="H22" s="32"/>
    </row>
    <row r="23" spans="1:5" ht="30.75" customHeight="1">
      <c r="A23" s="63">
        <v>14</v>
      </c>
      <c r="B23" s="25" t="s">
        <v>98</v>
      </c>
      <c r="C23" s="23"/>
      <c r="D23" s="26">
        <f>D14+D22</f>
        <v>15579594.700000003</v>
      </c>
      <c r="E23" s="26">
        <f>E14+E22</f>
        <v>24316084</v>
      </c>
    </row>
    <row r="24" spans="1:5" ht="28.5" customHeight="1">
      <c r="A24" s="48">
        <v>15</v>
      </c>
      <c r="B24" s="23" t="s">
        <v>99</v>
      </c>
      <c r="C24" s="23"/>
      <c r="D24" s="24">
        <f>D23*0.1</f>
        <v>1557959.4700000004</v>
      </c>
      <c r="E24" s="24">
        <f>E23*0.1</f>
        <v>2431608.4</v>
      </c>
    </row>
    <row r="25" spans="1:5" ht="26.25" customHeight="1">
      <c r="A25" s="48">
        <v>16</v>
      </c>
      <c r="B25" s="25" t="s">
        <v>100</v>
      </c>
      <c r="C25" s="23"/>
      <c r="D25" s="90">
        <f>D23-D24</f>
        <v>14021635.230000002</v>
      </c>
      <c r="E25" s="90">
        <f>E23-E24</f>
        <v>21884475.6</v>
      </c>
    </row>
    <row r="26" spans="1:5" ht="33.75" customHeight="1" thickBot="1">
      <c r="A26" s="49">
        <v>17</v>
      </c>
      <c r="B26" s="50" t="s">
        <v>101</v>
      </c>
      <c r="C26" s="50"/>
      <c r="D26" s="94"/>
      <c r="E26" s="50"/>
    </row>
    <row r="27" spans="1:5" ht="16.5" thickTop="1">
      <c r="A27" s="20"/>
      <c r="B27" s="28"/>
      <c r="C27" s="20"/>
      <c r="D27" s="20"/>
      <c r="E27" s="20"/>
    </row>
    <row r="28" spans="1:5" ht="15.75">
      <c r="A28" s="20"/>
      <c r="B28" s="20"/>
      <c r="C28" s="20"/>
      <c r="D28" s="20"/>
      <c r="E28" s="20"/>
    </row>
    <row r="29" spans="1:5" ht="15.75">
      <c r="A29" s="20"/>
      <c r="B29" s="20"/>
      <c r="C29" s="20"/>
      <c r="D29" s="20"/>
      <c r="E29" s="20"/>
    </row>
    <row r="30" spans="1:5" ht="15.75">
      <c r="A30" s="27"/>
      <c r="B30" s="27"/>
      <c r="C30" s="20"/>
      <c r="D30" s="20"/>
      <c r="E30" s="20"/>
    </row>
    <row r="31" spans="1:5" ht="15.75">
      <c r="A31" s="20"/>
      <c r="B31" s="28"/>
      <c r="C31" s="20"/>
      <c r="D31" s="20"/>
      <c r="E31" s="20"/>
    </row>
    <row r="32" ht="15.75">
      <c r="A32" s="20"/>
    </row>
    <row r="33" ht="15.75">
      <c r="A33" s="20"/>
    </row>
    <row r="34" ht="15.75">
      <c r="A34" s="20"/>
    </row>
    <row r="35" ht="15.75">
      <c r="A35" s="20"/>
    </row>
    <row r="36" ht="15.75">
      <c r="A36" s="20"/>
    </row>
    <row r="37" ht="15.75">
      <c r="A37" s="20"/>
    </row>
    <row r="38" ht="15.75">
      <c r="A38" s="20"/>
    </row>
    <row r="39" ht="15.75">
      <c r="A39" s="20"/>
    </row>
    <row r="40" ht="15.75">
      <c r="A40" s="20"/>
    </row>
    <row r="41" ht="15.75">
      <c r="A41" s="20"/>
    </row>
    <row r="42" ht="15.75">
      <c r="A42" s="20"/>
    </row>
    <row r="43" ht="33.75" customHeight="1">
      <c r="A43" s="20"/>
    </row>
    <row r="44" ht="15.75">
      <c r="A44" s="20"/>
    </row>
    <row r="45" spans="1:9" ht="15.75">
      <c r="A45" s="20"/>
      <c r="F45" s="20"/>
      <c r="G45" s="20"/>
      <c r="H45" s="20"/>
      <c r="I45" s="20"/>
    </row>
    <row r="46" spans="1:9" ht="15.75">
      <c r="A46" s="20"/>
      <c r="F46" s="20"/>
      <c r="G46" s="20"/>
      <c r="H46" s="20"/>
      <c r="I46" s="20"/>
    </row>
  </sheetData>
  <sheetProtection/>
  <mergeCells count="2">
    <mergeCell ref="B1:E1"/>
    <mergeCell ref="B2:E2"/>
  </mergeCells>
  <printOptions/>
  <pageMargins left="0.2" right="0.25" top="0.42" bottom="0.47" header="0.02" footer="0.2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zoomScale="75" zoomScaleNormal="75" zoomScalePageLayoutView="0" workbookViewId="0" topLeftCell="A1">
      <selection activeCell="F13" sqref="F13"/>
    </sheetView>
  </sheetViews>
  <sheetFormatPr defaultColWidth="9.140625" defaultRowHeight="12.75"/>
  <cols>
    <col min="1" max="1" width="5.28125" style="18" customWidth="1"/>
    <col min="2" max="2" width="57.421875" style="18" customWidth="1"/>
    <col min="3" max="3" width="19.140625" style="18" customWidth="1"/>
    <col min="4" max="4" width="19.57421875" style="18" customWidth="1"/>
    <col min="5" max="5" width="16.00390625" style="18" customWidth="1"/>
    <col min="6" max="6" width="14.28125" style="18" bestFit="1" customWidth="1"/>
    <col min="7" max="16384" width="9.140625" style="18" customWidth="1"/>
  </cols>
  <sheetData>
    <row r="1" spans="2:4" ht="25.5" customHeight="1">
      <c r="B1" s="29" t="s">
        <v>186</v>
      </c>
      <c r="C1" s="29"/>
      <c r="D1" s="29"/>
    </row>
    <row r="2" ht="12" customHeight="1" thickBot="1"/>
    <row r="3" spans="1:4" ht="45.75" customHeight="1" thickBot="1" thickTop="1">
      <c r="A3" s="121" t="s">
        <v>0</v>
      </c>
      <c r="B3" s="92" t="s">
        <v>144</v>
      </c>
      <c r="C3" s="122" t="s">
        <v>176</v>
      </c>
      <c r="D3" s="123" t="s">
        <v>177</v>
      </c>
    </row>
    <row r="4" spans="1:4" ht="21.75" customHeight="1">
      <c r="A4" s="103"/>
      <c r="B4" s="104" t="s">
        <v>102</v>
      </c>
      <c r="C4" s="104"/>
      <c r="D4" s="124"/>
    </row>
    <row r="5" spans="1:4" ht="30" customHeight="1">
      <c r="A5" s="108"/>
      <c r="B5" s="23" t="s">
        <v>103</v>
      </c>
      <c r="C5" s="24">
        <v>103552378.4</v>
      </c>
      <c r="D5" s="111">
        <v>116550837.4</v>
      </c>
    </row>
    <row r="6" spans="1:5" ht="32.25" customHeight="1">
      <c r="A6" s="108"/>
      <c r="B6" s="23" t="s">
        <v>104</v>
      </c>
      <c r="C6" s="23">
        <v>-107184595</v>
      </c>
      <c r="D6" s="111">
        <v>-98200647.558</v>
      </c>
      <c r="E6" s="32"/>
    </row>
    <row r="7" spans="1:4" ht="27" customHeight="1">
      <c r="A7" s="108"/>
      <c r="B7" s="23" t="s">
        <v>105</v>
      </c>
      <c r="C7" s="23">
        <v>-853</v>
      </c>
      <c r="D7" s="111">
        <v>56700</v>
      </c>
    </row>
    <row r="8" spans="1:4" ht="25.5" customHeight="1">
      <c r="A8" s="108"/>
      <c r="B8" s="23" t="s">
        <v>106</v>
      </c>
      <c r="C8" s="23">
        <v>-1259677</v>
      </c>
      <c r="D8" s="111">
        <v>-738040</v>
      </c>
    </row>
    <row r="9" spans="1:4" ht="26.25" customHeight="1">
      <c r="A9" s="108"/>
      <c r="B9" s="23" t="s">
        <v>107</v>
      </c>
      <c r="C9" s="23"/>
      <c r="D9" s="111"/>
    </row>
    <row r="10" spans="1:4" ht="29.25" customHeight="1">
      <c r="A10" s="108"/>
      <c r="B10" s="23" t="s">
        <v>108</v>
      </c>
      <c r="C10" s="23">
        <v>-1057902</v>
      </c>
      <c r="D10" s="111">
        <v>-1413410</v>
      </c>
    </row>
    <row r="11" spans="1:4" ht="31.5" customHeight="1">
      <c r="A11" s="108"/>
      <c r="B11" s="23" t="s">
        <v>109</v>
      </c>
      <c r="C11" s="24">
        <f>SUM(C5:C10)</f>
        <v>-5950648.599999994</v>
      </c>
      <c r="D11" s="111">
        <v>16255439.842000008</v>
      </c>
    </row>
    <row r="12" spans="1:4" ht="30" customHeight="1">
      <c r="A12" s="108"/>
      <c r="B12" s="25" t="s">
        <v>110</v>
      </c>
      <c r="C12" s="25"/>
      <c r="D12" s="112"/>
    </row>
    <row r="13" spans="1:4" ht="30" customHeight="1">
      <c r="A13" s="113"/>
      <c r="B13" s="23" t="s">
        <v>111</v>
      </c>
      <c r="C13" s="23"/>
      <c r="D13" s="111"/>
    </row>
    <row r="14" spans="1:4" ht="30" customHeight="1">
      <c r="A14" s="113"/>
      <c r="B14" s="23" t="s">
        <v>112</v>
      </c>
      <c r="C14" s="23"/>
      <c r="D14" s="111"/>
    </row>
    <row r="15" spans="1:6" ht="28.5" customHeight="1">
      <c r="A15" s="108"/>
      <c r="B15" s="23" t="s">
        <v>113</v>
      </c>
      <c r="C15" s="23"/>
      <c r="D15" s="111"/>
      <c r="F15" s="32"/>
    </row>
    <row r="16" spans="1:4" ht="30.75" customHeight="1">
      <c r="A16" s="108"/>
      <c r="B16" s="23" t="s">
        <v>114</v>
      </c>
      <c r="C16" s="23"/>
      <c r="D16" s="111"/>
    </row>
    <row r="17" spans="1:4" ht="29.25" customHeight="1">
      <c r="A17" s="108"/>
      <c r="B17" s="23" t="s">
        <v>115</v>
      </c>
      <c r="C17" s="23"/>
      <c r="D17" s="111"/>
    </row>
    <row r="18" spans="1:4" ht="25.5" customHeight="1">
      <c r="A18" s="108"/>
      <c r="B18" s="23" t="s">
        <v>116</v>
      </c>
      <c r="C18" s="23"/>
      <c r="D18" s="111"/>
    </row>
    <row r="19" spans="1:4" ht="30.75" customHeight="1">
      <c r="A19" s="108"/>
      <c r="B19" s="25" t="s">
        <v>117</v>
      </c>
      <c r="C19" s="25"/>
      <c r="D19" s="112"/>
    </row>
    <row r="20" spans="1:4" ht="22.5" customHeight="1">
      <c r="A20" s="108"/>
      <c r="B20" s="23" t="s">
        <v>118</v>
      </c>
      <c r="C20" s="23"/>
      <c r="D20" s="111"/>
    </row>
    <row r="21" spans="1:4" ht="21.75" customHeight="1">
      <c r="A21" s="108"/>
      <c r="B21" s="23" t="s">
        <v>119</v>
      </c>
      <c r="C21" s="23"/>
      <c r="D21" s="111"/>
    </row>
    <row r="22" spans="1:4" ht="29.25" customHeight="1">
      <c r="A22" s="108"/>
      <c r="B22" s="23" t="s">
        <v>120</v>
      </c>
      <c r="C22" s="23"/>
      <c r="D22" s="111"/>
    </row>
    <row r="23" spans="1:4" ht="22.5" customHeight="1">
      <c r="A23" s="108"/>
      <c r="B23" s="23" t="s">
        <v>121</v>
      </c>
      <c r="C23" s="23"/>
      <c r="D23" s="111"/>
    </row>
    <row r="24" spans="1:4" ht="28.5" customHeight="1">
      <c r="A24" s="108"/>
      <c r="B24" s="23" t="s">
        <v>122</v>
      </c>
      <c r="C24" s="23"/>
      <c r="D24" s="111"/>
    </row>
    <row r="25" spans="1:4" ht="26.25" customHeight="1">
      <c r="A25" s="108"/>
      <c r="B25" s="25" t="s">
        <v>123</v>
      </c>
      <c r="C25" s="26">
        <f>C27-C26</f>
        <v>-5950649.092</v>
      </c>
      <c r="D25" s="112">
        <v>16255439.842</v>
      </c>
    </row>
    <row r="26" spans="1:4" ht="27.75" customHeight="1">
      <c r="A26" s="108"/>
      <c r="B26" s="25" t="s">
        <v>124</v>
      </c>
      <c r="C26" s="26">
        <f>D27</f>
        <v>31532761.092</v>
      </c>
      <c r="D26" s="112">
        <v>15277321.25</v>
      </c>
    </row>
    <row r="27" spans="1:4" ht="22.5" customHeight="1" thickBot="1">
      <c r="A27" s="116"/>
      <c r="B27" s="117" t="s">
        <v>125</v>
      </c>
      <c r="C27" s="125">
        <f>'A K T I VET'!D5</f>
        <v>25582112</v>
      </c>
      <c r="D27" s="126">
        <v>31532761.092</v>
      </c>
    </row>
    <row r="28" spans="1:4" ht="15.75">
      <c r="A28" s="20"/>
      <c r="B28" s="20"/>
      <c r="C28" s="20"/>
      <c r="D28" s="20"/>
    </row>
    <row r="29" spans="1:4" ht="15.75">
      <c r="A29" s="20"/>
      <c r="B29" s="20"/>
      <c r="C29" s="20"/>
      <c r="D29" s="20"/>
    </row>
    <row r="30" spans="1:4" ht="15.75">
      <c r="A30" s="27"/>
      <c r="B30" s="27"/>
      <c r="C30" s="27"/>
      <c r="D30" s="27"/>
    </row>
    <row r="31" spans="1:4" ht="15.75">
      <c r="A31" s="20"/>
      <c r="B31" s="28"/>
      <c r="C31" s="28"/>
      <c r="D31" s="28"/>
    </row>
    <row r="32" spans="1:4" ht="15.75">
      <c r="A32" s="20"/>
      <c r="B32" s="28"/>
      <c r="C32" s="28"/>
      <c r="D32" s="28"/>
    </row>
    <row r="33" spans="1:4" ht="15.75">
      <c r="A33" s="20"/>
      <c r="B33" s="20"/>
      <c r="C33" s="20"/>
      <c r="D33" s="20"/>
    </row>
    <row r="34" spans="1:4" ht="15.75">
      <c r="A34" s="20"/>
      <c r="B34" s="20"/>
      <c r="C34" s="20"/>
      <c r="D34" s="20"/>
    </row>
    <row r="35" spans="1:4" ht="15.75">
      <c r="A35" s="20"/>
      <c r="B35" s="20"/>
      <c r="C35" s="20"/>
      <c r="D35" s="20"/>
    </row>
    <row r="36" spans="1:4" ht="15.75">
      <c r="A36" s="20"/>
      <c r="B36" s="20"/>
      <c r="C36" s="20"/>
      <c r="D36" s="20"/>
    </row>
    <row r="37" spans="1:4" ht="15.75">
      <c r="A37" s="20"/>
      <c r="B37" s="28"/>
      <c r="C37" s="28"/>
      <c r="D37" s="28"/>
    </row>
    <row r="38" spans="1:4" ht="15.75">
      <c r="A38" s="20"/>
      <c r="B38" s="28"/>
      <c r="C38" s="28"/>
      <c r="D38" s="28"/>
    </row>
    <row r="39" spans="1:4" ht="15.75">
      <c r="A39" s="20"/>
      <c r="B39" s="28"/>
      <c r="C39" s="28"/>
      <c r="D39" s="28"/>
    </row>
    <row r="40" spans="1:4" ht="15.75">
      <c r="A40" s="20"/>
      <c r="B40" s="28"/>
      <c r="C40" s="28"/>
      <c r="D40" s="28"/>
    </row>
    <row r="41" spans="1:4" ht="15.75">
      <c r="A41" s="20"/>
      <c r="B41" s="20"/>
      <c r="C41" s="20"/>
      <c r="D41" s="20"/>
    </row>
    <row r="42" spans="1:4" ht="15.75">
      <c r="A42" s="20"/>
      <c r="B42" s="20"/>
      <c r="C42" s="20"/>
      <c r="D42" s="20"/>
    </row>
    <row r="43" spans="1:4" ht="33.75" customHeight="1">
      <c r="A43" s="20"/>
      <c r="B43" s="28"/>
      <c r="C43" s="28"/>
      <c r="D43" s="28"/>
    </row>
    <row r="44" spans="1:6" ht="15.75">
      <c r="A44" s="20"/>
      <c r="B44" s="20"/>
      <c r="C44" s="20"/>
      <c r="D44" s="20"/>
      <c r="E44" s="20"/>
      <c r="F44" s="20"/>
    </row>
    <row r="45" spans="1:6" ht="15.75">
      <c r="A45" s="20"/>
      <c r="B45" s="20"/>
      <c r="C45" s="20"/>
      <c r="D45" s="20"/>
      <c r="E45" s="20"/>
      <c r="F45" s="20"/>
    </row>
  </sheetData>
  <sheetProtection/>
  <printOptions/>
  <pageMargins left="0.2" right="0.25" top="0.42" bottom="0.47" header="0.02" footer="0.28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zoomScale="75" zoomScaleNormal="75" zoomScalePageLayoutView="0" workbookViewId="0" topLeftCell="A1">
      <selection activeCell="F16" sqref="F16"/>
    </sheetView>
  </sheetViews>
  <sheetFormatPr defaultColWidth="9.140625" defaultRowHeight="12.75"/>
  <cols>
    <col min="1" max="1" width="4.421875" style="66" customWidth="1"/>
    <col min="2" max="2" width="41.140625" style="66" customWidth="1"/>
    <col min="3" max="3" width="17.7109375" style="66" customWidth="1"/>
    <col min="4" max="4" width="16.421875" style="66" customWidth="1"/>
    <col min="5" max="5" width="15.57421875" style="66" customWidth="1"/>
    <col min="6" max="6" width="16.140625" style="66" customWidth="1"/>
    <col min="7" max="7" width="19.7109375" style="66" customWidth="1"/>
    <col min="8" max="8" width="17.421875" style="66" customWidth="1"/>
    <col min="9" max="16384" width="9.140625" style="66" customWidth="1"/>
  </cols>
  <sheetData>
    <row r="2" spans="3:8" ht="16.5">
      <c r="C2" s="67" t="s">
        <v>166</v>
      </c>
      <c r="D2" s="67"/>
      <c r="E2" s="67"/>
      <c r="F2" s="67"/>
      <c r="G2" s="67"/>
      <c r="H2" s="67"/>
    </row>
    <row r="3" spans="2:3" ht="16.5">
      <c r="B3" s="67"/>
      <c r="C3" s="67" t="s">
        <v>126</v>
      </c>
    </row>
    <row r="5" spans="1:8" ht="34.5" customHeight="1">
      <c r="A5" s="68" t="s">
        <v>0</v>
      </c>
      <c r="B5" s="69"/>
      <c r="C5" s="72" t="s">
        <v>127</v>
      </c>
      <c r="D5" s="72" t="s">
        <v>128</v>
      </c>
      <c r="E5" s="72" t="s">
        <v>129</v>
      </c>
      <c r="F5" s="72" t="s">
        <v>130</v>
      </c>
      <c r="G5" s="72" t="s">
        <v>131</v>
      </c>
      <c r="H5" s="72" t="s">
        <v>132</v>
      </c>
    </row>
    <row r="6" spans="1:8" ht="31.5" customHeight="1">
      <c r="A6" s="69" t="s">
        <v>3</v>
      </c>
      <c r="B6" s="69" t="s">
        <v>181</v>
      </c>
      <c r="C6" s="70">
        <v>32660491.12</v>
      </c>
      <c r="D6" s="70">
        <v>0</v>
      </c>
      <c r="E6" s="70">
        <v>0</v>
      </c>
      <c r="F6" s="70">
        <v>0</v>
      </c>
      <c r="G6" s="70">
        <v>27000324.071999997</v>
      </c>
      <c r="H6" s="70">
        <v>59660815.192</v>
      </c>
    </row>
    <row r="7" spans="1:8" ht="26.25" customHeight="1">
      <c r="A7" s="69" t="s">
        <v>133</v>
      </c>
      <c r="B7" s="68" t="s">
        <v>134</v>
      </c>
      <c r="C7" s="71"/>
      <c r="D7" s="71"/>
      <c r="E7" s="71"/>
      <c r="F7" s="71"/>
      <c r="G7" s="71"/>
      <c r="H7" s="70">
        <f>SUM(C7:G7)</f>
        <v>0</v>
      </c>
    </row>
    <row r="8" spans="1:8" ht="25.5" customHeight="1">
      <c r="A8" s="69" t="s">
        <v>135</v>
      </c>
      <c r="B8" s="69" t="s">
        <v>136</v>
      </c>
      <c r="C8" s="71"/>
      <c r="D8" s="71"/>
      <c r="E8" s="71"/>
      <c r="F8" s="71"/>
      <c r="G8" s="71"/>
      <c r="H8" s="70">
        <f>SUM(C8:G8)</f>
        <v>0</v>
      </c>
    </row>
    <row r="9" spans="1:8" ht="24.75" customHeight="1">
      <c r="A9" s="69">
        <v>1</v>
      </c>
      <c r="B9" s="68" t="s">
        <v>137</v>
      </c>
      <c r="C9" s="71"/>
      <c r="D9" s="71"/>
      <c r="E9" s="71"/>
      <c r="F9" s="71"/>
      <c r="G9" s="54">
        <v>21884475.6</v>
      </c>
      <c r="H9" s="70">
        <f>SUM(C9:G9)</f>
        <v>21884475.6</v>
      </c>
    </row>
    <row r="10" spans="1:8" ht="24" customHeight="1">
      <c r="A10" s="69">
        <v>2</v>
      </c>
      <c r="B10" s="68" t="s">
        <v>138</v>
      </c>
      <c r="C10" s="71"/>
      <c r="D10" s="71"/>
      <c r="E10" s="71"/>
      <c r="F10" s="71"/>
      <c r="G10" s="71"/>
      <c r="H10" s="71"/>
    </row>
    <row r="11" spans="1:8" ht="28.5" customHeight="1">
      <c r="A11" s="69">
        <v>3</v>
      </c>
      <c r="B11" s="68" t="s">
        <v>139</v>
      </c>
      <c r="C11" s="71"/>
      <c r="D11" s="71"/>
      <c r="E11" s="71"/>
      <c r="F11" s="71"/>
      <c r="G11" s="71"/>
      <c r="H11" s="71"/>
    </row>
    <row r="12" spans="1:8" ht="29.25" customHeight="1">
      <c r="A12" s="69">
        <v>4</v>
      </c>
      <c r="B12" s="68" t="s">
        <v>140</v>
      </c>
      <c r="C12" s="71"/>
      <c r="D12" s="71"/>
      <c r="E12" s="71"/>
      <c r="F12" s="71"/>
      <c r="G12" s="71"/>
      <c r="H12" s="71"/>
    </row>
    <row r="13" spans="1:8" ht="27" customHeight="1">
      <c r="A13" s="69">
        <v>5</v>
      </c>
      <c r="B13" s="68" t="s">
        <v>141</v>
      </c>
      <c r="C13" s="71"/>
      <c r="D13" s="71"/>
      <c r="E13" s="71"/>
      <c r="F13" s="71"/>
      <c r="G13" s="71"/>
      <c r="H13" s="71"/>
    </row>
    <row r="14" spans="1:8" ht="27.75" customHeight="1">
      <c r="A14" s="69" t="s">
        <v>26</v>
      </c>
      <c r="B14" s="69" t="s">
        <v>180</v>
      </c>
      <c r="C14" s="70">
        <f>SUM(C6:C13)</f>
        <v>32660491.12</v>
      </c>
      <c r="D14" s="70">
        <f>SUM(D6:D13)</f>
        <v>0</v>
      </c>
      <c r="E14" s="70">
        <f>SUM(E6:E13)</f>
        <v>0</v>
      </c>
      <c r="F14" s="70">
        <f>SUM(F6:F13)</f>
        <v>0</v>
      </c>
      <c r="G14" s="70">
        <f>SUM(G6:G13)</f>
        <v>48884799.672</v>
      </c>
      <c r="H14" s="70">
        <f>SUM(C14:G14)</f>
        <v>81545290.792</v>
      </c>
    </row>
    <row r="15" spans="1:8" ht="25.5" customHeight="1">
      <c r="A15" s="69">
        <v>1</v>
      </c>
      <c r="B15" s="68" t="s">
        <v>137</v>
      </c>
      <c r="C15" s="71"/>
      <c r="D15" s="71"/>
      <c r="E15" s="71"/>
      <c r="F15" s="71"/>
      <c r="G15" s="54">
        <v>14021635.230000002</v>
      </c>
      <c r="H15" s="71"/>
    </row>
    <row r="16" spans="1:8" ht="27" customHeight="1">
      <c r="A16" s="69">
        <v>2</v>
      </c>
      <c r="B16" s="68" t="s">
        <v>138</v>
      </c>
      <c r="C16" s="71"/>
      <c r="D16" s="71"/>
      <c r="E16" s="71"/>
      <c r="F16" s="71"/>
      <c r="G16" s="71"/>
      <c r="H16" s="71"/>
    </row>
    <row r="17" spans="1:8" ht="28.5" customHeight="1">
      <c r="A17" s="69">
        <v>3</v>
      </c>
      <c r="B17" s="68" t="s">
        <v>142</v>
      </c>
      <c r="C17" s="71"/>
      <c r="D17" s="71"/>
      <c r="E17" s="71"/>
      <c r="F17" s="71"/>
      <c r="G17" s="71"/>
      <c r="H17" s="71"/>
    </row>
    <row r="18" spans="1:8" ht="27" customHeight="1">
      <c r="A18" s="69">
        <v>4</v>
      </c>
      <c r="B18" s="68" t="s">
        <v>143</v>
      </c>
      <c r="C18" s="71"/>
      <c r="D18" s="71"/>
      <c r="E18" s="71"/>
      <c r="F18" s="71"/>
      <c r="G18" s="71"/>
      <c r="H18" s="71"/>
    </row>
    <row r="19" spans="1:8" ht="27.75" customHeight="1">
      <c r="A19" s="69">
        <v>5</v>
      </c>
      <c r="B19" s="68" t="s">
        <v>141</v>
      </c>
      <c r="C19" s="71"/>
      <c r="D19" s="71"/>
      <c r="E19" s="71"/>
      <c r="F19" s="71"/>
      <c r="G19" s="71"/>
      <c r="H19" s="71">
        <f>SUM(C19:G19)</f>
        <v>0</v>
      </c>
    </row>
    <row r="20" spans="1:8" ht="32.25" customHeight="1">
      <c r="A20" s="69" t="s">
        <v>66</v>
      </c>
      <c r="B20" s="69" t="s">
        <v>187</v>
      </c>
      <c r="C20" s="70">
        <f>SUM(C14:C19)</f>
        <v>32660491.12</v>
      </c>
      <c r="D20" s="70"/>
      <c r="E20" s="70"/>
      <c r="F20" s="70"/>
      <c r="G20" s="70">
        <f>SUM(G14:G19)</f>
        <v>62906434.902</v>
      </c>
      <c r="H20" s="70">
        <f>SUM(C20:G20)</f>
        <v>95566926.022</v>
      </c>
    </row>
  </sheetData>
  <sheetProtection/>
  <printOptions/>
  <pageMargins left="0.27" right="0.21" top="0.51" bottom="0.68" header="0.19" footer="0.41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9">
      <selection activeCell="L52" sqref="L52"/>
    </sheetView>
  </sheetViews>
  <sheetFormatPr defaultColWidth="9.140625" defaultRowHeight="12.75"/>
  <sheetData>
    <row r="1" spans="1:10" ht="13.5" thickTop="1">
      <c r="A1" s="73"/>
      <c r="B1" s="74"/>
      <c r="C1" s="74"/>
      <c r="D1" s="74"/>
      <c r="E1" s="74"/>
      <c r="F1" s="74"/>
      <c r="G1" s="74"/>
      <c r="H1" s="74"/>
      <c r="I1" s="74"/>
      <c r="J1" s="75"/>
    </row>
    <row r="2" spans="1:10" ht="12.75">
      <c r="A2" s="76"/>
      <c r="B2" s="16"/>
      <c r="C2" s="16"/>
      <c r="D2" s="16"/>
      <c r="E2" s="16"/>
      <c r="F2" s="16"/>
      <c r="G2" s="16"/>
      <c r="H2" s="16"/>
      <c r="I2" s="16"/>
      <c r="J2" s="77"/>
    </row>
    <row r="3" spans="1:10" ht="18">
      <c r="A3" s="132" t="s">
        <v>168</v>
      </c>
      <c r="B3" s="133"/>
      <c r="C3" s="133"/>
      <c r="D3" s="133"/>
      <c r="E3" s="33" t="s">
        <v>174</v>
      </c>
      <c r="F3" s="16"/>
      <c r="G3" s="34"/>
      <c r="H3" s="34"/>
      <c r="I3" s="34"/>
      <c r="J3" s="78"/>
    </row>
    <row r="4" spans="1:10" ht="15.75">
      <c r="A4" s="134" t="s">
        <v>169</v>
      </c>
      <c r="B4" s="135"/>
      <c r="C4" s="135"/>
      <c r="D4" s="135"/>
      <c r="E4" s="7" t="s">
        <v>165</v>
      </c>
      <c r="F4" s="16"/>
      <c r="G4" s="34"/>
      <c r="H4" s="34"/>
      <c r="I4" s="34"/>
      <c r="J4" s="78"/>
    </row>
    <row r="5" spans="1:10" ht="15.75">
      <c r="A5" s="134" t="s">
        <v>170</v>
      </c>
      <c r="B5" s="135"/>
      <c r="C5" s="135"/>
      <c r="D5" s="135"/>
      <c r="E5" s="7" t="s">
        <v>163</v>
      </c>
      <c r="F5" s="16"/>
      <c r="G5" s="16"/>
      <c r="H5" s="16"/>
      <c r="I5" s="16"/>
      <c r="J5" s="77"/>
    </row>
    <row r="6" spans="1:10" ht="18">
      <c r="A6" s="76"/>
      <c r="B6" s="16"/>
      <c r="C6" s="16"/>
      <c r="D6" s="16"/>
      <c r="E6" s="16"/>
      <c r="F6" s="16"/>
      <c r="G6" s="16"/>
      <c r="H6" s="35" t="s">
        <v>175</v>
      </c>
      <c r="I6" s="16"/>
      <c r="J6" s="77"/>
    </row>
    <row r="7" spans="1:10" ht="15.75">
      <c r="A7" s="79"/>
      <c r="B7" s="16"/>
      <c r="C7" s="16"/>
      <c r="D7" s="16"/>
      <c r="E7" s="7"/>
      <c r="F7" s="16"/>
      <c r="G7" s="16"/>
      <c r="H7" s="16"/>
      <c r="I7" s="16"/>
      <c r="J7" s="77"/>
    </row>
    <row r="8" spans="1:10" ht="15.75">
      <c r="A8" s="79"/>
      <c r="B8" s="16"/>
      <c r="C8" s="16"/>
      <c r="D8" s="16"/>
      <c r="E8" s="36"/>
      <c r="F8" s="16"/>
      <c r="G8" s="16"/>
      <c r="H8" s="16"/>
      <c r="I8" s="16"/>
      <c r="J8" s="77"/>
    </row>
    <row r="9" spans="1:10" ht="12.75">
      <c r="A9" s="76"/>
      <c r="B9" s="16"/>
      <c r="C9" s="16"/>
      <c r="D9" s="16"/>
      <c r="E9" s="16"/>
      <c r="F9" s="16"/>
      <c r="G9" s="16"/>
      <c r="H9" s="16"/>
      <c r="I9" s="16"/>
      <c r="J9" s="77"/>
    </row>
    <row r="10" spans="1:10" ht="12.75">
      <c r="A10" s="80" t="s">
        <v>171</v>
      </c>
      <c r="B10" s="37"/>
      <c r="C10" s="16"/>
      <c r="D10" s="16"/>
      <c r="E10" s="38"/>
      <c r="F10" s="16"/>
      <c r="G10" s="16"/>
      <c r="H10" s="16"/>
      <c r="I10" s="16"/>
      <c r="J10" s="77"/>
    </row>
    <row r="11" spans="1:10" ht="12.75">
      <c r="A11" s="81"/>
      <c r="B11" s="39"/>
      <c r="C11" s="39"/>
      <c r="D11" s="39"/>
      <c r="E11" s="39"/>
      <c r="F11" s="39"/>
      <c r="G11" s="39"/>
      <c r="H11" s="39"/>
      <c r="I11" s="39"/>
      <c r="J11" s="82"/>
    </row>
    <row r="12" spans="1:10" ht="12.75">
      <c r="A12" s="81"/>
      <c r="B12" s="39"/>
      <c r="C12" s="39"/>
      <c r="D12" s="39"/>
      <c r="E12" s="39"/>
      <c r="F12" s="39"/>
      <c r="G12" s="39"/>
      <c r="H12" s="39"/>
      <c r="I12" s="39"/>
      <c r="J12" s="82"/>
    </row>
    <row r="13" spans="1:10" ht="12.75">
      <c r="A13" s="81"/>
      <c r="B13" s="39"/>
      <c r="C13" s="39"/>
      <c r="D13" s="39"/>
      <c r="E13" s="39"/>
      <c r="F13" s="39"/>
      <c r="G13" s="39"/>
      <c r="H13" s="39"/>
      <c r="I13" s="39"/>
      <c r="J13" s="82"/>
    </row>
    <row r="14" spans="1:10" ht="12.75">
      <c r="A14" s="81"/>
      <c r="B14" s="39"/>
      <c r="C14" s="39"/>
      <c r="D14" s="39"/>
      <c r="E14" s="39"/>
      <c r="F14" s="39"/>
      <c r="G14" s="39"/>
      <c r="H14" s="39"/>
      <c r="I14" s="39"/>
      <c r="J14" s="82"/>
    </row>
    <row r="15" spans="1:10" ht="12.75">
      <c r="A15" s="81"/>
      <c r="B15" s="39"/>
      <c r="C15" s="39"/>
      <c r="D15" s="39"/>
      <c r="E15" s="39"/>
      <c r="F15" s="39"/>
      <c r="G15" s="39"/>
      <c r="H15" s="39"/>
      <c r="I15" s="39"/>
      <c r="J15" s="82"/>
    </row>
    <row r="16" spans="1:10" ht="33.75">
      <c r="A16" s="136"/>
      <c r="B16" s="137"/>
      <c r="C16" s="137"/>
      <c r="D16" s="137"/>
      <c r="E16" s="137"/>
      <c r="F16" s="137"/>
      <c r="G16" s="137"/>
      <c r="H16" s="137"/>
      <c r="I16" s="137"/>
      <c r="J16" s="138"/>
    </row>
    <row r="17" spans="1:10" ht="12.75">
      <c r="A17" s="81"/>
      <c r="B17" s="131"/>
      <c r="C17" s="131"/>
      <c r="D17" s="131"/>
      <c r="E17" s="131"/>
      <c r="F17" s="131"/>
      <c r="G17" s="131"/>
      <c r="H17" s="131"/>
      <c r="I17" s="131"/>
      <c r="J17" s="82"/>
    </row>
    <row r="18" spans="1:10" ht="12.75">
      <c r="A18" s="81"/>
      <c r="B18" s="131"/>
      <c r="C18" s="131"/>
      <c r="D18" s="131"/>
      <c r="E18" s="131"/>
      <c r="F18" s="131"/>
      <c r="G18" s="131"/>
      <c r="H18" s="131"/>
      <c r="I18" s="131"/>
      <c r="J18" s="82"/>
    </row>
    <row r="19" spans="1:10" ht="12.75">
      <c r="A19" s="81"/>
      <c r="B19" s="39"/>
      <c r="C19" s="39"/>
      <c r="D19" s="39"/>
      <c r="E19" s="39"/>
      <c r="F19" s="39"/>
      <c r="G19" s="39"/>
      <c r="H19" s="39"/>
      <c r="I19" s="39"/>
      <c r="J19" s="82"/>
    </row>
    <row r="20" spans="1:10" ht="12.75">
      <c r="A20" s="81"/>
      <c r="B20" s="39"/>
      <c r="C20" s="39"/>
      <c r="D20" s="39"/>
      <c r="E20" s="39"/>
      <c r="F20" s="39"/>
      <c r="G20" s="39"/>
      <c r="H20" s="39"/>
      <c r="I20" s="39"/>
      <c r="J20" s="82"/>
    </row>
    <row r="21" spans="1:10" ht="33.75">
      <c r="A21" s="81"/>
      <c r="B21" s="39"/>
      <c r="C21" s="39"/>
      <c r="D21" s="39"/>
      <c r="E21" s="40"/>
      <c r="F21" s="39"/>
      <c r="G21" s="39"/>
      <c r="H21" s="39"/>
      <c r="I21" s="39"/>
      <c r="J21" s="82"/>
    </row>
    <row r="22" spans="1:10" ht="12.75">
      <c r="A22" s="81"/>
      <c r="B22" s="39"/>
      <c r="C22" s="39"/>
      <c r="D22" s="39"/>
      <c r="E22" s="39"/>
      <c r="F22" s="39"/>
      <c r="G22" s="39"/>
      <c r="H22" s="39"/>
      <c r="I22" s="39"/>
      <c r="J22" s="82"/>
    </row>
    <row r="23" spans="1:10" ht="12.75">
      <c r="A23" s="81"/>
      <c r="B23" s="39"/>
      <c r="C23" s="39"/>
      <c r="D23" s="39"/>
      <c r="E23" s="39"/>
      <c r="F23" s="39"/>
      <c r="G23" s="39"/>
      <c r="H23" s="39"/>
      <c r="I23" s="39"/>
      <c r="J23" s="82"/>
    </row>
    <row r="24" spans="1:10" ht="12.75">
      <c r="A24" s="81"/>
      <c r="B24" s="39"/>
      <c r="C24" s="39"/>
      <c r="D24" s="39"/>
      <c r="E24" s="39"/>
      <c r="F24" s="39"/>
      <c r="G24" s="39"/>
      <c r="H24" s="39"/>
      <c r="I24" s="39"/>
      <c r="J24" s="82"/>
    </row>
    <row r="25" spans="1:10" ht="12.75">
      <c r="A25" s="81"/>
      <c r="B25" s="39"/>
      <c r="C25" s="39"/>
      <c r="D25" s="39"/>
      <c r="E25" s="39"/>
      <c r="F25" s="39"/>
      <c r="G25" s="39"/>
      <c r="H25" s="39"/>
      <c r="I25" s="39"/>
      <c r="J25" s="82"/>
    </row>
    <row r="26" spans="1:10" ht="12.75">
      <c r="A26" s="81"/>
      <c r="B26" s="39"/>
      <c r="C26" s="39"/>
      <c r="D26" s="39"/>
      <c r="E26" s="39"/>
      <c r="F26" s="39"/>
      <c r="G26" s="39"/>
      <c r="H26" s="39"/>
      <c r="I26" s="39"/>
      <c r="J26" s="82"/>
    </row>
    <row r="27" spans="1:10" ht="12.75">
      <c r="A27" s="81"/>
      <c r="B27" s="39"/>
      <c r="C27" s="39"/>
      <c r="D27" s="39"/>
      <c r="E27" s="39"/>
      <c r="F27" s="39"/>
      <c r="G27" s="39"/>
      <c r="H27" s="39"/>
      <c r="I27" s="39"/>
      <c r="J27" s="82"/>
    </row>
    <row r="28" spans="1:10" ht="12.75">
      <c r="A28" s="83"/>
      <c r="B28" s="41"/>
      <c r="C28" s="41"/>
      <c r="D28" s="41"/>
      <c r="E28" s="41"/>
      <c r="F28" s="41"/>
      <c r="G28" s="131"/>
      <c r="H28" s="131"/>
      <c r="I28" s="41"/>
      <c r="J28" s="84"/>
    </row>
    <row r="29" spans="1:10" ht="12.75">
      <c r="A29" s="83"/>
      <c r="B29" s="41"/>
      <c r="C29" s="41"/>
      <c r="D29" s="41"/>
      <c r="E29" s="41"/>
      <c r="F29" s="41"/>
      <c r="G29" s="131"/>
      <c r="H29" s="131"/>
      <c r="I29" s="41"/>
      <c r="J29" s="84"/>
    </row>
    <row r="30" spans="1:10" ht="12.75">
      <c r="A30" s="83"/>
      <c r="B30" s="41"/>
      <c r="C30" s="41"/>
      <c r="D30" s="41"/>
      <c r="E30" s="41"/>
      <c r="F30" s="41"/>
      <c r="G30" s="131"/>
      <c r="H30" s="131"/>
      <c r="I30" s="41"/>
      <c r="J30" s="84"/>
    </row>
    <row r="31" spans="1:10" ht="12.75">
      <c r="A31" s="83"/>
      <c r="B31" s="41"/>
      <c r="C31" s="41"/>
      <c r="D31" s="41"/>
      <c r="E31" s="41"/>
      <c r="F31" s="41"/>
      <c r="G31" s="131"/>
      <c r="H31" s="131"/>
      <c r="I31" s="41"/>
      <c r="J31" s="84"/>
    </row>
    <row r="32" spans="1:10" ht="12.75">
      <c r="A32" s="81"/>
      <c r="B32" s="39"/>
      <c r="C32" s="39"/>
      <c r="D32" s="39"/>
      <c r="E32" s="39"/>
      <c r="F32" s="39"/>
      <c r="G32" s="39"/>
      <c r="H32" s="39"/>
      <c r="I32" s="39"/>
      <c r="J32" s="82"/>
    </row>
    <row r="33" spans="1:10" ht="15">
      <c r="A33" s="85"/>
      <c r="B33" s="41"/>
      <c r="C33" s="41"/>
      <c r="D33" s="41"/>
      <c r="E33" s="41"/>
      <c r="F33" s="42"/>
      <c r="G33" s="131"/>
      <c r="H33" s="131"/>
      <c r="I33" s="9"/>
      <c r="J33" s="86"/>
    </row>
    <row r="34" spans="1:10" ht="15">
      <c r="A34" s="85"/>
      <c r="B34" s="41"/>
      <c r="C34" s="41"/>
      <c r="D34" s="41"/>
      <c r="E34" s="41"/>
      <c r="F34" s="42"/>
      <c r="G34" s="131"/>
      <c r="H34" s="131"/>
      <c r="I34" s="9"/>
      <c r="J34" s="86"/>
    </row>
    <row r="35" spans="1:10" ht="15">
      <c r="A35" s="85"/>
      <c r="B35" s="41"/>
      <c r="C35" s="41"/>
      <c r="D35" s="41"/>
      <c r="E35" s="41"/>
      <c r="F35" s="42"/>
      <c r="G35" s="42"/>
      <c r="H35" s="42"/>
      <c r="I35" s="9"/>
      <c r="J35" s="86"/>
    </row>
    <row r="36" spans="1:10" ht="15">
      <c r="A36" s="85"/>
      <c r="B36" s="41"/>
      <c r="C36" s="41"/>
      <c r="D36" s="41"/>
      <c r="E36" s="42"/>
      <c r="F36" s="41"/>
      <c r="G36" s="41"/>
      <c r="H36" s="41"/>
      <c r="I36" s="9"/>
      <c r="J36" s="86"/>
    </row>
    <row r="37" spans="1:10" ht="12.75">
      <c r="A37" s="76"/>
      <c r="B37" s="16"/>
      <c r="C37" s="16"/>
      <c r="D37" s="16"/>
      <c r="E37" s="16"/>
      <c r="F37" s="16"/>
      <c r="G37" s="16"/>
      <c r="H37" s="16"/>
      <c r="I37" s="16"/>
      <c r="J37" s="77"/>
    </row>
    <row r="38" spans="1:10" ht="12.75">
      <c r="A38" s="76"/>
      <c r="B38" s="16"/>
      <c r="C38" s="16"/>
      <c r="D38" s="16"/>
      <c r="E38" s="16"/>
      <c r="F38" s="16"/>
      <c r="G38" s="16"/>
      <c r="H38" s="16"/>
      <c r="I38" s="16"/>
      <c r="J38" s="77"/>
    </row>
    <row r="39" spans="1:10" ht="12.75">
      <c r="A39" s="76"/>
      <c r="B39" s="16"/>
      <c r="C39" s="16"/>
      <c r="D39" s="16"/>
      <c r="E39" s="16"/>
      <c r="F39" s="16"/>
      <c r="G39" s="16"/>
      <c r="H39" s="16"/>
      <c r="I39" s="16"/>
      <c r="J39" s="77"/>
    </row>
    <row r="40" spans="1:10" ht="12.75">
      <c r="A40" s="76"/>
      <c r="B40" s="16"/>
      <c r="C40" s="16"/>
      <c r="D40" s="16"/>
      <c r="E40" s="16"/>
      <c r="F40" s="16"/>
      <c r="G40" s="16"/>
      <c r="H40" s="16"/>
      <c r="I40" s="16"/>
      <c r="J40" s="77"/>
    </row>
    <row r="41" spans="1:10" ht="12.75">
      <c r="A41" s="76"/>
      <c r="B41" s="139" t="s">
        <v>172</v>
      </c>
      <c r="C41" s="139"/>
      <c r="D41" s="139"/>
      <c r="E41" s="43"/>
      <c r="F41" s="139" t="s">
        <v>173</v>
      </c>
      <c r="G41" s="139"/>
      <c r="H41" s="139"/>
      <c r="I41" s="16"/>
      <c r="J41" s="77"/>
    </row>
    <row r="42" spans="1:10" ht="12.75">
      <c r="A42" s="76"/>
      <c r="B42" s="16"/>
      <c r="C42" s="16"/>
      <c r="D42" s="16"/>
      <c r="E42" s="16"/>
      <c r="F42" s="16"/>
      <c r="G42" s="16"/>
      <c r="H42" s="16"/>
      <c r="I42" s="16"/>
      <c r="J42" s="77"/>
    </row>
    <row r="43" spans="1:10" ht="12.75">
      <c r="A43" s="76"/>
      <c r="B43" s="140" t="s">
        <v>188</v>
      </c>
      <c r="C43" s="141"/>
      <c r="D43" s="141"/>
      <c r="E43" s="16"/>
      <c r="F43" s="141" t="s">
        <v>189</v>
      </c>
      <c r="G43" s="141"/>
      <c r="H43" s="141"/>
      <c r="I43" s="16"/>
      <c r="J43" s="77"/>
    </row>
    <row r="44" spans="1:10" ht="12.75">
      <c r="A44" s="76"/>
      <c r="B44" s="16"/>
      <c r="C44" s="16"/>
      <c r="D44" s="16"/>
      <c r="E44" s="16"/>
      <c r="F44" s="16"/>
      <c r="G44" s="16"/>
      <c r="H44" s="16"/>
      <c r="I44" s="16"/>
      <c r="J44" s="77"/>
    </row>
    <row r="45" spans="1:10" ht="12.75">
      <c r="A45" s="76"/>
      <c r="B45" s="16"/>
      <c r="C45" s="16"/>
      <c r="D45" s="16"/>
      <c r="E45" s="16"/>
      <c r="F45" s="16"/>
      <c r="G45" s="16"/>
      <c r="H45" s="16"/>
      <c r="I45" s="16"/>
      <c r="J45" s="77"/>
    </row>
    <row r="46" spans="1:10" ht="13.5" thickBot="1">
      <c r="A46" s="87"/>
      <c r="B46" s="88"/>
      <c r="C46" s="88"/>
      <c r="D46" s="88"/>
      <c r="E46" s="88"/>
      <c r="F46" s="88"/>
      <c r="G46" s="88"/>
      <c r="H46" s="88"/>
      <c r="I46" s="88"/>
      <c r="J46" s="89"/>
    </row>
    <row r="47" ht="13.5" thickTop="1"/>
  </sheetData>
  <sheetProtection/>
  <mergeCells count="16">
    <mergeCell ref="B41:D41"/>
    <mergeCell ref="F41:H41"/>
    <mergeCell ref="B43:D43"/>
    <mergeCell ref="F43:H43"/>
    <mergeCell ref="G28:H28"/>
    <mergeCell ref="G29:H29"/>
    <mergeCell ref="G30:H30"/>
    <mergeCell ref="G31:H31"/>
    <mergeCell ref="G33:H33"/>
    <mergeCell ref="G34:H34"/>
    <mergeCell ref="B18:I18"/>
    <mergeCell ref="A3:D3"/>
    <mergeCell ref="A4:D4"/>
    <mergeCell ref="A5:D5"/>
    <mergeCell ref="A16:J16"/>
    <mergeCell ref="B17:I17"/>
  </mergeCells>
  <printOptions/>
  <pageMargins left="0.7" right="0.7" top="0.87" bottom="0.75" header="0.18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</dc:creator>
  <cp:keywords/>
  <dc:description/>
  <cp:lastModifiedBy>pc</cp:lastModifiedBy>
  <cp:lastPrinted>2014-07-31T13:10:21Z</cp:lastPrinted>
  <dcterms:created xsi:type="dcterms:W3CDTF">2010-07-17T17:01:55Z</dcterms:created>
  <dcterms:modified xsi:type="dcterms:W3CDTF">2014-07-31T13:12:51Z</dcterms:modified>
  <cp:category/>
  <cp:version/>
  <cp:contentType/>
  <cp:contentStatus/>
</cp:coreProperties>
</file>