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tabRatio="599" activeTab="4"/>
  </bookViews>
  <sheets>
    <sheet name="AKTIVI " sheetId="1" r:id="rId1"/>
    <sheet name="PASIVI " sheetId="2" r:id="rId2"/>
    <sheet name="PASH " sheetId="3" r:id="rId3"/>
    <sheet name="CASH FLOW" sheetId="4" r:id="rId4"/>
    <sheet name="LEVIZJE KAPITALI 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<sst xmlns="http://schemas.openxmlformats.org/spreadsheetml/2006/main" count="191" uniqueCount="175">
  <si>
    <t>AKTIVET</t>
  </si>
  <si>
    <t>SHENIME</t>
  </si>
  <si>
    <t>I</t>
  </si>
  <si>
    <t>AKTIVET AFATSHKURTRA</t>
  </si>
  <si>
    <t>Aktivet monetare</t>
  </si>
  <si>
    <t xml:space="preserve">Derivative dhe aktive te mbajtura per tregtim </t>
  </si>
  <si>
    <t>Totali 2</t>
  </si>
  <si>
    <t>Aktive te tjera financiare afatshkurtra</t>
  </si>
  <si>
    <t>Totali 3</t>
  </si>
  <si>
    <t>Inventari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</si>
  <si>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</si>
  <si>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</si>
  <si>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</si>
  <si>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</si>
  <si>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(I)</t>
  </si>
  <si>
    <t>II</t>
  </si>
  <si>
    <t>AKTIVET AFATGJATA</t>
  </si>
  <si>
    <t>Investimet financiare afatgjata</t>
  </si>
  <si>
    <t>Totali 1</t>
  </si>
  <si>
    <t>Aktivet afatgjata materiale</t>
  </si>
  <si>
    <t xml:space="preserve">Aktivet  biologjike afatgjata </t>
  </si>
  <si>
    <t>Aktivet afatgjata jomateriale</t>
  </si>
  <si>
    <t>Kapital aksionar I papaguar</t>
  </si>
  <si>
    <t>Aktive te tjera afatgjata</t>
  </si>
  <si>
    <t>TOTALI I AKTIVEVE AFATGJATA (II)</t>
  </si>
  <si>
    <t>TOTALI I AKTIVEVE ( I+II)</t>
  </si>
  <si>
    <t>DETYRIMET DHE KAPITALI</t>
  </si>
  <si>
    <t xml:space="preserve">SHENIME </t>
  </si>
  <si>
    <t>DETYRIMET AFATSHKURTRA</t>
  </si>
  <si>
    <t>Derivatet</t>
  </si>
  <si>
    <t>Huamarrjet</t>
  </si>
  <si>
    <t>Huat dhe parapagimet</t>
  </si>
  <si>
    <t>Grantet dhe te ardhurat e shtyra</t>
  </si>
  <si>
    <t>Provizionet afatshkurtra</t>
  </si>
  <si>
    <t>TOTALI I DETYR .AFATSHKURTRA (I)</t>
  </si>
  <si>
    <t>DETYRIMET AFATGJATA</t>
  </si>
  <si>
    <t>Huat afatgjata</t>
  </si>
  <si>
    <t>Huamarrje te tjera afatgjata</t>
  </si>
  <si>
    <t>Provizionet afatgjata</t>
  </si>
  <si>
    <t>TOTALI I DETYR.AFATGJATA (II)</t>
  </si>
  <si>
    <t>TOTALI I DETYRIMEVE</t>
  </si>
  <si>
    <t>III</t>
  </si>
  <si>
    <t>KAPITALI</t>
  </si>
  <si>
    <t xml:space="preserve">Aksionet e pakices 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</si>
  <si>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</si>
  <si>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</si>
  <si>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</si>
  <si>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</si>
  <si>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</si>
  <si>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</si>
  <si>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</si>
  <si>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</si>
  <si>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(II)</t>
  </si>
  <si>
    <t>TOTALI I DETYRIMEVE KAPITALIT (I,II.III)</t>
  </si>
  <si>
    <t xml:space="preserve">PASQYRA E TE ARDHURAVE DHE SHPENZIMEVE </t>
  </si>
  <si>
    <t>(Bazuar ne klasifikimin e Shpenzimeve sipas natyres)</t>
  </si>
  <si>
    <t>Nr</t>
  </si>
  <si>
    <t>Pershkrimi I elementeve</t>
  </si>
  <si>
    <t>Referencat</t>
  </si>
  <si>
    <t>Shitje neto</t>
  </si>
  <si>
    <t>Te ardhura te tjera nga veprimtarite e shfrytezimt</t>
  </si>
  <si>
    <t>702-708x</t>
  </si>
  <si>
    <t>Materialet  e konsumuara</t>
  </si>
  <si>
    <t>601-608x</t>
  </si>
  <si>
    <t>Kosto e punes</t>
  </si>
  <si>
    <t>641-648</t>
  </si>
  <si>
    <t>pagat e personelit</t>
  </si>
  <si>
    <t>shpenzimet per sig shoq dhe shend</t>
  </si>
  <si>
    <t>Amortizimet dhe zhvlersimet</t>
  </si>
  <si>
    <t>68x</t>
  </si>
  <si>
    <t>Shpenzime te tjera</t>
  </si>
  <si>
    <t>61-63</t>
  </si>
  <si>
    <t>Totali I shpenzimeve (shuma 4-7)</t>
  </si>
  <si>
    <t>Te ardhurat dhe shpenzimet financiare nga pjesmarrjet</t>
  </si>
  <si>
    <t>Te ardhurat dhe shpenzimet financiare</t>
  </si>
  <si>
    <t>12.1</t>
  </si>
  <si>
    <t>12.2</t>
  </si>
  <si>
    <t>Te ardhurat dhe shpenzimet nga interesat</t>
  </si>
  <si>
    <t>12.3</t>
  </si>
  <si>
    <t>Fitimi (humbjet) nga kursi I kembimit</t>
  </si>
  <si>
    <t>12.4</t>
  </si>
  <si>
    <t>Te ardhura dhe shpenzime te tjera financiare</t>
  </si>
  <si>
    <t>Tot I te A-SH financiare (12.1+/-12.2+/-12.3+/-12.4)</t>
  </si>
  <si>
    <t>Fitimi (humbja) para tatimit (9+/-13)</t>
  </si>
  <si>
    <t>Shpenzimet e tatimit mbi fitimin</t>
  </si>
  <si>
    <t>Fitimi(humbja) neto e vitit financiar (14-15)</t>
  </si>
  <si>
    <t>Elementet e pasqyrave te konsoliduara</t>
  </si>
  <si>
    <t>Pasqyra e fluksit monetar-Metoda direkte</t>
  </si>
  <si>
    <t>Fluksi monetar nga veprimtarite e shfrytezimit</t>
  </si>
  <si>
    <t>Mjetet monetare (MM) te arketura nga klientet</t>
  </si>
  <si>
    <t>MM te paguAra ndaj furnitoreve dhe punonjesve</t>
  </si>
  <si>
    <t xml:space="preserve">MM te ardhura nga veprimtarite </t>
  </si>
  <si>
    <t>Interesi I paguar</t>
  </si>
  <si>
    <t>Fluksi monetar nga veprimtarite investuese</t>
  </si>
  <si>
    <t>Blerja e njesise se kontrolluar X minus parate e aArketuara</t>
  </si>
  <si>
    <t>Blerja e aktiveve afatgjata materiale</t>
  </si>
  <si>
    <t>Te ardhurat nga shitja e paisjeve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</si>
  <si>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</si>
  <si>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</si>
  <si>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</si>
  <si>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</si>
  <si>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</si>
  <si>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</si>
  <si>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</si>
  <si>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</si>
  <si>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</si>
  <si>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</si>
  <si>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</si>
  <si>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</si>
  <si>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 xml:space="preserve">gjendje banka </t>
  </si>
  <si>
    <t xml:space="preserve">gjendje arka </t>
  </si>
  <si>
    <t xml:space="preserve">kliente per mallra e sherbime </t>
  </si>
  <si>
    <t xml:space="preserve">debitore , kreditore te tjere </t>
  </si>
  <si>
    <t xml:space="preserve">tatim mbi fitimin </t>
  </si>
  <si>
    <t xml:space="preserve">tvsh </t>
  </si>
  <si>
    <t xml:space="preserve">te drejta te tjera </t>
  </si>
  <si>
    <t xml:space="preserve">lendet e para </t>
  </si>
  <si>
    <t xml:space="preserve">inventar i imet </t>
  </si>
  <si>
    <t xml:space="preserve">prodhim ne proces </t>
  </si>
  <si>
    <t xml:space="preserve">produke te gatshem </t>
  </si>
  <si>
    <t xml:space="preserve">mallra per rishitje </t>
  </si>
  <si>
    <t xml:space="preserve">parapase per furnizimi </t>
  </si>
  <si>
    <t xml:space="preserve">shpenzime te periudhave te ardhshme </t>
  </si>
  <si>
    <t xml:space="preserve">toka </t>
  </si>
  <si>
    <t xml:space="preserve">ndertesa </t>
  </si>
  <si>
    <t xml:space="preserve">makineri dhe pajisje </t>
  </si>
  <si>
    <t xml:space="preserve">mjete transporti </t>
  </si>
  <si>
    <t>te tjera aktive afatgjate materiale</t>
  </si>
  <si>
    <t xml:space="preserve">pajisje zyre dhe informatike </t>
  </si>
  <si>
    <t xml:space="preserve">overdraftet bankare </t>
  </si>
  <si>
    <t xml:space="preserve">huamarrjet afatshkurtra </t>
  </si>
  <si>
    <t xml:space="preserve">te pagueshme ndaj furnitoreve </t>
  </si>
  <si>
    <t xml:space="preserve">te pagueshme ndaj punonjesve </t>
  </si>
  <si>
    <t>detyrime per sigurime shend+shoq</t>
  </si>
  <si>
    <t>detyrime TAP</t>
  </si>
  <si>
    <t xml:space="preserve">detyrim tatim fitimi </t>
  </si>
  <si>
    <t>detyrim per tvsh-ne</t>
  </si>
  <si>
    <t xml:space="preserve">detyrim tatim ne burim </t>
  </si>
  <si>
    <t xml:space="preserve">dividente per tu paguar </t>
  </si>
  <si>
    <t xml:space="preserve">debitore e kreditore te tjere </t>
  </si>
  <si>
    <t>Kapitali qe I perket aksionareve te shoq. meme</t>
  </si>
  <si>
    <t xml:space="preserve">hua, bono , dhe detyrime qera financiare </t>
  </si>
  <si>
    <t xml:space="preserve">bono te konvertueshme </t>
  </si>
  <si>
    <t>Ndryshimet ne inventarin e prod. te gat. dhe p. ne proces</t>
  </si>
  <si>
    <t>Te A-SH t financiare nga investime te tjera financ. aftgjte</t>
  </si>
  <si>
    <t xml:space="preserve">shpenzime qera </t>
  </si>
  <si>
    <t xml:space="preserve">shpenzime  telefona </t>
  </si>
  <si>
    <t xml:space="preserve">shpenzime bankare </t>
  </si>
  <si>
    <t xml:space="preserve">shpenzime tatime taksa te tjera </t>
  </si>
  <si>
    <t xml:space="preserve">shpenzime te tjera </t>
  </si>
  <si>
    <t>Te ardhurat-shpenzimet financ. nga nj. e kontrolluara</t>
  </si>
  <si>
    <t xml:space="preserve">shpenzime te panjohura </t>
  </si>
  <si>
    <t>Fitimi apo humbja nga veprimtaria kryesore (1+2+/-3-8)</t>
  </si>
  <si>
    <t>Pagesa per zhdoganim</t>
  </si>
  <si>
    <t>MM neto nga veprimtarite e tjera shfrytezimit</t>
  </si>
  <si>
    <t>Kapitali aksionar qe I perket aksionereve te shoqerise meme</t>
  </si>
  <si>
    <t>kap. aksionar</t>
  </si>
  <si>
    <t>Aks.e thesarit</t>
  </si>
  <si>
    <t>Rez stat.ligjore</t>
  </si>
  <si>
    <t>Rez.e konv valute</t>
  </si>
  <si>
    <t>Fit I pash</t>
  </si>
  <si>
    <t>Totali</t>
  </si>
  <si>
    <t>Zot. e aks te pakic</t>
  </si>
  <si>
    <r>
      <t xml:space="preserve">Efektet e </t>
    </r>
    <r>
      <rPr>
        <sz val="8"/>
        <rFont val="Arial"/>
        <family val="2"/>
      </rPr>
      <t xml:space="preserve"># </t>
    </r>
    <r>
      <rPr>
        <sz val="8"/>
        <rFont val="Arial"/>
        <family val="0"/>
      </rPr>
      <t xml:space="preserve"> te kurs kemb. gjate konsolid</t>
    </r>
  </si>
  <si>
    <t>Totali I te A-SH qe nuk jane njohur ne PASH</t>
  </si>
  <si>
    <t>Fitimi neto I vitit financiar</t>
  </si>
  <si>
    <t>Dividentet e paguar</t>
  </si>
  <si>
    <t>Transefirime ne rezerven e detyrueshme statutore</t>
  </si>
  <si>
    <t>Emetim I kapitalit aksionar</t>
  </si>
  <si>
    <t xml:space="preserve">Tatimi mbi fitimin e paguar +tvsh </t>
  </si>
  <si>
    <t xml:space="preserve">FITIMI VITI </t>
  </si>
  <si>
    <t>VITI 2012</t>
  </si>
  <si>
    <t>POZICIONI 31.12.2012</t>
  </si>
  <si>
    <t>VITI 2013</t>
  </si>
  <si>
    <t>Pozicioni me 31 dhjetor 2013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</si>
</sst>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€_-;\-* #,##0\ _€_-;_-* &quot;-&quot;??\ _€_-;_-@_-"/>
    <numFmt numFmtId="179" formatCode="_(* #,##0_);_(* \(#,##0\);_(* &quot;-&quot;??_);_(@_)"/>
    <numFmt numFmtId="180" formatCode="_(* #,##0.0_);_(* \(#,##0.0\);_(* &quot;-&quot;??_);_(@_)"/>
  </numFmts>
  <fonts count="52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single"/>
      <sz val="10"/>
      <name val="Arial"/>
      <family val="2"/>
    </font>
    <font>
      <i/>
      <u val="singleAccounting"/>
      <sz val="10"/>
      <name val="Arial"/>
      <family val="2"/>
    </font>
    <font>
      <i/>
      <sz val="10"/>
      <name val="Arial"/>
      <family val="0"/>
    </font>
    <font>
      <b/>
      <sz val="16"/>
      <name val="Arial"/>
      <family val="2"/>
    </font>
    <font>
      <i/>
      <u val="single"/>
      <sz val="10"/>
      <color indexed="8"/>
      <name val="Calibri"/>
      <family val="2"/>
    </font>
    <font>
      <i/>
      <u val="single"/>
      <sz val="11"/>
      <name val="Calibri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79" fontId="3" fillId="0" borderId="10" xfId="42" applyNumberFormat="1" applyFont="1" applyBorder="1" applyAlignment="1">
      <alignment/>
    </xf>
    <xf numFmtId="179" fontId="4" fillId="0" borderId="10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9" fontId="8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179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179" fontId="1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79" fontId="5" fillId="0" borderId="10" xfId="42" applyNumberFormat="1" applyFont="1" applyBorder="1" applyAlignment="1">
      <alignment/>
    </xf>
    <xf numFmtId="0" fontId="16" fillId="0" borderId="10" xfId="0" applyFont="1" applyBorder="1" applyAlignment="1">
      <alignment/>
    </xf>
    <xf numFmtId="179" fontId="3" fillId="0" borderId="10" xfId="42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10" fillId="0" borderId="10" xfId="42" applyNumberFormat="1" applyFont="1" applyBorder="1" applyAlignment="1">
      <alignment/>
    </xf>
    <xf numFmtId="179" fontId="8" fillId="0" borderId="10" xfId="42" applyNumberFormat="1" applyFont="1" applyBorder="1" applyAlignment="1">
      <alignment/>
    </xf>
    <xf numFmtId="179" fontId="9" fillId="0" borderId="10" xfId="42" applyNumberFormat="1" applyFont="1" applyBorder="1" applyAlignment="1">
      <alignment/>
    </xf>
    <xf numFmtId="179" fontId="17" fillId="0" borderId="10" xfId="0" applyNumberFormat="1" applyFont="1" applyBorder="1" applyAlignment="1">
      <alignment/>
    </xf>
    <xf numFmtId="179" fontId="18" fillId="0" borderId="10" xfId="42" applyNumberFormat="1" applyFont="1" applyBorder="1" applyAlignment="1">
      <alignment/>
    </xf>
    <xf numFmtId="179" fontId="17" fillId="0" borderId="10" xfId="42" applyNumberFormat="1" applyFont="1" applyBorder="1" applyAlignment="1">
      <alignment/>
    </xf>
    <xf numFmtId="179" fontId="19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.140625" style="0" customWidth="1"/>
    <col min="2" max="2" width="6.57421875" style="0" customWidth="1"/>
    <col min="3" max="3" width="40.140625" style="0" customWidth="1"/>
    <col min="4" max="4" width="11.8515625" style="0" customWidth="1"/>
    <col min="5" max="6" width="17.140625" style="0" customWidth="1"/>
    <col min="8" max="8" width="11.28125" style="0" bestFit="1" customWidth="1"/>
  </cols>
  <sheetData>
    <row r="2" spans="2:6" ht="15">
      <c r="B2" s="1"/>
      <c r="C2" s="1" t="s">
        <v>0</v>
      </c>
      <c r="D2" s="1" t="s">
        <v>1</v>
      </c>
      <c r="E2" s="1" t="s">
        <v>173</v>
      </c>
      <c r="F2" s="1" t="s">
        <v>171</v>
      </c>
    </row>
    <row r="3" spans="2:6" ht="15">
      <c r="B3" s="1" t="s">
        <v>2</v>
      </c>
      <c r="C3" s="1" t="s">
        <v>3</v>
      </c>
      <c r="D3" s="2"/>
      <c r="E3" s="31"/>
      <c r="F3" s="31"/>
    </row>
    <row r="4" spans="2:6" ht="15.75">
      <c r="B4" s="1">
        <v>1</v>
      </c>
      <c r="C4" s="1" t="s">
        <v>4</v>
      </c>
      <c r="D4" s="2"/>
      <c r="E4" s="15">
        <f>E5+E6</f>
        <v>2285485</v>
      </c>
      <c r="F4" s="15">
        <f>F5+F6</f>
        <v>2150975</v>
      </c>
    </row>
    <row r="5" spans="2:6" ht="16.5">
      <c r="B5" s="1"/>
      <c r="C5" s="11" t="s">
        <v>109</v>
      </c>
      <c r="D5" s="2"/>
      <c r="E5" s="34">
        <v>2285103</v>
      </c>
      <c r="F5" s="34">
        <v>1587317</v>
      </c>
    </row>
    <row r="6" spans="2:6" ht="16.5">
      <c r="B6" s="1"/>
      <c r="C6" s="11" t="s">
        <v>110</v>
      </c>
      <c r="D6" s="2"/>
      <c r="E6" s="34">
        <v>382</v>
      </c>
      <c r="F6" s="34">
        <v>563658</v>
      </c>
    </row>
    <row r="7" spans="2:8" ht="15">
      <c r="B7" s="1">
        <v>2</v>
      </c>
      <c r="C7" s="1" t="s">
        <v>5</v>
      </c>
      <c r="D7" s="2"/>
      <c r="E7" s="31"/>
      <c r="F7" s="31"/>
      <c r="H7" s="7"/>
    </row>
    <row r="8" spans="2:8" ht="18">
      <c r="B8" s="1"/>
      <c r="C8" s="1" t="s">
        <v>6</v>
      </c>
      <c r="D8" s="2"/>
      <c r="E8" s="35">
        <f>E4+E7</f>
        <v>2285485</v>
      </c>
      <c r="F8" s="35">
        <f>F4+F7</f>
        <v>2150975</v>
      </c>
      <c r="H8" s="7"/>
    </row>
    <row r="9" spans="2:8" ht="15.75">
      <c r="B9" s="1">
        <v>3</v>
      </c>
      <c r="C9" s="1" t="s">
        <v>7</v>
      </c>
      <c r="D9" s="2"/>
      <c r="E9" s="15">
        <f>E10+E11+E12+E13+E14</f>
        <v>36689707</v>
      </c>
      <c r="F9" s="15">
        <f>F10+F11+F12+F13+F14</f>
        <v>27059023</v>
      </c>
      <c r="H9" s="7"/>
    </row>
    <row r="10" spans="2:8" ht="16.5">
      <c r="B10" s="1"/>
      <c r="C10" s="10" t="s">
        <v>111</v>
      </c>
      <c r="D10" s="2"/>
      <c r="E10" s="34">
        <v>14470209</v>
      </c>
      <c r="F10" s="34">
        <v>12141934</v>
      </c>
      <c r="H10" s="7"/>
    </row>
    <row r="11" spans="2:8" ht="16.5">
      <c r="B11" s="1"/>
      <c r="C11" s="10" t="s">
        <v>112</v>
      </c>
      <c r="D11" s="2"/>
      <c r="E11" s="34">
        <v>20216216</v>
      </c>
      <c r="F11" s="34">
        <v>12666216</v>
      </c>
      <c r="H11" s="7"/>
    </row>
    <row r="12" spans="2:6" ht="16.5">
      <c r="B12" s="1"/>
      <c r="C12" s="10" t="s">
        <v>113</v>
      </c>
      <c r="D12" s="2"/>
      <c r="E12" s="34">
        <v>1967742</v>
      </c>
      <c r="F12" s="34">
        <v>2335824</v>
      </c>
    </row>
    <row r="13" spans="2:6" ht="16.5">
      <c r="B13" s="1"/>
      <c r="C13" s="10" t="s">
        <v>114</v>
      </c>
      <c r="D13" s="2"/>
      <c r="E13" s="34">
        <v>35540</v>
      </c>
      <c r="F13" s="34">
        <v>-84951</v>
      </c>
    </row>
    <row r="14" spans="2:6" ht="16.5">
      <c r="B14" s="1"/>
      <c r="C14" s="10" t="s">
        <v>115</v>
      </c>
      <c r="D14" s="2"/>
      <c r="E14" s="34"/>
      <c r="F14" s="34"/>
    </row>
    <row r="15" spans="2:6" ht="18">
      <c r="B15" s="1"/>
      <c r="C15" s="1" t="s">
        <v>8</v>
      </c>
      <c r="D15" s="2"/>
      <c r="E15" s="35">
        <f>E8+E9</f>
        <v>38975192</v>
      </c>
      <c r="F15" s="35">
        <f>F8+F9</f>
        <v>29209998</v>
      </c>
    </row>
    <row r="16" spans="2:6" ht="15.75">
      <c r="B16" s="1">
        <v>4</v>
      </c>
      <c r="C16" s="1" t="s">
        <v>9</v>
      </c>
      <c r="D16" s="2"/>
      <c r="E16" s="30">
        <f>E17+E18+E19+E20+E21</f>
        <v>1255814</v>
      </c>
      <c r="F16" s="30">
        <f>F17+F18+F19+F20+F21</f>
        <v>2275807</v>
      </c>
    </row>
    <row r="17" spans="2:6" ht="16.5">
      <c r="B17" s="1"/>
      <c r="C17" s="10" t="s">
        <v>116</v>
      </c>
      <c r="D17" s="2"/>
      <c r="E17" s="34"/>
      <c r="F17" s="34"/>
    </row>
    <row r="18" spans="2:6" ht="16.5">
      <c r="B18" s="1"/>
      <c r="C18" s="10" t="s">
        <v>117</v>
      </c>
      <c r="D18" s="2"/>
      <c r="E18" s="34"/>
      <c r="F18" s="34"/>
    </row>
    <row r="19" spans="2:6" ht="16.5">
      <c r="B19" s="1"/>
      <c r="C19" s="10" t="s">
        <v>118</v>
      </c>
      <c r="D19" s="2"/>
      <c r="E19" s="34"/>
      <c r="F19" s="34"/>
    </row>
    <row r="20" spans="2:6" ht="16.5">
      <c r="B20" s="1"/>
      <c r="C20" s="10" t="s">
        <v>119</v>
      </c>
      <c r="D20" s="2"/>
      <c r="E20" s="34"/>
      <c r="F20" s="34"/>
    </row>
    <row r="21" spans="2:6" ht="16.5">
      <c r="B21" s="1"/>
      <c r="C21" s="10" t="s">
        <v>120</v>
      </c>
      <c r="D21" s="2"/>
      <c r="E21" s="34">
        <v>1255814</v>
      </c>
      <c r="F21" s="34">
        <v>2275807</v>
      </c>
    </row>
    <row r="22" spans="2:6" ht="16.5">
      <c r="B22" s="1"/>
      <c r="C22" s="10" t="s">
        <v>121</v>
      </c>
      <c r="D22" s="2"/>
      <c r="E22" s="34"/>
      <c r="F22" s="34"/>
    </row>
    <row r="23" spans="2:6" ht="18">
      <c r="B23" s="1"/>
      <c r="C23" s="1" t="s">
        <v>10</v>
      </c>
      <c r="D23" s="2"/>
      <c r="E23" s="35">
        <f>E15+E16</f>
        <v>40231006</v>
      </c>
      <c r="F23" s="35">
        <f>F15+F16</f>
        <v>31485805</v>
      </c>
    </row>
    <row r="24" spans="2:6" ht="15">
      <c r="B24" s="1">
        <v>5</v>
      </c>
      <c r="C24" s="1" t="s">
        <v>11</v>
      </c>
      <c r="D24" s="2"/>
      <c r="E24" s="31"/>
      <c r="F24" s="31"/>
    </row>
    <row r="25" spans="2:6" ht="15">
      <c r="B25" s="1">
        <v>6</v>
      </c>
      <c r="C25" s="1" t="s">
        <v>12</v>
      </c>
      <c r="D25" s="2"/>
      <c r="E25" s="31"/>
      <c r="F25" s="31"/>
    </row>
    <row r="26" spans="2:6" ht="15">
      <c r="B26" s="1">
        <v>7</v>
      </c>
      <c r="C26" s="1" t="s">
        <v>13</v>
      </c>
      <c r="D26" s="2"/>
      <c r="E26" s="31"/>
      <c r="F26" s="31"/>
    </row>
    <row r="27" spans="2:6" ht="15">
      <c r="B27" s="1"/>
      <c r="C27" s="9" t="s">
        <v>122</v>
      </c>
      <c r="D27" s="16"/>
      <c r="E27" s="32"/>
      <c r="F27" s="32"/>
    </row>
    <row r="28" spans="2:6" ht="18">
      <c r="B28" s="1"/>
      <c r="C28" s="1" t="s">
        <v>14</v>
      </c>
      <c r="D28" s="2"/>
      <c r="E28" s="35">
        <f>E23+E24+E25+E26</f>
        <v>40231006</v>
      </c>
      <c r="F28" s="35">
        <f>F23+F24+F25+F26</f>
        <v>31485805</v>
      </c>
    </row>
    <row r="29" spans="2:6" ht="15">
      <c r="B29" s="1" t="s">
        <v>15</v>
      </c>
      <c r="C29" s="1" t="s">
        <v>16</v>
      </c>
      <c r="D29" s="2"/>
      <c r="E29" s="31"/>
      <c r="F29" s="31"/>
    </row>
    <row r="30" spans="2:6" ht="15">
      <c r="B30" s="1">
        <v>1</v>
      </c>
      <c r="C30" s="1" t="s">
        <v>17</v>
      </c>
      <c r="D30" s="2"/>
      <c r="E30" s="31"/>
      <c r="F30" s="31"/>
    </row>
    <row r="31" spans="2:6" ht="15">
      <c r="B31" s="1"/>
      <c r="C31" s="1" t="s">
        <v>18</v>
      </c>
      <c r="D31" s="2"/>
      <c r="E31" s="31"/>
      <c r="F31" s="31"/>
    </row>
    <row r="32" spans="2:6" ht="15.75">
      <c r="B32" s="1">
        <v>2</v>
      </c>
      <c r="C32" s="1" t="s">
        <v>19</v>
      </c>
      <c r="D32" s="2"/>
      <c r="E32" s="15">
        <f>E33+E34+E35+E36+E37+E38</f>
        <v>1436032</v>
      </c>
      <c r="F32" s="15">
        <f>F33+F34+F35+F36+F37+F38</f>
        <v>1622262</v>
      </c>
    </row>
    <row r="33" spans="2:6" ht="15">
      <c r="B33" s="1"/>
      <c r="C33" s="19" t="s">
        <v>123</v>
      </c>
      <c r="D33" s="18"/>
      <c r="E33" s="33"/>
      <c r="F33" s="33"/>
    </row>
    <row r="34" spans="2:6" ht="15">
      <c r="B34" s="1"/>
      <c r="C34" s="19" t="s">
        <v>124</v>
      </c>
      <c r="D34" s="18"/>
      <c r="E34" s="33"/>
      <c r="F34" s="33"/>
    </row>
    <row r="35" spans="2:6" ht="15">
      <c r="B35" s="1"/>
      <c r="C35" s="19" t="s">
        <v>125</v>
      </c>
      <c r="D35" s="18"/>
      <c r="E35" s="33"/>
      <c r="F35" s="33"/>
    </row>
    <row r="36" spans="2:6" ht="15">
      <c r="B36" s="1"/>
      <c r="C36" s="19" t="s">
        <v>126</v>
      </c>
      <c r="D36" s="18"/>
      <c r="E36" s="33"/>
      <c r="F36" s="33"/>
    </row>
    <row r="37" spans="2:6" ht="15">
      <c r="B37" s="1"/>
      <c r="C37" s="19" t="s">
        <v>128</v>
      </c>
      <c r="D37" s="18"/>
      <c r="E37" s="33">
        <v>1436032</v>
      </c>
      <c r="F37" s="33">
        <v>1622262</v>
      </c>
    </row>
    <row r="38" spans="2:6" ht="15">
      <c r="B38" s="1"/>
      <c r="C38" s="19" t="s">
        <v>127</v>
      </c>
      <c r="D38" s="18"/>
      <c r="E38" s="33"/>
      <c r="F38" s="33"/>
    </row>
    <row r="39" spans="2:6" ht="20.25">
      <c r="B39" s="1"/>
      <c r="C39" s="1" t="s">
        <v>6</v>
      </c>
      <c r="D39" s="2"/>
      <c r="E39" s="17">
        <f>E31+E32</f>
        <v>1436032</v>
      </c>
      <c r="F39" s="17">
        <f>F31+F32</f>
        <v>1622262</v>
      </c>
    </row>
    <row r="40" spans="2:6" ht="15">
      <c r="B40" s="1">
        <v>3</v>
      </c>
      <c r="C40" s="1" t="s">
        <v>20</v>
      </c>
      <c r="D40" s="2"/>
      <c r="E40" s="31"/>
      <c r="F40" s="31"/>
    </row>
    <row r="41" spans="2:6" ht="15">
      <c r="B41" s="1">
        <v>4</v>
      </c>
      <c r="C41" s="1" t="s">
        <v>21</v>
      </c>
      <c r="D41" s="2"/>
      <c r="E41" s="31"/>
      <c r="F41" s="31"/>
    </row>
    <row r="42" spans="2:6" ht="20.25">
      <c r="B42" s="1"/>
      <c r="C42" s="1" t="s">
        <v>10</v>
      </c>
      <c r="D42" s="2"/>
      <c r="E42" s="17">
        <f>E39+E40+E41</f>
        <v>1436032</v>
      </c>
      <c r="F42" s="17">
        <f>F39+F40+F41</f>
        <v>1622262</v>
      </c>
    </row>
    <row r="43" spans="2:6" ht="15">
      <c r="B43" s="1">
        <v>5</v>
      </c>
      <c r="C43" s="1" t="s">
        <v>22</v>
      </c>
      <c r="D43" s="2"/>
      <c r="E43" s="31"/>
      <c r="F43" s="31"/>
    </row>
    <row r="44" spans="2:6" ht="15">
      <c r="B44" s="1">
        <v>6</v>
      </c>
      <c r="C44" s="1" t="s">
        <v>23</v>
      </c>
      <c r="D44" s="2"/>
      <c r="E44" s="31"/>
      <c r="F44" s="31"/>
    </row>
    <row r="45" spans="2:6" ht="20.25">
      <c r="B45" s="1"/>
      <c r="C45" s="1" t="s">
        <v>24</v>
      </c>
      <c r="D45" s="2"/>
      <c r="E45" s="17">
        <f>E42+E43+E44</f>
        <v>1436032</v>
      </c>
      <c r="F45" s="17">
        <f>F42+F43+F44</f>
        <v>1622262</v>
      </c>
    </row>
    <row r="46" spans="2:6" ht="18">
      <c r="B46" s="1"/>
      <c r="C46" s="1" t="s">
        <v>25</v>
      </c>
      <c r="D46" s="2"/>
      <c r="E46" s="35">
        <f>E28+E45</f>
        <v>41667038</v>
      </c>
      <c r="F46" s="35">
        <f>F28+F45</f>
        <v>33108067</v>
      </c>
    </row>
    <row r="47" spans="2:3" ht="15">
      <c r="B47" s="3"/>
      <c r="C47" s="3"/>
    </row>
    <row r="48" spans="2:3" ht="15">
      <c r="B48" s="3"/>
      <c r="C48" s="3"/>
    </row>
    <row r="49" spans="2:3" ht="15">
      <c r="B49" s="3"/>
      <c r="C49" s="3"/>
    </row>
  </sheetData>
  <sheetProtection/>
  <printOptions/>
  <pageMargins left="0.68" right="0.23" top="0.22" bottom="0.31" header="0.22" footer="0.22"/>
  <pageSetup horizontalDpi="600" verticalDpi="600" orientation="portrait" r:id="rId1"/>
  <headerFooter alignWithMargins="0">
    <oddHeader>&amp;C&amp;F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25">
      <selection activeCell="D52" sqref="D52"/>
    </sheetView>
  </sheetViews>
  <sheetFormatPr defaultColWidth="9.140625" defaultRowHeight="12.75"/>
  <cols>
    <col min="1" max="1" width="6.28125" style="3" customWidth="1"/>
    <col min="2" max="2" width="40.00390625" style="0" customWidth="1"/>
    <col min="3" max="3" width="6.421875" style="0" customWidth="1"/>
    <col min="4" max="5" width="18.57421875" style="0" customWidth="1"/>
  </cols>
  <sheetData>
    <row r="2" spans="1:5" ht="15">
      <c r="A2" s="1"/>
      <c r="B2" s="1" t="s">
        <v>26</v>
      </c>
      <c r="C2" s="2" t="s">
        <v>27</v>
      </c>
      <c r="D2" s="14" t="s">
        <v>173</v>
      </c>
      <c r="E2" s="14" t="s">
        <v>171</v>
      </c>
    </row>
    <row r="3" spans="1:5" ht="15">
      <c r="A3" s="1" t="s">
        <v>2</v>
      </c>
      <c r="B3" s="1" t="s">
        <v>28</v>
      </c>
      <c r="C3" s="2"/>
      <c r="D3" s="31"/>
      <c r="E3" s="31"/>
    </row>
    <row r="4" spans="1:5" ht="15">
      <c r="A4" s="1">
        <v>1</v>
      </c>
      <c r="B4" s="1" t="s">
        <v>29</v>
      </c>
      <c r="C4" s="2"/>
      <c r="D4" s="31"/>
      <c r="E4" s="31"/>
    </row>
    <row r="5" spans="1:5" ht="15">
      <c r="A5" s="1">
        <v>2</v>
      </c>
      <c r="B5" s="2" t="s">
        <v>30</v>
      </c>
      <c r="C5" s="2"/>
      <c r="D5" s="31"/>
      <c r="E5" s="31"/>
    </row>
    <row r="6" spans="1:5" ht="15">
      <c r="A6" s="1"/>
      <c r="B6" s="18" t="s">
        <v>129</v>
      </c>
      <c r="C6" s="18"/>
      <c r="D6" s="33"/>
      <c r="E6" s="33"/>
    </row>
    <row r="7" spans="1:5" ht="15">
      <c r="A7" s="1"/>
      <c r="B7" s="18" t="s">
        <v>130</v>
      </c>
      <c r="C7" s="18"/>
      <c r="D7" s="33"/>
      <c r="E7" s="33"/>
    </row>
    <row r="8" spans="1:5" ht="15">
      <c r="A8" s="1"/>
      <c r="B8" s="1" t="s">
        <v>6</v>
      </c>
      <c r="C8" s="2"/>
      <c r="D8" s="31"/>
      <c r="E8" s="31"/>
    </row>
    <row r="9" spans="1:5" ht="15.75">
      <c r="A9" s="1">
        <v>3</v>
      </c>
      <c r="B9" s="4" t="s">
        <v>31</v>
      </c>
      <c r="C9" s="2"/>
      <c r="D9" s="15">
        <f>D10+D11+D12+D13+D14+D15+D16+D17+D18</f>
        <v>18972094</v>
      </c>
      <c r="E9" s="15">
        <f>E10+E11+E12+E13+E14+E15+E16+E17+E18</f>
        <v>14250378</v>
      </c>
    </row>
    <row r="10" spans="1:5" ht="16.5">
      <c r="A10" s="1"/>
      <c r="B10" s="20" t="s">
        <v>131</v>
      </c>
      <c r="C10" s="18"/>
      <c r="D10" s="34">
        <v>17390062</v>
      </c>
      <c r="E10" s="34">
        <v>13484582</v>
      </c>
    </row>
    <row r="11" spans="1:5" ht="16.5">
      <c r="A11" s="1"/>
      <c r="B11" s="20" t="s">
        <v>132</v>
      </c>
      <c r="C11" s="18"/>
      <c r="D11" s="34">
        <v>1550944</v>
      </c>
      <c r="E11" s="34">
        <v>728517</v>
      </c>
    </row>
    <row r="12" spans="1:5" ht="16.5">
      <c r="A12" s="1"/>
      <c r="B12" s="20" t="s">
        <v>133</v>
      </c>
      <c r="C12" s="18"/>
      <c r="D12" s="34">
        <v>20088</v>
      </c>
      <c r="E12" s="34">
        <v>28179</v>
      </c>
    </row>
    <row r="13" spans="1:5" ht="16.5">
      <c r="A13" s="1"/>
      <c r="B13" s="20" t="s">
        <v>134</v>
      </c>
      <c r="C13" s="18"/>
      <c r="D13" s="34">
        <v>11000</v>
      </c>
      <c r="E13" s="34">
        <v>9100</v>
      </c>
    </row>
    <row r="14" spans="1:5" ht="16.5">
      <c r="A14" s="1"/>
      <c r="B14" s="20" t="s">
        <v>135</v>
      </c>
      <c r="C14" s="18"/>
      <c r="D14" s="34"/>
      <c r="E14" s="34"/>
    </row>
    <row r="15" spans="1:5" ht="16.5">
      <c r="A15" s="1"/>
      <c r="B15" s="20" t="s">
        <v>136</v>
      </c>
      <c r="C15" s="18"/>
      <c r="D15" s="34"/>
      <c r="E15" s="34"/>
    </row>
    <row r="16" spans="1:5" ht="16.5">
      <c r="A16" s="1"/>
      <c r="B16" s="20" t="s">
        <v>137</v>
      </c>
      <c r="C16" s="18"/>
      <c r="D16" s="34"/>
      <c r="E16" s="34"/>
    </row>
    <row r="17" spans="1:5" ht="16.5">
      <c r="A17" s="1"/>
      <c r="B17" s="20" t="s">
        <v>138</v>
      </c>
      <c r="C17" s="18"/>
      <c r="D17" s="34"/>
      <c r="E17" s="34"/>
    </row>
    <row r="18" spans="1:5" ht="15">
      <c r="A18" s="1"/>
      <c r="B18" s="20" t="s">
        <v>139</v>
      </c>
      <c r="C18" s="18"/>
      <c r="D18" s="33"/>
      <c r="E18" s="33"/>
    </row>
    <row r="19" spans="1:5" ht="15.75">
      <c r="A19" s="1"/>
      <c r="B19" s="1" t="s">
        <v>8</v>
      </c>
      <c r="C19" s="2"/>
      <c r="D19" s="15">
        <f>D9+D8</f>
        <v>18972094</v>
      </c>
      <c r="E19" s="15">
        <f>E9+E8</f>
        <v>14250378</v>
      </c>
    </row>
    <row r="20" spans="1:5" ht="15">
      <c r="A20" s="1">
        <v>4</v>
      </c>
      <c r="B20" s="4" t="s">
        <v>32</v>
      </c>
      <c r="C20" s="2"/>
      <c r="D20" s="31"/>
      <c r="E20" s="31"/>
    </row>
    <row r="21" spans="1:5" ht="15">
      <c r="A21" s="1">
        <v>5</v>
      </c>
      <c r="B21" s="4" t="s">
        <v>33</v>
      </c>
      <c r="C21" s="2"/>
      <c r="D21" s="31"/>
      <c r="E21" s="31"/>
    </row>
    <row r="22" spans="1:5" ht="20.25">
      <c r="A22" s="1"/>
      <c r="B22" s="1" t="s">
        <v>34</v>
      </c>
      <c r="C22" s="2"/>
      <c r="D22" s="17">
        <f>D19+D20+D21</f>
        <v>18972094</v>
      </c>
      <c r="E22" s="17">
        <f>E19+E20+E21</f>
        <v>14250378</v>
      </c>
    </row>
    <row r="23" spans="1:5" ht="18">
      <c r="A23" s="1" t="s">
        <v>15</v>
      </c>
      <c r="B23" s="1" t="s">
        <v>35</v>
      </c>
      <c r="C23" s="2"/>
      <c r="D23" s="37">
        <v>2081400</v>
      </c>
      <c r="E23" s="37">
        <v>2081400</v>
      </c>
    </row>
    <row r="24" spans="1:5" ht="15">
      <c r="A24" s="1">
        <v>1</v>
      </c>
      <c r="B24" s="2" t="s">
        <v>36</v>
      </c>
      <c r="C24" s="2"/>
      <c r="D24" s="6"/>
      <c r="E24" s="6"/>
    </row>
    <row r="25" spans="1:5" ht="15">
      <c r="A25" s="1"/>
      <c r="B25" s="12" t="s">
        <v>141</v>
      </c>
      <c r="C25" s="12"/>
      <c r="D25" s="36"/>
      <c r="E25" s="36"/>
    </row>
    <row r="26" spans="1:5" ht="15">
      <c r="A26" s="1"/>
      <c r="B26" s="12" t="s">
        <v>142</v>
      </c>
      <c r="C26" s="12"/>
      <c r="D26" s="36"/>
      <c r="E26" s="36"/>
    </row>
    <row r="27" spans="1:5" ht="15">
      <c r="A27" s="1"/>
      <c r="B27" s="1" t="s">
        <v>18</v>
      </c>
      <c r="C27" s="2"/>
      <c r="D27" s="6"/>
      <c r="E27" s="6"/>
    </row>
    <row r="28" spans="1:5" ht="15">
      <c r="A28" s="1">
        <v>2</v>
      </c>
      <c r="B28" s="2" t="s">
        <v>37</v>
      </c>
      <c r="C28" s="2"/>
      <c r="D28" s="6">
        <v>0</v>
      </c>
      <c r="E28" s="6">
        <v>0</v>
      </c>
    </row>
    <row r="29" spans="1:5" ht="15">
      <c r="A29" s="1">
        <v>3</v>
      </c>
      <c r="B29" s="2" t="s">
        <v>38</v>
      </c>
      <c r="C29" s="2"/>
      <c r="D29" s="31"/>
      <c r="E29" s="31"/>
    </row>
    <row r="30" spans="1:5" ht="15">
      <c r="A30" s="1">
        <v>4</v>
      </c>
      <c r="B30" s="2" t="s">
        <v>32</v>
      </c>
      <c r="C30" s="2"/>
      <c r="D30" s="31"/>
      <c r="E30" s="31"/>
    </row>
    <row r="31" spans="1:5" ht="20.25">
      <c r="A31" s="1"/>
      <c r="B31" s="1" t="s">
        <v>39</v>
      </c>
      <c r="C31" s="2"/>
      <c r="D31" s="17">
        <f>D22+D28+D29+D30</f>
        <v>18972094</v>
      </c>
      <c r="E31" s="17">
        <f>E22+E28+E29+E30</f>
        <v>14250378</v>
      </c>
    </row>
    <row r="32" spans="1:5" ht="15">
      <c r="A32" s="1"/>
      <c r="B32" s="1" t="s">
        <v>40</v>
      </c>
      <c r="C32" s="2"/>
      <c r="D32" s="31"/>
      <c r="E32" s="31"/>
    </row>
    <row r="33" spans="1:5" ht="15.75">
      <c r="A33" s="1" t="s">
        <v>41</v>
      </c>
      <c r="B33" s="1" t="s">
        <v>42</v>
      </c>
      <c r="C33" s="2"/>
      <c r="D33" s="5">
        <f>D34+D35+D36+D37+D38+D39+D40+D41+D42+D43</f>
        <v>22694944</v>
      </c>
      <c r="E33" s="5">
        <f>E34+E35+E36+E37+E38+E39+E40+E41+E42+E43</f>
        <v>18857689</v>
      </c>
    </row>
    <row r="34" spans="1:5" ht="16.5">
      <c r="A34" s="1">
        <v>1</v>
      </c>
      <c r="B34" s="4" t="s">
        <v>43</v>
      </c>
      <c r="C34" s="2"/>
      <c r="D34" s="34"/>
      <c r="E34" s="34"/>
    </row>
    <row r="35" spans="1:5" ht="16.5">
      <c r="A35" s="1">
        <v>2</v>
      </c>
      <c r="B35" s="4" t="s">
        <v>140</v>
      </c>
      <c r="C35" s="2"/>
      <c r="D35" s="34"/>
      <c r="E35" s="34"/>
    </row>
    <row r="36" spans="1:5" ht="16.5">
      <c r="A36" s="1">
        <v>3</v>
      </c>
      <c r="B36" s="2" t="s">
        <v>44</v>
      </c>
      <c r="C36" s="2"/>
      <c r="D36" s="34">
        <v>14600000</v>
      </c>
      <c r="E36" s="34">
        <v>14600000</v>
      </c>
    </row>
    <row r="37" spans="1:5" ht="16.5">
      <c r="A37" s="1">
        <v>4</v>
      </c>
      <c r="B37" s="2" t="s">
        <v>45</v>
      </c>
      <c r="C37" s="2"/>
      <c r="D37" s="34"/>
      <c r="E37" s="34"/>
    </row>
    <row r="38" spans="1:5" ht="16.5">
      <c r="A38" s="1">
        <v>5</v>
      </c>
      <c r="B38" s="2" t="s">
        <v>46</v>
      </c>
      <c r="C38" s="2"/>
      <c r="D38" s="34"/>
      <c r="E38" s="34"/>
    </row>
    <row r="39" spans="1:5" ht="16.5">
      <c r="A39" s="1">
        <v>6</v>
      </c>
      <c r="B39" s="2" t="s">
        <v>47</v>
      </c>
      <c r="C39" s="2"/>
      <c r="D39" s="34"/>
      <c r="E39" s="34"/>
    </row>
    <row r="40" spans="1:5" ht="16.5">
      <c r="A40" s="1">
        <v>7</v>
      </c>
      <c r="B40" s="2" t="s">
        <v>48</v>
      </c>
      <c r="C40" s="2"/>
      <c r="D40" s="34">
        <v>668395</v>
      </c>
      <c r="E40" s="34">
        <v>668395</v>
      </c>
    </row>
    <row r="41" spans="1:5" ht="16.5">
      <c r="A41" s="1">
        <v>8</v>
      </c>
      <c r="B41" s="2" t="s">
        <v>49</v>
      </c>
      <c r="C41" s="2"/>
      <c r="D41" s="34"/>
      <c r="E41" s="34"/>
    </row>
    <row r="42" spans="1:5" ht="16.5">
      <c r="A42" s="1">
        <v>9</v>
      </c>
      <c r="B42" s="2" t="s">
        <v>50</v>
      </c>
      <c r="C42" s="2"/>
      <c r="D42" s="34">
        <v>3589294</v>
      </c>
      <c r="E42" s="34">
        <v>3365506</v>
      </c>
    </row>
    <row r="43" spans="1:5" ht="16.5">
      <c r="A43" s="1">
        <v>10</v>
      </c>
      <c r="B43" s="2" t="s">
        <v>51</v>
      </c>
      <c r="C43" s="2"/>
      <c r="D43" s="34">
        <v>3837255</v>
      </c>
      <c r="E43" s="34">
        <v>223788</v>
      </c>
    </row>
    <row r="44" spans="1:5" ht="15.75">
      <c r="A44" s="1"/>
      <c r="B44" s="1" t="s">
        <v>52</v>
      </c>
      <c r="C44" s="2"/>
      <c r="D44" s="5">
        <f>D33*1</f>
        <v>22694944</v>
      </c>
      <c r="E44" s="5">
        <f>E33*1</f>
        <v>18857689</v>
      </c>
    </row>
    <row r="45" spans="1:5" ht="18">
      <c r="A45" s="1"/>
      <c r="B45" s="1" t="s">
        <v>53</v>
      </c>
      <c r="C45" s="2"/>
      <c r="D45" s="35">
        <f>D31+D44</f>
        <v>41667038</v>
      </c>
      <c r="E45" s="35">
        <f>E31+E44</f>
        <v>33108067</v>
      </c>
    </row>
  </sheetData>
  <sheetProtection/>
  <printOptions/>
  <pageMargins left="0.78" right="0.43" top="0.6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3">
      <selection activeCell="B46" sqref="B46"/>
    </sheetView>
  </sheetViews>
  <sheetFormatPr defaultColWidth="9.140625" defaultRowHeight="12.75"/>
  <cols>
    <col min="1" max="1" width="5.00390625" style="0" customWidth="1"/>
    <col min="2" max="2" width="50.140625" style="0" customWidth="1"/>
    <col min="3" max="3" width="11.7109375" style="0" customWidth="1"/>
    <col min="4" max="5" width="14.7109375" style="0" customWidth="1"/>
    <col min="8" max="8" width="14.00390625" style="0" bestFit="1" customWidth="1"/>
  </cols>
  <sheetData>
    <row r="1" ht="17.25">
      <c r="B1" s="23" t="s">
        <v>54</v>
      </c>
    </row>
    <row r="2" ht="17.25">
      <c r="B2" s="23" t="s">
        <v>55</v>
      </c>
    </row>
    <row r="4" spans="1:5" s="3" customFormat="1" ht="15">
      <c r="A4" s="1" t="s">
        <v>56</v>
      </c>
      <c r="B4" s="1" t="s">
        <v>57</v>
      </c>
      <c r="C4" s="1" t="s">
        <v>58</v>
      </c>
      <c r="D4" s="1" t="s">
        <v>173</v>
      </c>
      <c r="E4" s="1" t="s">
        <v>171</v>
      </c>
    </row>
    <row r="5" spans="1:5" ht="15.75">
      <c r="A5" s="2">
        <v>1</v>
      </c>
      <c r="B5" s="14" t="s">
        <v>59</v>
      </c>
      <c r="C5" s="2">
        <v>701.705</v>
      </c>
      <c r="D5" s="5">
        <v>22106276</v>
      </c>
      <c r="E5" s="5">
        <v>19106301</v>
      </c>
    </row>
    <row r="6" spans="1:5" ht="12.75">
      <c r="A6" s="2">
        <v>2</v>
      </c>
      <c r="B6" s="14" t="s">
        <v>60</v>
      </c>
      <c r="C6" s="2" t="s">
        <v>61</v>
      </c>
      <c r="D6" s="31"/>
      <c r="E6" s="31"/>
    </row>
    <row r="7" spans="1:5" ht="12.75">
      <c r="A7" s="2"/>
      <c r="B7" s="14"/>
      <c r="C7" s="2"/>
      <c r="D7" s="31"/>
      <c r="E7" s="31"/>
    </row>
    <row r="8" spans="1:5" ht="12.75">
      <c r="A8" s="2">
        <v>3</v>
      </c>
      <c r="B8" s="14" t="s">
        <v>143</v>
      </c>
      <c r="C8" s="2">
        <v>71</v>
      </c>
      <c r="D8" s="31"/>
      <c r="E8" s="31"/>
    </row>
    <row r="9" spans="1:5" ht="12.75">
      <c r="A9" s="2"/>
      <c r="B9" s="14"/>
      <c r="C9" s="2"/>
      <c r="D9" s="31"/>
      <c r="E9" s="31"/>
    </row>
    <row r="10" spans="1:5" ht="15.75">
      <c r="A10" s="2">
        <v>4</v>
      </c>
      <c r="B10" s="14" t="s">
        <v>62</v>
      </c>
      <c r="C10" s="2" t="s">
        <v>63</v>
      </c>
      <c r="D10" s="5">
        <v>15374862</v>
      </c>
      <c r="E10" s="5">
        <v>16374904</v>
      </c>
    </row>
    <row r="11" spans="1:5" ht="12.75">
      <c r="A11" s="2"/>
      <c r="B11" s="14"/>
      <c r="C11" s="2"/>
      <c r="D11" s="31"/>
      <c r="E11" s="31"/>
    </row>
    <row r="12" spans="1:5" ht="15.75">
      <c r="A12" s="2">
        <v>5</v>
      </c>
      <c r="B12" s="14" t="s">
        <v>64</v>
      </c>
      <c r="C12" s="2" t="s">
        <v>65</v>
      </c>
      <c r="D12" s="29">
        <f>D13+D14</f>
        <v>1166316</v>
      </c>
      <c r="E12" s="29">
        <f>E13+E14</f>
        <v>1407402</v>
      </c>
    </row>
    <row r="13" spans="1:5" ht="12.75">
      <c r="A13" s="2"/>
      <c r="B13" s="12" t="s">
        <v>66</v>
      </c>
      <c r="C13" s="12">
        <v>641</v>
      </c>
      <c r="D13" s="13">
        <v>1008000</v>
      </c>
      <c r="E13" s="13">
        <v>1206000</v>
      </c>
    </row>
    <row r="14" spans="1:5" ht="12.75">
      <c r="A14" s="2"/>
      <c r="B14" s="12" t="s">
        <v>67</v>
      </c>
      <c r="C14" s="12">
        <v>644</v>
      </c>
      <c r="D14" s="13">
        <v>158316</v>
      </c>
      <c r="E14" s="13">
        <v>201402</v>
      </c>
    </row>
    <row r="15" spans="1:5" ht="15.75">
      <c r="A15" s="2">
        <v>6</v>
      </c>
      <c r="B15" s="2" t="s">
        <v>68</v>
      </c>
      <c r="C15" s="2" t="s">
        <v>69</v>
      </c>
      <c r="D15" s="5">
        <v>186230</v>
      </c>
      <c r="E15" s="31">
        <v>0</v>
      </c>
    </row>
    <row r="16" spans="1:5" ht="15.75">
      <c r="A16" s="2">
        <v>7</v>
      </c>
      <c r="B16" s="2" t="s">
        <v>70</v>
      </c>
      <c r="C16" s="2" t="s">
        <v>71</v>
      </c>
      <c r="D16" s="5">
        <f>D17+D18+D19+D20+D21+D22</f>
        <v>1115334</v>
      </c>
      <c r="E16" s="5">
        <f>E17+E18+E19+E20+E21+E22</f>
        <v>590231</v>
      </c>
    </row>
    <row r="17" spans="1:5" ht="12.75">
      <c r="A17" s="2"/>
      <c r="B17" s="21" t="s">
        <v>145</v>
      </c>
      <c r="C17" s="12"/>
      <c r="D17" s="13">
        <v>0</v>
      </c>
      <c r="E17" s="13">
        <v>0</v>
      </c>
    </row>
    <row r="18" spans="1:8" ht="12.75">
      <c r="A18" s="2"/>
      <c r="B18" s="12" t="s">
        <v>146</v>
      </c>
      <c r="C18" s="12"/>
      <c r="D18" s="13">
        <v>40343</v>
      </c>
      <c r="E18" s="13">
        <v>76852</v>
      </c>
      <c r="H18" s="7"/>
    </row>
    <row r="19" spans="1:8" ht="12.75">
      <c r="A19" s="2"/>
      <c r="B19" s="12" t="s">
        <v>147</v>
      </c>
      <c r="C19" s="12"/>
      <c r="D19" s="13">
        <v>12298</v>
      </c>
      <c r="E19" s="13">
        <v>65304</v>
      </c>
      <c r="H19" s="7"/>
    </row>
    <row r="20" spans="1:8" ht="12.75">
      <c r="A20" s="2"/>
      <c r="B20" s="12" t="s">
        <v>148</v>
      </c>
      <c r="C20" s="12"/>
      <c r="D20" s="13">
        <v>37120</v>
      </c>
      <c r="E20" s="13">
        <v>0</v>
      </c>
      <c r="H20" s="7"/>
    </row>
    <row r="21" spans="1:8" ht="12.75">
      <c r="A21" s="2"/>
      <c r="B21" s="12" t="s">
        <v>149</v>
      </c>
      <c r="C21" s="12"/>
      <c r="D21" s="13">
        <v>1025573</v>
      </c>
      <c r="E21" s="13">
        <v>237325</v>
      </c>
      <c r="H21" s="8"/>
    </row>
    <row r="22" spans="1:5" ht="12.75">
      <c r="A22" s="2"/>
      <c r="B22" s="12" t="s">
        <v>151</v>
      </c>
      <c r="C22" s="12"/>
      <c r="D22" s="13"/>
      <c r="E22" s="13">
        <v>210750</v>
      </c>
    </row>
    <row r="23" spans="1:5" ht="17.25">
      <c r="A23" s="2">
        <v>8</v>
      </c>
      <c r="B23" s="22" t="s">
        <v>72</v>
      </c>
      <c r="C23" s="2"/>
      <c r="D23" s="15">
        <f>D10+D12+D16+D15</f>
        <v>17842742</v>
      </c>
      <c r="E23" s="15">
        <f>E10+E12+E16</f>
        <v>18372537</v>
      </c>
    </row>
    <row r="24" spans="1:5" ht="15">
      <c r="A24" s="2"/>
      <c r="B24" s="1"/>
      <c r="C24" s="2"/>
      <c r="D24" s="31"/>
      <c r="E24" s="31"/>
    </row>
    <row r="25" spans="1:5" ht="15.75">
      <c r="A25" s="2">
        <v>9</v>
      </c>
      <c r="B25" s="1" t="s">
        <v>152</v>
      </c>
      <c r="C25" s="2"/>
      <c r="D25" s="15">
        <f>D5+D6-D23</f>
        <v>4263534</v>
      </c>
      <c r="E25" s="15">
        <f>E5+E6-E23</f>
        <v>733764</v>
      </c>
    </row>
    <row r="26" spans="1:5" ht="12.75">
      <c r="A26" s="2">
        <v>10</v>
      </c>
      <c r="B26" s="2" t="s">
        <v>150</v>
      </c>
      <c r="C26" s="2">
        <v>761.661</v>
      </c>
      <c r="D26" s="31"/>
      <c r="E26" s="31"/>
    </row>
    <row r="27" spans="1:5" ht="12.75">
      <c r="A27" s="2">
        <v>11</v>
      </c>
      <c r="B27" s="2" t="s">
        <v>73</v>
      </c>
      <c r="C27" s="2">
        <v>762.662</v>
      </c>
      <c r="D27" s="31"/>
      <c r="E27" s="31"/>
    </row>
    <row r="28" spans="1:5" ht="15.75">
      <c r="A28" s="2">
        <v>12</v>
      </c>
      <c r="B28" s="2" t="s">
        <v>74</v>
      </c>
      <c r="C28" s="2"/>
      <c r="D28" s="5">
        <f>D29+D30+D31+D32</f>
        <v>83</v>
      </c>
      <c r="E28" s="5">
        <f>E29+E30+E31+E32</f>
        <v>-461694</v>
      </c>
    </row>
    <row r="29" spans="1:5" ht="12.75">
      <c r="A29" s="12" t="s">
        <v>75</v>
      </c>
      <c r="B29" s="12" t="s">
        <v>144</v>
      </c>
      <c r="C29" s="12"/>
      <c r="D29" s="13"/>
      <c r="E29" s="13"/>
    </row>
    <row r="30" spans="1:5" ht="12.75">
      <c r="A30" s="12" t="s">
        <v>76</v>
      </c>
      <c r="B30" s="12" t="s">
        <v>77</v>
      </c>
      <c r="C30" s="12">
        <v>767.667</v>
      </c>
      <c r="D30" s="13">
        <v>83</v>
      </c>
      <c r="E30" s="13">
        <v>24</v>
      </c>
    </row>
    <row r="31" spans="1:5" ht="12.75">
      <c r="A31" s="12" t="s">
        <v>78</v>
      </c>
      <c r="B31" s="12" t="s">
        <v>79</v>
      </c>
      <c r="C31" s="12">
        <v>769.669</v>
      </c>
      <c r="D31" s="13">
        <v>0</v>
      </c>
      <c r="E31" s="13">
        <v>-236708</v>
      </c>
    </row>
    <row r="32" spans="1:5" ht="12.75">
      <c r="A32" s="12" t="s">
        <v>80</v>
      </c>
      <c r="B32" s="12" t="s">
        <v>81</v>
      </c>
      <c r="C32" s="12">
        <v>768.668</v>
      </c>
      <c r="D32" s="13">
        <v>0</v>
      </c>
      <c r="E32" s="13">
        <v>-225010</v>
      </c>
    </row>
    <row r="33" spans="1:5" ht="12.75">
      <c r="A33" s="12"/>
      <c r="B33" s="12"/>
      <c r="C33" s="12"/>
      <c r="D33" s="13"/>
      <c r="E33" s="13"/>
    </row>
    <row r="34" spans="1:5" ht="15.75">
      <c r="A34" s="2">
        <v>13</v>
      </c>
      <c r="B34" s="1" t="s">
        <v>82</v>
      </c>
      <c r="C34" s="2"/>
      <c r="D34" s="15">
        <f>D28*1</f>
        <v>83</v>
      </c>
      <c r="E34" s="15">
        <f>E28*1</f>
        <v>-461694</v>
      </c>
    </row>
    <row r="35" spans="1:5" ht="15">
      <c r="A35" s="2"/>
      <c r="B35" s="1"/>
      <c r="C35" s="2"/>
      <c r="D35" s="31"/>
      <c r="E35" s="31"/>
    </row>
    <row r="36" spans="1:5" ht="17.25">
      <c r="A36" s="2">
        <v>14</v>
      </c>
      <c r="B36" s="22" t="s">
        <v>83</v>
      </c>
      <c r="C36" s="2"/>
      <c r="D36" s="15">
        <f>D25+D34</f>
        <v>4263617</v>
      </c>
      <c r="E36" s="15">
        <f>E25+E34</f>
        <v>272070</v>
      </c>
    </row>
    <row r="37" spans="1:5" ht="15">
      <c r="A37" s="2"/>
      <c r="B37" s="1"/>
      <c r="C37" s="2"/>
      <c r="D37" s="31"/>
      <c r="E37" s="31"/>
    </row>
    <row r="38" spans="1:5" ht="15.75">
      <c r="A38" s="2">
        <v>15</v>
      </c>
      <c r="B38" s="2" t="s">
        <v>84</v>
      </c>
      <c r="C38" s="2">
        <v>69</v>
      </c>
      <c r="D38" s="5">
        <v>426362</v>
      </c>
      <c r="E38" s="5">
        <v>48282</v>
      </c>
    </row>
    <row r="39" spans="1:5" ht="12.75">
      <c r="A39" s="2"/>
      <c r="B39" s="2"/>
      <c r="C39" s="2"/>
      <c r="D39" s="31"/>
      <c r="E39" s="31"/>
    </row>
    <row r="40" spans="1:5" ht="17.25">
      <c r="A40" s="2">
        <v>16</v>
      </c>
      <c r="B40" s="22" t="s">
        <v>85</v>
      </c>
      <c r="C40" s="2"/>
      <c r="D40" s="15">
        <f>D36-D38</f>
        <v>3837255</v>
      </c>
      <c r="E40" s="15">
        <f>E36-E38</f>
        <v>223788</v>
      </c>
    </row>
    <row r="41" spans="1:5" ht="15">
      <c r="A41" s="2"/>
      <c r="B41" s="1"/>
      <c r="C41" s="2"/>
      <c r="D41" s="31"/>
      <c r="E41" s="31"/>
    </row>
    <row r="42" spans="1:5" ht="15">
      <c r="A42" s="2">
        <v>17</v>
      </c>
      <c r="B42" s="1" t="s">
        <v>86</v>
      </c>
      <c r="C42" s="2"/>
      <c r="D42" s="31"/>
      <c r="E42" s="31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sheetProtection/>
  <printOptions/>
  <pageMargins left="0.39" right="0.36" top="1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25">
      <selection activeCell="B54" sqref="B54"/>
    </sheetView>
  </sheetViews>
  <sheetFormatPr defaultColWidth="9.140625" defaultRowHeight="12.75"/>
  <cols>
    <col min="1" max="1" width="6.8515625" style="0" customWidth="1"/>
    <col min="2" max="2" width="51.57421875" style="0" customWidth="1"/>
    <col min="3" max="4" width="19.140625" style="0" customWidth="1"/>
    <col min="6" max="6" width="9.57421875" style="0" bestFit="1" customWidth="1"/>
    <col min="7" max="7" width="11.8515625" style="0" bestFit="1" customWidth="1"/>
  </cols>
  <sheetData>
    <row r="1" spans="2:4" s="3" customFormat="1" ht="15">
      <c r="B1" s="1" t="s">
        <v>87</v>
      </c>
      <c r="C1" s="1" t="s">
        <v>173</v>
      </c>
      <c r="D1" s="1" t="s">
        <v>171</v>
      </c>
    </row>
    <row r="2" spans="2:4" ht="12.75">
      <c r="B2" s="2"/>
      <c r="C2" s="31"/>
      <c r="D2" s="31"/>
    </row>
    <row r="3" spans="2:4" ht="15">
      <c r="B3" s="1" t="s">
        <v>88</v>
      </c>
      <c r="C3" s="24">
        <f>C5+C7+C9+C11+C13+C17</f>
        <v>7684510</v>
      </c>
      <c r="D3" s="24">
        <f>D5+D7+D9+D11+D13+D17</f>
        <v>-5546290</v>
      </c>
    </row>
    <row r="4" spans="2:4" ht="15">
      <c r="B4" s="1"/>
      <c r="C4" s="24"/>
      <c r="D4" s="24"/>
    </row>
    <row r="5" spans="2:4" ht="12.75">
      <c r="B5" s="2" t="s">
        <v>89</v>
      </c>
      <c r="C5" s="6">
        <v>24199260</v>
      </c>
      <c r="D5" s="6">
        <v>21051008</v>
      </c>
    </row>
    <row r="6" spans="2:4" ht="12.75">
      <c r="B6" s="2"/>
      <c r="C6" s="31"/>
      <c r="D6" s="31"/>
    </row>
    <row r="7" spans="2:4" ht="12.75">
      <c r="B7" s="2" t="s">
        <v>90</v>
      </c>
      <c r="C7" s="6">
        <v>-16514750</v>
      </c>
      <c r="D7" s="6">
        <v>-26597298</v>
      </c>
    </row>
    <row r="8" spans="2:7" ht="12.75">
      <c r="B8" s="2"/>
      <c r="C8" s="31"/>
      <c r="D8" s="31"/>
      <c r="G8" s="8"/>
    </row>
    <row r="9" spans="2:4" ht="12.75">
      <c r="B9" s="2" t="s">
        <v>91</v>
      </c>
      <c r="C9" s="31"/>
      <c r="D9" s="31"/>
    </row>
    <row r="10" spans="2:4" ht="12.75">
      <c r="B10" s="2"/>
      <c r="C10" s="31"/>
      <c r="D10" s="31"/>
    </row>
    <row r="11" spans="2:4" ht="12.75">
      <c r="B11" s="2" t="s">
        <v>92</v>
      </c>
      <c r="C11" s="31"/>
      <c r="D11" s="31"/>
    </row>
    <row r="12" spans="2:4" ht="12.75">
      <c r="B12" s="2"/>
      <c r="C12" s="31"/>
      <c r="D12" s="31"/>
    </row>
    <row r="13" spans="2:4" ht="12.75">
      <c r="B13" s="2" t="s">
        <v>169</v>
      </c>
      <c r="C13" s="6">
        <v>0</v>
      </c>
      <c r="D13" s="6">
        <v>0</v>
      </c>
    </row>
    <row r="14" spans="2:4" ht="12.75">
      <c r="B14" s="2"/>
      <c r="C14" s="31"/>
      <c r="D14" s="31"/>
    </row>
    <row r="15" spans="2:4" ht="12.75">
      <c r="B15" s="2" t="s">
        <v>153</v>
      </c>
      <c r="C15" s="6">
        <v>0</v>
      </c>
      <c r="D15" s="6">
        <v>0</v>
      </c>
    </row>
    <row r="16" spans="2:4" ht="12.75">
      <c r="B16" s="2"/>
      <c r="C16" s="31"/>
      <c r="D16" s="31"/>
    </row>
    <row r="17" spans="2:7" ht="12.75">
      <c r="B17" s="2" t="s">
        <v>154</v>
      </c>
      <c r="C17" s="31"/>
      <c r="D17" s="31"/>
      <c r="G17" s="8"/>
    </row>
    <row r="18" spans="2:7" ht="12.75">
      <c r="B18" s="2"/>
      <c r="C18" s="31"/>
      <c r="D18" s="31"/>
      <c r="G18" s="8"/>
    </row>
    <row r="19" spans="2:4" ht="15">
      <c r="B19" s="1" t="s">
        <v>93</v>
      </c>
      <c r="C19" s="24">
        <f>C21+C23+C25+C27+C29+C31</f>
        <v>0</v>
      </c>
      <c r="D19" s="24">
        <f>D21+D23+D25+D27+D29+D31</f>
        <v>0</v>
      </c>
    </row>
    <row r="20" spans="2:4" ht="15">
      <c r="B20" s="1"/>
      <c r="C20" s="24"/>
      <c r="D20" s="24"/>
    </row>
    <row r="21" spans="2:4" ht="12.75">
      <c r="B21" s="2" t="s">
        <v>94</v>
      </c>
      <c r="C21" s="31"/>
      <c r="D21" s="31"/>
    </row>
    <row r="22" spans="2:4" ht="12.75">
      <c r="B22" s="2"/>
      <c r="C22" s="31"/>
      <c r="D22" s="31"/>
    </row>
    <row r="23" spans="2:4" ht="12.75">
      <c r="B23" s="2" t="s">
        <v>95</v>
      </c>
      <c r="C23" s="31"/>
      <c r="D23" s="31"/>
    </row>
    <row r="24" spans="2:4" ht="12.75">
      <c r="B24" s="2"/>
      <c r="C24" s="31"/>
      <c r="D24" s="31"/>
    </row>
    <row r="25" spans="2:4" ht="12.75">
      <c r="B25" s="2" t="s">
        <v>96</v>
      </c>
      <c r="C25" s="31"/>
      <c r="D25" s="31"/>
    </row>
    <row r="26" spans="2:4" ht="12.75">
      <c r="B26" s="2"/>
      <c r="C26" s="31"/>
      <c r="D26" s="31"/>
    </row>
    <row r="27" spans="2:7" ht="12.75">
      <c r="B27" s="2" t="s">
        <v>97</v>
      </c>
      <c r="C27" s="31"/>
      <c r="D27" s="31"/>
      <c r="G27" s="8"/>
    </row>
    <row r="28" spans="2:7" ht="12.75">
      <c r="B28" s="2"/>
      <c r="C28" s="31"/>
      <c r="D28" s="31"/>
      <c r="G28" s="8"/>
    </row>
    <row r="29" spans="2:4" ht="12.75">
      <c r="B29" s="2" t="s">
        <v>98</v>
      </c>
      <c r="C29" s="31"/>
      <c r="D29" s="31"/>
    </row>
    <row r="30" spans="2:4" ht="12.75">
      <c r="B30" s="2"/>
      <c r="C30" s="31"/>
      <c r="D30" s="31"/>
    </row>
    <row r="31" spans="2:4" ht="12.75">
      <c r="B31" s="2" t="s">
        <v>99</v>
      </c>
      <c r="C31" s="31"/>
      <c r="D31" s="31"/>
    </row>
    <row r="32" spans="2:4" ht="12.75">
      <c r="B32" s="2"/>
      <c r="C32" s="31"/>
      <c r="D32" s="31"/>
    </row>
    <row r="33" spans="2:4" ht="15.75">
      <c r="B33" s="1" t="s">
        <v>100</v>
      </c>
      <c r="C33" s="38">
        <f>C34+C36+C38+C40+C42</f>
        <v>-7550000</v>
      </c>
      <c r="D33" s="38">
        <f>D34+D36+D38+D40+D42</f>
        <v>-4210254</v>
      </c>
    </row>
    <row r="34" spans="2:4" ht="12.75">
      <c r="B34" s="2" t="s">
        <v>101</v>
      </c>
      <c r="C34" s="31"/>
      <c r="D34" s="31"/>
    </row>
    <row r="35" spans="2:4" ht="12.75">
      <c r="B35" s="2"/>
      <c r="C35" s="31"/>
      <c r="D35" s="31"/>
    </row>
    <row r="36" spans="2:4" ht="12.75">
      <c r="B36" s="2" t="s">
        <v>102</v>
      </c>
      <c r="C36" s="6">
        <v>-7550000</v>
      </c>
      <c r="D36" s="6">
        <v>-4210254</v>
      </c>
    </row>
    <row r="37" spans="2:4" ht="12.75">
      <c r="B37" s="2"/>
      <c r="C37" s="31"/>
      <c r="D37" s="31"/>
    </row>
    <row r="38" spans="2:4" ht="12.75">
      <c r="B38" s="2" t="s">
        <v>103</v>
      </c>
      <c r="C38" s="31"/>
      <c r="D38" s="31"/>
    </row>
    <row r="39" spans="2:4" ht="12.75">
      <c r="B39" s="2"/>
      <c r="C39" s="31"/>
      <c r="D39" s="31"/>
    </row>
    <row r="40" spans="2:4" ht="12.75">
      <c r="B40" s="2" t="s">
        <v>104</v>
      </c>
      <c r="C40" s="31"/>
      <c r="D40" s="31"/>
    </row>
    <row r="41" spans="2:4" ht="12.75">
      <c r="B41" s="2"/>
      <c r="C41" s="31"/>
      <c r="D41" s="31"/>
    </row>
    <row r="42" spans="2:4" ht="12.75">
      <c r="B42" s="2" t="s">
        <v>105</v>
      </c>
      <c r="C42" s="31"/>
      <c r="D42" s="31"/>
    </row>
    <row r="43" spans="2:4" ht="12.75">
      <c r="B43" s="2"/>
      <c r="C43" s="31"/>
      <c r="D43" s="31"/>
    </row>
    <row r="44" spans="2:4" ht="15">
      <c r="B44" s="1" t="s">
        <v>106</v>
      </c>
      <c r="C44" s="24">
        <f>C3+C19+C33</f>
        <v>134510</v>
      </c>
      <c r="D44" s="24">
        <f>D3+D19+D33</f>
        <v>-9756544</v>
      </c>
    </row>
    <row r="45" spans="2:4" ht="15">
      <c r="B45" s="1"/>
      <c r="C45" s="24"/>
      <c r="D45" s="24"/>
    </row>
    <row r="46" spans="2:4" ht="15">
      <c r="B46" s="1" t="s">
        <v>107</v>
      </c>
      <c r="C46" s="24">
        <v>2150975</v>
      </c>
      <c r="D46" s="24">
        <v>11907519</v>
      </c>
    </row>
    <row r="47" spans="2:4" ht="15">
      <c r="B47" s="1"/>
      <c r="C47" s="24"/>
      <c r="D47" s="24"/>
    </row>
    <row r="48" spans="2:4" ht="15">
      <c r="B48" s="1" t="s">
        <v>108</v>
      </c>
      <c r="C48" s="24">
        <f>C44+C46</f>
        <v>2285485</v>
      </c>
      <c r="D48" s="24">
        <f>D44+D46</f>
        <v>2150975</v>
      </c>
    </row>
  </sheetData>
  <sheetProtection/>
  <printOptions/>
  <pageMargins left="0.24" right="0.4" top="1" bottom="1" header="0.5" footer="0.5"/>
  <pageSetup horizontalDpi="600" verticalDpi="600" orientation="portrait" paperSize="9" r:id="rId1"/>
  <headerFooter alignWithMargins="0">
    <oddHeader>&amp;C&amp;F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5.7109375" style="0" customWidth="1"/>
    <col min="2" max="2" width="11.421875" style="0" customWidth="1"/>
    <col min="3" max="3" width="9.8515625" style="0" customWidth="1"/>
    <col min="4" max="4" width="8.57421875" style="0" customWidth="1"/>
    <col min="5" max="5" width="11.421875" style="0" customWidth="1"/>
    <col min="6" max="6" width="8.8515625" style="0" customWidth="1"/>
    <col min="7" max="8" width="10.140625" style="0" customWidth="1"/>
    <col min="9" max="9" width="11.7109375" style="0" customWidth="1"/>
    <col min="10" max="10" width="6.7109375" style="0" customWidth="1"/>
    <col min="11" max="11" width="6.8515625" style="0" customWidth="1"/>
  </cols>
  <sheetData>
    <row r="1" spans="3:9" ht="15">
      <c r="C1" s="3" t="s">
        <v>155</v>
      </c>
      <c r="D1" s="3"/>
      <c r="E1" s="3"/>
      <c r="F1" s="3"/>
      <c r="G1" s="3"/>
      <c r="H1" s="3"/>
      <c r="I1" s="3"/>
    </row>
    <row r="2" spans="1:11" ht="12.75">
      <c r="A2" s="25"/>
      <c r="B2" s="25" t="s">
        <v>156</v>
      </c>
      <c r="C2" s="25" t="s">
        <v>45</v>
      </c>
      <c r="D2" s="25" t="s">
        <v>157</v>
      </c>
      <c r="E2" s="25" t="s">
        <v>158</v>
      </c>
      <c r="F2" s="25" t="s">
        <v>159</v>
      </c>
      <c r="G2" s="25" t="s">
        <v>160</v>
      </c>
      <c r="H2" s="25" t="s">
        <v>170</v>
      </c>
      <c r="I2" s="25" t="s">
        <v>161</v>
      </c>
      <c r="J2" s="25" t="s">
        <v>162</v>
      </c>
      <c r="K2" s="25" t="s">
        <v>161</v>
      </c>
    </row>
    <row r="3" spans="1:11" ht="12.75">
      <c r="A3" s="26" t="s">
        <v>174</v>
      </c>
      <c r="B3" s="27">
        <v>14600000</v>
      </c>
      <c r="C3" s="27"/>
      <c r="D3" s="27"/>
      <c r="E3" s="27">
        <v>668395</v>
      </c>
      <c r="F3" s="27"/>
      <c r="G3" s="27">
        <v>3365506</v>
      </c>
      <c r="H3" s="27">
        <v>223788</v>
      </c>
      <c r="I3" s="27">
        <f>SUM(B3:H3)</f>
        <v>18857689</v>
      </c>
      <c r="J3" s="27">
        <v>0</v>
      </c>
      <c r="K3" s="27"/>
    </row>
    <row r="4" spans="1:11" ht="12.75">
      <c r="A4" s="25" t="s">
        <v>163</v>
      </c>
      <c r="B4" s="27"/>
      <c r="C4" s="27"/>
      <c r="D4" s="27"/>
      <c r="E4" s="27"/>
      <c r="F4" s="27"/>
      <c r="G4" s="27"/>
      <c r="H4" s="27"/>
      <c r="I4" s="27">
        <f aca="true" t="shared" si="0" ref="I4:I9">B4+C4+D4+E4+F4+G4</f>
        <v>0</v>
      </c>
      <c r="J4" s="27">
        <v>0</v>
      </c>
      <c r="K4" s="27">
        <f aca="true" t="shared" si="1" ref="K4:K9">I4+J4</f>
        <v>0</v>
      </c>
    </row>
    <row r="5" spans="1:11" ht="12.75">
      <c r="A5" s="28" t="s">
        <v>164</v>
      </c>
      <c r="B5" s="27"/>
      <c r="C5" s="27"/>
      <c r="D5" s="27"/>
      <c r="E5" s="27"/>
      <c r="F5" s="27"/>
      <c r="G5" s="27"/>
      <c r="H5" s="27"/>
      <c r="I5" s="27">
        <f t="shared" si="0"/>
        <v>0</v>
      </c>
      <c r="J5" s="27">
        <v>0</v>
      </c>
      <c r="K5" s="27">
        <f t="shared" si="1"/>
        <v>0</v>
      </c>
    </row>
    <row r="6" spans="1:11" ht="12.75">
      <c r="A6" s="25" t="s">
        <v>165</v>
      </c>
      <c r="B6" s="27"/>
      <c r="C6" s="27"/>
      <c r="D6" s="27"/>
      <c r="E6" s="27"/>
      <c r="F6" s="27"/>
      <c r="G6" s="27"/>
      <c r="H6" s="27"/>
      <c r="I6" s="27">
        <v>0</v>
      </c>
      <c r="J6" s="27">
        <v>0</v>
      </c>
      <c r="K6" s="27">
        <f t="shared" si="1"/>
        <v>0</v>
      </c>
    </row>
    <row r="7" spans="1:11" ht="12.75">
      <c r="A7" s="28" t="s">
        <v>166</v>
      </c>
      <c r="B7" s="27"/>
      <c r="C7" s="27"/>
      <c r="D7" s="27"/>
      <c r="E7" s="27"/>
      <c r="F7" s="27"/>
      <c r="G7" s="27"/>
      <c r="H7" s="27"/>
      <c r="I7" s="27">
        <f t="shared" si="0"/>
        <v>0</v>
      </c>
      <c r="J7" s="27">
        <v>0</v>
      </c>
      <c r="K7" s="27">
        <f t="shared" si="1"/>
        <v>0</v>
      </c>
    </row>
    <row r="8" spans="1:11" ht="12.75">
      <c r="A8" s="25" t="s">
        <v>167</v>
      </c>
      <c r="B8" s="27"/>
      <c r="C8" s="27"/>
      <c r="D8" s="27"/>
      <c r="E8" s="27"/>
      <c r="F8" s="27"/>
      <c r="G8" s="27"/>
      <c r="H8" s="27"/>
      <c r="I8" s="27">
        <f t="shared" si="0"/>
        <v>0</v>
      </c>
      <c r="J8" s="27">
        <v>0</v>
      </c>
      <c r="K8" s="27">
        <f t="shared" si="1"/>
        <v>0</v>
      </c>
    </row>
    <row r="9" spans="1:11" ht="12.75">
      <c r="A9" s="28" t="s">
        <v>168</v>
      </c>
      <c r="B9" s="27"/>
      <c r="C9" s="27"/>
      <c r="D9" s="27"/>
      <c r="E9" s="27"/>
      <c r="F9" s="27"/>
      <c r="G9" s="27"/>
      <c r="H9" s="27"/>
      <c r="I9" s="27">
        <f t="shared" si="0"/>
        <v>0</v>
      </c>
      <c r="J9" s="27">
        <v>0</v>
      </c>
      <c r="K9" s="27">
        <f t="shared" si="1"/>
        <v>0</v>
      </c>
    </row>
    <row r="10" spans="1:11" ht="12.75">
      <c r="A10" s="25" t="s">
        <v>172</v>
      </c>
      <c r="B10" s="6">
        <v>14600000</v>
      </c>
      <c r="C10" s="14"/>
      <c r="D10" s="14"/>
      <c r="E10" s="6">
        <v>668395</v>
      </c>
      <c r="F10" s="14"/>
      <c r="G10" s="6">
        <v>3589294</v>
      </c>
      <c r="H10" s="6">
        <v>3837255</v>
      </c>
      <c r="I10" s="6">
        <f>SUM(B10:H10)</f>
        <v>22694944</v>
      </c>
      <c r="J10" s="6"/>
      <c r="K10" s="6"/>
    </row>
    <row r="11" spans="1:11" ht="12.75">
      <c r="A11" s="25"/>
      <c r="B11" s="25"/>
      <c r="C11" s="25"/>
      <c r="D11" s="25"/>
      <c r="E11" s="25"/>
      <c r="F11" s="25"/>
      <c r="G11" s="25"/>
      <c r="H11" s="25"/>
      <c r="I11" s="27"/>
      <c r="J11" s="27"/>
      <c r="K11" s="2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Klodian</dc:creator>
  <cp:keywords/>
  <dc:description/>
  <cp:lastModifiedBy> </cp:lastModifiedBy>
  <cp:lastPrinted>2014-03-26T08:23:24Z</cp:lastPrinted>
  <dcterms:created xsi:type="dcterms:W3CDTF">2010-03-09T17:14:25Z</dcterms:created>
  <dcterms:modified xsi:type="dcterms:W3CDTF">2014-07-10T13:03:30Z</dcterms:modified>
  <cp:category/>
  <cp:version/>
  <cp:contentType/>
  <cp:contentStatus/>
</cp:coreProperties>
</file>