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tabRatio="741" firstSheet="5" activeTab="10"/>
  </bookViews>
  <sheets>
    <sheet name="Kopertina" sheetId="1" r:id="rId1"/>
    <sheet name="Aktivet" sheetId="2" r:id="rId2"/>
    <sheet name="Pasivet" sheetId="3" r:id="rId3"/>
    <sheet name="PASH Natyres" sheetId="4" r:id="rId4"/>
    <sheet name="PASH Funksionit" sheetId="5" r:id="rId5"/>
    <sheet name="Inventari AAM" sheetId="6" r:id="rId6"/>
    <sheet name="Inventari" sheetId="7" r:id="rId7"/>
    <sheet name="Inv.Llog.Bankare" sheetId="8" r:id="rId8"/>
    <sheet name="AAGJ Materiale" sheetId="9" r:id="rId9"/>
    <sheet name="Inv.automjeteve" sheetId="10" r:id="rId10"/>
    <sheet name="Shenime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<sst xmlns="http://schemas.openxmlformats.org/spreadsheetml/2006/main" count="526" uniqueCount="415">
  <si>
    <r>
      <rPr>
        <sz val="9"/>
        <rFont val="Arial"/>
        <family val="2"/>
      </rPr>
      <t>(  Ne zbarim te Standartit Kombetar te Kontabilitetit Nr.15 )</t>
    </r>
  </si>
  <si>
    <r>
      <rPr>
        <u val="single"/>
        <sz val="12"/>
        <rFont val="Arial"/>
        <family val="2"/>
      </rPr>
      <t>Per Drejtimin e Mikronjesise</t>
    </r>
  </si>
  <si>
    <r>
      <rPr>
        <u val="single"/>
        <sz val="12"/>
        <rFont val="Arial"/>
        <family val="2"/>
      </rPr>
      <t>Per Drejtimin e Shoqerise</t>
    </r>
  </si>
  <si>
    <r>
      <rPr>
        <sz val="10"/>
        <rFont val="Arial"/>
        <family val="2"/>
      </rPr>
      <t>Lenden e Pare ; Mallrat ; Produktin e Gateshem dhe Prodhimin ne Proces.</t>
    </r>
  </si>
  <si>
    <t>____________________</t>
  </si>
  <si>
    <t xml:space="preserve">        Data e mbylljes se Pasqyrave Financiare</t>
  </si>
  <si>
    <t>Lekë</t>
  </si>
  <si>
    <t>&gt;</t>
  </si>
  <si>
    <r>
      <t>1    Aktivet monetare</t>
    </r>
  </si>
  <si>
    <r>
      <t>2    Aktive te tjera financiare afatshkurtra</t>
    </r>
  </si>
  <si>
    <r>
      <t>3    Inventari</t>
    </r>
  </si>
  <si>
    <t>&gt;    Lendet e para</t>
  </si>
  <si>
    <t xml:space="preserve">NIPT: </t>
  </si>
  <si>
    <t>&gt;    Parapagimet e arketuara</t>
  </si>
  <si>
    <r>
      <t xml:space="preserve">&gt;    </t>
    </r>
    <r>
      <rPr>
        <i/>
        <sz val="9"/>
        <rFont val="Arial"/>
        <family val="2"/>
      </rPr>
      <t>Overdraftet bankare</t>
    </r>
  </si>
  <si>
    <r>
      <t xml:space="preserve">&gt;    </t>
    </r>
    <r>
      <rPr>
        <i/>
        <sz val="9"/>
        <rFont val="Arial"/>
        <family val="2"/>
      </rPr>
      <t>Detyrime tatimore per Tatim Fitimin</t>
    </r>
  </si>
  <si>
    <r>
      <t xml:space="preserve">&gt;    </t>
    </r>
    <r>
      <rPr>
        <i/>
        <sz val="9"/>
        <rFont val="Arial"/>
        <family val="2"/>
      </rPr>
      <t>Detyrime tatimore per Tatimin ne Burim</t>
    </r>
  </si>
  <si>
    <r>
      <t>1    Kapitali i  Pronarit</t>
    </r>
  </si>
  <si>
    <r>
      <t>2    Rezervat</t>
    </r>
  </si>
  <si>
    <r>
      <t>3    Fitimi (Humbja)  e  vitit  financiar</t>
    </r>
  </si>
  <si>
    <r>
      <t>Shpenzime per materiale</t>
    </r>
  </si>
  <si>
    <r>
      <t xml:space="preserve">(  </t>
    </r>
    <r>
      <rPr>
        <u val="single"/>
        <sz val="12"/>
        <rFont val="Arial"/>
        <family val="2"/>
      </rPr>
      <t>                  ____________               )</t>
    </r>
  </si>
  <si>
    <r>
      <rPr>
        <sz val="10"/>
        <rFont val="Arial"/>
        <family val="2"/>
      </rPr>
      <t xml:space="preserve">V.O.Kjo pasqyre do te plotesohet e vecante per                                                                </t>
    </r>
  </si>
  <si>
    <t>Njesia</t>
  </si>
  <si>
    <r>
      <t>Nr.</t>
    </r>
  </si>
  <si>
    <r>
      <t>Artikulli</t>
    </r>
  </si>
  <si>
    <r>
      <t>Sasia</t>
    </r>
  </si>
  <si>
    <r>
      <t>Kosto</t>
    </r>
  </si>
  <si>
    <r>
      <t>Vlera</t>
    </r>
  </si>
  <si>
    <r>
      <t>Shuma</t>
    </r>
  </si>
  <si>
    <t>( _____________________________________)</t>
  </si>
  <si>
    <r>
      <t>Shuma monedhe e huaj</t>
    </r>
  </si>
  <si>
    <r>
      <t xml:space="preserve">  Nr.</t>
    </r>
  </si>
  <si>
    <r>
      <t xml:space="preserve">                                  Emertimi i Bankes</t>
    </r>
  </si>
  <si>
    <r>
      <t xml:space="preserve">                             Numri llogarise</t>
    </r>
  </si>
  <si>
    <t xml:space="preserve">                Monedha</t>
  </si>
  <si>
    <r>
      <t xml:space="preserve">                Shuma ne leke</t>
    </r>
  </si>
  <si>
    <r>
      <t>(emer mbiemer, firme e vule)</t>
    </r>
  </si>
  <si>
    <t>Shuma</t>
  </si>
  <si>
    <t>Kapaciteti</t>
  </si>
  <si>
    <t>Targa</t>
  </si>
  <si>
    <t>Vlera</t>
  </si>
  <si>
    <t>Nr.</t>
  </si>
  <si>
    <r>
      <rPr>
        <u val="single"/>
        <sz val="12"/>
        <rFont val="Arial"/>
        <family val="2"/>
      </rPr>
      <t>Per Drejtimin e Shoqerise</t>
    </r>
  </si>
  <si>
    <t>( _________________________________ )</t>
  </si>
  <si>
    <r>
      <rPr>
        <sz val="10"/>
        <rFont val="Arial"/>
        <family val="2"/>
      </rPr>
      <t>V.O.Per pakesimet ndryshimi i amortizimit dhe vleftes se mbetur te pasqyrohen me storno</t>
    </r>
  </si>
  <si>
    <t>&gt; Tatim fitimi I mbipaguar</t>
  </si>
  <si>
    <t xml:space="preserve">        ► Të ardhurat dhe shpenzimet nga interesi</t>
  </si>
  <si>
    <t>Mobilje dhe pajisje zyre</t>
  </si>
  <si>
    <t xml:space="preserve">V.O.Kjo pasqyre eshte plotesuar per AAMateriale .                                                            </t>
  </si>
  <si>
    <t>Leke</t>
  </si>
  <si>
    <t>Totali</t>
  </si>
  <si>
    <t>Kursi BSH 31.12.12</t>
  </si>
  <si>
    <t>BKT</t>
  </si>
  <si>
    <t xml:space="preserve">        Periudha Kontabel e Pasqyrave Financiare                        Nga          </t>
  </si>
  <si>
    <r>
      <t xml:space="preserve">                                                                                                    Deri          </t>
    </r>
  </si>
  <si>
    <t xml:space="preserve">ADDON SHPK </t>
  </si>
  <si>
    <t>L32014007G</t>
  </si>
  <si>
    <t>31.12.2013</t>
  </si>
  <si>
    <t>DONJET  MIRAKA</t>
  </si>
  <si>
    <t>ADMINISTRATOR</t>
  </si>
  <si>
    <t>Tatimpaguesi : ADDON - SHPK</t>
  </si>
  <si>
    <t>NIPT: L32014007G</t>
  </si>
  <si>
    <t>Pasqyra   e  te  Ardhurave   dhe  Shpenzimeve     2013</t>
  </si>
  <si>
    <t>Periudha
Raportuese 2013</t>
  </si>
  <si>
    <t>Periudha
Para ardhese 2012</t>
  </si>
  <si>
    <t xml:space="preserve">            DONJET  MIRAKA</t>
  </si>
  <si>
    <t>RAIFFEISEN</t>
  </si>
  <si>
    <t>0001014971</t>
  </si>
  <si>
    <t>Tatimpaguesi : ADDON SHPK</t>
  </si>
  <si>
    <t>Tatimpaguesi :ADDON SHPK</t>
  </si>
  <si>
    <t xml:space="preserve"> L32014007G</t>
  </si>
  <si>
    <t>A053</t>
  </si>
  <si>
    <t>KOMPJUTER</t>
  </si>
  <si>
    <t>10,277.773</t>
  </si>
  <si>
    <t>A054</t>
  </si>
  <si>
    <t>PRINTER</t>
  </si>
  <si>
    <t>16,666.660</t>
  </si>
  <si>
    <t>A055</t>
  </si>
  <si>
    <t>LAPTOP</t>
  </si>
  <si>
    <t>85,833.330</t>
  </si>
  <si>
    <t>COPE</t>
  </si>
  <si>
    <t>A001</t>
  </si>
  <si>
    <t>HARK DISK 2TB</t>
  </si>
  <si>
    <t>cope</t>
  </si>
  <si>
    <t>11,165.998</t>
  </si>
  <si>
    <t>A002</t>
  </si>
  <si>
    <t>KAMERA HD IP IR LED 30 M ME LENTE</t>
  </si>
  <si>
    <t>12,600.000</t>
  </si>
  <si>
    <t>A003</t>
  </si>
  <si>
    <t>KAMERA HD IP IR LED 80 M</t>
  </si>
  <si>
    <t>13,950.000</t>
  </si>
  <si>
    <t>A004</t>
  </si>
  <si>
    <t>N07V-K 1*1.5 BLU</t>
  </si>
  <si>
    <t>14.000</t>
  </si>
  <si>
    <t>A005</t>
  </si>
  <si>
    <t>N07V-K 1*1.5GRI</t>
  </si>
  <si>
    <t>A006</t>
  </si>
  <si>
    <t>N07-K 1*2.5 VERDHE/JESHIL</t>
  </si>
  <si>
    <t>22.330</t>
  </si>
  <si>
    <t>A007</t>
  </si>
  <si>
    <t>N07-K 1*2.5 Gri</t>
  </si>
  <si>
    <t>36.000</t>
  </si>
  <si>
    <t>A008</t>
  </si>
  <si>
    <t>UPS 650 VA</t>
  </si>
  <si>
    <t>3,500.000</t>
  </si>
  <si>
    <t>A009</t>
  </si>
  <si>
    <t>MONITOR</t>
  </si>
  <si>
    <t>10,833.330</t>
  </si>
  <si>
    <t>A010</t>
  </si>
  <si>
    <t>KAMER ZB-700TVL SPOT</t>
  </si>
  <si>
    <t>5,280.240</t>
  </si>
  <si>
    <t>A011</t>
  </si>
  <si>
    <t>KAMER ZB 700TVL E JASHTME</t>
  </si>
  <si>
    <t>4,752.215</t>
  </si>
  <si>
    <t>A012</t>
  </si>
  <si>
    <t>DVR 8 CH</t>
  </si>
  <si>
    <t>8,976.400</t>
  </si>
  <si>
    <t>A013</t>
  </si>
  <si>
    <t>DVR 4 CH</t>
  </si>
  <si>
    <t>7,260.330</t>
  </si>
  <si>
    <t>A014</t>
  </si>
  <si>
    <t xml:space="preserve">KAMER ZB700 TVL  E BRENDESHME </t>
  </si>
  <si>
    <t>4,224.210</t>
  </si>
  <si>
    <t>A015</t>
  </si>
  <si>
    <t>TASTIERE WIRTERS</t>
  </si>
  <si>
    <t>1,916.660</t>
  </si>
  <si>
    <t>A016</t>
  </si>
  <si>
    <t>MONITOR 17 ''</t>
  </si>
  <si>
    <t>11,316.665</t>
  </si>
  <si>
    <t>A017</t>
  </si>
  <si>
    <t>KARIKUS</t>
  </si>
  <si>
    <t>679.000</t>
  </si>
  <si>
    <t>A018</t>
  </si>
  <si>
    <t>SWITCH</t>
  </si>
  <si>
    <t>2,020.860</t>
  </si>
  <si>
    <t>A019</t>
  </si>
  <si>
    <t>KAMERA</t>
  </si>
  <si>
    <t>1,349.917</t>
  </si>
  <si>
    <t>A020</t>
  </si>
  <si>
    <t>TUB FLEXIBEL F20MM IMQ 3321</t>
  </si>
  <si>
    <t>10.420</t>
  </si>
  <si>
    <t>A021</t>
  </si>
  <si>
    <t>TUB FLEXIBEL F 25MM</t>
  </si>
  <si>
    <t>17.080</t>
  </si>
  <si>
    <t>A022</t>
  </si>
  <si>
    <t>Kamera HD IP 2MP IR Led 80m L3.6Zb-ip95-2mp</t>
  </si>
  <si>
    <t>11,649.340</t>
  </si>
  <si>
    <t>A023</t>
  </si>
  <si>
    <t>Kamera HDIP2MP IR Led30m zb-IP66 2MP</t>
  </si>
  <si>
    <t>10,471.350</t>
  </si>
  <si>
    <t>A024</t>
  </si>
  <si>
    <t>Kamera HDIP IR speed 1.3MP 18*ZB-HD1099IP</t>
  </si>
  <si>
    <t>79,581.990</t>
  </si>
  <si>
    <t>A025</t>
  </si>
  <si>
    <t>Kamera HDIP2MPIR Led 30m3.6   ZB-IP5076</t>
  </si>
  <si>
    <t>10,471.310</t>
  </si>
  <si>
    <t>A026</t>
  </si>
  <si>
    <t>Kamera HDIP2MPIR Led 30m ZB-IP 5069-5MP</t>
  </si>
  <si>
    <t>11,714.783</t>
  </si>
  <si>
    <t>A027</t>
  </si>
  <si>
    <t>Kamera Weath IR800 TVL  ZB-B6071WOS</t>
  </si>
  <si>
    <t>7,146.670</t>
  </si>
  <si>
    <t>A028</t>
  </si>
  <si>
    <t>Kamera Weath IR700TVL ZB-B6071EOS</t>
  </si>
  <si>
    <t>5,484.350</t>
  </si>
  <si>
    <t>A029</t>
  </si>
  <si>
    <t>Kamer Dome IR800TVL  ZB-5009WOS</t>
  </si>
  <si>
    <t>5,719.950</t>
  </si>
  <si>
    <t>A030</t>
  </si>
  <si>
    <t>Kamer Dome IR700TVL ZB-5069EOS</t>
  </si>
  <si>
    <t>5,274.920</t>
  </si>
  <si>
    <t>A031</t>
  </si>
  <si>
    <t>Kamer Weath IR800TVL zb-5068WOS</t>
  </si>
  <si>
    <t>5,890.113</t>
  </si>
  <si>
    <t>A032</t>
  </si>
  <si>
    <t>NVRHD Prof ZB-N7000-16</t>
  </si>
  <si>
    <t>24,607.580</t>
  </si>
  <si>
    <t>A033</t>
  </si>
  <si>
    <t>NVR  Full D1 ZB-N3000-8CH</t>
  </si>
  <si>
    <t>9,031.505</t>
  </si>
  <si>
    <t>A034</t>
  </si>
  <si>
    <t>NVR Full D1 ZB-N3000-4CH</t>
  </si>
  <si>
    <t>5,890.115</t>
  </si>
  <si>
    <t>A035</t>
  </si>
  <si>
    <t>DVR Standart Full  D1 ZB-D7304D</t>
  </si>
  <si>
    <t>7,984.375</t>
  </si>
  <si>
    <t>A036</t>
  </si>
  <si>
    <t>DVR Stand full D1 ZB-D7308D</t>
  </si>
  <si>
    <t>9,358.740</t>
  </si>
  <si>
    <t>A037</t>
  </si>
  <si>
    <t>DVR Stand full D1/960H ZB-H8804</t>
  </si>
  <si>
    <t>9,424.180</t>
  </si>
  <si>
    <t>A038</t>
  </si>
  <si>
    <t>Illuminator IR 50M ZB-LED 50</t>
  </si>
  <si>
    <t>2,054.994</t>
  </si>
  <si>
    <t>A039</t>
  </si>
  <si>
    <t>Illuminator IR 100M ZB-LED100</t>
  </si>
  <si>
    <t>3,730.395</t>
  </si>
  <si>
    <t>A040</t>
  </si>
  <si>
    <t>Illuminator IR 150M ZB-LED 150</t>
  </si>
  <si>
    <t>5,157.120</t>
  </si>
  <si>
    <t>A041</t>
  </si>
  <si>
    <t>Kamer DSP 700TVL 4 IR LED 80M ZB</t>
  </si>
  <si>
    <t>9,816.850</t>
  </si>
  <si>
    <t>A042</t>
  </si>
  <si>
    <t>Kamer DSP 700TVL 30M ZB-5076POS</t>
  </si>
  <si>
    <t>7,460.800</t>
  </si>
  <si>
    <t>A043</t>
  </si>
  <si>
    <t>Kamer DSP 700TVL  ZB-7018POS</t>
  </si>
  <si>
    <t>7,853.480</t>
  </si>
  <si>
    <t>A044</t>
  </si>
  <si>
    <t>Kamer DSP 700TVL ZB-3140CP4EOS</t>
  </si>
  <si>
    <t>4,319.410</t>
  </si>
  <si>
    <t>A045</t>
  </si>
  <si>
    <t>Kamer DSP700TVL ZB-2200EOS</t>
  </si>
  <si>
    <t>3,664.950</t>
  </si>
  <si>
    <t>A046</t>
  </si>
  <si>
    <t>Kamer DSP 800TVL ZB-M12WOS</t>
  </si>
  <si>
    <t>7,068.140</t>
  </si>
  <si>
    <t>A047</t>
  </si>
  <si>
    <t>Kamer DSP 800TVL ZB-5100WOS</t>
  </si>
  <si>
    <t>5,497.440</t>
  </si>
  <si>
    <t>A048</t>
  </si>
  <si>
    <t>MONITOR  19'</t>
  </si>
  <si>
    <t>4,666.660</t>
  </si>
  <si>
    <t>A049</t>
  </si>
  <si>
    <t>KABELL UPS</t>
  </si>
  <si>
    <t>166.660</t>
  </si>
  <si>
    <t>A050</t>
  </si>
  <si>
    <t>KOKA RRJET METALIK</t>
  </si>
  <si>
    <t>10.000</t>
  </si>
  <si>
    <t>A051</t>
  </si>
  <si>
    <t>282.950</t>
  </si>
  <si>
    <t>A052</t>
  </si>
  <si>
    <t>KARIKUES KAMERASH</t>
  </si>
  <si>
    <t>169.743</t>
  </si>
  <si>
    <t>KABELL VGA 15M</t>
  </si>
  <si>
    <t>1,500.000</t>
  </si>
  <si>
    <t>M01</t>
  </si>
  <si>
    <r>
      <rPr>
        <sz val="9"/>
        <rFont val="Arial"/>
        <family val="2"/>
      </rPr>
      <t>Periudha
Raportuese</t>
    </r>
  </si>
  <si>
    <r>
      <rPr>
        <sz val="9"/>
        <rFont val="Arial"/>
        <family val="2"/>
      </rPr>
      <t>I</t>
    </r>
  </si>
  <si>
    <r>
      <rPr>
        <sz val="9"/>
        <rFont val="Arial"/>
        <family val="2"/>
      </rPr>
      <t>II</t>
    </r>
  </si>
  <si>
    <t>1    Huamarjet</t>
  </si>
  <si>
    <t>2    Detyrimet tregetare</t>
  </si>
  <si>
    <r>
      <t>P A S</t>
    </r>
    <r>
      <rPr>
        <i/>
        <sz val="9"/>
        <rFont val="Arial"/>
        <family val="2"/>
      </rPr>
      <t xml:space="preserve"> I V E T      A F A T G J A T A</t>
    </r>
  </si>
  <si>
    <t>1    Huat afatgjata</t>
  </si>
  <si>
    <t>K A P I T A L I</t>
  </si>
  <si>
    <r>
      <rPr>
        <sz val="9"/>
        <rFont val="Arial"/>
        <family val="2"/>
      </rPr>
      <t>III</t>
    </r>
  </si>
  <si>
    <r>
      <rPr>
        <sz val="9"/>
        <rFont val="Arial"/>
        <family val="2"/>
      </rPr>
      <t>( Bazuar ne klasifikimin e Shpenzimeve sipas Funksionit )</t>
    </r>
  </si>
  <si>
    <r>
      <t xml:space="preserve">                              </t>
    </r>
    <r>
      <rPr>
        <sz val="9"/>
        <rFont val="Arial"/>
        <family val="2"/>
      </rPr>
      <t>Nr</t>
    </r>
  </si>
  <si>
    <r>
      <rPr>
        <sz val="9"/>
        <rFont val="Arial"/>
        <family val="2"/>
      </rPr>
      <t>Pershkrimi i  Elementeve</t>
    </r>
  </si>
  <si>
    <r>
      <rPr>
        <sz val="9"/>
        <rFont val="Arial"/>
        <family val="2"/>
      </rPr>
      <t>Periudha                  Para ardhese</t>
    </r>
  </si>
  <si>
    <r>
      <rPr>
        <sz val="9"/>
        <rFont val="Arial"/>
        <family val="2"/>
      </rPr>
      <t>Te ardhurat</t>
    </r>
  </si>
  <si>
    <r>
      <rPr>
        <sz val="9"/>
        <rFont val="Arial"/>
        <family val="2"/>
      </rPr>
      <t>1   Te ardhura nga shitjet</t>
    </r>
  </si>
  <si>
    <r>
      <t xml:space="preserve">        </t>
    </r>
    <r>
      <rPr>
        <sz val="9"/>
        <rFont val="Courier New"/>
        <family val="3"/>
      </rPr>
      <t>►</t>
    </r>
    <r>
      <rPr>
        <sz val="9"/>
        <rFont val="Arial"/>
        <family val="2"/>
      </rPr>
      <t xml:space="preserve"> mallrat</t>
    </r>
  </si>
  <si>
    <r>
      <t xml:space="preserve">        </t>
    </r>
    <r>
      <rPr>
        <sz val="9"/>
        <rFont val="Courier New"/>
        <family val="3"/>
      </rPr>
      <t>►</t>
    </r>
    <r>
      <rPr>
        <sz val="9"/>
        <rFont val="Arial"/>
        <family val="2"/>
      </rPr>
      <t xml:space="preserve"> produktet</t>
    </r>
  </si>
  <si>
    <r>
      <t xml:space="preserve">        </t>
    </r>
    <r>
      <rPr>
        <sz val="9"/>
        <rFont val="Courier New"/>
        <family val="3"/>
      </rPr>
      <t>►</t>
    </r>
    <r>
      <rPr>
        <sz val="9"/>
        <rFont val="Arial"/>
        <family val="2"/>
      </rPr>
      <t xml:space="preserve"> sherbimet</t>
    </r>
  </si>
  <si>
    <r>
      <rPr>
        <sz val="9"/>
        <rFont val="Arial"/>
        <family val="2"/>
      </rPr>
      <t>2   Nga veprimtarite e shfrytezimit</t>
    </r>
  </si>
  <si>
    <r>
      <t xml:space="preserve">       </t>
    </r>
    <r>
      <rPr>
        <sz val="9"/>
        <rFont val="Courier New"/>
        <family val="3"/>
      </rPr>
      <t>►</t>
    </r>
    <r>
      <rPr>
        <sz val="9"/>
        <rFont val="Arial"/>
        <family val="2"/>
      </rPr>
      <t xml:space="preserve"> fitimet nga shitja e AAGJM+AAJM</t>
    </r>
  </si>
  <si>
    <r>
      <t xml:space="preserve">        </t>
    </r>
    <r>
      <rPr>
        <sz val="9"/>
        <rFont val="Courier New"/>
        <family val="3"/>
      </rPr>
      <t>►</t>
    </r>
    <r>
      <rPr>
        <sz val="9"/>
        <rFont val="Arial"/>
        <family val="2"/>
      </rPr>
      <t xml:space="preserve"> fitimet nga Investimet pasuri patundeshme</t>
    </r>
  </si>
  <si>
    <r>
      <t xml:space="preserve">        </t>
    </r>
    <r>
      <rPr>
        <sz val="9"/>
        <rFont val="Courier New"/>
        <family val="3"/>
      </rPr>
      <t>►</t>
    </r>
    <r>
      <rPr>
        <sz val="9"/>
        <rFont val="Arial"/>
        <family val="2"/>
      </rPr>
      <t xml:space="preserve"> gjobat per vonesa</t>
    </r>
  </si>
  <si>
    <r>
      <t xml:space="preserve">        </t>
    </r>
    <r>
      <rPr>
        <sz val="9"/>
        <rFont val="Courier New"/>
        <family val="3"/>
      </rPr>
      <t>►</t>
    </r>
    <r>
      <rPr>
        <sz val="9"/>
        <rFont val="Arial"/>
        <family val="2"/>
      </rPr>
      <t xml:space="preserve"> ndryshimet ne kursin e kembimit</t>
    </r>
  </si>
  <si>
    <r>
      <t xml:space="preserve">        </t>
    </r>
    <r>
      <rPr>
        <sz val="9"/>
        <rFont val="Courier New"/>
        <family val="3"/>
      </rPr>
      <t>►</t>
    </r>
  </si>
  <si>
    <r>
      <rPr>
        <sz val="9"/>
        <rFont val="Arial"/>
        <family val="2"/>
      </rPr>
      <t>3    Ndryshimi ne inventarin e prod gateshme e punes ne proces</t>
    </r>
  </si>
  <si>
    <r>
      <rPr>
        <sz val="9"/>
        <rFont val="Arial"/>
        <family val="2"/>
      </rPr>
      <t>4    Puna e kryer nga njesia ekonomike per qellimet e veta dhe e kapitalizuar</t>
    </r>
  </si>
  <si>
    <r>
      <rPr>
        <sz val="9"/>
        <rFont val="Arial"/>
        <family val="2"/>
      </rPr>
      <t>Shpenzimet</t>
    </r>
  </si>
  <si>
    <r>
      <rPr>
        <sz val="9"/>
        <rFont val="Arial"/>
        <family val="2"/>
      </rPr>
      <t>1   Mallrat,lendet e para,sherbimet per veprimtarine paresore</t>
    </r>
  </si>
  <si>
    <r>
      <rPr>
        <sz val="9"/>
        <rFont val="Arial"/>
        <family val="2"/>
      </rPr>
      <t>2   Shpenzime te tjera nga veprimtarite e shfrytezimit qe nuk lidhen me veprimtarine kryesore</t>
    </r>
  </si>
  <si>
    <r>
      <t xml:space="preserve">        </t>
    </r>
    <r>
      <rPr>
        <sz val="9"/>
        <rFont val="Courier New"/>
        <family val="3"/>
      </rPr>
      <t>►</t>
    </r>
    <r>
      <rPr>
        <sz val="9"/>
        <rFont val="Arial"/>
        <family val="2"/>
      </rPr>
      <t xml:space="preserve"> shpenzimet për mbajtjen e llogarive</t>
    </r>
  </si>
  <si>
    <r>
      <t xml:space="preserve">        </t>
    </r>
    <r>
      <rPr>
        <sz val="9"/>
        <rFont val="Courier New"/>
        <family val="3"/>
      </rPr>
      <t>►</t>
    </r>
    <r>
      <rPr>
        <sz val="9"/>
        <rFont val="Arial"/>
        <family val="2"/>
      </rPr>
      <t xml:space="preserve"> këshillim, shpenzimet për zyrën, sigurimet,</t>
    </r>
  </si>
  <si>
    <r>
      <t xml:space="preserve">        </t>
    </r>
    <r>
      <rPr>
        <sz val="9"/>
        <rFont val="Courier New"/>
        <family val="3"/>
      </rPr>
      <t>►</t>
    </r>
    <r>
      <rPr>
        <sz val="9"/>
        <rFont val="Arial"/>
        <family val="2"/>
      </rPr>
      <t xml:space="preserve"> shpenzimet e reklamave, shpenzimet e nisjes dhe punës kërkimore</t>
    </r>
  </si>
  <si>
    <r>
      <t xml:space="preserve">        </t>
    </r>
    <r>
      <rPr>
        <sz val="9"/>
        <rFont val="Courier New"/>
        <family val="3"/>
      </rPr>
      <t>►</t>
    </r>
    <r>
      <rPr>
        <sz val="9"/>
        <rFont val="Arial"/>
        <family val="2"/>
      </rPr>
      <t xml:space="preserve"> shpenzimet e lidhura me krijimin e provizioneve</t>
    </r>
  </si>
  <si>
    <r>
      <t xml:space="preserve">        </t>
    </r>
    <r>
      <rPr>
        <sz val="9"/>
        <rFont val="Courier New"/>
        <family val="3"/>
      </rPr>
      <t>►</t>
    </r>
    <r>
      <rPr>
        <sz val="9"/>
        <rFont val="Arial"/>
        <family val="2"/>
      </rPr>
      <t xml:space="preserve"> shumat e parashikuara për llogaritë e arkëtueshme të dyshimta etj</t>
    </r>
  </si>
  <si>
    <r>
      <t xml:space="preserve">        </t>
    </r>
    <r>
      <rPr>
        <sz val="9"/>
        <rFont val="Courier New"/>
        <family val="3"/>
      </rPr>
      <t>►</t>
    </r>
    <r>
      <rPr>
        <sz val="9"/>
        <rFont val="Arial"/>
        <family val="2"/>
      </rPr>
      <t xml:space="preserve"> humbjen nga shitje afatgjata materiale dhe investimeve në aktive të patundshme</t>
    </r>
  </si>
  <si>
    <r>
      <t xml:space="preserve">        </t>
    </r>
    <r>
      <rPr>
        <sz val="9"/>
        <rFont val="Courier New"/>
        <family val="3"/>
      </rPr>
      <t>►</t>
    </r>
    <r>
      <rPr>
        <sz val="9"/>
        <rFont val="Arial"/>
        <family val="2"/>
      </rPr>
      <t xml:space="preserve"> gjobave dhe ndëshkimeve, humbja neto që vjen nga ndryshimi i kursit të këmbimi</t>
    </r>
  </si>
  <si>
    <r>
      <t xml:space="preserve">        </t>
    </r>
    <r>
      <rPr>
        <sz val="9"/>
        <rFont val="Courier New"/>
        <family val="3"/>
      </rPr>
      <t>►</t>
    </r>
    <r>
      <rPr>
        <sz val="9"/>
        <rFont val="Arial"/>
        <family val="2"/>
      </rPr>
      <t xml:space="preserve"> ndryshimet në vlerën e kërkesave për t’u arkëtuar dhe detyrimeve ndaj furnitorëve</t>
    </r>
  </si>
  <si>
    <r>
      <t xml:space="preserve">       </t>
    </r>
    <r>
      <rPr>
        <sz val="9"/>
        <rFont val="Courier New"/>
        <family val="3"/>
      </rPr>
      <t>►</t>
    </r>
  </si>
  <si>
    <r>
      <rPr>
        <sz val="9"/>
        <rFont val="Arial"/>
        <family val="2"/>
      </rPr>
      <t>3   Shpenzime per personelin</t>
    </r>
  </si>
  <si>
    <r>
      <t xml:space="preserve">        </t>
    </r>
    <r>
      <rPr>
        <sz val="9"/>
        <rFont val="Courier New"/>
        <family val="3"/>
      </rPr>
      <t>►</t>
    </r>
    <r>
      <rPr>
        <sz val="9"/>
        <rFont val="Arial"/>
        <family val="2"/>
      </rPr>
      <t xml:space="preserve"> pagat</t>
    </r>
  </si>
  <si>
    <r>
      <t xml:space="preserve">        </t>
    </r>
    <r>
      <rPr>
        <sz val="9"/>
        <rFont val="Arial"/>
        <family val="2"/>
      </rPr>
      <t>Shperblimet</t>
    </r>
  </si>
  <si>
    <r>
      <t xml:space="preserve">        </t>
    </r>
    <r>
      <rPr>
        <sz val="9"/>
        <rFont val="Arial"/>
        <family val="2"/>
      </rPr>
      <t>Pagat per lejet vjetore</t>
    </r>
  </si>
  <si>
    <r>
      <t xml:space="preserve">        </t>
    </r>
    <r>
      <rPr>
        <sz val="9"/>
        <rFont val="Arial"/>
        <family val="2"/>
      </rPr>
      <t>Festat dhe kompensime te tjera monetare dhe jo monetare</t>
    </r>
  </si>
  <si>
    <r>
      <t xml:space="preserve">        </t>
    </r>
    <r>
      <rPr>
        <sz val="9"/>
        <rFont val="Courier New"/>
        <family val="3"/>
      </rPr>
      <t>►</t>
    </r>
    <r>
      <rPr>
        <sz val="9"/>
        <rFont val="Arial"/>
        <family val="2"/>
      </rPr>
      <t xml:space="preserve"> sigurimet shoqerore</t>
    </r>
  </si>
  <si>
    <r>
      <t xml:space="preserve">        </t>
    </r>
    <r>
      <rPr>
        <sz val="9"/>
        <rFont val="Courier New"/>
        <family val="3"/>
      </rPr>
      <t>►</t>
    </r>
    <r>
      <rPr>
        <sz val="9"/>
        <rFont val="Arial"/>
        <family val="2"/>
      </rPr>
      <t xml:space="preserve"> sigurimet per pension</t>
    </r>
  </si>
  <si>
    <r>
      <rPr>
        <sz val="9"/>
        <rFont val="Arial"/>
        <family val="2"/>
      </rPr>
      <t>4   Amortizimet dhe zhvleresimet</t>
    </r>
  </si>
  <si>
    <r>
      <rPr>
        <sz val="9"/>
        <rFont val="Arial"/>
        <family val="2"/>
      </rPr>
      <t>5   Shpenzime te tjera</t>
    </r>
  </si>
  <si>
    <r>
      <rPr>
        <sz val="9"/>
        <rFont val="Arial"/>
        <family val="2"/>
      </rPr>
      <t>Totali shpenzimeve ( shumat        )</t>
    </r>
  </si>
  <si>
    <r>
      <rPr>
        <sz val="9"/>
        <rFont val="Arial"/>
        <family val="2"/>
      </rPr>
      <t>Fitimi (humbja) nga veprimtarite e kryesore (1+2+/-3-8)</t>
    </r>
  </si>
  <si>
    <r>
      <t xml:space="preserve">        </t>
    </r>
    <r>
      <rPr>
        <sz val="9"/>
        <rFont val="Arial"/>
        <family val="2"/>
      </rPr>
      <t>Te ardhurat dhe shpenzimet financiare nga njesite e kontrolluara</t>
    </r>
  </si>
  <si>
    <r>
      <t xml:space="preserve">        </t>
    </r>
    <r>
      <rPr>
        <sz val="9"/>
        <rFont val="Courier New"/>
        <family val="3"/>
      </rPr>
      <t>►</t>
    </r>
    <r>
      <rPr>
        <sz val="9"/>
        <rFont val="Arial"/>
        <family val="2"/>
      </rPr>
      <t xml:space="preserve"> Të ardhurat dhe shpenzimet nga interesi</t>
    </r>
  </si>
  <si>
    <r>
      <t xml:space="preserve">        </t>
    </r>
    <r>
      <rPr>
        <sz val="9"/>
        <rFont val="Courier New"/>
        <family val="3"/>
      </rPr>
      <t>►</t>
    </r>
    <r>
      <rPr>
        <sz val="9"/>
        <rFont val="Arial"/>
        <family val="2"/>
      </rPr>
      <t xml:space="preserve"> Fitimet (humbjet) nga kursi i këmbimi</t>
    </r>
  </si>
  <si>
    <r>
      <rPr>
        <sz val="9"/>
        <rFont val="Arial"/>
        <family val="2"/>
      </rPr>
      <t>IV</t>
    </r>
  </si>
  <si>
    <r>
      <rPr>
        <sz val="9"/>
        <rFont val="Arial"/>
        <family val="2"/>
      </rPr>
      <t>Totali i të ardhurave dhe shpenzimeve financiare</t>
    </r>
  </si>
  <si>
    <r>
      <rPr>
        <sz val="9"/>
        <rFont val="Arial"/>
        <family val="2"/>
      </rPr>
      <t>V</t>
    </r>
  </si>
  <si>
    <r>
      <rPr>
        <sz val="9"/>
        <rFont val="Arial"/>
        <family val="2"/>
      </rPr>
      <t>Fitimi (humbja) para tatimit</t>
    </r>
  </si>
  <si>
    <r>
      <rPr>
        <sz val="9"/>
        <rFont val="Arial"/>
        <family val="2"/>
      </rPr>
      <t>Shpenzimet e tatimit mbi fitimin</t>
    </r>
  </si>
  <si>
    <r>
      <rPr>
        <sz val="9"/>
        <rFont val="Arial"/>
        <family val="2"/>
      </rPr>
      <t>VI</t>
    </r>
  </si>
  <si>
    <r>
      <rPr>
        <sz val="9"/>
        <rFont val="Arial"/>
        <family val="2"/>
      </rPr>
      <t>Fitimi (humbja) neto e vitit financiar</t>
    </r>
  </si>
  <si>
    <r>
      <t xml:space="preserve">I N V E N T A R I   i   </t>
    </r>
    <r>
      <rPr>
        <u val="single"/>
        <sz val="9"/>
        <rFont val="Arial"/>
        <family val="2"/>
      </rPr>
      <t>AAMATERIALE</t>
    </r>
  </si>
  <si>
    <r>
      <rPr>
        <u val="single"/>
        <sz val="9"/>
        <rFont val="Arial"/>
        <family val="2"/>
      </rPr>
      <t>Per Drejtimin e Shoqerise</t>
    </r>
  </si>
  <si>
    <r>
      <rPr>
        <sz val="9"/>
        <rFont val="Arial"/>
        <family val="2"/>
      </rPr>
      <t xml:space="preserve">V.O.Kjo pasqyre do te plotesohet e vecante per                                                                </t>
    </r>
  </si>
  <si>
    <r>
      <rPr>
        <sz val="9"/>
        <rFont val="Arial"/>
        <family val="2"/>
      </rPr>
      <t>Lenden e Pare ; Mallrat ; Produktin e Gateshem dhe Prodhimin ne Proces.</t>
    </r>
  </si>
  <si>
    <r>
      <t xml:space="preserve">I N V E N T A R I   i  mallrave  </t>
    </r>
    <r>
      <rPr>
        <u val="single"/>
        <sz val="9"/>
        <rFont val="Arial"/>
        <family val="2"/>
      </rPr>
      <t> me 31/12/2013      </t>
    </r>
  </si>
  <si>
    <r>
      <t xml:space="preserve">Perfaqesuesi Personit Juridik / </t>
    </r>
    <r>
      <rPr>
        <i/>
        <sz val="9"/>
        <rFont val="Arial"/>
        <family val="2"/>
      </rPr>
      <t>fizik</t>
    </r>
  </si>
  <si>
    <r>
      <t xml:space="preserve">(       </t>
    </r>
    <r>
      <rPr>
        <u val="single"/>
        <sz val="9"/>
        <rFont val="Arial"/>
        <family val="2"/>
      </rPr>
      <t>                               )</t>
    </r>
  </si>
  <si>
    <r>
      <rPr>
        <sz val="9"/>
        <rFont val="Times New Roman"/>
        <family val="1"/>
      </rPr>
      <t>Inventari   i  Llogarive  Bankare</t>
    </r>
  </si>
  <si>
    <r>
      <rPr>
        <sz val="9"/>
        <rFont val="Arial"/>
        <family val="2"/>
      </rPr>
      <t>20% Vl.Mbet
.</t>
    </r>
  </si>
  <si>
    <r>
      <rPr>
        <sz val="9"/>
        <rFont val="Arial"/>
        <family val="2"/>
      </rPr>
      <t>Grupet e aktiveve</t>
    </r>
  </si>
  <si>
    <r>
      <rPr>
        <sz val="9"/>
        <rFont val="Arial"/>
        <family val="2"/>
      </rPr>
      <t>Shtesa</t>
    </r>
  </si>
  <si>
    <r>
      <rPr>
        <sz val="9"/>
        <rFont val="Arial"/>
        <family val="2"/>
      </rPr>
      <t>Pakesime</t>
    </r>
  </si>
  <si>
    <r>
      <rPr>
        <sz val="9"/>
        <rFont val="Arial"/>
        <family val="2"/>
      </rPr>
      <t>Amortiz. Tatim.</t>
    </r>
  </si>
  <si>
    <r>
      <rPr>
        <sz val="9"/>
        <rFont val="Arial"/>
        <family val="2"/>
      </rPr>
      <t>Ndertesa</t>
    </r>
  </si>
  <si>
    <r>
      <rPr>
        <sz val="9"/>
        <rFont val="Arial"/>
        <family val="2"/>
      </rPr>
      <t>Makineri e paisje</t>
    </r>
  </si>
  <si>
    <r>
      <rPr>
        <sz val="9"/>
        <rFont val="Arial"/>
        <family val="2"/>
      </rPr>
      <t>Mjete Transporti</t>
    </r>
  </si>
  <si>
    <r>
      <rPr>
        <sz val="9"/>
        <rFont val="Arial"/>
        <family val="2"/>
      </rPr>
      <t>Paisje Zyre dhe informatike</t>
    </r>
  </si>
  <si>
    <r>
      <rPr>
        <sz val="9"/>
        <rFont val="Arial"/>
        <family val="2"/>
      </rPr>
      <t>S h u m a</t>
    </r>
  </si>
  <si>
    <t>Gjendje
01.01.13</t>
  </si>
  <si>
    <t>Gjendje
31.12.13</t>
  </si>
  <si>
    <t>Aktivet Afatgjata Materaile 2013</t>
  </si>
  <si>
    <t>Amortizimi
01.01.13</t>
  </si>
  <si>
    <t>Vlera e mbetur
01.01.13</t>
  </si>
  <si>
    <t>Amortizimi i
vitit
2013</t>
  </si>
  <si>
    <t>Vlera e mbetur
31.12.13</t>
  </si>
  <si>
    <t>Amortizimi
31.12.13</t>
  </si>
  <si>
    <r>
      <t>Lloji au</t>
    </r>
    <r>
      <rPr>
        <sz val="9"/>
        <color indexed="8"/>
        <rFont val="Times New Roman"/>
        <family val="1"/>
      </rPr>
      <t>tomjetit</t>
    </r>
  </si>
  <si>
    <t xml:space="preserve">Tatimpaguesi :ADDON SHPK </t>
  </si>
  <si>
    <t xml:space="preserve">Tatimpaguesi :  ADDON SHPK </t>
  </si>
  <si>
    <t>Inventari automjeteve ne pronesi te subjektit  2013</t>
  </si>
  <si>
    <t>NIPT:  L32014007G</t>
  </si>
  <si>
    <r>
      <rPr>
        <u val="single"/>
        <sz val="8"/>
        <rFont val="Arial"/>
        <family val="2"/>
      </rPr>
      <t>S H E N I M E T         S P J E G U E S E</t>
    </r>
  </si>
  <si>
    <t>14/08/2013</t>
  </si>
  <si>
    <t>Sherbime elektronike,shitje blerje (tregti)</t>
  </si>
  <si>
    <r>
      <t>Pasqyrat   Financiare   te   Vit</t>
    </r>
    <r>
      <rPr>
        <sz val="9"/>
        <rFont val="Arial"/>
        <family val="2"/>
      </rPr>
      <t>it  2013</t>
    </r>
  </si>
  <si>
    <r>
      <rPr>
        <sz val="9"/>
        <rFont val="Arial"/>
        <family val="2"/>
      </rPr>
      <t>Nr</t>
    </r>
  </si>
  <si>
    <r>
      <rPr>
        <sz val="9"/>
        <rFont val="Arial"/>
        <family val="2"/>
      </rPr>
      <t>A K T I V E T</t>
    </r>
  </si>
  <si>
    <r>
      <rPr>
        <sz val="9"/>
        <rFont val="Arial"/>
        <family val="2"/>
      </rPr>
      <t>Periudha
Raportuese</t>
    </r>
  </si>
  <si>
    <r>
      <rPr>
        <sz val="9"/>
        <rFont val="Arial"/>
        <family val="2"/>
      </rPr>
      <t>Periudha
Para ardhese</t>
    </r>
  </si>
  <si>
    <r>
      <rPr>
        <sz val="9"/>
        <rFont val="Arial"/>
        <family val="2"/>
      </rPr>
      <t>I</t>
    </r>
  </si>
  <si>
    <r>
      <rPr>
        <sz val="9"/>
        <rFont val="Arial"/>
        <family val="2"/>
      </rPr>
      <t>A K T I V E T    A F A T S H K U R T R A</t>
    </r>
  </si>
  <si>
    <r>
      <t xml:space="preserve">&gt;    </t>
    </r>
    <r>
      <rPr>
        <i/>
        <sz val="9"/>
        <rFont val="Arial"/>
        <family val="2"/>
      </rPr>
      <t>Banka</t>
    </r>
  </si>
  <si>
    <r>
      <t xml:space="preserve">&gt;    </t>
    </r>
    <r>
      <rPr>
        <i/>
        <sz val="9"/>
        <rFont val="Arial"/>
        <family val="2"/>
      </rPr>
      <t>Arka</t>
    </r>
  </si>
  <si>
    <r>
      <t xml:space="preserve">&gt;    </t>
    </r>
    <r>
      <rPr>
        <i/>
        <sz val="9"/>
        <rFont val="Arial"/>
        <family val="2"/>
      </rPr>
      <t>Kerkesa te arketushme</t>
    </r>
  </si>
  <si>
    <r>
      <t xml:space="preserve">&gt;    </t>
    </r>
    <r>
      <rPr>
        <i/>
        <sz val="9"/>
        <rFont val="Arial"/>
        <family val="2"/>
      </rPr>
      <t>Te tjera te arketushme</t>
    </r>
  </si>
  <si>
    <r>
      <t xml:space="preserve">&gt;    </t>
    </r>
    <r>
      <rPr>
        <i/>
        <sz val="9"/>
        <rFont val="Arial"/>
        <family val="2"/>
      </rPr>
      <t>Instrumenta te tjera financiare dhe borxhi tvsh</t>
    </r>
  </si>
  <si>
    <r>
      <t xml:space="preserve">&gt;    </t>
    </r>
    <r>
      <rPr>
        <i/>
        <sz val="9"/>
        <rFont val="Arial"/>
        <family val="2"/>
      </rPr>
      <t>Prodhim ne proces</t>
    </r>
  </si>
  <si>
    <r>
      <t xml:space="preserve">&gt;    </t>
    </r>
    <r>
      <rPr>
        <i/>
        <sz val="9"/>
        <rFont val="Arial"/>
        <family val="2"/>
      </rPr>
      <t>Produkte te gatshme</t>
    </r>
  </si>
  <si>
    <r>
      <t xml:space="preserve">&gt;    </t>
    </r>
    <r>
      <rPr>
        <i/>
        <sz val="9"/>
        <rFont val="Arial"/>
        <family val="2"/>
      </rPr>
      <t>Mallra per rishitje</t>
    </r>
  </si>
  <si>
    <r>
      <t xml:space="preserve">&gt;    </t>
    </r>
    <r>
      <rPr>
        <i/>
        <sz val="9"/>
        <rFont val="Arial"/>
        <family val="2"/>
      </rPr>
      <t>Parapagesa per furnizime</t>
    </r>
  </si>
  <si>
    <r>
      <rPr>
        <sz val="9"/>
        <rFont val="Arial"/>
        <family val="2"/>
      </rPr>
      <t>II</t>
    </r>
  </si>
  <si>
    <r>
      <rPr>
        <sz val="9"/>
        <rFont val="Arial"/>
        <family val="2"/>
      </rPr>
      <t>A K T I V E T    A F A T G J A T A</t>
    </r>
  </si>
  <si>
    <r>
      <rPr>
        <sz val="9"/>
        <rFont val="Arial"/>
        <family val="2"/>
      </rPr>
      <t>4    Aktive afatgjata materiale</t>
    </r>
  </si>
  <si>
    <r>
      <rPr>
        <sz val="9"/>
        <rFont val="Arial"/>
        <family val="2"/>
      </rPr>
      <t xml:space="preserve">&gt;    </t>
    </r>
    <r>
      <rPr>
        <i/>
        <sz val="9"/>
        <rFont val="Arial"/>
        <family val="2"/>
      </rPr>
      <t>Toka</t>
    </r>
  </si>
  <si>
    <r>
      <rPr>
        <sz val="9"/>
        <rFont val="Arial"/>
        <family val="2"/>
      </rPr>
      <t xml:space="preserve">&gt;    </t>
    </r>
    <r>
      <rPr>
        <i/>
        <sz val="9"/>
        <rFont val="Arial"/>
        <family val="2"/>
      </rPr>
      <t>Ndertesa</t>
    </r>
  </si>
  <si>
    <r>
      <rPr>
        <sz val="9"/>
        <rFont val="Arial"/>
        <family val="2"/>
      </rPr>
      <t xml:space="preserve">&gt;    </t>
    </r>
    <r>
      <rPr>
        <i/>
        <sz val="9"/>
        <rFont val="Arial"/>
        <family val="2"/>
      </rPr>
      <t>Makineri dhe paisje</t>
    </r>
  </si>
  <si>
    <r>
      <rPr>
        <sz val="9"/>
        <rFont val="Arial"/>
        <family val="2"/>
      </rPr>
      <t xml:space="preserve">&gt;    </t>
    </r>
    <r>
      <rPr>
        <i/>
        <sz val="9"/>
        <rFont val="Arial"/>
        <family val="2"/>
      </rPr>
      <t>Aktive tjera afat gjata materiale</t>
    </r>
  </si>
  <si>
    <r>
      <rPr>
        <sz val="9"/>
        <rFont val="Arial"/>
        <family val="2"/>
      </rPr>
      <t>5    Aktive te tjera afatgjata</t>
    </r>
  </si>
  <si>
    <r>
      <rPr>
        <sz val="9"/>
        <rFont val="Arial"/>
        <family val="2"/>
      </rPr>
      <t>Totali   Aktiveve</t>
    </r>
  </si>
  <si>
    <r>
      <t xml:space="preserve">        </t>
    </r>
    <r>
      <rPr>
        <sz val="9"/>
        <rFont val="Arial"/>
        <family val="2"/>
      </rPr>
      <t>Pasqyra Financiare janë të shprehura në                                                          Leke</t>
    </r>
  </si>
  <si>
    <r>
      <t xml:space="preserve">        </t>
    </r>
    <r>
      <rPr>
        <sz val="9"/>
        <rFont val="Arial"/>
        <family val="2"/>
      </rPr>
      <t>Emertimi</t>
    </r>
  </si>
  <si>
    <r>
      <t xml:space="preserve">        </t>
    </r>
    <r>
      <rPr>
        <sz val="9"/>
        <rFont val="Arial"/>
        <family val="2"/>
      </rPr>
      <t>Mikronjesise</t>
    </r>
  </si>
  <si>
    <r>
      <t xml:space="preserve">        </t>
    </r>
    <r>
      <rPr>
        <sz val="9"/>
        <rFont val="Arial"/>
        <family val="2"/>
      </rPr>
      <t>NIPT -i</t>
    </r>
  </si>
  <si>
    <r>
      <t xml:space="preserve">        </t>
    </r>
    <r>
      <rPr>
        <sz val="9"/>
        <rFont val="Arial"/>
        <family val="2"/>
      </rPr>
      <t>Adresa e Selise</t>
    </r>
  </si>
  <si>
    <r>
      <t xml:space="preserve">        </t>
    </r>
    <r>
      <rPr>
        <sz val="9"/>
        <rFont val="Arial"/>
        <family val="2"/>
      </rPr>
      <t>Data e krijimit</t>
    </r>
  </si>
  <si>
    <r>
      <t xml:space="preserve">        </t>
    </r>
    <r>
      <rPr>
        <sz val="9"/>
        <rFont val="Arial"/>
        <family val="2"/>
      </rPr>
      <t>Nr. i  Regjistrit Tregetar</t>
    </r>
  </si>
  <si>
    <r>
      <t xml:space="preserve">        </t>
    </r>
    <r>
      <rPr>
        <sz val="9"/>
        <rFont val="Arial"/>
        <family val="2"/>
      </rPr>
      <t>Veprimtaria</t>
    </r>
  </si>
  <si>
    <r>
      <t xml:space="preserve">        </t>
    </r>
    <r>
      <rPr>
        <sz val="9"/>
        <rFont val="Arial"/>
        <family val="2"/>
      </rPr>
      <t>Kryesore</t>
    </r>
  </si>
  <si>
    <r>
      <rPr>
        <sz val="9"/>
        <rFont val="Arial"/>
        <family val="2"/>
      </rPr>
      <t>P A S Q Y R A T     F I N A N C I A R E</t>
    </r>
  </si>
  <si>
    <r>
      <rPr>
        <sz val="9"/>
        <rFont val="Arial"/>
        <family val="2"/>
      </rPr>
      <t>(  M I K R O N J Ë S I T Ë  )</t>
    </r>
  </si>
  <si>
    <r>
      <rPr>
        <sz val="9"/>
        <rFont val="Arial"/>
        <family val="2"/>
      </rPr>
      <t>Viti</t>
    </r>
  </si>
  <si>
    <r>
      <t xml:space="preserve">        Pasqyra Financiare jane te rumbu</t>
    </r>
    <r>
      <rPr>
        <sz val="9"/>
        <rFont val="Arial"/>
        <family val="2"/>
      </rPr>
      <t>llakosura ne</t>
    </r>
  </si>
  <si>
    <r>
      <rPr>
        <i/>
        <sz val="9"/>
        <rFont val="Arial"/>
        <family val="2"/>
      </rPr>
      <t>PASIVET DHE KAPITALI</t>
    </r>
  </si>
  <si>
    <r>
      <rPr>
        <sz val="9"/>
        <rFont val="Arial"/>
        <family val="2"/>
      </rPr>
      <t>P A S I V E T      A F A T S H K U R T R A</t>
    </r>
  </si>
  <si>
    <r>
      <t xml:space="preserve">&gt;    </t>
    </r>
    <r>
      <rPr>
        <i/>
        <sz val="9"/>
        <rFont val="Arial"/>
        <family val="2"/>
      </rPr>
      <t>Huamarrje afat shkuatra</t>
    </r>
  </si>
  <si>
    <r>
      <t xml:space="preserve">&gt;    </t>
    </r>
    <r>
      <rPr>
        <i/>
        <sz val="9"/>
        <rFont val="Arial"/>
        <family val="2"/>
      </rPr>
      <t>Te pagueshme ndaj furnitore</t>
    </r>
    <r>
      <rPr>
        <sz val="9"/>
        <rFont val="Arial"/>
        <family val="2"/>
      </rPr>
      <t>ve</t>
    </r>
  </si>
  <si>
    <r>
      <t xml:space="preserve">&gt;    </t>
    </r>
    <r>
      <rPr>
        <i/>
        <sz val="9"/>
        <rFont val="Arial"/>
        <family val="2"/>
      </rPr>
      <t>Te pagueshme ndaj punonjesve</t>
    </r>
  </si>
  <si>
    <r>
      <t xml:space="preserve">&gt;    </t>
    </r>
    <r>
      <rPr>
        <i/>
        <sz val="9"/>
        <rFont val="Arial"/>
        <family val="2"/>
      </rPr>
      <t>Detyrime per Sigurime Shoq.Shend.</t>
    </r>
  </si>
  <si>
    <r>
      <t xml:space="preserve">&gt;    </t>
    </r>
    <r>
      <rPr>
        <i/>
        <sz val="9"/>
        <rFont val="Arial"/>
        <family val="2"/>
      </rPr>
      <t>Detyrime tatimore per TAP-in</t>
    </r>
  </si>
  <si>
    <r>
      <t xml:space="preserve">&gt;    </t>
    </r>
    <r>
      <rPr>
        <i/>
        <sz val="9"/>
        <rFont val="Arial"/>
        <family val="2"/>
      </rPr>
      <t>Detyrime tatimore per Tvsh-ne</t>
    </r>
  </si>
  <si>
    <r>
      <t xml:space="preserve">&gt;    </t>
    </r>
    <r>
      <rPr>
        <i/>
        <sz val="9"/>
        <rFont val="Arial"/>
        <family val="2"/>
      </rPr>
      <t>Debitore dhe Kreditore te tjere(ortake)</t>
    </r>
  </si>
  <si>
    <r>
      <t>2    Te tjera afatg</t>
    </r>
    <r>
      <rPr>
        <sz val="9"/>
        <color indexed="8"/>
        <rFont val="Calibri"/>
        <family val="2"/>
      </rPr>
      <t>jata</t>
    </r>
  </si>
  <si>
    <r>
      <rPr>
        <sz val="9"/>
        <rFont val="Arial"/>
        <family val="2"/>
      </rPr>
      <t>III</t>
    </r>
  </si>
  <si>
    <r>
      <rPr>
        <sz val="9"/>
        <rFont val="Arial"/>
        <family val="2"/>
      </rPr>
      <t>Totali   Pasiveve</t>
    </r>
  </si>
  <si>
    <r>
      <rPr>
        <sz val="9"/>
        <rFont val="Arial"/>
        <family val="2"/>
      </rPr>
      <t>( Bazuar ne klasifikimin e Shpenzimeve sipas Natyres )</t>
    </r>
  </si>
  <si>
    <r>
      <rPr>
        <sz val="9"/>
        <rFont val="Arial"/>
        <family val="2"/>
      </rPr>
      <t>Pershkrimi i  Elementeve</t>
    </r>
  </si>
  <si>
    <r>
      <rPr>
        <sz val="9"/>
        <rFont val="Arial"/>
        <family val="2"/>
      </rPr>
      <t>TE ARDHURAT</t>
    </r>
  </si>
  <si>
    <r>
      <t xml:space="preserve">                </t>
    </r>
    <r>
      <rPr>
        <sz val="9"/>
        <rFont val="Courier New"/>
        <family val="3"/>
      </rPr>
      <t>► Shitje e punimeve dhe sherbimeve</t>
    </r>
  </si>
  <si>
    <r>
      <t xml:space="preserve">                </t>
    </r>
    <r>
      <rPr>
        <sz val="9"/>
        <rFont val="Courier New"/>
        <family val="3"/>
      </rPr>
      <t>► Te ardhura nga interesat</t>
    </r>
  </si>
  <si>
    <r>
      <t xml:space="preserve">                </t>
    </r>
    <r>
      <rPr>
        <sz val="9"/>
        <rFont val="Courier New"/>
        <family val="3"/>
      </rPr>
      <t>►</t>
    </r>
  </si>
  <si>
    <r>
      <rPr>
        <sz val="9"/>
        <rFont val="Arial"/>
        <family val="2"/>
      </rPr>
      <t>SHPENZIMET =1+2+3+4+5</t>
    </r>
  </si>
  <si>
    <r>
      <t xml:space="preserve">                </t>
    </r>
    <r>
      <rPr>
        <sz val="9"/>
        <rFont val="Courier New"/>
        <family val="3"/>
      </rPr>
      <t>►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Inventar ne celje</t>
    </r>
  </si>
  <si>
    <r>
      <t xml:space="preserve">                </t>
    </r>
    <r>
      <rPr>
        <sz val="9"/>
        <rFont val="Courier New"/>
        <family val="3"/>
      </rPr>
      <t>►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Shpenzimet per mallrat e prodhuara</t>
    </r>
  </si>
  <si>
    <r>
      <t xml:space="preserve">                </t>
    </r>
    <r>
      <rPr>
        <sz val="9"/>
        <rFont val="Courier New"/>
        <family val="3"/>
      </rPr>
      <t>►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Inventari ne fund te vitit</t>
    </r>
  </si>
  <si>
    <r>
      <rPr>
        <sz val="9"/>
        <rFont val="Arial"/>
        <family val="2"/>
      </rPr>
      <t>Shpenzime personeli</t>
    </r>
  </si>
  <si>
    <r>
      <t xml:space="preserve">                </t>
    </r>
    <r>
      <rPr>
        <sz val="9"/>
        <rFont val="Courier New"/>
        <family val="3"/>
      </rPr>
      <t>►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Pagat</t>
    </r>
  </si>
  <si>
    <r>
      <t xml:space="preserve">                </t>
    </r>
    <r>
      <rPr>
        <sz val="9"/>
        <rFont val="Courier New"/>
        <family val="3"/>
      </rPr>
      <t>►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Siguracion</t>
    </r>
  </si>
  <si>
    <r>
      <rPr>
        <sz val="9"/>
        <rFont val="Arial"/>
        <family val="2"/>
      </rPr>
      <t>Amortizimi i Aktiveve Afatgjata</t>
    </r>
  </si>
  <si>
    <r>
      <rPr>
        <sz val="9"/>
        <rFont val="Arial"/>
        <family val="2"/>
      </rPr>
      <t>Te tjera</t>
    </r>
  </si>
  <si>
    <r>
      <t xml:space="preserve">                </t>
    </r>
    <r>
      <rPr>
        <sz val="9"/>
        <rFont val="Courier New"/>
        <family val="3"/>
      </rPr>
      <t>►</t>
    </r>
    <r>
      <rPr>
        <sz val="9"/>
        <rFont val="Arial"/>
        <family val="2"/>
      </rPr>
      <t xml:space="preserve">   Energji uji,fax,telefon,internet</t>
    </r>
  </si>
  <si>
    <r>
      <t xml:space="preserve">                </t>
    </r>
    <r>
      <rPr>
        <sz val="9"/>
        <rFont val="Courier New"/>
        <family val="3"/>
      </rPr>
      <t>►</t>
    </r>
    <r>
      <rPr>
        <sz val="9"/>
        <rFont val="Arial"/>
        <family val="2"/>
      </rPr>
      <t xml:space="preserve">   Shpenzime te qarkullimit te mallit e transportit</t>
    </r>
  </si>
  <si>
    <r>
      <t xml:space="preserve">                </t>
    </r>
    <r>
      <rPr>
        <sz val="9"/>
        <rFont val="Courier New"/>
        <family val="3"/>
      </rPr>
      <t>►</t>
    </r>
    <r>
      <rPr>
        <sz val="9"/>
        <rFont val="Arial"/>
        <family val="2"/>
      </rPr>
      <t xml:space="preserve">   Benzin/Naft/Gaz</t>
    </r>
  </si>
  <si>
    <r>
      <t xml:space="preserve">                </t>
    </r>
    <r>
      <rPr>
        <sz val="9"/>
        <rFont val="Courier New"/>
        <family val="3"/>
      </rPr>
      <t>►</t>
    </r>
    <r>
      <rPr>
        <sz val="9"/>
        <rFont val="Arial"/>
        <family val="2"/>
      </rPr>
      <t xml:space="preserve">   Qera ambjenti</t>
    </r>
  </si>
  <si>
    <r>
      <t xml:space="preserve">                </t>
    </r>
    <r>
      <rPr>
        <sz val="9"/>
        <rFont val="Courier New"/>
        <family val="3"/>
      </rPr>
      <t>►</t>
    </r>
    <r>
      <rPr>
        <sz val="9"/>
        <rFont val="Arial"/>
        <family val="2"/>
      </rPr>
      <t xml:space="preserve">   Pagesa</t>
    </r>
  </si>
  <si>
    <r>
      <t xml:space="preserve">                </t>
    </r>
    <r>
      <rPr>
        <sz val="9"/>
        <rFont val="Courier New"/>
        <family val="3"/>
      </rPr>
      <t>►</t>
    </r>
    <r>
      <rPr>
        <sz val="9"/>
        <rFont val="Arial"/>
        <family val="2"/>
      </rPr>
      <t xml:space="preserve">   Taksat Doganore e Bashkiake</t>
    </r>
  </si>
  <si>
    <r>
      <t xml:space="preserve">                   </t>
    </r>
    <r>
      <rPr>
        <sz val="9"/>
        <rFont val="Arial"/>
        <family val="2"/>
      </rPr>
      <t xml:space="preserve">Shpenzime
           </t>
    </r>
    <r>
      <rPr>
        <sz val="9"/>
        <rFont val="Courier New"/>
        <family val="3"/>
      </rPr>
      <t>►</t>
    </r>
    <r>
      <rPr>
        <sz val="9"/>
        <rFont val="Arial"/>
        <family val="2"/>
      </rPr>
      <t xml:space="preserve">   administrative,mirembajtje dhe te tjera</t>
    </r>
  </si>
  <si>
    <r>
      <t xml:space="preserve">               </t>
    </r>
    <r>
      <rPr>
        <sz val="9"/>
        <rFont val="Courier New"/>
        <family val="3"/>
      </rPr>
      <t>►</t>
    </r>
  </si>
  <si>
    <r>
      <rPr>
        <sz val="9"/>
        <rFont val="Arial"/>
        <family val="2"/>
      </rPr>
      <t>Shpenzime financiare</t>
    </r>
  </si>
  <si>
    <r>
      <t xml:space="preserve">                </t>
    </r>
    <r>
      <rPr>
        <sz val="9"/>
        <rFont val="Courier New"/>
        <family val="3"/>
      </rPr>
      <t>►</t>
    </r>
    <r>
      <rPr>
        <sz val="9"/>
        <rFont val="Arial"/>
        <family val="2"/>
      </rPr>
      <t xml:space="preserve">   Interesa te paguara dhe komisione bankare</t>
    </r>
  </si>
  <si>
    <r>
      <t xml:space="preserve">                 </t>
    </r>
    <r>
      <rPr>
        <sz val="9"/>
        <rFont val="Courier New"/>
        <family val="3"/>
      </rPr>
      <t>►</t>
    </r>
  </si>
  <si>
    <r>
      <rPr>
        <sz val="9"/>
        <rFont val="Arial"/>
        <family val="2"/>
      </rPr>
      <t>A</t>
    </r>
  </si>
  <si>
    <r>
      <rPr>
        <sz val="9"/>
        <rFont val="Arial"/>
        <family val="2"/>
      </rPr>
      <t>Fitimi para tatimeve</t>
    </r>
  </si>
  <si>
    <r>
      <rPr>
        <sz val="9"/>
        <rFont val="Arial"/>
        <family val="2"/>
      </rPr>
      <t>Tatimi mbi fitimin</t>
    </r>
  </si>
  <si>
    <r>
      <rPr>
        <sz val="9"/>
        <rFont val="Arial"/>
        <family val="2"/>
      </rPr>
      <t>B</t>
    </r>
  </si>
  <si>
    <r>
      <rPr>
        <sz val="9"/>
        <rFont val="Arial"/>
        <family val="2"/>
      </rPr>
      <t>Fitimi pas tatimit</t>
    </r>
  </si>
  <si>
    <t>22/03/2013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</si>
</sst>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###0"/>
    <numFmt numFmtId="165" formatCode="dd\.mm\.yyyy;@"/>
    <numFmt numFmtId="166" formatCode="_(* #,##0.0_);_(* \(#,##0.0\);_(* &quot;-&quot;??_);_(@_)"/>
    <numFmt numFmtId="167" formatCode="_(* #,##0_);_(* \(#,##0\);_(* &quot;-&quot;??_);_(@_)"/>
    <numFmt numFmtId="168" formatCode="_(* #,##0.00_);_(* \(#,##0.00\);_(* &quot;-&quot;_);_(@_)"/>
  </numFmts>
  <fonts count="67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Times New Roman"/>
      <family val="1"/>
    </font>
    <font>
      <b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u val="single"/>
      <sz val="9"/>
      <name val="Arial"/>
      <family val="2"/>
    </font>
    <font>
      <sz val="9"/>
      <name val="Courier New"/>
      <family val="3"/>
    </font>
    <font>
      <sz val="9"/>
      <name val="Times New Roman"/>
      <family val="1"/>
    </font>
    <font>
      <u val="single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10"/>
      <name val="Arial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FF0000"/>
      <name val="Arial"/>
      <family val="2"/>
    </font>
    <font>
      <i/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1" applyNumberFormat="0" applyAlignment="0" applyProtection="0"/>
    <xf numFmtId="0" fontId="49" fillId="29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1" applyNumberFormat="0" applyAlignment="0" applyProtection="0"/>
    <xf numFmtId="0" fontId="56" fillId="0" borderId="6" applyNumberFormat="0" applyFill="0" applyAlignment="0" applyProtection="0"/>
    <xf numFmtId="0" fontId="57" fillId="32" borderId="0" applyNumberFormat="0" applyBorder="0" applyAlignment="0" applyProtection="0"/>
    <xf numFmtId="0" fontId="7" fillId="33" borderId="7" applyNumberFormat="0" applyFont="0" applyAlignment="0" applyProtection="0"/>
    <xf numFmtId="0" fontId="58" fillId="28" borderId="8" applyNumberFormat="0" applyAlignment="0" applyProtection="0"/>
    <xf numFmtId="9" fontId="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51"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10" fillId="2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/>
    </xf>
    <xf numFmtId="164" fontId="3" fillId="2" borderId="13" xfId="0" applyNumberFormat="1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center" vertical="top" wrapText="1"/>
    </xf>
    <xf numFmtId="43" fontId="12" fillId="2" borderId="0" xfId="42" applyFont="1" applyFill="1" applyBorder="1" applyAlignment="1">
      <alignment horizontal="left" vertical="top" wrapText="1"/>
    </xf>
    <xf numFmtId="43" fontId="12" fillId="2" borderId="0" xfId="42" applyNumberFormat="1" applyFont="1" applyFill="1" applyBorder="1" applyAlignment="1">
      <alignment horizontal="right" vertical="top" wrapText="1"/>
    </xf>
    <xf numFmtId="164" fontId="2" fillId="2" borderId="0" xfId="0" applyNumberFormat="1" applyFont="1" applyFill="1" applyBorder="1" applyAlignment="1">
      <alignment horizontal="right" vertical="top" wrapText="1"/>
    </xf>
    <xf numFmtId="164" fontId="2" fillId="2" borderId="0" xfId="0" applyNumberFormat="1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/>
    </xf>
    <xf numFmtId="0" fontId="62" fillId="2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63" fillId="0" borderId="18" xfId="0" applyFont="1" applyFill="1" applyBorder="1" applyAlignment="1">
      <alignment horizontal="left" vertical="top"/>
    </xf>
    <xf numFmtId="167" fontId="0" fillId="0" borderId="0" xfId="0" applyNumberFormat="1" applyFill="1" applyBorder="1" applyAlignment="1">
      <alignment horizontal="left" vertical="top"/>
    </xf>
    <xf numFmtId="0" fontId="16" fillId="0" borderId="0" xfId="0" applyFont="1" applyAlignment="1">
      <alignment/>
    </xf>
    <xf numFmtId="0" fontId="0" fillId="0" borderId="0" xfId="0" applyAlignment="1">
      <alignment/>
    </xf>
    <xf numFmtId="2" fontId="16" fillId="0" borderId="0" xfId="0" applyNumberFormat="1" applyFont="1" applyAlignment="1">
      <alignment/>
    </xf>
    <xf numFmtId="0" fontId="16" fillId="0" borderId="18" xfId="0" applyFont="1" applyBorder="1" applyAlignment="1">
      <alignment/>
    </xf>
    <xf numFmtId="2" fontId="16" fillId="0" borderId="18" xfId="0" applyNumberFormat="1" applyFont="1" applyBorder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/>
    </xf>
    <xf numFmtId="0" fontId="16" fillId="0" borderId="18" xfId="0" applyFont="1" applyBorder="1" applyAlignment="1">
      <alignment/>
    </xf>
    <xf numFmtId="0" fontId="0" fillId="2" borderId="0" xfId="0" applyFill="1" applyBorder="1" applyAlignment="1">
      <alignment horizontal="center" vertical="top"/>
    </xf>
    <xf numFmtId="0" fontId="63" fillId="2" borderId="18" xfId="0" applyFont="1" applyFill="1" applyBorder="1" applyAlignment="1">
      <alignment horizontal="center" vertical="top" wrapText="1"/>
    </xf>
    <xf numFmtId="0" fontId="63" fillId="2" borderId="19" xfId="0" applyFont="1" applyFill="1" applyBorder="1" applyAlignment="1">
      <alignment horizontal="center" vertical="top" wrapText="1"/>
    </xf>
    <xf numFmtId="167" fontId="3" fillId="2" borderId="18" xfId="42" applyNumberFormat="1" applyFont="1" applyFill="1" applyBorder="1" applyAlignment="1">
      <alignment horizontal="right" vertical="top" wrapText="1"/>
    </xf>
    <xf numFmtId="0" fontId="63" fillId="2" borderId="20" xfId="0" applyFont="1" applyFill="1" applyBorder="1" applyAlignment="1">
      <alignment horizontal="center" vertical="top" wrapText="1"/>
    </xf>
    <xf numFmtId="0" fontId="63" fillId="2" borderId="21" xfId="0" applyFont="1" applyFill="1" applyBorder="1" applyAlignment="1">
      <alignment horizontal="center" vertical="top" wrapText="1"/>
    </xf>
    <xf numFmtId="0" fontId="63" fillId="2" borderId="18" xfId="0" applyFont="1" applyFill="1" applyBorder="1" applyAlignment="1">
      <alignment horizontal="center" vertical="top"/>
    </xf>
    <xf numFmtId="0" fontId="63" fillId="0" borderId="0" xfId="0" applyFont="1" applyFill="1" applyBorder="1" applyAlignment="1">
      <alignment horizontal="left" vertical="top"/>
    </xf>
    <xf numFmtId="0" fontId="63" fillId="0" borderId="0" xfId="0" applyFont="1" applyFill="1" applyBorder="1" applyAlignment="1">
      <alignment vertical="top" wrapText="1"/>
    </xf>
    <xf numFmtId="0" fontId="63" fillId="2" borderId="0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/>
    </xf>
    <xf numFmtId="0" fontId="6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0" xfId="0" applyFont="1" applyAlignment="1">
      <alignment/>
    </xf>
    <xf numFmtId="43" fontId="3" fillId="2" borderId="18" xfId="42" applyNumberFormat="1" applyFont="1" applyFill="1" applyBorder="1" applyAlignment="1">
      <alignment horizontal="right" vertical="top" wrapText="1"/>
    </xf>
    <xf numFmtId="2" fontId="3" fillId="0" borderId="0" xfId="0" applyNumberFormat="1" applyFont="1" applyAlignment="1">
      <alignment/>
    </xf>
    <xf numFmtId="0" fontId="3" fillId="2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43" fontId="3" fillId="2" borderId="0" xfId="42" applyFont="1" applyFill="1" applyBorder="1" applyAlignment="1">
      <alignment horizontal="left" vertical="top" wrapText="1"/>
    </xf>
    <xf numFmtId="43" fontId="3" fillId="2" borderId="0" xfId="42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2" fontId="63" fillId="0" borderId="18" xfId="0" applyNumberFormat="1" applyFont="1" applyBorder="1" applyAlignment="1">
      <alignment/>
    </xf>
    <xf numFmtId="0" fontId="3" fillId="2" borderId="22" xfId="0" applyFont="1" applyFill="1" applyBorder="1" applyAlignment="1">
      <alignment horizontal="center" vertical="top" wrapText="1"/>
    </xf>
    <xf numFmtId="0" fontId="21" fillId="0" borderId="22" xfId="0" applyFont="1" applyBorder="1" applyAlignment="1">
      <alignment horizontal="left"/>
    </xf>
    <xf numFmtId="0" fontId="63" fillId="0" borderId="23" xfId="0" applyFont="1" applyBorder="1" applyAlignment="1" quotePrefix="1">
      <alignment horizontal="left"/>
    </xf>
    <xf numFmtId="0" fontId="63" fillId="0" borderId="22" xfId="0" applyFont="1" applyBorder="1" applyAlignment="1">
      <alignment horizontal="center"/>
    </xf>
    <xf numFmtId="168" fontId="21" fillId="0" borderId="18" xfId="43" applyNumberFormat="1" applyFont="1" applyBorder="1" applyAlignment="1">
      <alignment/>
    </xf>
    <xf numFmtId="168" fontId="21" fillId="0" borderId="18" xfId="43" applyNumberFormat="1" applyFont="1" applyBorder="1" applyAlignment="1">
      <alignment horizontal="center"/>
    </xf>
    <xf numFmtId="43" fontId="63" fillId="0" borderId="18" xfId="0" applyNumberFormat="1" applyFont="1" applyFill="1" applyBorder="1" applyAlignment="1">
      <alignment horizontal="left" vertical="top"/>
    </xf>
    <xf numFmtId="0" fontId="63" fillId="0" borderId="18" xfId="0" applyFont="1" applyBorder="1" applyAlignment="1" quotePrefix="1">
      <alignment horizontal="left"/>
    </xf>
    <xf numFmtId="0" fontId="63" fillId="0" borderId="18" xfId="0" applyFont="1" applyBorder="1" applyAlignment="1">
      <alignment horizontal="center"/>
    </xf>
    <xf numFmtId="168" fontId="21" fillId="0" borderId="24" xfId="43" applyNumberFormat="1" applyFont="1" applyBorder="1" applyAlignment="1">
      <alignment horizontal="center"/>
    </xf>
    <xf numFmtId="0" fontId="63" fillId="2" borderId="0" xfId="0" applyFont="1" applyFill="1" applyBorder="1" applyAlignment="1">
      <alignment horizontal="center" vertical="top" wrapText="1"/>
    </xf>
    <xf numFmtId="164" fontId="18" fillId="2" borderId="0" xfId="0" applyNumberFormat="1" applyFont="1" applyFill="1" applyBorder="1" applyAlignment="1">
      <alignment horizontal="right" vertical="top" wrapText="1"/>
    </xf>
    <xf numFmtId="41" fontId="21" fillId="0" borderId="0" xfId="43" applyNumberFormat="1" applyFont="1" applyBorder="1" applyAlignment="1">
      <alignment/>
    </xf>
    <xf numFmtId="168" fontId="63" fillId="0" borderId="0" xfId="0" applyNumberFormat="1" applyFont="1" applyBorder="1" applyAlignment="1">
      <alignment horizontal="left"/>
    </xf>
    <xf numFmtId="165" fontId="18" fillId="2" borderId="0" xfId="0" applyNumberFormat="1" applyFont="1" applyFill="1" applyBorder="1" applyAlignment="1">
      <alignment horizontal="left" vertical="top"/>
    </xf>
    <xf numFmtId="166" fontId="3" fillId="2" borderId="24" xfId="42" applyNumberFormat="1" applyFont="1" applyFill="1" applyBorder="1" applyAlignment="1">
      <alignment vertical="top" wrapText="1"/>
    </xf>
    <xf numFmtId="166" fontId="3" fillId="2" borderId="15" xfId="42" applyNumberFormat="1" applyFont="1" applyFill="1" applyBorder="1" applyAlignment="1">
      <alignment vertical="top" wrapText="1"/>
    </xf>
    <xf numFmtId="166" fontId="3" fillId="2" borderId="18" xfId="42" applyNumberFormat="1" applyFont="1" applyFill="1" applyBorder="1" applyAlignment="1">
      <alignment horizontal="right" vertical="top" wrapText="1"/>
    </xf>
    <xf numFmtId="168" fontId="21" fillId="0" borderId="24" xfId="43" applyNumberFormat="1" applyFont="1" applyBorder="1" applyAlignment="1">
      <alignment/>
    </xf>
    <xf numFmtId="0" fontId="63" fillId="2" borderId="18" xfId="0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center" vertical="top" wrapText="1"/>
    </xf>
    <xf numFmtId="0" fontId="63" fillId="2" borderId="18" xfId="0" applyFont="1" applyFill="1" applyBorder="1" applyAlignment="1">
      <alignment horizontal="left" vertical="top" wrapText="1"/>
    </xf>
    <xf numFmtId="167" fontId="63" fillId="2" borderId="18" xfId="42" applyNumberFormat="1" applyFont="1" applyFill="1" applyBorder="1" applyAlignment="1">
      <alignment horizontal="right" vertical="top" wrapText="1"/>
    </xf>
    <xf numFmtId="164" fontId="3" fillId="2" borderId="18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top"/>
    </xf>
    <xf numFmtId="0" fontId="64" fillId="2" borderId="0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horizontal="left" vertical="top" wrapText="1"/>
    </xf>
    <xf numFmtId="167" fontId="3" fillId="2" borderId="18" xfId="42" applyNumberFormat="1" applyFont="1" applyFill="1" applyBorder="1" applyAlignment="1">
      <alignment horizontal="left" vertical="top" wrapText="1"/>
    </xf>
    <xf numFmtId="0" fontId="64" fillId="2" borderId="13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left" vertical="top"/>
    </xf>
    <xf numFmtId="0" fontId="16" fillId="2" borderId="14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8" fillId="0" borderId="18" xfId="0" applyFont="1" applyBorder="1" applyAlignment="1">
      <alignment horizontal="left"/>
    </xf>
    <xf numFmtId="0" fontId="63" fillId="2" borderId="20" xfId="0" applyFont="1" applyFill="1" applyBorder="1" applyAlignment="1">
      <alignment horizontal="left" vertical="top" wrapText="1"/>
    </xf>
    <xf numFmtId="0" fontId="63" fillId="2" borderId="21" xfId="0" applyFont="1" applyFill="1" applyBorder="1" applyAlignment="1">
      <alignment horizontal="left" vertical="top" wrapText="1"/>
    </xf>
    <xf numFmtId="0" fontId="63" fillId="2" borderId="0" xfId="0" applyFont="1" applyFill="1" applyBorder="1" applyAlignment="1">
      <alignment horizontal="left" vertical="top" wrapText="1"/>
    </xf>
    <xf numFmtId="0" fontId="63" fillId="0" borderId="0" xfId="0" applyFont="1" applyFill="1" applyBorder="1" applyAlignment="1">
      <alignment horizontal="left" vertical="top" wrapText="1"/>
    </xf>
    <xf numFmtId="0" fontId="63" fillId="2" borderId="0" xfId="0" applyFont="1" applyFill="1" applyBorder="1" applyAlignment="1">
      <alignment horizontal="center" vertical="top"/>
    </xf>
    <xf numFmtId="0" fontId="63" fillId="2" borderId="18" xfId="0" applyFont="1" applyFill="1" applyBorder="1" applyAlignment="1">
      <alignment horizontal="center" vertical="top" wrapText="1"/>
    </xf>
    <xf numFmtId="0" fontId="63" fillId="2" borderId="18" xfId="0" applyFont="1" applyFill="1" applyBorder="1" applyAlignment="1">
      <alignment horizontal="left" vertical="top" wrapText="1"/>
    </xf>
    <xf numFmtId="0" fontId="18" fillId="2" borderId="13" xfId="0" applyFont="1" applyFill="1" applyBorder="1" applyAlignment="1">
      <alignment vertical="top"/>
    </xf>
    <xf numFmtId="0" fontId="63" fillId="2" borderId="0" xfId="0" applyFont="1" applyFill="1" applyBorder="1" applyAlignment="1">
      <alignment vertical="top"/>
    </xf>
    <xf numFmtId="0" fontId="18" fillId="2" borderId="0" xfId="0" applyFont="1" applyFill="1" applyBorder="1" applyAlignment="1">
      <alignment vertical="top"/>
    </xf>
    <xf numFmtId="0" fontId="18" fillId="2" borderId="13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left" vertical="top"/>
    </xf>
    <xf numFmtId="0" fontId="63" fillId="2" borderId="16" xfId="0" applyFont="1" applyFill="1" applyBorder="1" applyAlignment="1">
      <alignment horizontal="left" vertical="top"/>
    </xf>
    <xf numFmtId="0" fontId="63" fillId="2" borderId="17" xfId="0" applyFont="1" applyFill="1" applyBorder="1" applyAlignment="1">
      <alignment horizontal="left" vertical="top"/>
    </xf>
    <xf numFmtId="0" fontId="63" fillId="2" borderId="25" xfId="0" applyFont="1" applyFill="1" applyBorder="1" applyAlignment="1">
      <alignment horizontal="left" vertical="top"/>
    </xf>
    <xf numFmtId="0" fontId="63" fillId="2" borderId="26" xfId="0" applyFont="1" applyFill="1" applyBorder="1" applyAlignment="1">
      <alignment horizontal="left" vertical="top"/>
    </xf>
    <xf numFmtId="0" fontId="63" fillId="2" borderId="14" xfId="0" applyFont="1" applyFill="1" applyBorder="1" applyAlignment="1">
      <alignment horizontal="left" vertical="top"/>
    </xf>
    <xf numFmtId="0" fontId="63" fillId="2" borderId="13" xfId="0" applyFont="1" applyFill="1" applyBorder="1" applyAlignment="1">
      <alignment horizontal="left" vertical="top"/>
    </xf>
    <xf numFmtId="0" fontId="63" fillId="2" borderId="13" xfId="0" applyFont="1" applyFill="1" applyBorder="1" applyAlignment="1">
      <alignment horizontal="center" vertical="top"/>
    </xf>
    <xf numFmtId="0" fontId="63" fillId="2" borderId="14" xfId="0" applyFont="1" applyFill="1" applyBorder="1" applyAlignment="1">
      <alignment horizontal="center" vertical="top"/>
    </xf>
    <xf numFmtId="164" fontId="3" fillId="2" borderId="13" xfId="0" applyNumberFormat="1" applyFont="1" applyFill="1" applyBorder="1" applyAlignment="1">
      <alignment horizontal="center" vertical="top"/>
    </xf>
    <xf numFmtId="164" fontId="3" fillId="2" borderId="0" xfId="0" applyNumberFormat="1" applyFont="1" applyFill="1" applyBorder="1" applyAlignment="1">
      <alignment horizontal="center" vertical="top"/>
    </xf>
    <xf numFmtId="164" fontId="3" fillId="2" borderId="14" xfId="0" applyNumberFormat="1" applyFont="1" applyFill="1" applyBorder="1" applyAlignment="1">
      <alignment horizontal="center" vertical="top"/>
    </xf>
    <xf numFmtId="0" fontId="3" fillId="2" borderId="13" xfId="0" applyFont="1" applyFill="1" applyBorder="1" applyAlignment="1">
      <alignment vertical="top"/>
    </xf>
    <xf numFmtId="0" fontId="18" fillId="2" borderId="16" xfId="0" applyFont="1" applyFill="1" applyBorder="1" applyAlignment="1">
      <alignment vertical="top"/>
    </xf>
    <xf numFmtId="0" fontId="3" fillId="2" borderId="16" xfId="0" applyFont="1" applyFill="1" applyBorder="1" applyAlignment="1">
      <alignment vertical="top"/>
    </xf>
    <xf numFmtId="0" fontId="18" fillId="2" borderId="14" xfId="0" applyFont="1" applyFill="1" applyBorder="1" applyAlignment="1">
      <alignment vertical="top"/>
    </xf>
    <xf numFmtId="0" fontId="3" fillId="2" borderId="14" xfId="0" applyFont="1" applyFill="1" applyBorder="1" applyAlignment="1">
      <alignment vertical="top"/>
    </xf>
    <xf numFmtId="0" fontId="3" fillId="2" borderId="13" xfId="0" applyFont="1" applyFill="1" applyBorder="1" applyAlignment="1">
      <alignment horizontal="left" vertical="top"/>
    </xf>
    <xf numFmtId="0" fontId="18" fillId="2" borderId="14" xfId="0" applyFont="1" applyFill="1" applyBorder="1" applyAlignment="1">
      <alignment horizontal="left" vertical="top"/>
    </xf>
    <xf numFmtId="0" fontId="63" fillId="2" borderId="15" xfId="0" applyFont="1" applyFill="1" applyBorder="1" applyAlignment="1">
      <alignment horizontal="left" vertical="top"/>
    </xf>
    <xf numFmtId="0" fontId="23" fillId="2" borderId="0" xfId="0" applyFont="1" applyFill="1" applyBorder="1" applyAlignment="1">
      <alignment horizontal="center" vertical="top"/>
    </xf>
    <xf numFmtId="0" fontId="63" fillId="2" borderId="19" xfId="0" applyFont="1" applyFill="1" applyBorder="1" applyAlignment="1">
      <alignment horizontal="left" vertical="top" wrapText="1"/>
    </xf>
    <xf numFmtId="164" fontId="3" fillId="2" borderId="20" xfId="0" applyNumberFormat="1" applyFont="1" applyFill="1" applyBorder="1" applyAlignment="1">
      <alignment horizontal="center" vertical="top" wrapText="1"/>
    </xf>
    <xf numFmtId="0" fontId="63" fillId="2" borderId="0" xfId="0" applyFont="1" applyFill="1" applyBorder="1" applyAlignment="1">
      <alignment horizontal="left" vertical="top"/>
    </xf>
    <xf numFmtId="0" fontId="63" fillId="2" borderId="14" xfId="0" applyFont="1" applyFill="1" applyBorder="1" applyAlignment="1">
      <alignment horizontal="left" vertical="top"/>
    </xf>
    <xf numFmtId="14" fontId="18" fillId="2" borderId="16" xfId="0" applyNumberFormat="1" applyFont="1" applyFill="1" applyBorder="1" applyAlignment="1">
      <alignment horizontal="center" vertical="top"/>
    </xf>
    <xf numFmtId="0" fontId="21" fillId="2" borderId="16" xfId="0" applyFont="1" applyFill="1" applyBorder="1" applyAlignment="1">
      <alignment horizontal="left" vertical="top"/>
    </xf>
    <xf numFmtId="0" fontId="21" fillId="2" borderId="17" xfId="0" applyFont="1" applyFill="1" applyBorder="1" applyAlignment="1">
      <alignment horizontal="left" vertical="top"/>
    </xf>
    <xf numFmtId="0" fontId="63" fillId="2" borderId="25" xfId="0" applyFont="1" applyFill="1" applyBorder="1" applyAlignment="1">
      <alignment horizontal="center" vertical="top"/>
    </xf>
    <xf numFmtId="0" fontId="63" fillId="2" borderId="26" xfId="0" applyFont="1" applyFill="1" applyBorder="1" applyAlignment="1">
      <alignment horizontal="center" vertical="top"/>
    </xf>
    <xf numFmtId="0" fontId="21" fillId="2" borderId="0" xfId="0" applyFont="1" applyFill="1" applyBorder="1" applyAlignment="1">
      <alignment horizontal="center" vertical="top"/>
    </xf>
    <xf numFmtId="0" fontId="21" fillId="2" borderId="0" xfId="0" applyFont="1" applyFill="1" applyBorder="1" applyAlignment="1" quotePrefix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164" fontId="3" fillId="2" borderId="13" xfId="0" applyNumberFormat="1" applyFont="1" applyFill="1" applyBorder="1" applyAlignment="1">
      <alignment horizontal="center" vertical="top"/>
    </xf>
    <xf numFmtId="164" fontId="3" fillId="2" borderId="0" xfId="0" applyNumberFormat="1" applyFont="1" applyFill="1" applyBorder="1" applyAlignment="1">
      <alignment horizontal="center" vertical="top"/>
    </xf>
    <xf numFmtId="164" fontId="3" fillId="2" borderId="14" xfId="0" applyNumberFormat="1" applyFont="1" applyFill="1" applyBorder="1" applyAlignment="1">
      <alignment horizontal="center" vertical="top"/>
    </xf>
    <xf numFmtId="0" fontId="63" fillId="2" borderId="13" xfId="0" applyFont="1" applyFill="1" applyBorder="1" applyAlignment="1">
      <alignment horizontal="center" vertical="top"/>
    </xf>
    <xf numFmtId="0" fontId="63" fillId="2" borderId="0" xfId="0" applyFont="1" applyFill="1" applyBorder="1" applyAlignment="1">
      <alignment horizontal="center" vertical="top"/>
    </xf>
    <xf numFmtId="0" fontId="63" fillId="2" borderId="14" xfId="0" applyFont="1" applyFill="1" applyBorder="1" applyAlignment="1">
      <alignment horizontal="center" vertical="top"/>
    </xf>
    <xf numFmtId="14" fontId="21" fillId="2" borderId="16" xfId="0" applyNumberFormat="1" applyFont="1" applyFill="1" applyBorder="1" applyAlignment="1">
      <alignment horizontal="left" vertical="top"/>
    </xf>
    <xf numFmtId="14" fontId="21" fillId="2" borderId="16" xfId="0" applyNumberFormat="1" applyFont="1" applyFill="1" applyBorder="1" applyAlignment="1" quotePrefix="1">
      <alignment horizontal="left" vertical="top"/>
    </xf>
    <xf numFmtId="0" fontId="63" fillId="0" borderId="0" xfId="0" applyFont="1" applyFill="1" applyBorder="1" applyAlignment="1">
      <alignment horizontal="center" vertical="top" wrapText="1"/>
    </xf>
    <xf numFmtId="0" fontId="63" fillId="2" borderId="0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horizontal="center" vertical="top" wrapText="1"/>
    </xf>
    <xf numFmtId="0" fontId="63" fillId="2" borderId="27" xfId="0" applyFont="1" applyFill="1" applyBorder="1" applyAlignment="1">
      <alignment horizontal="center" vertical="top" wrapText="1"/>
    </xf>
    <xf numFmtId="0" fontId="63" fillId="2" borderId="28" xfId="0" applyFont="1" applyFill="1" applyBorder="1" applyAlignment="1">
      <alignment horizontal="center" vertical="top" wrapText="1"/>
    </xf>
    <xf numFmtId="0" fontId="63" fillId="2" borderId="29" xfId="0" applyFont="1" applyFill="1" applyBorder="1" applyAlignment="1">
      <alignment horizontal="center" vertical="top" wrapText="1"/>
    </xf>
    <xf numFmtId="167" fontId="3" fillId="2" borderId="27" xfId="42" applyNumberFormat="1" applyFont="1" applyFill="1" applyBorder="1" applyAlignment="1">
      <alignment horizontal="right" vertical="top" wrapText="1"/>
    </xf>
    <xf numFmtId="167" fontId="3" fillId="2" borderId="28" xfId="42" applyNumberFormat="1" applyFont="1" applyFill="1" applyBorder="1" applyAlignment="1">
      <alignment horizontal="right" vertical="top" wrapText="1"/>
    </xf>
    <xf numFmtId="167" fontId="3" fillId="2" borderId="29" xfId="42" applyNumberFormat="1" applyFont="1" applyFill="1" applyBorder="1" applyAlignment="1">
      <alignment horizontal="righ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left" vertical="top" wrapText="1"/>
    </xf>
    <xf numFmtId="0" fontId="3" fillId="2" borderId="29" xfId="0" applyFont="1" applyFill="1" applyBorder="1" applyAlignment="1">
      <alignment horizontal="left" vertical="top" wrapText="1"/>
    </xf>
    <xf numFmtId="0" fontId="63" fillId="2" borderId="27" xfId="0" applyFont="1" applyFill="1" applyBorder="1" applyAlignment="1">
      <alignment horizontal="left" vertical="top" wrapText="1"/>
    </xf>
    <xf numFmtId="0" fontId="63" fillId="2" borderId="28" xfId="0" applyFont="1" applyFill="1" applyBorder="1" applyAlignment="1">
      <alignment horizontal="left" vertical="top" wrapText="1"/>
    </xf>
    <xf numFmtId="0" fontId="63" fillId="2" borderId="29" xfId="0" applyFont="1" applyFill="1" applyBorder="1" applyAlignment="1">
      <alignment horizontal="left" vertical="top" wrapText="1"/>
    </xf>
    <xf numFmtId="167" fontId="3" fillId="2" borderId="18" xfId="42" applyNumberFormat="1" applyFont="1" applyFill="1" applyBorder="1" applyAlignment="1">
      <alignment horizontal="right" vertical="top" wrapText="1"/>
    </xf>
    <xf numFmtId="0" fontId="63" fillId="2" borderId="30" xfId="0" applyFont="1" applyFill="1" applyBorder="1" applyAlignment="1">
      <alignment horizontal="left" vertical="top" wrapText="1"/>
    </xf>
    <xf numFmtId="0" fontId="63" fillId="2" borderId="31" xfId="0" applyFont="1" applyFill="1" applyBorder="1" applyAlignment="1">
      <alignment horizontal="left" vertical="top" wrapText="1"/>
    </xf>
    <xf numFmtId="0" fontId="63" fillId="2" borderId="32" xfId="0" applyFont="1" applyFill="1" applyBorder="1" applyAlignment="1">
      <alignment horizontal="left" vertical="top" wrapText="1"/>
    </xf>
    <xf numFmtId="167" fontId="65" fillId="2" borderId="30" xfId="42" applyNumberFormat="1" applyFont="1" applyFill="1" applyBorder="1" applyAlignment="1">
      <alignment horizontal="right" vertical="top" wrapText="1"/>
    </xf>
    <xf numFmtId="167" fontId="65" fillId="2" borderId="31" xfId="42" applyNumberFormat="1" applyFont="1" applyFill="1" applyBorder="1" applyAlignment="1">
      <alignment horizontal="right" vertical="top" wrapText="1"/>
    </xf>
    <xf numFmtId="167" fontId="65" fillId="2" borderId="32" xfId="42" applyNumberFormat="1" applyFont="1" applyFill="1" applyBorder="1" applyAlignment="1">
      <alignment horizontal="right" vertical="top" wrapText="1"/>
    </xf>
    <xf numFmtId="167" fontId="3" fillId="2" borderId="30" xfId="42" applyNumberFormat="1" applyFont="1" applyFill="1" applyBorder="1" applyAlignment="1">
      <alignment horizontal="right" vertical="top" wrapText="1"/>
    </xf>
    <xf numFmtId="167" fontId="3" fillId="2" borderId="31" xfId="42" applyNumberFormat="1" applyFont="1" applyFill="1" applyBorder="1" applyAlignment="1">
      <alignment horizontal="right" vertical="top" wrapText="1"/>
    </xf>
    <xf numFmtId="167" fontId="3" fillId="2" borderId="32" xfId="42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left" vertical="top"/>
    </xf>
    <xf numFmtId="0" fontId="63" fillId="2" borderId="33" xfId="0" applyFont="1" applyFill="1" applyBorder="1" applyAlignment="1">
      <alignment horizontal="center" vertical="top" wrapText="1"/>
    </xf>
    <xf numFmtId="0" fontId="63" fillId="2" borderId="25" xfId="0" applyFont="1" applyFill="1" applyBorder="1" applyAlignment="1">
      <alignment horizontal="center" vertical="top" wrapText="1"/>
    </xf>
    <xf numFmtId="0" fontId="63" fillId="2" borderId="26" xfId="0" applyFont="1" applyFill="1" applyBorder="1" applyAlignment="1">
      <alignment horizontal="center" vertical="top" wrapText="1"/>
    </xf>
    <xf numFmtId="167" fontId="5" fillId="2" borderId="18" xfId="42" applyNumberFormat="1" applyFont="1" applyFill="1" applyBorder="1" applyAlignment="1">
      <alignment horizontal="right" vertical="top" wrapText="1"/>
    </xf>
    <xf numFmtId="0" fontId="66" fillId="2" borderId="18" xfId="0" applyFont="1" applyFill="1" applyBorder="1" applyAlignment="1">
      <alignment horizontal="center" vertical="top" wrapText="1"/>
    </xf>
    <xf numFmtId="0" fontId="63" fillId="2" borderId="18" xfId="0" applyFont="1" applyFill="1" applyBorder="1" applyAlignment="1">
      <alignment horizontal="center" vertical="top" wrapText="1"/>
    </xf>
    <xf numFmtId="0" fontId="63" fillId="2" borderId="34" xfId="0" applyFont="1" applyFill="1" applyBorder="1" applyAlignment="1">
      <alignment horizontal="center" vertical="top" wrapText="1"/>
    </xf>
    <xf numFmtId="0" fontId="63" fillId="2" borderId="35" xfId="0" applyFont="1" applyFill="1" applyBorder="1" applyAlignment="1">
      <alignment horizontal="center" vertical="top" wrapText="1"/>
    </xf>
    <xf numFmtId="0" fontId="63" fillId="2" borderId="36" xfId="0" applyFont="1" applyFill="1" applyBorder="1" applyAlignment="1">
      <alignment horizontal="center" vertical="top" wrapText="1"/>
    </xf>
    <xf numFmtId="167" fontId="3" fillId="2" borderId="37" xfId="42" applyNumberFormat="1" applyFont="1" applyFill="1" applyBorder="1" applyAlignment="1">
      <alignment horizontal="right" vertical="top" wrapText="1"/>
    </xf>
    <xf numFmtId="167" fontId="3" fillId="2" borderId="38" xfId="42" applyNumberFormat="1" applyFont="1" applyFill="1" applyBorder="1" applyAlignment="1">
      <alignment horizontal="right" vertical="top" wrapText="1"/>
    </xf>
    <xf numFmtId="167" fontId="3" fillId="2" borderId="39" xfId="42" applyNumberFormat="1" applyFont="1" applyFill="1" applyBorder="1" applyAlignment="1">
      <alignment horizontal="right" vertical="top" wrapText="1"/>
    </xf>
    <xf numFmtId="167" fontId="23" fillId="2" borderId="37" xfId="42" applyNumberFormat="1" applyFont="1" applyFill="1" applyBorder="1" applyAlignment="1">
      <alignment horizontal="right" vertical="top" wrapText="1"/>
    </xf>
    <xf numFmtId="167" fontId="23" fillId="2" borderId="38" xfId="42" applyNumberFormat="1" applyFont="1" applyFill="1" applyBorder="1" applyAlignment="1">
      <alignment horizontal="right" vertical="top" wrapText="1"/>
    </xf>
    <xf numFmtId="167" fontId="23" fillId="2" borderId="39" xfId="42" applyNumberFormat="1" applyFont="1" applyFill="1" applyBorder="1" applyAlignment="1">
      <alignment horizontal="right" vertical="top" wrapText="1"/>
    </xf>
    <xf numFmtId="167" fontId="23" fillId="2" borderId="27" xfId="42" applyNumberFormat="1" applyFont="1" applyFill="1" applyBorder="1" applyAlignment="1">
      <alignment horizontal="right" vertical="top" wrapText="1"/>
    </xf>
    <xf numFmtId="167" fontId="23" fillId="2" borderId="28" xfId="42" applyNumberFormat="1" applyFont="1" applyFill="1" applyBorder="1" applyAlignment="1">
      <alignment horizontal="right" vertical="top" wrapText="1"/>
    </xf>
    <xf numFmtId="167" fontId="23" fillId="2" borderId="29" xfId="42" applyNumberFormat="1" applyFont="1" applyFill="1" applyBorder="1" applyAlignment="1">
      <alignment horizontal="right" vertical="top" wrapText="1"/>
    </xf>
    <xf numFmtId="0" fontId="3" fillId="2" borderId="37" xfId="0" applyFont="1" applyFill="1" applyBorder="1" applyAlignment="1">
      <alignment horizontal="left" vertical="top" wrapText="1"/>
    </xf>
    <xf numFmtId="0" fontId="3" fillId="2" borderId="38" xfId="0" applyFont="1" applyFill="1" applyBorder="1" applyAlignment="1">
      <alignment horizontal="left" vertical="top" wrapText="1"/>
    </xf>
    <xf numFmtId="0" fontId="3" fillId="2" borderId="39" xfId="0" applyFont="1" applyFill="1" applyBorder="1" applyAlignment="1">
      <alignment horizontal="left" vertical="top" wrapText="1"/>
    </xf>
    <xf numFmtId="167" fontId="3" fillId="2" borderId="33" xfId="42" applyNumberFormat="1" applyFont="1" applyFill="1" applyBorder="1" applyAlignment="1">
      <alignment horizontal="right" vertical="top" wrapText="1"/>
    </xf>
    <xf numFmtId="167" fontId="3" fillId="2" borderId="25" xfId="42" applyNumberFormat="1" applyFont="1" applyFill="1" applyBorder="1" applyAlignment="1">
      <alignment horizontal="right" vertical="top" wrapText="1"/>
    </xf>
    <xf numFmtId="167" fontId="3" fillId="2" borderId="26" xfId="42" applyNumberFormat="1" applyFont="1" applyFill="1" applyBorder="1" applyAlignment="1">
      <alignment horizontal="righ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167" fontId="5" fillId="2" borderId="27" xfId="42" applyNumberFormat="1" applyFont="1" applyFill="1" applyBorder="1" applyAlignment="1">
      <alignment horizontal="right" vertical="top" wrapText="1"/>
    </xf>
    <xf numFmtId="167" fontId="5" fillId="2" borderId="28" xfId="42" applyNumberFormat="1" applyFont="1" applyFill="1" applyBorder="1" applyAlignment="1">
      <alignment horizontal="right" vertical="top" wrapText="1"/>
    </xf>
    <xf numFmtId="167" fontId="5" fillId="2" borderId="29" xfId="42" applyNumberFormat="1" applyFont="1" applyFill="1" applyBorder="1" applyAlignment="1">
      <alignment horizontal="right" vertical="top" wrapText="1"/>
    </xf>
    <xf numFmtId="0" fontId="19" fillId="2" borderId="0" xfId="0" applyFont="1" applyFill="1" applyBorder="1" applyAlignment="1">
      <alignment horizontal="center" vertical="top"/>
    </xf>
    <xf numFmtId="0" fontId="5" fillId="2" borderId="18" xfId="0" applyFont="1" applyFill="1" applyBorder="1" applyAlignment="1">
      <alignment horizontal="center" vertical="top" wrapText="1"/>
    </xf>
    <xf numFmtId="0" fontId="63" fillId="2" borderId="37" xfId="0" applyFont="1" applyFill="1" applyBorder="1" applyAlignment="1">
      <alignment horizontal="left" vertical="top" wrapText="1"/>
    </xf>
    <xf numFmtId="0" fontId="63" fillId="2" borderId="38" xfId="0" applyFont="1" applyFill="1" applyBorder="1" applyAlignment="1">
      <alignment horizontal="left" vertical="top" wrapText="1"/>
    </xf>
    <xf numFmtId="0" fontId="63" fillId="2" borderId="39" xfId="0" applyFont="1" applyFill="1" applyBorder="1" applyAlignment="1">
      <alignment horizontal="left" vertical="top" wrapText="1"/>
    </xf>
    <xf numFmtId="167" fontId="3" fillId="34" borderId="27" xfId="42" applyNumberFormat="1" applyFont="1" applyFill="1" applyBorder="1" applyAlignment="1">
      <alignment horizontal="right" vertical="top" wrapText="1"/>
    </xf>
    <xf numFmtId="167" fontId="3" fillId="34" borderId="28" xfId="42" applyNumberFormat="1" applyFont="1" applyFill="1" applyBorder="1" applyAlignment="1">
      <alignment horizontal="right" vertical="top" wrapText="1"/>
    </xf>
    <xf numFmtId="167" fontId="3" fillId="34" borderId="29" xfId="42" applyNumberFormat="1" applyFont="1" applyFill="1" applyBorder="1" applyAlignment="1">
      <alignment horizontal="right" vertical="top" wrapText="1"/>
    </xf>
    <xf numFmtId="0" fontId="63" fillId="2" borderId="28" xfId="0" applyFont="1" applyFill="1" applyBorder="1" applyAlignment="1">
      <alignment horizontal="left" vertical="top"/>
    </xf>
    <xf numFmtId="0" fontId="63" fillId="2" borderId="29" xfId="0" applyFont="1" applyFill="1" applyBorder="1" applyAlignment="1">
      <alignment horizontal="left" vertical="top"/>
    </xf>
    <xf numFmtId="167" fontId="5" fillId="34" borderId="27" xfId="42" applyNumberFormat="1" applyFont="1" applyFill="1" applyBorder="1" applyAlignment="1">
      <alignment horizontal="right" vertical="top" wrapText="1"/>
    </xf>
    <xf numFmtId="167" fontId="5" fillId="34" borderId="28" xfId="42" applyNumberFormat="1" applyFont="1" applyFill="1" applyBorder="1" applyAlignment="1">
      <alignment horizontal="right" vertical="top" wrapText="1"/>
    </xf>
    <xf numFmtId="167" fontId="5" fillId="34" borderId="29" xfId="42" applyNumberFormat="1" applyFont="1" applyFill="1" applyBorder="1" applyAlignment="1">
      <alignment horizontal="right" vertical="top" wrapText="1"/>
    </xf>
    <xf numFmtId="0" fontId="63" fillId="2" borderId="18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top" wrapText="1"/>
    </xf>
    <xf numFmtId="0" fontId="63" fillId="2" borderId="38" xfId="0" applyFont="1" applyFill="1" applyBorder="1" applyAlignment="1">
      <alignment horizontal="center" vertical="top" wrapText="1"/>
    </xf>
    <xf numFmtId="167" fontId="3" fillId="2" borderId="40" xfId="42" applyNumberFormat="1" applyFont="1" applyFill="1" applyBorder="1" applyAlignment="1">
      <alignment horizontal="right" vertical="top" wrapText="1"/>
    </xf>
    <xf numFmtId="167" fontId="3" fillId="2" borderId="22" xfId="42" applyNumberFormat="1" applyFont="1" applyFill="1" applyBorder="1" applyAlignment="1">
      <alignment horizontal="right" vertical="top" wrapText="1"/>
    </xf>
    <xf numFmtId="0" fontId="63" fillId="2" borderId="18" xfId="0" applyFont="1" applyFill="1" applyBorder="1" applyAlignment="1">
      <alignment horizontal="left" vertical="top" wrapText="1"/>
    </xf>
    <xf numFmtId="0" fontId="63" fillId="2" borderId="18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3" fillId="2" borderId="37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0" fontId="3" fillId="2" borderId="41" xfId="0" applyFont="1" applyFill="1" applyBorder="1" applyAlignment="1">
      <alignment horizontal="center" vertical="top" wrapText="1"/>
    </xf>
    <xf numFmtId="165" fontId="18" fillId="2" borderId="0" xfId="0" applyNumberFormat="1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center" vertical="top"/>
    </xf>
    <xf numFmtId="0" fontId="3" fillId="2" borderId="34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13" fillId="2" borderId="13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14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left" vertical="top"/>
    </xf>
    <xf numFmtId="0" fontId="16" fillId="2" borderId="14" xfId="0" applyFont="1" applyFill="1" applyBorder="1" applyAlignment="1">
      <alignment horizontal="left" vertical="top"/>
    </xf>
    <xf numFmtId="0" fontId="64" fillId="2" borderId="13" xfId="0" applyFont="1" applyFill="1" applyBorder="1" applyAlignment="1">
      <alignment horizontal="center" vertical="top"/>
    </xf>
    <xf numFmtId="0" fontId="64" fillId="2" borderId="0" xfId="0" applyFont="1" applyFill="1" applyBorder="1" applyAlignment="1">
      <alignment horizontal="center" vertical="top"/>
    </xf>
    <xf numFmtId="0" fontId="64" fillId="2" borderId="14" xfId="0" applyFont="1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15" fillId="2" borderId="13" xfId="0" applyFont="1" applyFill="1" applyBorder="1" applyAlignment="1">
      <alignment horizontal="center" vertical="top"/>
    </xf>
    <xf numFmtId="0" fontId="15" fillId="2" borderId="0" xfId="0" applyFont="1" applyFill="1" applyBorder="1" applyAlignment="1">
      <alignment horizontal="center" vertical="top"/>
    </xf>
    <xf numFmtId="0" fontId="15" fillId="2" borderId="14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zoomScalePageLayoutView="0" workbookViewId="0" topLeftCell="A45">
      <selection activeCell="A1" sqref="A1:AD50"/>
    </sheetView>
  </sheetViews>
  <sheetFormatPr defaultColWidth="9.33203125" defaultRowHeight="12.75"/>
  <cols>
    <col min="1" max="1" width="4.66015625" style="0" customWidth="1"/>
    <col min="2" max="2" width="3.33203125" style="0" customWidth="1"/>
    <col min="3" max="3" width="2.5" style="0" customWidth="1"/>
    <col min="4" max="4" width="3.16015625" style="0" customWidth="1"/>
    <col min="5" max="5" width="6.66015625" style="0" customWidth="1"/>
    <col min="6" max="6" width="3.5" style="0" customWidth="1"/>
    <col min="7" max="7" width="3.33203125" style="0" customWidth="1"/>
    <col min="8" max="8" width="2.5" style="0" customWidth="1"/>
    <col min="9" max="9" width="5.33203125" style="0" customWidth="1"/>
    <col min="10" max="10" width="4.66015625" style="0" customWidth="1"/>
    <col min="11" max="11" width="3.33203125" style="0" customWidth="1"/>
    <col min="12" max="12" width="4.83203125" style="0" customWidth="1"/>
    <col min="13" max="13" width="3.5" style="0" customWidth="1"/>
    <col min="14" max="14" width="1.3359375" style="0" customWidth="1"/>
    <col min="15" max="15" width="3.16015625" style="0" customWidth="1"/>
    <col min="16" max="16" width="1.3359375" style="0" customWidth="1"/>
    <col min="17" max="17" width="2.5" style="0" customWidth="1"/>
    <col min="18" max="18" width="5.16015625" style="0" customWidth="1"/>
    <col min="19" max="19" width="1.3359375" style="0" customWidth="1"/>
    <col min="20" max="20" width="4" style="0" customWidth="1"/>
    <col min="21" max="22" width="1.83203125" style="0" customWidth="1"/>
    <col min="23" max="23" width="5.16015625" style="0" customWidth="1"/>
    <col min="24" max="24" width="3.33203125" style="0" customWidth="1"/>
    <col min="25" max="25" width="3.83203125" style="0" customWidth="1"/>
    <col min="26" max="26" width="1.5" style="0" customWidth="1"/>
    <col min="27" max="27" width="3.83203125" style="0" customWidth="1"/>
    <col min="28" max="28" width="4" style="0" customWidth="1"/>
    <col min="29" max="29" width="6.83203125" style="0" customWidth="1"/>
    <col min="30" max="30" width="2" style="0" customWidth="1"/>
    <col min="31" max="51" width="9.33203125" style="12" customWidth="1"/>
  </cols>
  <sheetData>
    <row r="1" spans="1:30" ht="12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/>
    </row>
    <row r="2" spans="1:30" ht="12.75" customHeight="1">
      <c r="A2" s="6"/>
      <c r="AD2" s="7"/>
    </row>
    <row r="3" spans="1:30" ht="12.75" customHeight="1">
      <c r="A3" s="101" t="s">
        <v>359</v>
      </c>
      <c r="B3" s="102"/>
      <c r="C3" s="102"/>
      <c r="D3" s="103"/>
      <c r="E3" s="103"/>
      <c r="F3" s="103"/>
      <c r="G3" s="102"/>
      <c r="H3" s="102"/>
      <c r="I3" s="128" t="s">
        <v>56</v>
      </c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9"/>
    </row>
    <row r="4" spans="1:30" ht="12.75" customHeight="1">
      <c r="A4" s="104" t="s">
        <v>360</v>
      </c>
      <c r="B4" s="43"/>
      <c r="C4" s="43"/>
      <c r="D4" s="105"/>
      <c r="E4" s="105"/>
      <c r="F4" s="105"/>
      <c r="G4" s="43"/>
      <c r="H4" s="43"/>
      <c r="I4" s="43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7"/>
    </row>
    <row r="5" spans="1:30" ht="12.75" customHeight="1">
      <c r="A5" s="104" t="s">
        <v>361</v>
      </c>
      <c r="B5" s="43"/>
      <c r="C5" s="43"/>
      <c r="D5" s="43"/>
      <c r="E5" s="43"/>
      <c r="F5" s="43"/>
      <c r="G5" s="43"/>
      <c r="H5" s="43"/>
      <c r="I5" s="128" t="s">
        <v>57</v>
      </c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9"/>
    </row>
    <row r="6" spans="1:30" ht="12.75" customHeight="1">
      <c r="A6" s="104" t="s">
        <v>362</v>
      </c>
      <c r="B6" s="43"/>
      <c r="C6" s="43"/>
      <c r="D6" s="43"/>
      <c r="E6" s="43"/>
      <c r="F6" s="43"/>
      <c r="G6" s="43"/>
      <c r="H6" s="43"/>
      <c r="I6" s="43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9"/>
    </row>
    <row r="7" spans="1:30" ht="12.75" customHeight="1">
      <c r="A7" s="104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108"/>
      <c r="V7" s="108"/>
      <c r="W7" s="108"/>
      <c r="X7" s="108"/>
      <c r="Y7" s="108"/>
      <c r="Z7" s="108"/>
      <c r="AA7" s="108"/>
      <c r="AB7" s="108"/>
      <c r="AC7" s="108"/>
      <c r="AD7" s="109"/>
    </row>
    <row r="8" spans="1:30" ht="12.75" customHeight="1">
      <c r="A8" s="104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110"/>
    </row>
    <row r="9" spans="1:30" ht="12.75" customHeight="1">
      <c r="A9" s="104" t="s">
        <v>363</v>
      </c>
      <c r="B9" s="43"/>
      <c r="C9" s="43"/>
      <c r="D9" s="43"/>
      <c r="E9" s="43"/>
      <c r="F9" s="43"/>
      <c r="G9" s="43"/>
      <c r="H9" s="43"/>
      <c r="I9" s="43"/>
      <c r="J9" s="144" t="s">
        <v>331</v>
      </c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43"/>
      <c r="V9" s="43"/>
      <c r="W9" s="43"/>
      <c r="X9" s="43"/>
      <c r="Y9" s="43"/>
      <c r="Z9" s="43"/>
      <c r="AA9" s="43"/>
      <c r="AB9" s="43"/>
      <c r="AC9" s="43"/>
      <c r="AD9" s="110"/>
    </row>
    <row r="10" spans="1:30" ht="12.75" customHeight="1">
      <c r="A10" s="104" t="s">
        <v>364</v>
      </c>
      <c r="B10" s="43"/>
      <c r="C10" s="43"/>
      <c r="D10" s="43"/>
      <c r="E10" s="43"/>
      <c r="F10" s="43"/>
      <c r="G10" s="43"/>
      <c r="H10" s="43"/>
      <c r="I10" s="43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43"/>
      <c r="V10" s="43"/>
      <c r="W10" s="43"/>
      <c r="X10" s="43"/>
      <c r="Y10" s="43"/>
      <c r="Z10" s="43"/>
      <c r="AA10" s="43"/>
      <c r="AB10" s="43"/>
      <c r="AC10" s="43"/>
      <c r="AD10" s="110"/>
    </row>
    <row r="11" spans="1:30" ht="12.75" customHeight="1">
      <c r="A11" s="104" t="s">
        <v>365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110"/>
    </row>
    <row r="12" spans="1:30" ht="15.75" customHeight="1">
      <c r="A12" s="104" t="s">
        <v>366</v>
      </c>
      <c r="B12" s="43"/>
      <c r="C12" s="43"/>
      <c r="D12" s="43"/>
      <c r="E12" s="43"/>
      <c r="F12" s="43"/>
      <c r="G12" s="43"/>
      <c r="H12" s="43"/>
      <c r="I12" s="43"/>
      <c r="J12" s="131" t="s">
        <v>332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2"/>
    </row>
    <row r="13" spans="1:30" ht="12.75" customHeight="1">
      <c r="A13" s="104"/>
      <c r="B13" s="43"/>
      <c r="C13" s="43"/>
      <c r="D13" s="43"/>
      <c r="E13" s="43"/>
      <c r="F13" s="43"/>
      <c r="G13" s="43"/>
      <c r="H13" s="43"/>
      <c r="I13" s="4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4"/>
    </row>
    <row r="14" spans="1:30" ht="12.75" customHeight="1">
      <c r="A14" s="111"/>
      <c r="B14" s="43"/>
      <c r="C14" s="43"/>
      <c r="D14" s="43"/>
      <c r="E14" s="43"/>
      <c r="F14" s="43"/>
      <c r="G14" s="43"/>
      <c r="H14" s="43"/>
      <c r="I14" s="43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9"/>
    </row>
    <row r="15" spans="1:30" ht="12.75" customHeight="1">
      <c r="A15" s="11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110"/>
    </row>
    <row r="16" spans="1:30" ht="12.75" customHeight="1">
      <c r="A16" s="111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110"/>
    </row>
    <row r="17" spans="1:30" ht="12.75" customHeight="1">
      <c r="A17" s="11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110"/>
    </row>
    <row r="18" spans="1:30" ht="12.75" customHeight="1">
      <c r="A18" s="11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110"/>
    </row>
    <row r="19" spans="1:30" ht="12.75" customHeight="1">
      <c r="A19" s="111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110"/>
    </row>
    <row r="20" spans="1:30" ht="12.75" customHeight="1">
      <c r="A20" s="111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110"/>
    </row>
    <row r="21" spans="1:30" ht="36.75" customHeight="1">
      <c r="A21" s="141" t="s">
        <v>367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3"/>
    </row>
    <row r="22" spans="1:30" ht="27.75" customHeight="1">
      <c r="A22" s="141" t="s">
        <v>368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3"/>
    </row>
    <row r="23" spans="1:30" ht="12" customHeight="1">
      <c r="A23" s="141" t="s">
        <v>0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3"/>
    </row>
    <row r="24" spans="1:30" ht="12" customHeight="1">
      <c r="A24" s="112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113"/>
    </row>
    <row r="25" spans="1:30" ht="12.75" customHeight="1">
      <c r="A25" s="112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113"/>
    </row>
    <row r="26" spans="1:30" ht="12.75" customHeight="1">
      <c r="A26" s="112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113"/>
    </row>
    <row r="27" spans="1:30" ht="36.75" customHeight="1">
      <c r="A27" s="141" t="s">
        <v>369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3"/>
    </row>
    <row r="28" spans="1:30" ht="36.75" customHeight="1">
      <c r="A28" s="138">
        <v>2013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40"/>
    </row>
    <row r="29" spans="1:30" ht="12.75" customHeight="1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6"/>
    </row>
    <row r="30" spans="1:30" ht="12.75" customHeight="1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6"/>
    </row>
    <row r="31" spans="1:30" ht="12.75" customHeight="1">
      <c r="A31" s="114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6"/>
    </row>
    <row r="32" spans="1:30" ht="12.75" customHeight="1">
      <c r="A32" s="114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6"/>
    </row>
    <row r="33" spans="1:30" ht="12.75" customHeight="1">
      <c r="A33" s="11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6"/>
    </row>
    <row r="34" spans="1:30" ht="12.75" customHeight="1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6"/>
    </row>
    <row r="35" spans="1:30" ht="12.75" customHeight="1">
      <c r="A35" s="114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6"/>
    </row>
    <row r="36" spans="1:30" ht="12.75" customHeight="1">
      <c r="A36" s="11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6"/>
    </row>
    <row r="37" spans="1:30" ht="12.75" customHeight="1">
      <c r="A37" s="114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6"/>
    </row>
    <row r="38" spans="1:30" ht="12.75" customHeight="1">
      <c r="A38" s="114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6"/>
    </row>
    <row r="39" spans="1:30" ht="12.75" customHeight="1">
      <c r="A39" s="114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6"/>
    </row>
    <row r="40" spans="1:30" ht="12.75" customHeight="1">
      <c r="A40" s="114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6"/>
    </row>
    <row r="41" spans="1:30" ht="12" customHeight="1">
      <c r="A41" s="117" t="s">
        <v>358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18" t="s">
        <v>4</v>
      </c>
      <c r="U41" s="118"/>
      <c r="V41" s="118"/>
      <c r="W41" s="119" t="s">
        <v>6</v>
      </c>
      <c r="X41" s="118"/>
      <c r="Y41" s="118"/>
      <c r="Z41" s="118"/>
      <c r="AA41" s="118"/>
      <c r="AB41" s="103"/>
      <c r="AC41" s="103"/>
      <c r="AD41" s="120"/>
    </row>
    <row r="42" spans="1:30" ht="12" customHeight="1">
      <c r="A42" s="117" t="s">
        <v>370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 t="s">
        <v>4</v>
      </c>
      <c r="U42" s="103"/>
      <c r="V42" s="103"/>
      <c r="W42" s="103"/>
      <c r="X42" s="103"/>
      <c r="Y42" s="103"/>
      <c r="Z42" s="103"/>
      <c r="AA42" s="103"/>
      <c r="AB42" s="103"/>
      <c r="AC42" s="103"/>
      <c r="AD42" s="120"/>
    </row>
    <row r="43" spans="1:30" ht="12" customHeight="1">
      <c r="A43" s="117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20"/>
    </row>
    <row r="44" spans="1:30" ht="12" customHeight="1">
      <c r="A44" s="117" t="s">
        <v>54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35" t="s">
        <v>331</v>
      </c>
      <c r="X44" s="136"/>
      <c r="Y44" s="136"/>
      <c r="Z44" s="103"/>
      <c r="AA44" s="103"/>
      <c r="AB44" s="103"/>
      <c r="AC44" s="103"/>
      <c r="AD44" s="120"/>
    </row>
    <row r="45" spans="1:30" ht="12" customHeight="1">
      <c r="A45" s="117" t="s">
        <v>55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137" t="s">
        <v>58</v>
      </c>
      <c r="X45" s="137"/>
      <c r="Y45" s="137"/>
      <c r="Z45" s="52"/>
      <c r="AA45" s="52"/>
      <c r="AB45" s="52"/>
      <c r="AC45" s="52"/>
      <c r="AD45" s="121"/>
    </row>
    <row r="46" spans="1:30" ht="12" customHeight="1">
      <c r="A46" s="122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23"/>
    </row>
    <row r="47" spans="1:30" ht="12" customHeight="1">
      <c r="A47" s="117" t="s">
        <v>5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0" t="s">
        <v>414</v>
      </c>
      <c r="U47" s="130"/>
      <c r="V47" s="130"/>
      <c r="W47" s="130"/>
      <c r="X47" s="130"/>
      <c r="Y47" s="118"/>
      <c r="Z47" s="118"/>
      <c r="AA47" s="118"/>
      <c r="AB47" s="103"/>
      <c r="AC47" s="103"/>
      <c r="AD47" s="120"/>
    </row>
    <row r="48" spans="1:30" ht="12" customHeight="1">
      <c r="A48" s="11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110"/>
    </row>
    <row r="49" spans="1:30" ht="12" customHeight="1">
      <c r="A49" s="111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110"/>
    </row>
    <row r="50" spans="1:30" ht="12" customHeight="1">
      <c r="A50" s="124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7"/>
    </row>
    <row r="51" spans="1:30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1:30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1:30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spans="1:30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spans="1:30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 spans="1:30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spans="1:30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1:30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1:30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</row>
    <row r="63" spans="1:30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30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</sheetData>
  <sheetProtection/>
  <mergeCells count="13">
    <mergeCell ref="A22:AD22"/>
    <mergeCell ref="A23:AD23"/>
    <mergeCell ref="A27:AD27"/>
    <mergeCell ref="I3:AD3"/>
    <mergeCell ref="T47:X47"/>
    <mergeCell ref="I5:AD5"/>
    <mergeCell ref="J12:AD12"/>
    <mergeCell ref="J13:AD13"/>
    <mergeCell ref="W44:Y44"/>
    <mergeCell ref="W45:Y45"/>
    <mergeCell ref="A28:AD28"/>
    <mergeCell ref="A21:AD21"/>
    <mergeCell ref="J9:T9"/>
  </mergeCells>
  <printOptions horizontalCentered="1"/>
  <pageMargins left="0.3" right="0.3" top="0.5" bottom="0.5" header="0.25" footer="0.2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F7" sqref="F7"/>
    </sheetView>
  </sheetViews>
  <sheetFormatPr defaultColWidth="9.33203125" defaultRowHeight="12.75"/>
  <cols>
    <col min="1" max="1" width="6.83203125" style="0" customWidth="1"/>
    <col min="2" max="2" width="38.33203125" style="0" customWidth="1"/>
    <col min="3" max="3" width="21.66015625" style="0" customWidth="1"/>
    <col min="4" max="4" width="19.16015625" style="0" customWidth="1"/>
    <col min="5" max="5" width="18.16015625" style="0" customWidth="1"/>
    <col min="6" max="31" width="9.33203125" style="12" customWidth="1"/>
  </cols>
  <sheetData>
    <row r="2" spans="1:5" ht="13.5" customHeight="1">
      <c r="A2" s="171" t="s">
        <v>327</v>
      </c>
      <c r="B2" s="171"/>
      <c r="C2" s="171"/>
      <c r="D2" s="171"/>
      <c r="E2" s="171"/>
    </row>
    <row r="3" spans="1:5" ht="13.5" customHeight="1">
      <c r="A3" s="52" t="s">
        <v>12</v>
      </c>
      <c r="B3" s="52" t="s">
        <v>57</v>
      </c>
      <c r="C3" s="52"/>
      <c r="D3" s="52"/>
      <c r="E3" s="52"/>
    </row>
    <row r="4" spans="1:5" ht="13.5" customHeight="1">
      <c r="A4" s="52"/>
      <c r="B4" s="52"/>
      <c r="C4" s="52"/>
      <c r="D4" s="52"/>
      <c r="E4" s="52"/>
    </row>
    <row r="5" spans="1:5" ht="13.5" customHeight="1">
      <c r="A5" s="43"/>
      <c r="B5" s="43"/>
      <c r="C5" s="43"/>
      <c r="D5" s="43"/>
      <c r="E5" s="43"/>
    </row>
    <row r="6" spans="1:5" ht="15" customHeight="1">
      <c r="A6" s="137" t="s">
        <v>328</v>
      </c>
      <c r="B6" s="137"/>
      <c r="C6" s="137"/>
      <c r="D6" s="137"/>
      <c r="E6" s="137"/>
    </row>
    <row r="7" spans="1:5" ht="15" customHeight="1">
      <c r="A7" s="43"/>
      <c r="B7" s="43"/>
      <c r="C7" s="43"/>
      <c r="D7" s="43"/>
      <c r="E7" s="43"/>
    </row>
    <row r="8" spans="1:5" ht="15" customHeight="1">
      <c r="A8" s="43"/>
      <c r="B8" s="43"/>
      <c r="C8" s="43"/>
      <c r="D8" s="43"/>
      <c r="E8" s="43"/>
    </row>
    <row r="9" spans="1:5" ht="19.5" customHeight="1">
      <c r="A9" s="44" t="s">
        <v>42</v>
      </c>
      <c r="B9" s="44" t="s">
        <v>325</v>
      </c>
      <c r="C9" s="44" t="s">
        <v>39</v>
      </c>
      <c r="D9" s="44" t="s">
        <v>40</v>
      </c>
      <c r="E9" s="44" t="s">
        <v>41</v>
      </c>
    </row>
    <row r="10" spans="1:5" ht="19.5" customHeight="1">
      <c r="A10" s="84">
        <v>1</v>
      </c>
      <c r="B10" s="87"/>
      <c r="C10" s="87"/>
      <c r="D10" s="87"/>
      <c r="E10" s="88">
        <v>0</v>
      </c>
    </row>
    <row r="11" spans="1:5" ht="19.5" customHeight="1">
      <c r="A11" s="84">
        <v>2</v>
      </c>
      <c r="B11" s="87"/>
      <c r="C11" s="87"/>
      <c r="D11" s="87"/>
      <c r="E11" s="88">
        <v>0</v>
      </c>
    </row>
    <row r="12" spans="1:5" ht="19.5" customHeight="1">
      <c r="A12" s="84">
        <v>3</v>
      </c>
      <c r="B12" s="87"/>
      <c r="C12" s="87"/>
      <c r="D12" s="87"/>
      <c r="E12" s="88"/>
    </row>
    <row r="13" spans="1:5" ht="19.5" customHeight="1">
      <c r="A13" s="84">
        <v>4</v>
      </c>
      <c r="B13" s="87"/>
      <c r="C13" s="87"/>
      <c r="D13" s="87"/>
      <c r="E13" s="88"/>
    </row>
    <row r="14" spans="1:5" ht="19.5" customHeight="1">
      <c r="A14" s="84">
        <v>5</v>
      </c>
      <c r="B14" s="87"/>
      <c r="C14" s="87"/>
      <c r="D14" s="87"/>
      <c r="E14" s="88"/>
    </row>
    <row r="15" spans="1:5" ht="19.5" customHeight="1">
      <c r="A15" s="84">
        <v>6</v>
      </c>
      <c r="B15" s="87"/>
      <c r="C15" s="87"/>
      <c r="D15" s="87"/>
      <c r="E15" s="88"/>
    </row>
    <row r="16" spans="1:5" ht="19.5" customHeight="1">
      <c r="A16" s="84">
        <v>7</v>
      </c>
      <c r="B16" s="87"/>
      <c r="C16" s="87"/>
      <c r="D16" s="87"/>
      <c r="E16" s="88"/>
    </row>
    <row r="17" spans="1:5" ht="19.5" customHeight="1">
      <c r="A17" s="84">
        <v>8</v>
      </c>
      <c r="B17" s="87"/>
      <c r="C17" s="87"/>
      <c r="D17" s="87"/>
      <c r="E17" s="88"/>
    </row>
    <row r="18" spans="1:5" ht="19.5" customHeight="1">
      <c r="A18" s="84">
        <v>9</v>
      </c>
      <c r="B18" s="87"/>
      <c r="C18" s="87"/>
      <c r="D18" s="87"/>
      <c r="E18" s="88"/>
    </row>
    <row r="19" spans="1:5" ht="19.5" customHeight="1">
      <c r="A19" s="84">
        <v>10</v>
      </c>
      <c r="B19" s="87"/>
      <c r="C19" s="87"/>
      <c r="D19" s="87"/>
      <c r="E19" s="88"/>
    </row>
    <row r="20" spans="1:5" ht="33.75" customHeight="1">
      <c r="A20" s="233" t="s">
        <v>29</v>
      </c>
      <c r="B20" s="234"/>
      <c r="C20" s="234"/>
      <c r="D20" s="234"/>
      <c r="E20" s="37">
        <f>SUM(E10:E19)</f>
        <v>0</v>
      </c>
    </row>
    <row r="26" spans="1:5" ht="16.5" customHeight="1">
      <c r="A26" s="226" t="s">
        <v>2</v>
      </c>
      <c r="B26" s="226"/>
      <c r="C26" s="226"/>
      <c r="D26" s="226"/>
      <c r="E26" s="226"/>
    </row>
    <row r="27" spans="1:5" ht="16.5" customHeight="1">
      <c r="A27" s="227" t="s">
        <v>30</v>
      </c>
      <c r="B27" s="227"/>
      <c r="C27" s="227"/>
      <c r="D27" s="227"/>
      <c r="E27" s="227"/>
    </row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</sheetData>
  <sheetProtection/>
  <mergeCells count="5">
    <mergeCell ref="A27:E27"/>
    <mergeCell ref="A20:D20"/>
    <mergeCell ref="A6:E6"/>
    <mergeCell ref="A2:E2"/>
    <mergeCell ref="A26:E26"/>
  </mergeCells>
  <printOptions horizontalCentered="1"/>
  <pageMargins left="0.3" right="0.3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8"/>
  <sheetViews>
    <sheetView tabSelected="1" zoomScalePageLayoutView="0" workbookViewId="0" topLeftCell="A1">
      <selection activeCell="C2" sqref="A2:L6"/>
    </sheetView>
  </sheetViews>
  <sheetFormatPr defaultColWidth="9.33203125" defaultRowHeight="12.75"/>
  <cols>
    <col min="1" max="1" width="4.66015625" style="0" customWidth="1"/>
    <col min="13" max="25" width="9.33203125" style="12" customWidth="1"/>
  </cols>
  <sheetData>
    <row r="1" spans="1:41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ht="12.75">
      <c r="A2" s="89"/>
      <c r="B2" s="86"/>
      <c r="C2" s="241" t="s">
        <v>69</v>
      </c>
      <c r="D2" s="241"/>
      <c r="E2" s="241"/>
      <c r="F2" s="241"/>
      <c r="G2" s="241"/>
      <c r="H2" s="241"/>
      <c r="I2" s="241"/>
      <c r="J2" s="241"/>
      <c r="K2" s="241"/>
      <c r="L2" s="24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1:41" ht="12" customHeight="1">
      <c r="A3" s="89"/>
      <c r="B3" s="86"/>
      <c r="C3" s="241" t="s">
        <v>329</v>
      </c>
      <c r="D3" s="241"/>
      <c r="E3" s="241"/>
      <c r="F3" s="241"/>
      <c r="G3" s="241"/>
      <c r="H3" s="241"/>
      <c r="I3" s="241"/>
      <c r="J3" s="241"/>
      <c r="K3" s="241"/>
      <c r="L3" s="24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2" customHeight="1">
      <c r="A4" s="89"/>
      <c r="B4" s="86"/>
      <c r="C4" s="90"/>
      <c r="D4" s="90"/>
      <c r="E4" s="90"/>
      <c r="F4" s="90"/>
      <c r="G4" s="90"/>
      <c r="H4" s="90"/>
      <c r="I4" s="90"/>
      <c r="J4" s="90"/>
      <c r="K4" s="90"/>
      <c r="L4" s="91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12" customHeight="1">
      <c r="A5" s="89"/>
      <c r="B5" s="86"/>
      <c r="C5" s="90"/>
      <c r="D5" s="90"/>
      <c r="E5" s="90"/>
      <c r="F5" s="90"/>
      <c r="G5" s="90"/>
      <c r="H5" s="90"/>
      <c r="I5" s="90"/>
      <c r="J5" s="90"/>
      <c r="K5" s="90"/>
      <c r="L5" s="91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12" ht="19.5" customHeight="1">
      <c r="A6" s="243" t="s">
        <v>330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5"/>
    </row>
    <row r="7" spans="1:12" ht="19.5" customHeight="1">
      <c r="A7" s="235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7"/>
    </row>
    <row r="8" spans="1:12" ht="19.5" customHeight="1">
      <c r="A8" s="248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50"/>
    </row>
    <row r="9" spans="1:12" ht="19.5" customHeight="1">
      <c r="A9" s="235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7"/>
    </row>
    <row r="10" spans="1:12" ht="19.5" customHeight="1">
      <c r="A10" s="235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7"/>
    </row>
    <row r="11" spans="1:12" ht="19.5" customHeight="1">
      <c r="A11" s="235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7"/>
    </row>
    <row r="12" spans="1:12" ht="19.5" customHeight="1">
      <c r="A12" s="235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7"/>
    </row>
    <row r="13" spans="1:12" ht="19.5" customHeight="1">
      <c r="A13" s="235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7"/>
    </row>
    <row r="14" spans="1:12" ht="19.5" customHeight="1">
      <c r="A14" s="235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7"/>
    </row>
    <row r="15" spans="1:12" ht="19.5" customHeight="1">
      <c r="A15" s="235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7"/>
    </row>
    <row r="16" spans="1:12" ht="19.5" customHeight="1">
      <c r="A16" s="235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7"/>
    </row>
    <row r="17" spans="1:12" ht="19.5" customHeight="1">
      <c r="A17" s="235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7"/>
    </row>
    <row r="18" spans="1:12" ht="19.5" customHeight="1">
      <c r="A18" s="235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7"/>
    </row>
    <row r="19" spans="1:12" ht="19.5" customHeight="1">
      <c r="A19" s="235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7"/>
    </row>
    <row r="20" spans="1:12" ht="19.5" customHeight="1">
      <c r="A20" s="235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7"/>
    </row>
    <row r="21" spans="1:12" ht="19.5" customHeight="1">
      <c r="A21" s="235"/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7"/>
    </row>
    <row r="22" spans="1:12" ht="19.5" customHeight="1">
      <c r="A22" s="235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7"/>
    </row>
    <row r="23" spans="1:12" ht="19.5" customHeight="1">
      <c r="A23" s="235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7"/>
    </row>
    <row r="24" spans="1:12" ht="19.5" customHeight="1">
      <c r="A24" s="235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7"/>
    </row>
    <row r="25" spans="1:12" ht="19.5" customHeight="1">
      <c r="A25" s="235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7"/>
    </row>
    <row r="26" spans="1:12" ht="19.5" customHeight="1">
      <c r="A26" s="235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7"/>
    </row>
    <row r="27" spans="1:12" ht="19.5" customHeight="1">
      <c r="A27" s="235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7"/>
    </row>
    <row r="28" spans="1:12" ht="19.5" customHeight="1">
      <c r="A28" s="235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7"/>
    </row>
    <row r="29" spans="1:12" ht="19.5" customHeight="1">
      <c r="A29" s="235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</row>
    <row r="30" spans="1:12" ht="19.5" customHeight="1">
      <c r="A30" s="235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7"/>
    </row>
    <row r="31" spans="1:12" ht="19.5" customHeight="1">
      <c r="A31" s="235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7"/>
    </row>
    <row r="32" spans="1:12" ht="19.5" customHeight="1">
      <c r="A32" s="235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7"/>
    </row>
    <row r="33" spans="1:12" ht="16.5" customHeight="1">
      <c r="A33" s="246" t="s">
        <v>1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47"/>
    </row>
    <row r="34" spans="1:12" ht="16.5" customHeight="1">
      <c r="A34" s="238" t="s">
        <v>21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40"/>
    </row>
    <row r="35" spans="1:12" ht="15.75" customHeight="1">
      <c r="A35" s="15"/>
      <c r="L35" s="7"/>
    </row>
    <row r="36" spans="1:12" ht="15.75" customHeight="1">
      <c r="A36" s="15"/>
      <c r="L36" s="7"/>
    </row>
    <row r="37" spans="1:12" ht="12.75">
      <c r="A37" s="6"/>
      <c r="L37" s="7"/>
    </row>
    <row r="38" spans="1:12" ht="12.75">
      <c r="A38" s="6"/>
      <c r="L38" s="7"/>
    </row>
    <row r="39" spans="1:12" ht="12.75">
      <c r="A39" s="6"/>
      <c r="L39" s="7"/>
    </row>
    <row r="40" spans="1:12" ht="12.7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10"/>
    </row>
    <row r="41" spans="1:12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</sheetData>
  <sheetProtection/>
  <mergeCells count="31">
    <mergeCell ref="A32:L32"/>
    <mergeCell ref="A28:L28"/>
    <mergeCell ref="A29:L29"/>
    <mergeCell ref="A30:L30"/>
    <mergeCell ref="A31:L31"/>
    <mergeCell ref="A24:L24"/>
    <mergeCell ref="A25:L25"/>
    <mergeCell ref="A26:L26"/>
    <mergeCell ref="A27:L27"/>
    <mergeCell ref="A22:L22"/>
    <mergeCell ref="A23:L23"/>
    <mergeCell ref="A16:L16"/>
    <mergeCell ref="A17:L17"/>
    <mergeCell ref="A18:L18"/>
    <mergeCell ref="A19:L19"/>
    <mergeCell ref="A14:L14"/>
    <mergeCell ref="A15:L15"/>
    <mergeCell ref="A34:L34"/>
    <mergeCell ref="C2:L2"/>
    <mergeCell ref="C3:L3"/>
    <mergeCell ref="A6:L6"/>
    <mergeCell ref="A33:L33"/>
    <mergeCell ref="A8:L8"/>
    <mergeCell ref="A20:L20"/>
    <mergeCell ref="A21:L21"/>
    <mergeCell ref="A7:L7"/>
    <mergeCell ref="A9:L9"/>
    <mergeCell ref="A10:L10"/>
    <mergeCell ref="A11:L11"/>
    <mergeCell ref="A12:L12"/>
    <mergeCell ref="A13:L13"/>
  </mergeCells>
  <printOptions horizontalCentered="1"/>
  <pageMargins left="0.3" right="0.3" top="0.5" bottom="0.5" header="0.25" footer="0.2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38"/>
  <sheetViews>
    <sheetView zoomScalePageLayoutView="0" workbookViewId="0" topLeftCell="A18">
      <selection activeCell="A2" sqref="A2:AD35"/>
    </sheetView>
  </sheetViews>
  <sheetFormatPr defaultColWidth="9.33203125" defaultRowHeight="12.75"/>
  <cols>
    <col min="1" max="1" width="3.5" style="0" customWidth="1"/>
    <col min="2" max="2" width="4.66015625" style="0" customWidth="1"/>
    <col min="3" max="3" width="3.33203125" style="0" customWidth="1"/>
    <col min="4" max="4" width="2.5" style="0" customWidth="1"/>
    <col min="5" max="5" width="3.16015625" style="0" customWidth="1"/>
    <col min="6" max="6" width="6.66015625" style="0" customWidth="1"/>
    <col min="7" max="7" width="3.5" style="0" customWidth="1"/>
    <col min="8" max="8" width="3.33203125" style="0" customWidth="1"/>
    <col min="9" max="9" width="2.5" style="0" customWidth="1"/>
    <col min="10" max="10" width="5.33203125" style="0" customWidth="1"/>
    <col min="11" max="11" width="4.66015625" style="0" customWidth="1"/>
    <col min="12" max="12" width="3.33203125" style="0" customWidth="1"/>
    <col min="13" max="13" width="4.83203125" style="0" customWidth="1"/>
    <col min="14" max="14" width="3.5" style="0" customWidth="1"/>
    <col min="15" max="15" width="1.3359375" style="0" customWidth="1"/>
    <col min="16" max="16" width="3.16015625" style="0" customWidth="1"/>
    <col min="17" max="17" width="1.3359375" style="0" customWidth="1"/>
    <col min="18" max="18" width="2.5" style="0" customWidth="1"/>
    <col min="19" max="19" width="5.16015625" style="0" customWidth="1"/>
    <col min="20" max="20" width="1.3359375" style="0" customWidth="1"/>
    <col min="21" max="21" width="4" style="0" customWidth="1"/>
    <col min="22" max="23" width="1.83203125" style="0" customWidth="1"/>
    <col min="24" max="24" width="5.16015625" style="0" customWidth="1"/>
    <col min="25" max="25" width="3.33203125" style="0" customWidth="1"/>
    <col min="26" max="26" width="3.83203125" style="0" customWidth="1"/>
    <col min="27" max="27" width="1.5" style="0" customWidth="1"/>
    <col min="28" max="28" width="3.83203125" style="0" customWidth="1"/>
    <col min="29" max="29" width="4" style="0" customWidth="1"/>
    <col min="30" max="30" width="6.83203125" style="0" customWidth="1"/>
    <col min="31" max="51" width="9.33203125" style="12" customWidth="1"/>
  </cols>
  <sheetData>
    <row r="2" spans="1:30" ht="12.75">
      <c r="A2" s="43"/>
      <c r="B2" s="171" t="s">
        <v>61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0" ht="12" customHeight="1">
      <c r="A3" s="43"/>
      <c r="B3" s="171" t="s">
        <v>62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30" ht="12" customHeight="1">
      <c r="A4" s="43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1:30" ht="16.5" customHeight="1">
      <c r="A5" s="43"/>
      <c r="B5" s="137" t="s">
        <v>333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</row>
    <row r="6" spans="1:30" ht="16.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0" ht="24.75" customHeight="1">
      <c r="A7" s="43"/>
      <c r="B7" s="38" t="s">
        <v>334</v>
      </c>
      <c r="C7" s="149" t="s">
        <v>335</v>
      </c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1"/>
      <c r="T7" s="149" t="s">
        <v>336</v>
      </c>
      <c r="U7" s="150"/>
      <c r="V7" s="150"/>
      <c r="W7" s="150"/>
      <c r="X7" s="150"/>
      <c r="Y7" s="151"/>
      <c r="Z7" s="149" t="s">
        <v>337</v>
      </c>
      <c r="AA7" s="150"/>
      <c r="AB7" s="150"/>
      <c r="AC7" s="150"/>
      <c r="AD7" s="151"/>
    </row>
    <row r="8" spans="1:30" ht="21" customHeight="1">
      <c r="A8" s="43"/>
      <c r="B8" s="38" t="s">
        <v>338</v>
      </c>
      <c r="C8" s="149" t="s">
        <v>339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1"/>
      <c r="T8" s="152">
        <f>T9+T12+T17</f>
        <v>2170249.25</v>
      </c>
      <c r="U8" s="153"/>
      <c r="V8" s="153"/>
      <c r="W8" s="153"/>
      <c r="X8" s="153"/>
      <c r="Y8" s="154"/>
      <c r="Z8" s="152"/>
      <c r="AA8" s="153"/>
      <c r="AB8" s="153"/>
      <c r="AC8" s="153"/>
      <c r="AD8" s="154"/>
    </row>
    <row r="9" spans="1:30" ht="21" customHeight="1">
      <c r="A9" s="43"/>
      <c r="B9" s="94"/>
      <c r="C9" s="155" t="s">
        <v>8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7"/>
      <c r="T9" s="152">
        <f>T10+T11</f>
        <v>268481.7</v>
      </c>
      <c r="U9" s="153"/>
      <c r="V9" s="153"/>
      <c r="W9" s="153"/>
      <c r="X9" s="153"/>
      <c r="Y9" s="154"/>
      <c r="Z9" s="152"/>
      <c r="AA9" s="153"/>
      <c r="AB9" s="153"/>
      <c r="AC9" s="153"/>
      <c r="AD9" s="154"/>
    </row>
    <row r="10" spans="1:30" ht="21" customHeight="1">
      <c r="A10" s="43"/>
      <c r="B10" s="94"/>
      <c r="C10" s="155" t="s">
        <v>340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7"/>
      <c r="T10" s="207">
        <v>260585.57</v>
      </c>
      <c r="U10" s="208"/>
      <c r="V10" s="208"/>
      <c r="W10" s="208"/>
      <c r="X10" s="208"/>
      <c r="Y10" s="209"/>
      <c r="Z10" s="152"/>
      <c r="AA10" s="153"/>
      <c r="AB10" s="153"/>
      <c r="AC10" s="153"/>
      <c r="AD10" s="154"/>
    </row>
    <row r="11" spans="1:30" ht="21" customHeight="1">
      <c r="A11" s="43"/>
      <c r="B11" s="94"/>
      <c r="C11" s="155" t="s">
        <v>341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7"/>
      <c r="T11" s="207">
        <v>7896.13</v>
      </c>
      <c r="U11" s="208"/>
      <c r="V11" s="208"/>
      <c r="W11" s="208"/>
      <c r="X11" s="208"/>
      <c r="Y11" s="209"/>
      <c r="Z11" s="152"/>
      <c r="AA11" s="153"/>
      <c r="AB11" s="153"/>
      <c r="AC11" s="153"/>
      <c r="AD11" s="154"/>
    </row>
    <row r="12" spans="1:30" ht="21" customHeight="1">
      <c r="A12" s="43"/>
      <c r="B12" s="94"/>
      <c r="C12" s="155" t="s">
        <v>9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7"/>
      <c r="T12" s="207">
        <f>T13+T14+T15+T16</f>
        <v>1036303.5</v>
      </c>
      <c r="U12" s="208"/>
      <c r="V12" s="208"/>
      <c r="W12" s="208"/>
      <c r="X12" s="208"/>
      <c r="Y12" s="209"/>
      <c r="Z12" s="152"/>
      <c r="AA12" s="153"/>
      <c r="AB12" s="153"/>
      <c r="AC12" s="153"/>
      <c r="AD12" s="154"/>
    </row>
    <row r="13" spans="1:30" ht="21" customHeight="1">
      <c r="A13" s="43"/>
      <c r="B13" s="94"/>
      <c r="C13" s="155" t="s">
        <v>342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7"/>
      <c r="T13" s="207">
        <v>1035623.5</v>
      </c>
      <c r="U13" s="208"/>
      <c r="V13" s="208"/>
      <c r="W13" s="208"/>
      <c r="X13" s="208"/>
      <c r="Y13" s="209"/>
      <c r="Z13" s="152"/>
      <c r="AA13" s="153"/>
      <c r="AB13" s="153"/>
      <c r="AC13" s="153"/>
      <c r="AD13" s="154"/>
    </row>
    <row r="14" spans="1:30" ht="21" customHeight="1">
      <c r="A14" s="43"/>
      <c r="B14" s="94"/>
      <c r="C14" s="155" t="s">
        <v>343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7"/>
      <c r="T14" s="207">
        <v>0</v>
      </c>
      <c r="U14" s="208"/>
      <c r="V14" s="208"/>
      <c r="W14" s="208"/>
      <c r="X14" s="208"/>
      <c r="Y14" s="209"/>
      <c r="Z14" s="152"/>
      <c r="AA14" s="153"/>
      <c r="AB14" s="153"/>
      <c r="AC14" s="153"/>
      <c r="AD14" s="154"/>
    </row>
    <row r="15" spans="1:30" ht="21" customHeight="1">
      <c r="A15" s="43"/>
      <c r="B15" s="94"/>
      <c r="C15" s="155" t="s">
        <v>344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7"/>
      <c r="T15" s="207">
        <v>680</v>
      </c>
      <c r="U15" s="208"/>
      <c r="V15" s="208"/>
      <c r="W15" s="208"/>
      <c r="X15" s="208"/>
      <c r="Y15" s="209"/>
      <c r="Z15" s="152"/>
      <c r="AA15" s="153"/>
      <c r="AB15" s="153"/>
      <c r="AC15" s="153"/>
      <c r="AD15" s="154"/>
    </row>
    <row r="16" spans="1:30" ht="21" customHeight="1">
      <c r="A16" s="43"/>
      <c r="B16" s="94"/>
      <c r="C16" s="155" t="s">
        <v>46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7"/>
      <c r="T16" s="207">
        <v>0</v>
      </c>
      <c r="U16" s="208"/>
      <c r="V16" s="208"/>
      <c r="W16" s="208"/>
      <c r="X16" s="208"/>
      <c r="Y16" s="209"/>
      <c r="Z16" s="152"/>
      <c r="AA16" s="153"/>
      <c r="AB16" s="153"/>
      <c r="AC16" s="153"/>
      <c r="AD16" s="154"/>
    </row>
    <row r="17" spans="1:30" ht="21" customHeight="1">
      <c r="A17" s="43"/>
      <c r="B17" s="94"/>
      <c r="C17" s="155" t="s">
        <v>10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7"/>
      <c r="T17" s="207">
        <f>T18+T19+T20+T21+T22</f>
        <v>865464.05</v>
      </c>
      <c r="U17" s="208"/>
      <c r="V17" s="208"/>
      <c r="W17" s="208"/>
      <c r="X17" s="208"/>
      <c r="Y17" s="209"/>
      <c r="Z17" s="152"/>
      <c r="AA17" s="153"/>
      <c r="AB17" s="153"/>
      <c r="AC17" s="153"/>
      <c r="AD17" s="154"/>
    </row>
    <row r="18" spans="1:30" ht="21" customHeight="1">
      <c r="A18" s="43"/>
      <c r="B18" s="94"/>
      <c r="C18" s="155" t="s">
        <v>11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7"/>
      <c r="T18" s="152">
        <v>0</v>
      </c>
      <c r="U18" s="153"/>
      <c r="V18" s="153"/>
      <c r="W18" s="153"/>
      <c r="X18" s="153"/>
      <c r="Y18" s="154"/>
      <c r="Z18" s="152"/>
      <c r="AA18" s="153"/>
      <c r="AB18" s="153"/>
      <c r="AC18" s="153"/>
      <c r="AD18" s="154"/>
    </row>
    <row r="19" spans="1:30" ht="21" customHeight="1">
      <c r="A19" s="43"/>
      <c r="B19" s="94"/>
      <c r="C19" s="155" t="s">
        <v>345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7"/>
      <c r="T19" s="152">
        <v>0</v>
      </c>
      <c r="U19" s="153"/>
      <c r="V19" s="153"/>
      <c r="W19" s="153"/>
      <c r="X19" s="153"/>
      <c r="Y19" s="154"/>
      <c r="Z19" s="152"/>
      <c r="AA19" s="153"/>
      <c r="AB19" s="153"/>
      <c r="AC19" s="153"/>
      <c r="AD19" s="154"/>
    </row>
    <row r="20" spans="1:30" ht="21" customHeight="1">
      <c r="A20" s="43"/>
      <c r="B20" s="94"/>
      <c r="C20" s="155" t="s">
        <v>346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7"/>
      <c r="T20" s="152">
        <v>0</v>
      </c>
      <c r="U20" s="153"/>
      <c r="V20" s="153"/>
      <c r="W20" s="153"/>
      <c r="X20" s="153"/>
      <c r="Y20" s="154"/>
      <c r="Z20" s="152"/>
      <c r="AA20" s="153"/>
      <c r="AB20" s="153"/>
      <c r="AC20" s="153"/>
      <c r="AD20" s="154"/>
    </row>
    <row r="21" spans="1:30" ht="21" customHeight="1">
      <c r="A21" s="43"/>
      <c r="B21" s="94"/>
      <c r="C21" s="155" t="s">
        <v>347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7"/>
      <c r="T21" s="152">
        <v>865464.05</v>
      </c>
      <c r="U21" s="153"/>
      <c r="V21" s="153"/>
      <c r="W21" s="153"/>
      <c r="X21" s="153"/>
      <c r="Y21" s="154"/>
      <c r="Z21" s="152"/>
      <c r="AA21" s="153"/>
      <c r="AB21" s="153"/>
      <c r="AC21" s="153"/>
      <c r="AD21" s="154"/>
    </row>
    <row r="22" spans="1:30" ht="21" customHeight="1">
      <c r="A22" s="43"/>
      <c r="B22" s="94"/>
      <c r="C22" s="155" t="s">
        <v>348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7"/>
      <c r="T22" s="152">
        <v>0</v>
      </c>
      <c r="U22" s="153"/>
      <c r="V22" s="153"/>
      <c r="W22" s="153"/>
      <c r="X22" s="153"/>
      <c r="Y22" s="154"/>
      <c r="Z22" s="152"/>
      <c r="AA22" s="153"/>
      <c r="AB22" s="153"/>
      <c r="AC22" s="153"/>
      <c r="AD22" s="154"/>
    </row>
    <row r="23" spans="1:30" ht="21" customHeight="1">
      <c r="A23" s="43"/>
      <c r="B23" s="94"/>
      <c r="C23" s="155" t="s">
        <v>7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7"/>
      <c r="T23" s="152"/>
      <c r="U23" s="153"/>
      <c r="V23" s="153"/>
      <c r="W23" s="153"/>
      <c r="X23" s="153"/>
      <c r="Y23" s="154"/>
      <c r="Z23" s="152"/>
      <c r="AA23" s="153"/>
      <c r="AB23" s="153"/>
      <c r="AC23" s="153"/>
      <c r="AD23" s="154"/>
    </row>
    <row r="24" spans="1:30" ht="21" customHeight="1">
      <c r="A24" s="43"/>
      <c r="B24" s="94"/>
      <c r="C24" s="155" t="s">
        <v>7</v>
      </c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7"/>
      <c r="T24" s="152"/>
      <c r="U24" s="153"/>
      <c r="V24" s="153"/>
      <c r="W24" s="153"/>
      <c r="X24" s="153"/>
      <c r="Y24" s="154"/>
      <c r="Z24" s="152"/>
      <c r="AA24" s="153"/>
      <c r="AB24" s="153"/>
      <c r="AC24" s="153"/>
      <c r="AD24" s="154"/>
    </row>
    <row r="25" spans="1:30" ht="21" customHeight="1">
      <c r="A25" s="43"/>
      <c r="B25" s="38" t="s">
        <v>349</v>
      </c>
      <c r="C25" s="149" t="s">
        <v>350</v>
      </c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1"/>
      <c r="T25" s="152">
        <f>T26+T27+T28+T29+T30</f>
        <v>133333.31</v>
      </c>
      <c r="U25" s="153"/>
      <c r="V25" s="153"/>
      <c r="W25" s="153"/>
      <c r="X25" s="153"/>
      <c r="Y25" s="154"/>
      <c r="Z25" s="152"/>
      <c r="AA25" s="153"/>
      <c r="AB25" s="153"/>
      <c r="AC25" s="153"/>
      <c r="AD25" s="154"/>
    </row>
    <row r="26" spans="1:30" ht="21" customHeight="1">
      <c r="A26" s="43"/>
      <c r="B26" s="94"/>
      <c r="C26" s="158" t="s">
        <v>351</v>
      </c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60"/>
      <c r="T26" s="152">
        <v>0</v>
      </c>
      <c r="U26" s="153"/>
      <c r="V26" s="153"/>
      <c r="W26" s="153"/>
      <c r="X26" s="153"/>
      <c r="Y26" s="154"/>
      <c r="Z26" s="152"/>
      <c r="AA26" s="153"/>
      <c r="AB26" s="153"/>
      <c r="AC26" s="153"/>
      <c r="AD26" s="154"/>
    </row>
    <row r="27" spans="1:30" ht="21" customHeight="1">
      <c r="A27" s="43"/>
      <c r="B27" s="94"/>
      <c r="C27" s="158" t="s">
        <v>352</v>
      </c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60"/>
      <c r="T27" s="152">
        <v>0</v>
      </c>
      <c r="U27" s="153"/>
      <c r="V27" s="153"/>
      <c r="W27" s="153"/>
      <c r="X27" s="153"/>
      <c r="Y27" s="154"/>
      <c r="Z27" s="152"/>
      <c r="AA27" s="153"/>
      <c r="AB27" s="153"/>
      <c r="AC27" s="153"/>
      <c r="AD27" s="154"/>
    </row>
    <row r="28" spans="1:30" ht="21" customHeight="1">
      <c r="A28" s="43"/>
      <c r="B28" s="94"/>
      <c r="C28" s="158" t="s">
        <v>353</v>
      </c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60"/>
      <c r="T28" s="152">
        <v>0</v>
      </c>
      <c r="U28" s="153"/>
      <c r="V28" s="153"/>
      <c r="W28" s="153"/>
      <c r="X28" s="153"/>
      <c r="Y28" s="154"/>
      <c r="Z28" s="152"/>
      <c r="AA28" s="153"/>
      <c r="AB28" s="153"/>
      <c r="AC28" s="153"/>
      <c r="AD28" s="154"/>
    </row>
    <row r="29" spans="1:30" ht="21" customHeight="1">
      <c r="A29" s="43"/>
      <c r="B29" s="94"/>
      <c r="C29" s="158" t="s">
        <v>354</v>
      </c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60"/>
      <c r="T29" s="152">
        <v>0</v>
      </c>
      <c r="U29" s="153"/>
      <c r="V29" s="153"/>
      <c r="W29" s="153"/>
      <c r="X29" s="153"/>
      <c r="Y29" s="154"/>
      <c r="Z29" s="152"/>
      <c r="AA29" s="153"/>
      <c r="AB29" s="153"/>
      <c r="AC29" s="153"/>
      <c r="AD29" s="154"/>
    </row>
    <row r="30" spans="1:30" ht="21" customHeight="1">
      <c r="A30" s="43"/>
      <c r="B30" s="94"/>
      <c r="C30" s="158" t="s">
        <v>355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60"/>
      <c r="T30" s="207">
        <v>133333.31</v>
      </c>
      <c r="U30" s="208"/>
      <c r="V30" s="208"/>
      <c r="W30" s="208"/>
      <c r="X30" s="208"/>
      <c r="Y30" s="209"/>
      <c r="Z30" s="152"/>
      <c r="AA30" s="153"/>
      <c r="AB30" s="153"/>
      <c r="AC30" s="153"/>
      <c r="AD30" s="154"/>
    </row>
    <row r="31" spans="1:30" ht="21" customHeight="1">
      <c r="A31" s="43"/>
      <c r="B31" s="95"/>
      <c r="C31" s="162" t="s">
        <v>356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4"/>
      <c r="T31" s="165">
        <v>0</v>
      </c>
      <c r="U31" s="166"/>
      <c r="V31" s="166"/>
      <c r="W31" s="166"/>
      <c r="X31" s="166"/>
      <c r="Y31" s="167"/>
      <c r="Z31" s="168"/>
      <c r="AA31" s="169"/>
      <c r="AB31" s="169"/>
      <c r="AC31" s="169"/>
      <c r="AD31" s="170"/>
    </row>
    <row r="32" spans="1:30" ht="24" customHeight="1">
      <c r="A32" s="43"/>
      <c r="B32" s="100"/>
      <c r="C32" s="172" t="s">
        <v>357</v>
      </c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4"/>
      <c r="T32" s="175">
        <f>T8+T25</f>
        <v>2303582.56</v>
      </c>
      <c r="U32" s="175"/>
      <c r="V32" s="175"/>
      <c r="W32" s="175"/>
      <c r="X32" s="175"/>
      <c r="Y32" s="175"/>
      <c r="Z32" s="161"/>
      <c r="AA32" s="161"/>
      <c r="AB32" s="161"/>
      <c r="AC32" s="161"/>
      <c r="AD32" s="161"/>
    </row>
    <row r="33" spans="1:30" ht="19.5" customHeight="1">
      <c r="A33" s="43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</row>
    <row r="34" spans="1:30" ht="19.5" customHeight="1">
      <c r="A34" s="43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147" t="s">
        <v>60</v>
      </c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</row>
    <row r="35" spans="1:30" s="12" customFormat="1" ht="19.5" customHeight="1">
      <c r="A35" s="41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146" t="s">
        <v>59</v>
      </c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</row>
    <row r="36" spans="2:30" s="12" customFormat="1" ht="19.5" customHeigh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</row>
    <row r="37" spans="2:30" s="12" customFormat="1" ht="19.5" customHeight="1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2:30" s="12" customFormat="1" ht="19.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</sheetData>
  <sheetProtection/>
  <mergeCells count="84">
    <mergeCell ref="B2:R2"/>
    <mergeCell ref="B3:R3"/>
    <mergeCell ref="C32:S32"/>
    <mergeCell ref="T32:Y32"/>
    <mergeCell ref="C28:S28"/>
    <mergeCell ref="T28:Y28"/>
    <mergeCell ref="C26:S26"/>
    <mergeCell ref="T26:Y26"/>
    <mergeCell ref="C24:S24"/>
    <mergeCell ref="T24:Y24"/>
    <mergeCell ref="Z27:AD27"/>
    <mergeCell ref="Z32:AD32"/>
    <mergeCell ref="C30:S30"/>
    <mergeCell ref="T30:Y30"/>
    <mergeCell ref="Z30:AD30"/>
    <mergeCell ref="C31:S31"/>
    <mergeCell ref="T31:Y31"/>
    <mergeCell ref="Z31:AD31"/>
    <mergeCell ref="C23:S23"/>
    <mergeCell ref="T23:Y23"/>
    <mergeCell ref="Z23:AD23"/>
    <mergeCell ref="Z28:AD28"/>
    <mergeCell ref="C29:S29"/>
    <mergeCell ref="T29:Y29"/>
    <mergeCell ref="Z29:AD29"/>
    <mergeCell ref="Z26:AD26"/>
    <mergeCell ref="C27:S27"/>
    <mergeCell ref="T27:Y27"/>
    <mergeCell ref="C21:S21"/>
    <mergeCell ref="T21:Y21"/>
    <mergeCell ref="Z21:AD21"/>
    <mergeCell ref="Z24:AD24"/>
    <mergeCell ref="C25:S25"/>
    <mergeCell ref="T25:Y25"/>
    <mergeCell ref="Z25:AD25"/>
    <mergeCell ref="C22:S22"/>
    <mergeCell ref="T22:Y22"/>
    <mergeCell ref="Z22:AD22"/>
    <mergeCell ref="C19:S19"/>
    <mergeCell ref="T19:Y19"/>
    <mergeCell ref="Z19:AD19"/>
    <mergeCell ref="C20:S20"/>
    <mergeCell ref="T20:Y20"/>
    <mergeCell ref="Z20:AD20"/>
    <mergeCell ref="C17:S17"/>
    <mergeCell ref="T17:Y17"/>
    <mergeCell ref="Z17:AD17"/>
    <mergeCell ref="C18:S18"/>
    <mergeCell ref="T18:Y18"/>
    <mergeCell ref="Z18:AD18"/>
    <mergeCell ref="C15:S15"/>
    <mergeCell ref="T15:Y15"/>
    <mergeCell ref="Z15:AD15"/>
    <mergeCell ref="C16:S16"/>
    <mergeCell ref="T16:Y16"/>
    <mergeCell ref="Z16:AD16"/>
    <mergeCell ref="C13:S13"/>
    <mergeCell ref="T13:Y13"/>
    <mergeCell ref="Z13:AD13"/>
    <mergeCell ref="C14:S14"/>
    <mergeCell ref="T14:Y14"/>
    <mergeCell ref="Z14:AD14"/>
    <mergeCell ref="C11:S11"/>
    <mergeCell ref="T11:Y11"/>
    <mergeCell ref="Z11:AD11"/>
    <mergeCell ref="C12:S12"/>
    <mergeCell ref="T12:Y12"/>
    <mergeCell ref="Z12:AD12"/>
    <mergeCell ref="C9:S9"/>
    <mergeCell ref="T9:Y9"/>
    <mergeCell ref="Z9:AD9"/>
    <mergeCell ref="C10:S10"/>
    <mergeCell ref="T10:Y10"/>
    <mergeCell ref="Z10:AD10"/>
    <mergeCell ref="S35:AD35"/>
    <mergeCell ref="S34:AD34"/>
    <mergeCell ref="S36:AD36"/>
    <mergeCell ref="B5:AD5"/>
    <mergeCell ref="C7:S7"/>
    <mergeCell ref="T7:Y7"/>
    <mergeCell ref="Z7:AD7"/>
    <mergeCell ref="C8:S8"/>
    <mergeCell ref="T8:Y8"/>
    <mergeCell ref="Z8:AD8"/>
  </mergeCells>
  <printOptions horizontalCentered="1"/>
  <pageMargins left="0.3" right="0.3" top="0.5" bottom="0.5" header="0.25" footer="0.2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38"/>
  <sheetViews>
    <sheetView zoomScalePageLayoutView="0" workbookViewId="0" topLeftCell="A34">
      <selection activeCell="B2" sqref="B2:AD37"/>
    </sheetView>
  </sheetViews>
  <sheetFormatPr defaultColWidth="9.33203125" defaultRowHeight="12.75"/>
  <cols>
    <col min="2" max="2" width="4.66015625" style="0" customWidth="1"/>
    <col min="3" max="3" width="3.33203125" style="0" customWidth="1"/>
    <col min="4" max="4" width="2.5" style="0" customWidth="1"/>
    <col min="5" max="5" width="3.16015625" style="0" customWidth="1"/>
    <col min="6" max="6" width="6.66015625" style="0" customWidth="1"/>
    <col min="7" max="7" width="3.5" style="0" customWidth="1"/>
    <col min="8" max="8" width="3.33203125" style="0" customWidth="1"/>
    <col min="9" max="9" width="2.5" style="0" customWidth="1"/>
    <col min="10" max="10" width="5.33203125" style="0" customWidth="1"/>
    <col min="11" max="11" width="4.66015625" style="0" customWidth="1"/>
    <col min="12" max="12" width="3.33203125" style="0" customWidth="1"/>
    <col min="13" max="13" width="4.83203125" style="0" customWidth="1"/>
    <col min="14" max="14" width="3.5" style="0" customWidth="1"/>
    <col min="15" max="15" width="1.3359375" style="0" customWidth="1"/>
    <col min="16" max="16" width="3.16015625" style="0" customWidth="1"/>
    <col min="17" max="17" width="1.3359375" style="0" customWidth="1"/>
    <col min="18" max="18" width="2.5" style="0" customWidth="1"/>
    <col min="19" max="19" width="5.16015625" style="0" customWidth="1"/>
    <col min="20" max="20" width="1.3359375" style="0" customWidth="1"/>
    <col min="21" max="21" width="4" style="0" customWidth="1"/>
    <col min="22" max="23" width="1.83203125" style="0" customWidth="1"/>
    <col min="24" max="24" width="5.16015625" style="0" customWidth="1"/>
    <col min="25" max="25" width="3.33203125" style="0" customWidth="1"/>
    <col min="26" max="26" width="3.83203125" style="0" customWidth="1"/>
    <col min="27" max="27" width="1.5" style="0" customWidth="1"/>
    <col min="28" max="28" width="3.83203125" style="0" customWidth="1"/>
    <col min="29" max="29" width="4" style="0" customWidth="1"/>
    <col min="30" max="30" width="6.83203125" style="0" customWidth="1"/>
    <col min="31" max="53" width="9.33203125" style="12" customWidth="1"/>
  </cols>
  <sheetData>
    <row r="2" spans="2:30" ht="12.75">
      <c r="B2" s="43"/>
      <c r="C2" s="171" t="s">
        <v>61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2:30" ht="12" customHeight="1">
      <c r="B3" s="43"/>
      <c r="C3" s="171" t="s">
        <v>62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2:30" ht="12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2:30" ht="16.5" customHeight="1">
      <c r="B5" s="43"/>
      <c r="C5" s="137" t="s">
        <v>333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</row>
    <row r="6" spans="2:30" ht="16.5" customHeight="1">
      <c r="B6" s="43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</row>
    <row r="7" spans="2:30" ht="22.5" customHeight="1">
      <c r="B7" s="99" t="s">
        <v>334</v>
      </c>
      <c r="C7" s="176" t="s">
        <v>371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7" t="s">
        <v>336</v>
      </c>
      <c r="U7" s="177"/>
      <c r="V7" s="177"/>
      <c r="W7" s="177"/>
      <c r="X7" s="177"/>
      <c r="Y7" s="177"/>
      <c r="Z7" s="177" t="s">
        <v>337</v>
      </c>
      <c r="AA7" s="177"/>
      <c r="AB7" s="177"/>
      <c r="AC7" s="177"/>
      <c r="AD7" s="177"/>
    </row>
    <row r="8" spans="2:30" ht="21" customHeight="1">
      <c r="B8" s="36" t="s">
        <v>338</v>
      </c>
      <c r="C8" s="178" t="s">
        <v>372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0"/>
      <c r="T8" s="181">
        <f>T9+T12</f>
        <v>1874573</v>
      </c>
      <c r="U8" s="182"/>
      <c r="V8" s="182"/>
      <c r="W8" s="182"/>
      <c r="X8" s="182"/>
      <c r="Y8" s="183"/>
      <c r="Z8" s="184"/>
      <c r="AA8" s="185"/>
      <c r="AB8" s="185"/>
      <c r="AC8" s="185"/>
      <c r="AD8" s="186"/>
    </row>
    <row r="9" spans="2:30" ht="21" customHeight="1">
      <c r="B9" s="94"/>
      <c r="C9" s="155" t="s">
        <v>243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7"/>
      <c r="T9" s="152">
        <f>T10+T11</f>
        <v>0</v>
      </c>
      <c r="U9" s="153"/>
      <c r="V9" s="153"/>
      <c r="W9" s="153"/>
      <c r="X9" s="153"/>
      <c r="Y9" s="154"/>
      <c r="Z9" s="187"/>
      <c r="AA9" s="188"/>
      <c r="AB9" s="188"/>
      <c r="AC9" s="188"/>
      <c r="AD9" s="189"/>
    </row>
    <row r="10" spans="2:30" ht="21" customHeight="1">
      <c r="B10" s="126"/>
      <c r="C10" s="190" t="s">
        <v>14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2"/>
      <c r="T10" s="181"/>
      <c r="U10" s="182"/>
      <c r="V10" s="182"/>
      <c r="W10" s="182"/>
      <c r="X10" s="182"/>
      <c r="Y10" s="183"/>
      <c r="Z10" s="181"/>
      <c r="AA10" s="182"/>
      <c r="AB10" s="182"/>
      <c r="AC10" s="182"/>
      <c r="AD10" s="183"/>
    </row>
    <row r="11" spans="2:30" ht="21" customHeight="1">
      <c r="B11" s="94"/>
      <c r="C11" s="155" t="s">
        <v>373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7"/>
      <c r="T11" s="152"/>
      <c r="U11" s="153"/>
      <c r="V11" s="153"/>
      <c r="W11" s="153"/>
      <c r="X11" s="153"/>
      <c r="Y11" s="154"/>
      <c r="Z11" s="152"/>
      <c r="AA11" s="153"/>
      <c r="AB11" s="153"/>
      <c r="AC11" s="153"/>
      <c r="AD11" s="154"/>
    </row>
    <row r="12" spans="2:30" ht="21" customHeight="1">
      <c r="B12" s="94"/>
      <c r="C12" s="155" t="s">
        <v>244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7"/>
      <c r="T12" s="152">
        <f>T13+T14+T15+T16+T17+T18+T19+T20+T21+T22</f>
        <v>1874573</v>
      </c>
      <c r="U12" s="153"/>
      <c r="V12" s="153"/>
      <c r="W12" s="153"/>
      <c r="X12" s="153"/>
      <c r="Y12" s="154"/>
      <c r="Z12" s="187"/>
      <c r="AA12" s="188"/>
      <c r="AB12" s="188"/>
      <c r="AC12" s="188"/>
      <c r="AD12" s="189"/>
    </row>
    <row r="13" spans="2:30" ht="21" customHeight="1">
      <c r="B13" s="94"/>
      <c r="C13" s="155" t="s">
        <v>374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7"/>
      <c r="T13" s="207">
        <v>1300000</v>
      </c>
      <c r="U13" s="208"/>
      <c r="V13" s="208"/>
      <c r="W13" s="208"/>
      <c r="X13" s="208"/>
      <c r="Y13" s="209"/>
      <c r="Z13" s="152"/>
      <c r="AA13" s="153"/>
      <c r="AB13" s="153"/>
      <c r="AC13" s="153"/>
      <c r="AD13" s="154"/>
    </row>
    <row r="14" spans="2:30" ht="21" customHeight="1">
      <c r="B14" s="94"/>
      <c r="C14" s="155" t="s">
        <v>375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7"/>
      <c r="T14" s="207">
        <v>79920</v>
      </c>
      <c r="U14" s="208"/>
      <c r="V14" s="208"/>
      <c r="W14" s="208"/>
      <c r="X14" s="208"/>
      <c r="Y14" s="209"/>
      <c r="Z14" s="152"/>
      <c r="AA14" s="153"/>
      <c r="AB14" s="153"/>
      <c r="AC14" s="153"/>
      <c r="AD14" s="154"/>
    </row>
    <row r="15" spans="2:30" ht="21" customHeight="1">
      <c r="B15" s="94"/>
      <c r="C15" s="155" t="s">
        <v>376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7"/>
      <c r="T15" s="207">
        <v>75330</v>
      </c>
      <c r="U15" s="208"/>
      <c r="V15" s="208"/>
      <c r="W15" s="208"/>
      <c r="X15" s="208"/>
      <c r="Y15" s="209"/>
      <c r="Z15" s="152"/>
      <c r="AA15" s="153"/>
      <c r="AB15" s="153"/>
      <c r="AC15" s="153"/>
      <c r="AD15" s="154"/>
    </row>
    <row r="16" spans="2:30" ht="21" customHeight="1">
      <c r="B16" s="94"/>
      <c r="C16" s="155" t="s">
        <v>377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7"/>
      <c r="T16" s="207">
        <v>0</v>
      </c>
      <c r="U16" s="208"/>
      <c r="V16" s="208"/>
      <c r="W16" s="208"/>
      <c r="X16" s="208"/>
      <c r="Y16" s="209"/>
      <c r="Z16" s="152"/>
      <c r="AA16" s="153"/>
      <c r="AB16" s="153"/>
      <c r="AC16" s="153"/>
      <c r="AD16" s="154"/>
    </row>
    <row r="17" spans="2:30" ht="21" customHeight="1">
      <c r="B17" s="94"/>
      <c r="C17" s="155" t="s">
        <v>15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7"/>
      <c r="T17" s="207">
        <v>27668</v>
      </c>
      <c r="U17" s="208"/>
      <c r="V17" s="208"/>
      <c r="W17" s="208"/>
      <c r="X17" s="208"/>
      <c r="Y17" s="209"/>
      <c r="Z17" s="152"/>
      <c r="AA17" s="153"/>
      <c r="AB17" s="153"/>
      <c r="AC17" s="153"/>
      <c r="AD17" s="154"/>
    </row>
    <row r="18" spans="2:30" ht="21" customHeight="1">
      <c r="B18" s="94"/>
      <c r="C18" s="155" t="s">
        <v>378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7"/>
      <c r="T18" s="207">
        <v>0</v>
      </c>
      <c r="U18" s="208"/>
      <c r="V18" s="208"/>
      <c r="W18" s="208"/>
      <c r="X18" s="208"/>
      <c r="Y18" s="209"/>
      <c r="Z18" s="168"/>
      <c r="AA18" s="169"/>
      <c r="AB18" s="169"/>
      <c r="AC18" s="169"/>
      <c r="AD18" s="170"/>
    </row>
    <row r="19" spans="2:30" ht="21" customHeight="1">
      <c r="B19" s="94"/>
      <c r="C19" s="155" t="s">
        <v>16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7"/>
      <c r="T19" s="207">
        <v>0</v>
      </c>
      <c r="U19" s="208"/>
      <c r="V19" s="208"/>
      <c r="W19" s="208"/>
      <c r="X19" s="208"/>
      <c r="Y19" s="208"/>
      <c r="Z19" s="193"/>
      <c r="AA19" s="194"/>
      <c r="AB19" s="194"/>
      <c r="AC19" s="194"/>
      <c r="AD19" s="195"/>
    </row>
    <row r="20" spans="2:30" ht="21" customHeight="1">
      <c r="B20" s="94"/>
      <c r="C20" s="155" t="s">
        <v>379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7"/>
      <c r="T20" s="207">
        <v>391655</v>
      </c>
      <c r="U20" s="208"/>
      <c r="V20" s="208"/>
      <c r="W20" s="208"/>
      <c r="X20" s="208"/>
      <c r="Y20" s="209"/>
      <c r="Z20" s="181"/>
      <c r="AA20" s="182"/>
      <c r="AB20" s="182"/>
      <c r="AC20" s="182"/>
      <c r="AD20" s="183"/>
    </row>
    <row r="21" spans="2:30" ht="21" customHeight="1">
      <c r="B21" s="94"/>
      <c r="C21" s="155" t="s">
        <v>13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7"/>
      <c r="T21" s="152"/>
      <c r="U21" s="153"/>
      <c r="V21" s="153"/>
      <c r="W21" s="153"/>
      <c r="X21" s="153"/>
      <c r="Y21" s="154"/>
      <c r="Z21" s="152"/>
      <c r="AA21" s="153"/>
      <c r="AB21" s="153"/>
      <c r="AC21" s="153"/>
      <c r="AD21" s="154"/>
    </row>
    <row r="22" spans="2:30" ht="21" customHeight="1">
      <c r="B22" s="94"/>
      <c r="C22" s="155" t="s">
        <v>7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7"/>
      <c r="T22" s="152"/>
      <c r="U22" s="153"/>
      <c r="V22" s="153"/>
      <c r="W22" s="153"/>
      <c r="X22" s="153"/>
      <c r="Y22" s="154"/>
      <c r="Z22" s="152"/>
      <c r="AA22" s="153"/>
      <c r="AB22" s="153"/>
      <c r="AC22" s="153"/>
      <c r="AD22" s="154"/>
    </row>
    <row r="23" spans="2:30" ht="21" customHeight="1">
      <c r="B23" s="38" t="s">
        <v>349</v>
      </c>
      <c r="C23" s="196" t="s">
        <v>245</v>
      </c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8"/>
      <c r="T23" s="187">
        <f>T24+T26</f>
        <v>0</v>
      </c>
      <c r="U23" s="188"/>
      <c r="V23" s="188"/>
      <c r="W23" s="188"/>
      <c r="X23" s="188"/>
      <c r="Y23" s="189"/>
      <c r="Z23" s="187"/>
      <c r="AA23" s="188"/>
      <c r="AB23" s="188"/>
      <c r="AC23" s="188"/>
      <c r="AD23" s="189"/>
    </row>
    <row r="24" spans="2:30" ht="21" customHeight="1">
      <c r="B24" s="94"/>
      <c r="C24" s="155" t="s">
        <v>246</v>
      </c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7"/>
      <c r="T24" s="187">
        <f>T25</f>
        <v>0</v>
      </c>
      <c r="U24" s="188"/>
      <c r="V24" s="188"/>
      <c r="W24" s="188"/>
      <c r="X24" s="188"/>
      <c r="Y24" s="189"/>
      <c r="Z24" s="187"/>
      <c r="AA24" s="188"/>
      <c r="AB24" s="188"/>
      <c r="AC24" s="188"/>
      <c r="AD24" s="189"/>
    </row>
    <row r="25" spans="2:30" ht="21" customHeight="1">
      <c r="B25" s="94"/>
      <c r="C25" s="155" t="s">
        <v>7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7"/>
      <c r="T25" s="152"/>
      <c r="U25" s="153"/>
      <c r="V25" s="153"/>
      <c r="W25" s="153"/>
      <c r="X25" s="153"/>
      <c r="Y25" s="154"/>
      <c r="Z25" s="152"/>
      <c r="AA25" s="153"/>
      <c r="AB25" s="153"/>
      <c r="AC25" s="153"/>
      <c r="AD25" s="154"/>
    </row>
    <row r="26" spans="2:30" ht="21" customHeight="1">
      <c r="B26" s="94"/>
      <c r="C26" s="155" t="s">
        <v>380</v>
      </c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7"/>
      <c r="T26" s="187">
        <f>T27</f>
        <v>0</v>
      </c>
      <c r="U26" s="188"/>
      <c r="V26" s="188"/>
      <c r="W26" s="188"/>
      <c r="X26" s="188"/>
      <c r="Y26" s="189"/>
      <c r="Z26" s="187"/>
      <c r="AA26" s="188"/>
      <c r="AB26" s="188"/>
      <c r="AC26" s="188"/>
      <c r="AD26" s="189"/>
    </row>
    <row r="27" spans="2:30" ht="21" customHeight="1">
      <c r="B27" s="94"/>
      <c r="C27" s="155" t="s">
        <v>7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7"/>
      <c r="T27" s="152"/>
      <c r="U27" s="153"/>
      <c r="V27" s="153"/>
      <c r="W27" s="153"/>
      <c r="X27" s="153"/>
      <c r="Y27" s="154"/>
      <c r="Z27" s="152"/>
      <c r="AA27" s="153"/>
      <c r="AB27" s="153"/>
      <c r="AC27" s="153"/>
      <c r="AD27" s="154"/>
    </row>
    <row r="28" spans="2:30" ht="21" customHeight="1">
      <c r="B28" s="94" t="s">
        <v>381</v>
      </c>
      <c r="C28" s="196" t="s">
        <v>247</v>
      </c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8"/>
      <c r="T28" s="152">
        <f>T29+T30+T31</f>
        <v>429009.82</v>
      </c>
      <c r="U28" s="153"/>
      <c r="V28" s="153"/>
      <c r="W28" s="153"/>
      <c r="X28" s="153"/>
      <c r="Y28" s="154"/>
      <c r="Z28" s="187"/>
      <c r="AA28" s="188"/>
      <c r="AB28" s="188"/>
      <c r="AC28" s="188"/>
      <c r="AD28" s="189"/>
    </row>
    <row r="29" spans="2:30" ht="21" customHeight="1">
      <c r="B29" s="94"/>
      <c r="C29" s="155" t="s">
        <v>17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7"/>
      <c r="T29" s="152">
        <v>0</v>
      </c>
      <c r="U29" s="153"/>
      <c r="V29" s="153"/>
      <c r="W29" s="153"/>
      <c r="X29" s="153"/>
      <c r="Y29" s="154"/>
      <c r="Z29" s="187"/>
      <c r="AA29" s="188"/>
      <c r="AB29" s="188"/>
      <c r="AC29" s="188"/>
      <c r="AD29" s="189"/>
    </row>
    <row r="30" spans="2:30" ht="21" customHeight="1">
      <c r="B30" s="94"/>
      <c r="C30" s="155" t="s">
        <v>18</v>
      </c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7"/>
      <c r="T30" s="152">
        <v>0</v>
      </c>
      <c r="U30" s="153"/>
      <c r="V30" s="153"/>
      <c r="W30" s="153"/>
      <c r="X30" s="153"/>
      <c r="Y30" s="154"/>
      <c r="Z30" s="187"/>
      <c r="AA30" s="188"/>
      <c r="AB30" s="188"/>
      <c r="AC30" s="188"/>
      <c r="AD30" s="189"/>
    </row>
    <row r="31" spans="2:30" ht="21" customHeight="1">
      <c r="B31" s="94"/>
      <c r="C31" s="155" t="s">
        <v>19</v>
      </c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7"/>
      <c r="T31" s="207">
        <v>429009.82</v>
      </c>
      <c r="U31" s="208"/>
      <c r="V31" s="208"/>
      <c r="W31" s="208"/>
      <c r="X31" s="208"/>
      <c r="Y31" s="209"/>
      <c r="Z31" s="187"/>
      <c r="AA31" s="188"/>
      <c r="AB31" s="188"/>
      <c r="AC31" s="188"/>
      <c r="AD31" s="189"/>
    </row>
    <row r="32" spans="2:30" ht="27" customHeight="1">
      <c r="B32" s="94"/>
      <c r="C32" s="149" t="s">
        <v>382</v>
      </c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1"/>
      <c r="T32" s="199">
        <f>T28+T23+T8</f>
        <v>2303582.82</v>
      </c>
      <c r="U32" s="200"/>
      <c r="V32" s="200"/>
      <c r="W32" s="200"/>
      <c r="X32" s="200"/>
      <c r="Y32" s="201"/>
      <c r="Z32" s="187"/>
      <c r="AA32" s="188"/>
      <c r="AB32" s="188"/>
      <c r="AC32" s="188"/>
      <c r="AD32" s="189"/>
    </row>
    <row r="33" spans="2:30" ht="19.5" customHeight="1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</row>
    <row r="34" spans="2:30" ht="12.7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147" t="s">
        <v>60</v>
      </c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</row>
    <row r="35" spans="2:30" ht="12.7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</row>
    <row r="36" spans="2:30" ht="15.75" customHeight="1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146" t="s">
        <v>59</v>
      </c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</row>
    <row r="37" spans="2:30" ht="12.7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2:30" s="12" customFormat="1" ht="12.75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</row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</sheetData>
  <sheetProtection/>
  <mergeCells count="83">
    <mergeCell ref="C32:S32"/>
    <mergeCell ref="T32:Y32"/>
    <mergeCell ref="Z32:AD32"/>
    <mergeCell ref="C30:S30"/>
    <mergeCell ref="T30:Y30"/>
    <mergeCell ref="Z30:AD30"/>
    <mergeCell ref="C31:S31"/>
    <mergeCell ref="T31:Y31"/>
    <mergeCell ref="Z31:AD31"/>
    <mergeCell ref="Z27:AD27"/>
    <mergeCell ref="C28:S28"/>
    <mergeCell ref="T28:Y28"/>
    <mergeCell ref="Z28:AD28"/>
    <mergeCell ref="C29:S29"/>
    <mergeCell ref="T29:Y29"/>
    <mergeCell ref="Z29:AD29"/>
    <mergeCell ref="C27:S27"/>
    <mergeCell ref="T27:Y27"/>
    <mergeCell ref="C25:S25"/>
    <mergeCell ref="T25:Y25"/>
    <mergeCell ref="Z25:AD25"/>
    <mergeCell ref="C26:S26"/>
    <mergeCell ref="T26:Y26"/>
    <mergeCell ref="Z26:AD26"/>
    <mergeCell ref="C23:S23"/>
    <mergeCell ref="T23:Y23"/>
    <mergeCell ref="Z23:AD23"/>
    <mergeCell ref="C24:S24"/>
    <mergeCell ref="T24:Y24"/>
    <mergeCell ref="Z24:AD24"/>
    <mergeCell ref="C21:S21"/>
    <mergeCell ref="T21:Y21"/>
    <mergeCell ref="Z21:AD21"/>
    <mergeCell ref="C22:S22"/>
    <mergeCell ref="T22:Y22"/>
    <mergeCell ref="Z22:AD22"/>
    <mergeCell ref="C19:S19"/>
    <mergeCell ref="T19:Y19"/>
    <mergeCell ref="Z19:AD19"/>
    <mergeCell ref="C20:S20"/>
    <mergeCell ref="T20:Y20"/>
    <mergeCell ref="Z20:AD20"/>
    <mergeCell ref="C17:S17"/>
    <mergeCell ref="T17:Y17"/>
    <mergeCell ref="Z17:AD17"/>
    <mergeCell ref="C18:S18"/>
    <mergeCell ref="T18:Y18"/>
    <mergeCell ref="Z18:AD18"/>
    <mergeCell ref="C15:S15"/>
    <mergeCell ref="T15:Y15"/>
    <mergeCell ref="Z15:AD15"/>
    <mergeCell ref="C16:S16"/>
    <mergeCell ref="T16:Y16"/>
    <mergeCell ref="Z16:AD16"/>
    <mergeCell ref="C13:S13"/>
    <mergeCell ref="T13:Y13"/>
    <mergeCell ref="Z13:AD13"/>
    <mergeCell ref="C14:S14"/>
    <mergeCell ref="T14:Y14"/>
    <mergeCell ref="Z14:AD14"/>
    <mergeCell ref="C11:S11"/>
    <mergeCell ref="T11:Y11"/>
    <mergeCell ref="Z11:AD11"/>
    <mergeCell ref="C12:S12"/>
    <mergeCell ref="T12:Y12"/>
    <mergeCell ref="Z12:AD12"/>
    <mergeCell ref="Z8:AD8"/>
    <mergeCell ref="C9:S9"/>
    <mergeCell ref="T9:Y9"/>
    <mergeCell ref="Z9:AD9"/>
    <mergeCell ref="C10:S10"/>
    <mergeCell ref="T10:Y10"/>
    <mergeCell ref="Z10:AD10"/>
    <mergeCell ref="S34:AD34"/>
    <mergeCell ref="S36:AD36"/>
    <mergeCell ref="C2:S2"/>
    <mergeCell ref="C3:S3"/>
    <mergeCell ref="C5:AD5"/>
    <mergeCell ref="C7:S7"/>
    <mergeCell ref="T7:Y7"/>
    <mergeCell ref="Z7:AD7"/>
    <mergeCell ref="C8:S8"/>
    <mergeCell ref="T8:Y8"/>
  </mergeCells>
  <printOptions horizontalCentered="1"/>
  <pageMargins left="0.3" right="0.3" top="0.5" bottom="0.5" header="0.25" footer="0.2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5"/>
  <sheetViews>
    <sheetView zoomScalePageLayoutView="0" workbookViewId="0" topLeftCell="A28">
      <selection activeCell="A1" sqref="A1:AD41"/>
    </sheetView>
  </sheetViews>
  <sheetFormatPr defaultColWidth="9.33203125" defaultRowHeight="12.75"/>
  <cols>
    <col min="1" max="1" width="4.66015625" style="0" customWidth="1"/>
    <col min="2" max="2" width="3.33203125" style="0" customWidth="1"/>
    <col min="3" max="3" width="2.5" style="0" customWidth="1"/>
    <col min="4" max="4" width="3.16015625" style="0" customWidth="1"/>
    <col min="5" max="5" width="6.66015625" style="0" customWidth="1"/>
    <col min="6" max="6" width="3.5" style="0" customWidth="1"/>
    <col min="7" max="7" width="3.33203125" style="0" customWidth="1"/>
    <col min="8" max="8" width="2.5" style="0" customWidth="1"/>
    <col min="9" max="9" width="5.33203125" style="0" customWidth="1"/>
    <col min="10" max="10" width="4.66015625" style="0" customWidth="1"/>
    <col min="11" max="11" width="3.33203125" style="0" customWidth="1"/>
    <col min="12" max="12" width="4.83203125" style="0" customWidth="1"/>
    <col min="13" max="13" width="3.5" style="0" customWidth="1"/>
    <col min="14" max="14" width="1.3359375" style="0" customWidth="1"/>
    <col min="15" max="15" width="3.16015625" style="0" customWidth="1"/>
    <col min="16" max="16" width="1.3359375" style="0" customWidth="1"/>
    <col min="17" max="17" width="2.5" style="0" customWidth="1"/>
    <col min="18" max="18" width="5.16015625" style="0" customWidth="1"/>
    <col min="19" max="19" width="1.3359375" style="0" customWidth="1"/>
    <col min="20" max="20" width="4" style="0" customWidth="1"/>
    <col min="21" max="22" width="1.83203125" style="0" customWidth="1"/>
    <col min="23" max="23" width="5.16015625" style="0" customWidth="1"/>
    <col min="24" max="24" width="3.33203125" style="0" customWidth="1"/>
    <col min="25" max="25" width="3.83203125" style="0" customWidth="1"/>
    <col min="26" max="26" width="1.5" style="0" customWidth="1"/>
    <col min="27" max="27" width="3.83203125" style="0" customWidth="1"/>
    <col min="28" max="28" width="4" style="0" customWidth="1"/>
    <col min="29" max="29" width="6.83203125" style="0" customWidth="1"/>
    <col min="30" max="30" width="2" style="0" customWidth="1"/>
    <col min="31" max="31" width="10.5" style="12" bestFit="1" customWidth="1"/>
    <col min="32" max="50" width="9.33203125" style="12" customWidth="1"/>
  </cols>
  <sheetData>
    <row r="1" spans="1:30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ht="12.75">
      <c r="A2" s="43"/>
      <c r="B2" s="43"/>
      <c r="C2" s="171" t="s">
        <v>61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0" ht="12" customHeight="1">
      <c r="A3" s="43"/>
      <c r="B3" s="43"/>
      <c r="C3" s="171" t="s">
        <v>62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30" ht="19.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43"/>
    </row>
    <row r="5" spans="1:30" ht="19.5" customHeight="1">
      <c r="A5" s="202" t="s">
        <v>63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</row>
    <row r="6" spans="1:30" ht="19.5" customHeight="1">
      <c r="A6" s="142" t="s">
        <v>383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</row>
    <row r="7" spans="1:30" ht="24.75" customHeight="1">
      <c r="A7" s="99" t="s">
        <v>334</v>
      </c>
      <c r="B7" s="177" t="s">
        <v>384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203" t="s">
        <v>64</v>
      </c>
      <c r="Q7" s="177"/>
      <c r="R7" s="177"/>
      <c r="S7" s="177"/>
      <c r="T7" s="177"/>
      <c r="U7" s="177"/>
      <c r="V7" s="177"/>
      <c r="W7" s="177"/>
      <c r="X7" s="203" t="s">
        <v>65</v>
      </c>
      <c r="Y7" s="177"/>
      <c r="Z7" s="177"/>
      <c r="AA7" s="177"/>
      <c r="AB7" s="177"/>
      <c r="AC7" s="177"/>
      <c r="AD7" s="177"/>
    </row>
    <row r="8" spans="1:30" ht="18" customHeight="1">
      <c r="A8" s="36" t="s">
        <v>338</v>
      </c>
      <c r="B8" s="204" t="s">
        <v>385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6"/>
      <c r="P8" s="181">
        <f>P9+P10+P11</f>
        <v>4272542.06</v>
      </c>
      <c r="Q8" s="182"/>
      <c r="R8" s="182"/>
      <c r="S8" s="182"/>
      <c r="T8" s="182"/>
      <c r="U8" s="182"/>
      <c r="V8" s="182"/>
      <c r="W8" s="183"/>
      <c r="X8" s="181"/>
      <c r="Y8" s="182"/>
      <c r="Z8" s="182"/>
      <c r="AA8" s="182"/>
      <c r="AB8" s="182"/>
      <c r="AC8" s="182"/>
      <c r="AD8" s="183"/>
    </row>
    <row r="9" spans="1:30" ht="18" customHeight="1">
      <c r="A9" s="94"/>
      <c r="B9" s="158" t="s">
        <v>386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60"/>
      <c r="P9" s="207">
        <v>4272542.06</v>
      </c>
      <c r="Q9" s="208"/>
      <c r="R9" s="208"/>
      <c r="S9" s="208"/>
      <c r="T9" s="208"/>
      <c r="U9" s="208"/>
      <c r="V9" s="208"/>
      <c r="W9" s="209"/>
      <c r="X9" s="152"/>
      <c r="Y9" s="153"/>
      <c r="Z9" s="153"/>
      <c r="AA9" s="153"/>
      <c r="AB9" s="153"/>
      <c r="AC9" s="153"/>
      <c r="AD9" s="154"/>
    </row>
    <row r="10" spans="1:30" ht="18" customHeight="1">
      <c r="A10" s="94"/>
      <c r="B10" s="158" t="s">
        <v>387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60"/>
      <c r="P10" s="152">
        <v>0</v>
      </c>
      <c r="Q10" s="153"/>
      <c r="R10" s="153"/>
      <c r="S10" s="153"/>
      <c r="T10" s="153"/>
      <c r="U10" s="153"/>
      <c r="V10" s="153"/>
      <c r="W10" s="154"/>
      <c r="X10" s="152"/>
      <c r="Y10" s="153"/>
      <c r="Z10" s="153"/>
      <c r="AA10" s="153"/>
      <c r="AB10" s="153"/>
      <c r="AC10" s="153"/>
      <c r="AD10" s="154"/>
    </row>
    <row r="11" spans="1:30" ht="18" customHeight="1">
      <c r="A11" s="94"/>
      <c r="B11" s="158" t="s">
        <v>388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60"/>
      <c r="P11" s="152">
        <v>0</v>
      </c>
      <c r="Q11" s="153"/>
      <c r="R11" s="153"/>
      <c r="S11" s="153"/>
      <c r="T11" s="153"/>
      <c r="U11" s="153"/>
      <c r="V11" s="153"/>
      <c r="W11" s="154"/>
      <c r="X11" s="152"/>
      <c r="Y11" s="153"/>
      <c r="Z11" s="153"/>
      <c r="AA11" s="153"/>
      <c r="AB11" s="153"/>
      <c r="AC11" s="153"/>
      <c r="AD11" s="154"/>
    </row>
    <row r="12" spans="1:31" ht="18" customHeight="1">
      <c r="A12" s="38" t="s">
        <v>349</v>
      </c>
      <c r="B12" s="158" t="s">
        <v>389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60"/>
      <c r="P12" s="152">
        <f>P13+P17+P20+P21+P31</f>
        <v>3795863.66</v>
      </c>
      <c r="Q12" s="153"/>
      <c r="R12" s="153"/>
      <c r="S12" s="153"/>
      <c r="T12" s="153"/>
      <c r="U12" s="153"/>
      <c r="V12" s="153"/>
      <c r="W12" s="154"/>
      <c r="X12" s="152"/>
      <c r="Y12" s="153"/>
      <c r="Z12" s="153"/>
      <c r="AA12" s="153"/>
      <c r="AB12" s="153"/>
      <c r="AC12" s="153"/>
      <c r="AD12" s="154"/>
      <c r="AE12" s="25"/>
    </row>
    <row r="13" spans="1:30" ht="18" customHeight="1">
      <c r="A13" s="127">
        <v>1</v>
      </c>
      <c r="B13" s="155" t="s">
        <v>20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7"/>
      <c r="P13" s="152">
        <f>P14+P15+P16</f>
        <v>0</v>
      </c>
      <c r="Q13" s="153"/>
      <c r="R13" s="153"/>
      <c r="S13" s="153"/>
      <c r="T13" s="153"/>
      <c r="U13" s="153"/>
      <c r="V13" s="153"/>
      <c r="W13" s="154"/>
      <c r="X13" s="152"/>
      <c r="Y13" s="153"/>
      <c r="Z13" s="153"/>
      <c r="AA13" s="153"/>
      <c r="AB13" s="153"/>
      <c r="AC13" s="153"/>
      <c r="AD13" s="154"/>
    </row>
    <row r="14" spans="1:30" ht="18" customHeight="1">
      <c r="A14" s="94"/>
      <c r="B14" s="158" t="s">
        <v>390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1"/>
      <c r="P14" s="152">
        <v>0</v>
      </c>
      <c r="Q14" s="153"/>
      <c r="R14" s="153"/>
      <c r="S14" s="153"/>
      <c r="T14" s="153"/>
      <c r="U14" s="153"/>
      <c r="V14" s="153"/>
      <c r="W14" s="154"/>
      <c r="X14" s="152"/>
      <c r="Y14" s="153"/>
      <c r="Z14" s="153"/>
      <c r="AA14" s="153"/>
      <c r="AB14" s="153"/>
      <c r="AC14" s="153"/>
      <c r="AD14" s="154"/>
    </row>
    <row r="15" spans="1:30" ht="22.5" customHeight="1">
      <c r="A15" s="94"/>
      <c r="B15" s="158" t="s">
        <v>391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60"/>
      <c r="P15" s="152">
        <v>0</v>
      </c>
      <c r="Q15" s="153"/>
      <c r="R15" s="153"/>
      <c r="S15" s="153"/>
      <c r="T15" s="153"/>
      <c r="U15" s="153"/>
      <c r="V15" s="153"/>
      <c r="W15" s="154"/>
      <c r="X15" s="152"/>
      <c r="Y15" s="153"/>
      <c r="Z15" s="153"/>
      <c r="AA15" s="153"/>
      <c r="AB15" s="153"/>
      <c r="AC15" s="153"/>
      <c r="AD15" s="154"/>
    </row>
    <row r="16" spans="1:30" ht="18" customHeight="1">
      <c r="A16" s="94"/>
      <c r="B16" s="158" t="s">
        <v>392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60"/>
      <c r="P16" s="152">
        <v>0</v>
      </c>
      <c r="Q16" s="153"/>
      <c r="R16" s="153"/>
      <c r="S16" s="153"/>
      <c r="T16" s="153"/>
      <c r="U16" s="153"/>
      <c r="V16" s="153"/>
      <c r="W16" s="154"/>
      <c r="X16" s="152"/>
      <c r="Y16" s="153"/>
      <c r="Z16" s="153"/>
      <c r="AA16" s="153"/>
      <c r="AB16" s="153"/>
      <c r="AC16" s="153"/>
      <c r="AD16" s="154"/>
    </row>
    <row r="17" spans="1:30" ht="18" customHeight="1">
      <c r="A17" s="127">
        <v>2</v>
      </c>
      <c r="B17" s="158" t="s">
        <v>393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60"/>
      <c r="P17" s="152">
        <f>P18+P19</f>
        <v>426655</v>
      </c>
      <c r="Q17" s="153"/>
      <c r="R17" s="153"/>
      <c r="S17" s="153"/>
      <c r="T17" s="153"/>
      <c r="U17" s="153"/>
      <c r="V17" s="153"/>
      <c r="W17" s="154"/>
      <c r="X17" s="152"/>
      <c r="Y17" s="153"/>
      <c r="Z17" s="153"/>
      <c r="AA17" s="153"/>
      <c r="AB17" s="153"/>
      <c r="AC17" s="153"/>
      <c r="AD17" s="154"/>
    </row>
    <row r="18" spans="1:30" ht="18" customHeight="1">
      <c r="A18" s="94"/>
      <c r="B18" s="158" t="s">
        <v>394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60"/>
      <c r="P18" s="212">
        <v>365600</v>
      </c>
      <c r="Q18" s="213"/>
      <c r="R18" s="213"/>
      <c r="S18" s="213"/>
      <c r="T18" s="213"/>
      <c r="U18" s="213"/>
      <c r="V18" s="213"/>
      <c r="W18" s="214"/>
      <c r="X18" s="152"/>
      <c r="Y18" s="153"/>
      <c r="Z18" s="153"/>
      <c r="AA18" s="153"/>
      <c r="AB18" s="153"/>
      <c r="AC18" s="153"/>
      <c r="AD18" s="154"/>
    </row>
    <row r="19" spans="1:30" ht="18" customHeight="1">
      <c r="A19" s="94"/>
      <c r="B19" s="158" t="s">
        <v>395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60"/>
      <c r="P19" s="212">
        <v>61055</v>
      </c>
      <c r="Q19" s="213"/>
      <c r="R19" s="213"/>
      <c r="S19" s="213"/>
      <c r="T19" s="213"/>
      <c r="U19" s="213"/>
      <c r="V19" s="213"/>
      <c r="W19" s="214"/>
      <c r="X19" s="152"/>
      <c r="Y19" s="153"/>
      <c r="Z19" s="153"/>
      <c r="AA19" s="153"/>
      <c r="AB19" s="153"/>
      <c r="AC19" s="153"/>
      <c r="AD19" s="154"/>
    </row>
    <row r="20" spans="1:30" ht="18" customHeight="1">
      <c r="A20" s="127">
        <v>3</v>
      </c>
      <c r="B20" s="158" t="s">
        <v>396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60"/>
      <c r="P20" s="207">
        <v>0</v>
      </c>
      <c r="Q20" s="208"/>
      <c r="R20" s="208"/>
      <c r="S20" s="208"/>
      <c r="T20" s="208"/>
      <c r="U20" s="208"/>
      <c r="V20" s="208"/>
      <c r="W20" s="209"/>
      <c r="X20" s="152"/>
      <c r="Y20" s="153"/>
      <c r="Z20" s="153"/>
      <c r="AA20" s="153"/>
      <c r="AB20" s="153"/>
      <c r="AC20" s="153"/>
      <c r="AD20" s="154"/>
    </row>
    <row r="21" spans="1:30" ht="18" customHeight="1">
      <c r="A21" s="127">
        <v>4</v>
      </c>
      <c r="B21" s="158" t="s">
        <v>397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60"/>
      <c r="P21" s="207">
        <f>P22+P27+P28</f>
        <v>3369208.66</v>
      </c>
      <c r="Q21" s="208"/>
      <c r="R21" s="208"/>
      <c r="S21" s="208"/>
      <c r="T21" s="208"/>
      <c r="U21" s="208"/>
      <c r="V21" s="208"/>
      <c r="W21" s="209"/>
      <c r="X21" s="152"/>
      <c r="Y21" s="153"/>
      <c r="Z21" s="153"/>
      <c r="AA21" s="153"/>
      <c r="AB21" s="153"/>
      <c r="AC21" s="153"/>
      <c r="AD21" s="154"/>
    </row>
    <row r="22" spans="1:30" ht="18" customHeight="1">
      <c r="A22" s="94"/>
      <c r="B22" s="158" t="s">
        <v>398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60"/>
      <c r="P22" s="152">
        <v>0</v>
      </c>
      <c r="Q22" s="153"/>
      <c r="R22" s="153"/>
      <c r="S22" s="153"/>
      <c r="T22" s="153"/>
      <c r="U22" s="153"/>
      <c r="V22" s="153"/>
      <c r="W22" s="154"/>
      <c r="X22" s="152"/>
      <c r="Y22" s="153"/>
      <c r="Z22" s="153"/>
      <c r="AA22" s="153"/>
      <c r="AB22" s="153"/>
      <c r="AC22" s="153"/>
      <c r="AD22" s="154"/>
    </row>
    <row r="23" spans="1:30" ht="24.75" customHeight="1">
      <c r="A23" s="94"/>
      <c r="B23" s="158" t="s">
        <v>399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60"/>
      <c r="P23" s="152">
        <v>0</v>
      </c>
      <c r="Q23" s="153"/>
      <c r="R23" s="153"/>
      <c r="S23" s="153"/>
      <c r="T23" s="153"/>
      <c r="U23" s="153"/>
      <c r="V23" s="153"/>
      <c r="W23" s="154"/>
      <c r="X23" s="152"/>
      <c r="Y23" s="153"/>
      <c r="Z23" s="153"/>
      <c r="AA23" s="153"/>
      <c r="AB23" s="153"/>
      <c r="AC23" s="153"/>
      <c r="AD23" s="154"/>
    </row>
    <row r="24" spans="1:30" ht="18" customHeight="1">
      <c r="A24" s="94"/>
      <c r="B24" s="158" t="s">
        <v>400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60"/>
      <c r="P24" s="152">
        <v>0</v>
      </c>
      <c r="Q24" s="153"/>
      <c r="R24" s="153"/>
      <c r="S24" s="153"/>
      <c r="T24" s="153"/>
      <c r="U24" s="153"/>
      <c r="V24" s="153"/>
      <c r="W24" s="154"/>
      <c r="X24" s="152"/>
      <c r="Y24" s="153"/>
      <c r="Z24" s="153"/>
      <c r="AA24" s="153"/>
      <c r="AB24" s="153"/>
      <c r="AC24" s="153"/>
      <c r="AD24" s="154"/>
    </row>
    <row r="25" spans="1:30" ht="18" customHeight="1">
      <c r="A25" s="94"/>
      <c r="B25" s="158" t="s">
        <v>401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60"/>
      <c r="P25" s="152">
        <v>0</v>
      </c>
      <c r="Q25" s="153"/>
      <c r="R25" s="153"/>
      <c r="S25" s="153"/>
      <c r="T25" s="153"/>
      <c r="U25" s="153"/>
      <c r="V25" s="153"/>
      <c r="W25" s="154"/>
      <c r="X25" s="152"/>
      <c r="Y25" s="153"/>
      <c r="Z25" s="153"/>
      <c r="AA25" s="153"/>
      <c r="AB25" s="153"/>
      <c r="AC25" s="153"/>
      <c r="AD25" s="154"/>
    </row>
    <row r="26" spans="1:30" ht="18" customHeight="1">
      <c r="A26" s="94"/>
      <c r="B26" s="158" t="s">
        <v>402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60"/>
      <c r="P26" s="152">
        <v>0</v>
      </c>
      <c r="Q26" s="153"/>
      <c r="R26" s="153"/>
      <c r="S26" s="153"/>
      <c r="T26" s="153"/>
      <c r="U26" s="153"/>
      <c r="V26" s="153"/>
      <c r="W26" s="154"/>
      <c r="X26" s="152"/>
      <c r="Y26" s="153"/>
      <c r="Z26" s="153"/>
      <c r="AA26" s="153"/>
      <c r="AB26" s="153"/>
      <c r="AC26" s="153"/>
      <c r="AD26" s="154"/>
    </row>
    <row r="27" spans="1:30" ht="18" customHeight="1">
      <c r="A27" s="94"/>
      <c r="B27" s="158" t="s">
        <v>403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60"/>
      <c r="P27" s="207">
        <v>2120</v>
      </c>
      <c r="Q27" s="208"/>
      <c r="R27" s="208"/>
      <c r="S27" s="208"/>
      <c r="T27" s="208"/>
      <c r="U27" s="208"/>
      <c r="V27" s="208"/>
      <c r="W27" s="209"/>
      <c r="X27" s="152"/>
      <c r="Y27" s="153"/>
      <c r="Z27" s="153"/>
      <c r="AA27" s="153"/>
      <c r="AB27" s="153"/>
      <c r="AC27" s="153"/>
      <c r="AD27" s="154"/>
    </row>
    <row r="28" spans="1:30" ht="28.5" customHeight="1">
      <c r="A28" s="94"/>
      <c r="B28" s="158" t="s">
        <v>404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60"/>
      <c r="P28" s="152">
        <f>720+4166.66+35700+80000+10571+3235931</f>
        <v>3367088.66</v>
      </c>
      <c r="Q28" s="153"/>
      <c r="R28" s="153"/>
      <c r="S28" s="153"/>
      <c r="T28" s="153"/>
      <c r="U28" s="153"/>
      <c r="V28" s="153"/>
      <c r="W28" s="154"/>
      <c r="X28" s="152"/>
      <c r="Y28" s="153"/>
      <c r="Z28" s="153"/>
      <c r="AA28" s="153"/>
      <c r="AB28" s="153"/>
      <c r="AC28" s="153"/>
      <c r="AD28" s="154"/>
    </row>
    <row r="29" spans="1:30" ht="18" customHeight="1">
      <c r="A29" s="94"/>
      <c r="B29" s="158" t="s">
        <v>405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60"/>
      <c r="P29" s="152">
        <v>0</v>
      </c>
      <c r="Q29" s="153"/>
      <c r="R29" s="153"/>
      <c r="S29" s="153"/>
      <c r="T29" s="153"/>
      <c r="U29" s="153"/>
      <c r="V29" s="153"/>
      <c r="W29" s="154"/>
      <c r="X29" s="152"/>
      <c r="Y29" s="153"/>
      <c r="Z29" s="153"/>
      <c r="AA29" s="153"/>
      <c r="AB29" s="153"/>
      <c r="AC29" s="153"/>
      <c r="AD29" s="154"/>
    </row>
    <row r="30" spans="1:30" ht="18" customHeight="1">
      <c r="A30" s="94"/>
      <c r="B30" s="158" t="s">
        <v>388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60"/>
      <c r="P30" s="152">
        <v>0</v>
      </c>
      <c r="Q30" s="153"/>
      <c r="R30" s="153"/>
      <c r="S30" s="153"/>
      <c r="T30" s="153"/>
      <c r="U30" s="153"/>
      <c r="V30" s="153"/>
      <c r="W30" s="154"/>
      <c r="X30" s="152"/>
      <c r="Y30" s="153"/>
      <c r="Z30" s="153"/>
      <c r="AA30" s="153"/>
      <c r="AB30" s="153"/>
      <c r="AC30" s="153"/>
      <c r="AD30" s="154"/>
    </row>
    <row r="31" spans="1:30" ht="18" customHeight="1">
      <c r="A31" s="127">
        <v>5</v>
      </c>
      <c r="B31" s="158" t="s">
        <v>406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60"/>
      <c r="P31" s="152">
        <v>0</v>
      </c>
      <c r="Q31" s="153"/>
      <c r="R31" s="153"/>
      <c r="S31" s="153"/>
      <c r="T31" s="153"/>
      <c r="U31" s="153"/>
      <c r="V31" s="153"/>
      <c r="W31" s="154"/>
      <c r="X31" s="152"/>
      <c r="Y31" s="153"/>
      <c r="Z31" s="153"/>
      <c r="AA31" s="153"/>
      <c r="AB31" s="153"/>
      <c r="AC31" s="153"/>
      <c r="AD31" s="154"/>
    </row>
    <row r="32" spans="1:30" ht="26.25" customHeight="1">
      <c r="A32" s="94"/>
      <c r="B32" s="158" t="s">
        <v>407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60"/>
      <c r="P32" s="207">
        <v>5985.97</v>
      </c>
      <c r="Q32" s="208"/>
      <c r="R32" s="208"/>
      <c r="S32" s="208"/>
      <c r="T32" s="208"/>
      <c r="U32" s="208"/>
      <c r="V32" s="208"/>
      <c r="W32" s="209"/>
      <c r="X32" s="152"/>
      <c r="Y32" s="153"/>
      <c r="Z32" s="153"/>
      <c r="AA32" s="153"/>
      <c r="AB32" s="153"/>
      <c r="AC32" s="153"/>
      <c r="AD32" s="154"/>
    </row>
    <row r="33" spans="1:30" ht="18" customHeight="1">
      <c r="A33" s="94"/>
      <c r="B33" s="158" t="s">
        <v>408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60"/>
      <c r="P33" s="152">
        <v>0</v>
      </c>
      <c r="Q33" s="153"/>
      <c r="R33" s="153"/>
      <c r="S33" s="153"/>
      <c r="T33" s="153"/>
      <c r="U33" s="153"/>
      <c r="V33" s="153"/>
      <c r="W33" s="154"/>
      <c r="X33" s="152"/>
      <c r="Y33" s="153"/>
      <c r="Z33" s="153"/>
      <c r="AA33" s="153"/>
      <c r="AB33" s="153"/>
      <c r="AC33" s="153"/>
      <c r="AD33" s="154"/>
    </row>
    <row r="34" spans="1:30" ht="18" customHeight="1">
      <c r="A34" s="94"/>
      <c r="B34" s="158" t="s">
        <v>388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60"/>
      <c r="P34" s="152">
        <v>0</v>
      </c>
      <c r="Q34" s="153"/>
      <c r="R34" s="153"/>
      <c r="S34" s="153"/>
      <c r="T34" s="153"/>
      <c r="U34" s="153"/>
      <c r="V34" s="153"/>
      <c r="W34" s="154"/>
      <c r="X34" s="152"/>
      <c r="Y34" s="153"/>
      <c r="Z34" s="153"/>
      <c r="AA34" s="153"/>
      <c r="AB34" s="153"/>
      <c r="AC34" s="153"/>
      <c r="AD34" s="154"/>
    </row>
    <row r="35" spans="1:31" ht="18" customHeight="1">
      <c r="A35" s="38" t="s">
        <v>409</v>
      </c>
      <c r="B35" s="158" t="s">
        <v>410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60"/>
      <c r="P35" s="152">
        <f>P8-P12</f>
        <v>476678.39999999944</v>
      </c>
      <c r="Q35" s="153"/>
      <c r="R35" s="153"/>
      <c r="S35" s="153"/>
      <c r="T35" s="153"/>
      <c r="U35" s="153"/>
      <c r="V35" s="153"/>
      <c r="W35" s="154"/>
      <c r="X35" s="152"/>
      <c r="Y35" s="153"/>
      <c r="Z35" s="153"/>
      <c r="AA35" s="153"/>
      <c r="AB35" s="153"/>
      <c r="AC35" s="153"/>
      <c r="AD35" s="154"/>
      <c r="AE35" s="25"/>
    </row>
    <row r="36" spans="1:30" ht="18" customHeight="1">
      <c r="A36" s="94"/>
      <c r="B36" s="158" t="s">
        <v>388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60"/>
      <c r="P36" s="152">
        <v>0</v>
      </c>
      <c r="Q36" s="153"/>
      <c r="R36" s="153"/>
      <c r="S36" s="153"/>
      <c r="T36" s="153"/>
      <c r="U36" s="153"/>
      <c r="V36" s="153"/>
      <c r="W36" s="154"/>
      <c r="X36" s="152"/>
      <c r="Y36" s="153"/>
      <c r="Z36" s="153"/>
      <c r="AA36" s="153"/>
      <c r="AB36" s="153"/>
      <c r="AC36" s="153"/>
      <c r="AD36" s="154"/>
    </row>
    <row r="37" spans="1:30" ht="18" customHeight="1">
      <c r="A37" s="127">
        <v>6</v>
      </c>
      <c r="B37" s="158" t="s">
        <v>411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60"/>
      <c r="P37" s="152">
        <f>P35*10%</f>
        <v>47667.839999999946</v>
      </c>
      <c r="Q37" s="153"/>
      <c r="R37" s="153"/>
      <c r="S37" s="153"/>
      <c r="T37" s="153"/>
      <c r="U37" s="153"/>
      <c r="V37" s="153"/>
      <c r="W37" s="154"/>
      <c r="X37" s="152"/>
      <c r="Y37" s="153"/>
      <c r="Z37" s="153"/>
      <c r="AA37" s="153"/>
      <c r="AB37" s="153"/>
      <c r="AC37" s="153"/>
      <c r="AD37" s="154"/>
    </row>
    <row r="38" spans="1:30" ht="18" customHeight="1">
      <c r="A38" s="38" t="s">
        <v>412</v>
      </c>
      <c r="B38" s="158" t="s">
        <v>413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60"/>
      <c r="P38" s="152">
        <v>429010</v>
      </c>
      <c r="Q38" s="153"/>
      <c r="R38" s="153"/>
      <c r="S38" s="153"/>
      <c r="T38" s="153"/>
      <c r="U38" s="153"/>
      <c r="V38" s="153"/>
      <c r="W38" s="154"/>
      <c r="X38" s="152"/>
      <c r="Y38" s="153"/>
      <c r="Z38" s="153"/>
      <c r="AA38" s="153"/>
      <c r="AB38" s="153"/>
      <c r="AC38" s="153"/>
      <c r="AD38" s="154"/>
    </row>
    <row r="39" spans="1:30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147" t="s">
        <v>60</v>
      </c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41"/>
    </row>
    <row r="40" spans="1:30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41"/>
    </row>
    <row r="41" spans="1:30" ht="15.7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146" t="s">
        <v>59</v>
      </c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41"/>
    </row>
    <row r="42" spans="1:30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30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</sheetData>
  <sheetProtection/>
  <mergeCells count="102">
    <mergeCell ref="B38:O38"/>
    <mergeCell ref="P38:W38"/>
    <mergeCell ref="X38:AD38"/>
    <mergeCell ref="C2:S2"/>
    <mergeCell ref="C3:S3"/>
    <mergeCell ref="B37:O37"/>
    <mergeCell ref="P37:W37"/>
    <mergeCell ref="B35:O35"/>
    <mergeCell ref="P35:W35"/>
    <mergeCell ref="B33:O33"/>
    <mergeCell ref="B36:O36"/>
    <mergeCell ref="P36:W36"/>
    <mergeCell ref="X36:AD36"/>
    <mergeCell ref="X37:AD37"/>
    <mergeCell ref="B34:O34"/>
    <mergeCell ref="P34:W34"/>
    <mergeCell ref="X34:AD34"/>
    <mergeCell ref="X35:AD35"/>
    <mergeCell ref="B32:O32"/>
    <mergeCell ref="P32:W32"/>
    <mergeCell ref="X32:AD32"/>
    <mergeCell ref="X33:AD33"/>
    <mergeCell ref="P33:W33"/>
    <mergeCell ref="B30:O30"/>
    <mergeCell ref="P30:W30"/>
    <mergeCell ref="X30:AD30"/>
    <mergeCell ref="X31:AD31"/>
    <mergeCell ref="B31:O31"/>
    <mergeCell ref="B27:O27"/>
    <mergeCell ref="P27:W27"/>
    <mergeCell ref="X27:AD27"/>
    <mergeCell ref="P31:W31"/>
    <mergeCell ref="B28:O28"/>
    <mergeCell ref="P28:W28"/>
    <mergeCell ref="X28:AD28"/>
    <mergeCell ref="B29:O29"/>
    <mergeCell ref="P29:W29"/>
    <mergeCell ref="X29:AD29"/>
    <mergeCell ref="B25:O25"/>
    <mergeCell ref="P25:W25"/>
    <mergeCell ref="X25:AD25"/>
    <mergeCell ref="B26:O26"/>
    <mergeCell ref="P26:W26"/>
    <mergeCell ref="X26:AD26"/>
    <mergeCell ref="B23:O23"/>
    <mergeCell ref="P23:W23"/>
    <mergeCell ref="X23:AD23"/>
    <mergeCell ref="B24:O24"/>
    <mergeCell ref="P24:W24"/>
    <mergeCell ref="X24:AD24"/>
    <mergeCell ref="B21:O21"/>
    <mergeCell ref="P21:W21"/>
    <mergeCell ref="X21:AD21"/>
    <mergeCell ref="B22:O22"/>
    <mergeCell ref="P22:W22"/>
    <mergeCell ref="X22:AD22"/>
    <mergeCell ref="B19:O19"/>
    <mergeCell ref="P19:W19"/>
    <mergeCell ref="X19:AD19"/>
    <mergeCell ref="B20:O20"/>
    <mergeCell ref="P20:W20"/>
    <mergeCell ref="X20:AD20"/>
    <mergeCell ref="B17:O17"/>
    <mergeCell ref="P17:W17"/>
    <mergeCell ref="X17:AD17"/>
    <mergeCell ref="B18:O18"/>
    <mergeCell ref="P18:W18"/>
    <mergeCell ref="X18:AD18"/>
    <mergeCell ref="B15:O15"/>
    <mergeCell ref="P15:W15"/>
    <mergeCell ref="X15:AD15"/>
    <mergeCell ref="B16:O16"/>
    <mergeCell ref="P16:W16"/>
    <mergeCell ref="X16:AD16"/>
    <mergeCell ref="B13:O13"/>
    <mergeCell ref="P13:W13"/>
    <mergeCell ref="X13:AD13"/>
    <mergeCell ref="B14:O14"/>
    <mergeCell ref="P14:W14"/>
    <mergeCell ref="X14:AD14"/>
    <mergeCell ref="B11:O11"/>
    <mergeCell ref="P11:W11"/>
    <mergeCell ref="X11:AD11"/>
    <mergeCell ref="B12:O12"/>
    <mergeCell ref="P12:W12"/>
    <mergeCell ref="X12:AD12"/>
    <mergeCell ref="B9:O9"/>
    <mergeCell ref="P9:W9"/>
    <mergeCell ref="X9:AD9"/>
    <mergeCell ref="B10:O10"/>
    <mergeCell ref="P10:W10"/>
    <mergeCell ref="X10:AD10"/>
    <mergeCell ref="R39:AC39"/>
    <mergeCell ref="R41:AC41"/>
    <mergeCell ref="A5:AD5"/>
    <mergeCell ref="A6:AD6"/>
    <mergeCell ref="B7:O7"/>
    <mergeCell ref="P7:W7"/>
    <mergeCell ref="X7:AD7"/>
    <mergeCell ref="B8:O8"/>
    <mergeCell ref="P8:W8"/>
    <mergeCell ref="X8:AD8"/>
  </mergeCells>
  <printOptions horizontalCentered="1"/>
  <pageMargins left="0.3" right="0.3" top="0" bottom="0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5"/>
  <sheetViews>
    <sheetView zoomScalePageLayoutView="0" workbookViewId="0" topLeftCell="A1">
      <selection activeCell="W6" sqref="W6:Z6"/>
    </sheetView>
  </sheetViews>
  <sheetFormatPr defaultColWidth="9.33203125" defaultRowHeight="12.75"/>
  <cols>
    <col min="1" max="1" width="5.83203125" style="1" customWidth="1"/>
    <col min="2" max="2" width="3.33203125" style="0" customWidth="1"/>
    <col min="3" max="3" width="2.5" style="0" customWidth="1"/>
    <col min="4" max="4" width="3.16015625" style="0" customWidth="1"/>
    <col min="5" max="5" width="6.66015625" style="0" customWidth="1"/>
    <col min="6" max="6" width="3.5" style="0" customWidth="1"/>
    <col min="7" max="7" width="3.33203125" style="0" customWidth="1"/>
    <col min="8" max="8" width="2.5" style="0" customWidth="1"/>
    <col min="9" max="9" width="5.33203125" style="0" customWidth="1"/>
    <col min="10" max="10" width="4.66015625" style="0" customWidth="1"/>
    <col min="11" max="11" width="3.33203125" style="0" customWidth="1"/>
    <col min="12" max="12" width="4.83203125" style="0" customWidth="1"/>
    <col min="13" max="13" width="3.5" style="0" customWidth="1"/>
    <col min="14" max="14" width="1.3359375" style="0" customWidth="1"/>
    <col min="15" max="15" width="3.16015625" style="0" customWidth="1"/>
    <col min="16" max="16" width="1.3359375" style="0" customWidth="1"/>
    <col min="17" max="17" width="2.5" style="0" customWidth="1"/>
    <col min="18" max="18" width="5.16015625" style="0" customWidth="1"/>
    <col min="19" max="19" width="1.3359375" style="0" customWidth="1"/>
    <col min="20" max="20" width="4" style="0" customWidth="1"/>
    <col min="21" max="22" width="1.83203125" style="0" customWidth="1"/>
    <col min="23" max="23" width="3.83203125" style="0" customWidth="1"/>
    <col min="24" max="24" width="1.5" style="0" customWidth="1"/>
    <col min="25" max="25" width="3.83203125" style="0" customWidth="1"/>
    <col min="26" max="26" width="5.33203125" style="0" customWidth="1"/>
    <col min="27" max="27" width="6.83203125" style="0" customWidth="1"/>
    <col min="28" max="28" width="4.83203125" style="0" customWidth="1"/>
    <col min="29" max="29" width="6" style="0" customWidth="1"/>
    <col min="30" max="47" width="9.33203125" style="12" customWidth="1"/>
  </cols>
  <sheetData>
    <row r="1" spans="1:18" ht="12.75">
      <c r="A1" s="34"/>
      <c r="B1" s="171" t="s">
        <v>61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</row>
    <row r="2" spans="1:18" ht="12.75">
      <c r="A2" s="34"/>
      <c r="B2" s="171" t="s">
        <v>62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</row>
    <row r="3" spans="1:29" ht="19.5" customHeight="1">
      <c r="A3" s="202" t="s">
        <v>63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</row>
    <row r="4" spans="1:29" ht="16.5" customHeight="1">
      <c r="A4" s="142" t="s">
        <v>249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</row>
    <row r="5" spans="1:29" ht="24.75" customHeight="1">
      <c r="A5" s="35" t="s">
        <v>250</v>
      </c>
      <c r="B5" s="215" t="s">
        <v>251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177" t="s">
        <v>240</v>
      </c>
      <c r="X5" s="177"/>
      <c r="Y5" s="177"/>
      <c r="Z5" s="177"/>
      <c r="AA5" s="177" t="s">
        <v>252</v>
      </c>
      <c r="AB5" s="177"/>
      <c r="AC5" s="177"/>
    </row>
    <row r="6" spans="1:29" ht="18" customHeight="1">
      <c r="A6" s="36" t="s">
        <v>241</v>
      </c>
      <c r="B6" s="216" t="s">
        <v>253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181">
        <f>W7+W11</f>
        <v>4272542</v>
      </c>
      <c r="X6" s="182"/>
      <c r="Y6" s="182"/>
      <c r="Z6" s="182"/>
      <c r="AA6" s="161"/>
      <c r="AB6" s="161"/>
      <c r="AC6" s="161"/>
    </row>
    <row r="7" spans="1:29" ht="12.75" customHeight="1">
      <c r="A7" s="38"/>
      <c r="B7" s="158" t="s">
        <v>254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2">
        <f>W9+W10</f>
        <v>4272542</v>
      </c>
      <c r="X7" s="153"/>
      <c r="Y7" s="153"/>
      <c r="Z7" s="153"/>
      <c r="AA7" s="161"/>
      <c r="AB7" s="161"/>
      <c r="AC7" s="161"/>
    </row>
    <row r="8" spans="1:29" ht="12.75" customHeight="1">
      <c r="A8" s="38"/>
      <c r="B8" s="158" t="s">
        <v>255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2">
        <v>0</v>
      </c>
      <c r="X8" s="153"/>
      <c r="Y8" s="153"/>
      <c r="Z8" s="153"/>
      <c r="AA8" s="161"/>
      <c r="AB8" s="161"/>
      <c r="AC8" s="161"/>
    </row>
    <row r="9" spans="1:29" ht="12.75" customHeight="1">
      <c r="A9" s="38"/>
      <c r="B9" s="158" t="s">
        <v>256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2">
        <v>0</v>
      </c>
      <c r="X9" s="153"/>
      <c r="Y9" s="153"/>
      <c r="Z9" s="153"/>
      <c r="AA9" s="161"/>
      <c r="AB9" s="161"/>
      <c r="AC9" s="161"/>
    </row>
    <row r="10" spans="1:29" ht="12.75" customHeight="1">
      <c r="A10" s="38"/>
      <c r="B10" s="158" t="s">
        <v>257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2">
        <f>4272542</f>
        <v>4272542</v>
      </c>
      <c r="X10" s="153"/>
      <c r="Y10" s="153"/>
      <c r="Z10" s="218"/>
      <c r="AA10" s="193"/>
      <c r="AB10" s="194"/>
      <c r="AC10" s="195"/>
    </row>
    <row r="11" spans="1:29" ht="12.75" customHeight="1">
      <c r="A11" s="38"/>
      <c r="B11" s="158" t="s">
        <v>258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2">
        <f>W16+W15+W14</f>
        <v>0</v>
      </c>
      <c r="X11" s="153"/>
      <c r="Y11" s="153"/>
      <c r="Z11" s="153"/>
      <c r="AA11" s="161"/>
      <c r="AB11" s="161"/>
      <c r="AC11" s="161"/>
    </row>
    <row r="12" spans="1:29" ht="12.75" customHeight="1">
      <c r="A12" s="38"/>
      <c r="B12" s="158" t="s">
        <v>259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2">
        <v>0</v>
      </c>
      <c r="X12" s="153"/>
      <c r="Y12" s="153"/>
      <c r="Z12" s="153"/>
      <c r="AA12" s="161"/>
      <c r="AB12" s="161"/>
      <c r="AC12" s="161"/>
    </row>
    <row r="13" spans="1:29" ht="12.75" customHeight="1">
      <c r="A13" s="38"/>
      <c r="B13" s="158" t="s">
        <v>260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2">
        <v>0</v>
      </c>
      <c r="X13" s="153"/>
      <c r="Y13" s="153"/>
      <c r="Z13" s="153"/>
      <c r="AA13" s="161"/>
      <c r="AB13" s="161"/>
      <c r="AC13" s="161"/>
    </row>
    <row r="14" spans="1:29" ht="12.75" customHeight="1">
      <c r="A14" s="38"/>
      <c r="B14" s="158" t="s">
        <v>261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2">
        <v>0</v>
      </c>
      <c r="X14" s="153"/>
      <c r="Y14" s="153"/>
      <c r="Z14" s="153"/>
      <c r="AA14" s="161"/>
      <c r="AB14" s="161"/>
      <c r="AC14" s="161"/>
    </row>
    <row r="15" spans="1:29" ht="12.75" customHeight="1">
      <c r="A15" s="38"/>
      <c r="B15" s="158" t="s">
        <v>262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2">
        <v>0</v>
      </c>
      <c r="X15" s="153"/>
      <c r="Y15" s="153"/>
      <c r="Z15" s="153"/>
      <c r="AA15" s="161"/>
      <c r="AB15" s="161"/>
      <c r="AC15" s="161"/>
    </row>
    <row r="16" spans="1:29" ht="12.75" customHeight="1">
      <c r="A16" s="38"/>
      <c r="B16" s="158" t="s">
        <v>47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2">
        <v>0</v>
      </c>
      <c r="X16" s="153"/>
      <c r="Y16" s="153"/>
      <c r="Z16" s="153"/>
      <c r="AA16" s="161"/>
      <c r="AB16" s="161"/>
      <c r="AC16" s="161"/>
    </row>
    <row r="17" spans="1:29" ht="12.75" customHeight="1">
      <c r="A17" s="38"/>
      <c r="B17" s="158" t="s">
        <v>263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2">
        <v>0</v>
      </c>
      <c r="X17" s="153"/>
      <c r="Y17" s="153"/>
      <c r="Z17" s="153"/>
      <c r="AA17" s="161"/>
      <c r="AB17" s="161"/>
      <c r="AC17" s="161"/>
    </row>
    <row r="18" spans="1:29" ht="12.75" customHeight="1">
      <c r="A18" s="38"/>
      <c r="B18" s="158" t="s">
        <v>264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2">
        <v>0</v>
      </c>
      <c r="X18" s="153"/>
      <c r="Y18" s="153"/>
      <c r="Z18" s="153"/>
      <c r="AA18" s="161"/>
      <c r="AB18" s="161"/>
      <c r="AC18" s="161"/>
    </row>
    <row r="19" spans="1:29" ht="12.75" customHeight="1">
      <c r="A19" s="38"/>
      <c r="B19" s="158" t="s">
        <v>265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2">
        <v>0</v>
      </c>
      <c r="X19" s="153"/>
      <c r="Y19" s="153"/>
      <c r="Z19" s="153"/>
      <c r="AA19" s="161"/>
      <c r="AB19" s="161"/>
      <c r="AC19" s="161"/>
    </row>
    <row r="20" spans="1:29" ht="18" customHeight="1">
      <c r="A20" s="38" t="s">
        <v>242</v>
      </c>
      <c r="B20" s="149" t="s">
        <v>266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2">
        <f>W21+W22+W23+W24+W25+W26+W27+W28+W29+W30+W31+W32</f>
        <v>0</v>
      </c>
      <c r="X20" s="153"/>
      <c r="Y20" s="153"/>
      <c r="Z20" s="153"/>
      <c r="AA20" s="161"/>
      <c r="AB20" s="161"/>
      <c r="AC20" s="161"/>
    </row>
    <row r="21" spans="1:29" ht="12.75" customHeight="1">
      <c r="A21" s="38"/>
      <c r="B21" s="158" t="s">
        <v>267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2"/>
      <c r="X21" s="153"/>
      <c r="Y21" s="153"/>
      <c r="Z21" s="153"/>
      <c r="AA21" s="161"/>
      <c r="AB21" s="161"/>
      <c r="AC21" s="161"/>
    </row>
    <row r="22" spans="1:29" ht="26.25" customHeight="1">
      <c r="A22" s="38"/>
      <c r="B22" s="158" t="s">
        <v>268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2"/>
      <c r="X22" s="153"/>
      <c r="Y22" s="153"/>
      <c r="Z22" s="153"/>
      <c r="AA22" s="161"/>
      <c r="AB22" s="161"/>
      <c r="AC22" s="161"/>
    </row>
    <row r="23" spans="1:29" ht="12.75" customHeight="1">
      <c r="A23" s="38"/>
      <c r="B23" s="158" t="s">
        <v>269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2">
        <v>0</v>
      </c>
      <c r="X23" s="153"/>
      <c r="Y23" s="153"/>
      <c r="Z23" s="153"/>
      <c r="AA23" s="161"/>
      <c r="AB23" s="161"/>
      <c r="AC23" s="161"/>
    </row>
    <row r="24" spans="1:29" ht="12.75" customHeight="1">
      <c r="A24" s="38"/>
      <c r="B24" s="158" t="s">
        <v>270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2">
        <v>0</v>
      </c>
      <c r="X24" s="153"/>
      <c r="Y24" s="153"/>
      <c r="Z24" s="153"/>
      <c r="AA24" s="161"/>
      <c r="AB24" s="161"/>
      <c r="AC24" s="161"/>
    </row>
    <row r="25" spans="1:29" ht="12.75" customHeight="1">
      <c r="A25" s="38"/>
      <c r="B25" s="158" t="s">
        <v>271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2">
        <v>0</v>
      </c>
      <c r="X25" s="153"/>
      <c r="Y25" s="153"/>
      <c r="Z25" s="153"/>
      <c r="AA25" s="161"/>
      <c r="AB25" s="161"/>
      <c r="AC25" s="161"/>
    </row>
    <row r="26" spans="1:29" ht="12.75" customHeight="1">
      <c r="A26" s="38"/>
      <c r="B26" s="158" t="s">
        <v>272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2">
        <v>0</v>
      </c>
      <c r="X26" s="153"/>
      <c r="Y26" s="153"/>
      <c r="Z26" s="153"/>
      <c r="AA26" s="161"/>
      <c r="AB26" s="161"/>
      <c r="AC26" s="161"/>
    </row>
    <row r="27" spans="1:29" ht="12.75" customHeight="1">
      <c r="A27" s="38"/>
      <c r="B27" s="158" t="s">
        <v>273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2">
        <v>0</v>
      </c>
      <c r="X27" s="153"/>
      <c r="Y27" s="153"/>
      <c r="Z27" s="153"/>
      <c r="AA27" s="161"/>
      <c r="AB27" s="161"/>
      <c r="AC27" s="161"/>
    </row>
    <row r="28" spans="1:29" ht="12.75" customHeight="1">
      <c r="A28" s="38"/>
      <c r="B28" s="158" t="s">
        <v>274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2">
        <v>0</v>
      </c>
      <c r="X28" s="153"/>
      <c r="Y28" s="153"/>
      <c r="Z28" s="153"/>
      <c r="AA28" s="161"/>
      <c r="AB28" s="161"/>
      <c r="AC28" s="161"/>
    </row>
    <row r="29" spans="1:29" ht="12.75" customHeight="1">
      <c r="A29" s="38"/>
      <c r="B29" s="158" t="s">
        <v>275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2">
        <v>0</v>
      </c>
      <c r="X29" s="153"/>
      <c r="Y29" s="153"/>
      <c r="Z29" s="153"/>
      <c r="AA29" s="161"/>
      <c r="AB29" s="161"/>
      <c r="AC29" s="161"/>
    </row>
    <row r="30" spans="1:29" ht="12.75" customHeight="1">
      <c r="A30" s="39"/>
      <c r="B30" s="162" t="s">
        <v>276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8"/>
      <c r="X30" s="169"/>
      <c r="Y30" s="169"/>
      <c r="Z30" s="169"/>
      <c r="AA30" s="219"/>
      <c r="AB30" s="219"/>
      <c r="AC30" s="219"/>
    </row>
    <row r="31" spans="1:29" ht="12.75" customHeight="1">
      <c r="A31" s="35"/>
      <c r="B31" s="220" t="s">
        <v>263</v>
      </c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161"/>
      <c r="X31" s="161"/>
      <c r="Y31" s="161"/>
      <c r="Z31" s="161"/>
      <c r="AA31" s="161"/>
      <c r="AB31" s="161"/>
      <c r="AC31" s="161"/>
    </row>
    <row r="32" spans="1:29" ht="12.75" customHeight="1">
      <c r="A32" s="35"/>
      <c r="B32" s="220" t="s">
        <v>277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161"/>
      <c r="X32" s="161"/>
      <c r="Y32" s="161"/>
      <c r="Z32" s="161"/>
      <c r="AA32" s="161"/>
      <c r="AB32" s="161"/>
      <c r="AC32" s="161"/>
    </row>
    <row r="33" spans="1:29" ht="12.75" customHeight="1">
      <c r="A33" s="35"/>
      <c r="B33" s="220" t="s">
        <v>278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161">
        <f>365600+W35+W36+W37+W38+W39</f>
        <v>426655</v>
      </c>
      <c r="X33" s="161"/>
      <c r="Y33" s="161"/>
      <c r="Z33" s="161"/>
      <c r="AA33" s="161"/>
      <c r="AB33" s="161"/>
      <c r="AC33" s="161"/>
    </row>
    <row r="34" spans="1:29" ht="12.75" customHeight="1">
      <c r="A34" s="35"/>
      <c r="B34" s="220" t="s">
        <v>279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161">
        <f>365600</f>
        <v>365600</v>
      </c>
      <c r="X34" s="161"/>
      <c r="Y34" s="161"/>
      <c r="Z34" s="161"/>
      <c r="AA34" s="161"/>
      <c r="AB34" s="161"/>
      <c r="AC34" s="161"/>
    </row>
    <row r="35" spans="1:29" ht="18" customHeight="1">
      <c r="A35" s="35"/>
      <c r="B35" s="221" t="s">
        <v>280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161">
        <v>0</v>
      </c>
      <c r="X35" s="161"/>
      <c r="Y35" s="161"/>
      <c r="Z35" s="161"/>
      <c r="AA35" s="161"/>
      <c r="AB35" s="161"/>
      <c r="AC35" s="161"/>
    </row>
    <row r="36" spans="1:29" ht="18" customHeight="1">
      <c r="A36" s="35"/>
      <c r="B36" s="221" t="s">
        <v>281</v>
      </c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161">
        <v>0</v>
      </c>
      <c r="X36" s="161"/>
      <c r="Y36" s="161"/>
      <c r="Z36" s="161"/>
      <c r="AA36" s="161"/>
      <c r="AB36" s="161"/>
      <c r="AC36" s="161"/>
    </row>
    <row r="37" spans="1:29" ht="18" customHeight="1">
      <c r="A37" s="35"/>
      <c r="B37" s="221" t="s">
        <v>282</v>
      </c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161">
        <v>0</v>
      </c>
      <c r="X37" s="161"/>
      <c r="Y37" s="161"/>
      <c r="Z37" s="161"/>
      <c r="AA37" s="161"/>
      <c r="AB37" s="161"/>
      <c r="AC37" s="161"/>
    </row>
    <row r="38" spans="1:29" ht="12.75" customHeight="1">
      <c r="A38" s="35"/>
      <c r="B38" s="220" t="s">
        <v>283</v>
      </c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161">
        <f>61055</f>
        <v>61055</v>
      </c>
      <c r="X38" s="161"/>
      <c r="Y38" s="161"/>
      <c r="Z38" s="161"/>
      <c r="AA38" s="161"/>
      <c r="AB38" s="161"/>
      <c r="AC38" s="161"/>
    </row>
    <row r="39" spans="1:29" ht="12.75" customHeight="1">
      <c r="A39" s="35"/>
      <c r="B39" s="220" t="s">
        <v>284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161">
        <v>0</v>
      </c>
      <c r="X39" s="161"/>
      <c r="Y39" s="161"/>
      <c r="Z39" s="161"/>
      <c r="AA39" s="161"/>
      <c r="AB39" s="161"/>
      <c r="AC39" s="161"/>
    </row>
    <row r="40" spans="1:29" ht="12.75" customHeight="1">
      <c r="A40" s="35"/>
      <c r="B40" s="220" t="s">
        <v>285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161">
        <v>0</v>
      </c>
      <c r="X40" s="161"/>
      <c r="Y40" s="161"/>
      <c r="Z40" s="161"/>
      <c r="AA40" s="161"/>
      <c r="AB40" s="161"/>
      <c r="AC40" s="161"/>
    </row>
    <row r="41" spans="1:29" ht="12.75" customHeight="1">
      <c r="A41" s="35"/>
      <c r="B41" s="220" t="s">
        <v>286</v>
      </c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161">
        <f>3369209</f>
        <v>3369209</v>
      </c>
      <c r="X41" s="161"/>
      <c r="Y41" s="161"/>
      <c r="Z41" s="161"/>
      <c r="AA41" s="161"/>
      <c r="AB41" s="161"/>
      <c r="AC41" s="161"/>
    </row>
    <row r="42" spans="1:29" ht="12.75" customHeight="1">
      <c r="A42" s="35"/>
      <c r="B42" s="177" t="s">
        <v>287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61">
        <f>W41+W33</f>
        <v>3795864</v>
      </c>
      <c r="X42" s="161"/>
      <c r="Y42" s="161"/>
      <c r="Z42" s="161"/>
      <c r="AA42" s="161"/>
      <c r="AB42" s="161"/>
      <c r="AC42" s="161"/>
    </row>
    <row r="43" spans="1:29" ht="21" customHeight="1">
      <c r="A43" s="35"/>
      <c r="B43" s="220" t="s">
        <v>288</v>
      </c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161">
        <f>W6-W42</f>
        <v>476678</v>
      </c>
      <c r="X43" s="161"/>
      <c r="Y43" s="161"/>
      <c r="Z43" s="161"/>
      <c r="AA43" s="161"/>
      <c r="AB43" s="161"/>
      <c r="AC43" s="161"/>
    </row>
    <row r="44" spans="1:29" ht="12.75" customHeight="1">
      <c r="A44" s="35"/>
      <c r="B44" s="220" t="s">
        <v>289</v>
      </c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161"/>
      <c r="X44" s="161"/>
      <c r="Y44" s="161"/>
      <c r="Z44" s="161"/>
      <c r="AA44" s="161"/>
      <c r="AB44" s="161"/>
      <c r="AC44" s="161"/>
    </row>
    <row r="45" spans="1:29" ht="12" customHeight="1">
      <c r="A45" s="40" t="s">
        <v>248</v>
      </c>
      <c r="B45" s="220" t="s">
        <v>290</v>
      </c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161"/>
      <c r="X45" s="161"/>
      <c r="Y45" s="161"/>
      <c r="Z45" s="161"/>
      <c r="AA45" s="161"/>
      <c r="AB45" s="161"/>
      <c r="AC45" s="161"/>
    </row>
    <row r="46" spans="1:29" ht="12.75" customHeight="1">
      <c r="A46" s="35"/>
      <c r="B46" s="220" t="s">
        <v>291</v>
      </c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161"/>
      <c r="X46" s="161"/>
      <c r="Y46" s="161"/>
      <c r="Z46" s="161"/>
      <c r="AA46" s="161"/>
      <c r="AB46" s="161"/>
      <c r="AC46" s="161"/>
    </row>
    <row r="47" spans="1:29" ht="21" customHeight="1">
      <c r="A47" s="35" t="s">
        <v>292</v>
      </c>
      <c r="B47" s="220" t="s">
        <v>293</v>
      </c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161"/>
      <c r="X47" s="161"/>
      <c r="Y47" s="161"/>
      <c r="Z47" s="161"/>
      <c r="AA47" s="161"/>
      <c r="AB47" s="161"/>
      <c r="AC47" s="161"/>
    </row>
    <row r="48" spans="1:29" ht="19.5" customHeight="1">
      <c r="A48" s="35" t="s">
        <v>294</v>
      </c>
      <c r="B48" s="220" t="s">
        <v>295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161">
        <f>W43</f>
        <v>476678</v>
      </c>
      <c r="X48" s="161"/>
      <c r="Y48" s="161"/>
      <c r="Z48" s="161"/>
      <c r="AA48" s="161"/>
      <c r="AB48" s="161"/>
      <c r="AC48" s="161"/>
    </row>
    <row r="49" spans="1:29" ht="15" customHeight="1">
      <c r="A49" s="35"/>
      <c r="B49" s="220" t="s">
        <v>296</v>
      </c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161">
        <v>47668</v>
      </c>
      <c r="X49" s="161"/>
      <c r="Y49" s="161"/>
      <c r="Z49" s="161"/>
      <c r="AA49" s="161"/>
      <c r="AB49" s="161"/>
      <c r="AC49" s="161"/>
    </row>
    <row r="50" spans="1:29" ht="21" customHeight="1">
      <c r="A50" s="35" t="s">
        <v>297</v>
      </c>
      <c r="B50" s="220" t="s">
        <v>298</v>
      </c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161">
        <f>W48-W49</f>
        <v>429010</v>
      </c>
      <c r="X50" s="161"/>
      <c r="Y50" s="161"/>
      <c r="Z50" s="161"/>
      <c r="AA50" s="161"/>
      <c r="AB50" s="161"/>
      <c r="AC50" s="161"/>
    </row>
    <row r="51" spans="1:31" ht="16.5" customHeight="1">
      <c r="A51" s="14"/>
      <c r="B51" s="12"/>
      <c r="C51" s="12"/>
      <c r="D51" s="12"/>
      <c r="E51" s="12"/>
      <c r="F51" s="41"/>
      <c r="G51" s="147" t="s">
        <v>60</v>
      </c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ht="15.75" customHeight="1">
      <c r="A52" s="14"/>
      <c r="B52" s="12"/>
      <c r="C52" s="12"/>
      <c r="D52" s="12"/>
      <c r="E52" s="12"/>
      <c r="F52" s="146" t="s">
        <v>66</v>
      </c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42"/>
      <c r="V52" s="42"/>
      <c r="W52" s="23"/>
      <c r="X52" s="23"/>
      <c r="Y52" s="23"/>
      <c r="Z52" s="23"/>
      <c r="AA52" s="23"/>
      <c r="AB52" s="23"/>
      <c r="AC52" s="23"/>
      <c r="AD52" s="23"/>
      <c r="AE52" s="23"/>
    </row>
    <row r="53" spans="1:29" ht="15.75" customHeight="1">
      <c r="A53" s="14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ht="12.75">
      <c r="A54" s="14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ht="12.75">
      <c r="A55" s="14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ht="12.75">
      <c r="A56" s="14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2.75">
      <c r="A57" s="14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2.75">
      <c r="A58" s="14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12.75">
      <c r="A59" s="14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12.75">
      <c r="A60" s="14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12.75">
      <c r="A61" s="14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ht="12.75">
      <c r="A62" s="14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="12" customFormat="1" ht="12.75">
      <c r="A63" s="14"/>
    </row>
    <row r="64" s="12" customFormat="1" ht="12.75">
      <c r="A64" s="14"/>
    </row>
    <row r="65" s="12" customFormat="1" ht="12.75">
      <c r="A65" s="14"/>
    </row>
    <row r="66" s="12" customFormat="1" ht="12.75">
      <c r="A66" s="14"/>
    </row>
    <row r="67" s="12" customFormat="1" ht="12.75">
      <c r="A67" s="14"/>
    </row>
    <row r="68" s="12" customFormat="1" ht="12.75">
      <c r="A68" s="14"/>
    </row>
    <row r="69" s="12" customFormat="1" ht="12.75">
      <c r="A69" s="14"/>
    </row>
    <row r="70" s="12" customFormat="1" ht="12.75">
      <c r="A70" s="14"/>
    </row>
    <row r="71" s="12" customFormat="1" ht="12.75">
      <c r="A71" s="14"/>
    </row>
    <row r="72" s="12" customFormat="1" ht="12.75">
      <c r="A72" s="14"/>
    </row>
    <row r="73" s="12" customFormat="1" ht="12.75">
      <c r="A73" s="14"/>
    </row>
    <row r="74" s="12" customFormat="1" ht="12.75">
      <c r="A74" s="14"/>
    </row>
    <row r="75" s="12" customFormat="1" ht="12.75">
      <c r="A75" s="14"/>
    </row>
    <row r="76" s="12" customFormat="1" ht="12.75">
      <c r="A76" s="14"/>
    </row>
    <row r="77" s="12" customFormat="1" ht="12.75">
      <c r="A77" s="14"/>
    </row>
    <row r="78" s="12" customFormat="1" ht="12.75">
      <c r="A78" s="14"/>
    </row>
    <row r="79" s="12" customFormat="1" ht="12.75">
      <c r="A79" s="14"/>
    </row>
    <row r="80" s="12" customFormat="1" ht="12.75">
      <c r="A80" s="14"/>
    </row>
    <row r="81" s="12" customFormat="1" ht="12.75">
      <c r="A81" s="14"/>
    </row>
    <row r="82" s="12" customFormat="1" ht="12.75">
      <c r="A82" s="14"/>
    </row>
    <row r="83" s="12" customFormat="1" ht="12.75">
      <c r="A83" s="14"/>
    </row>
    <row r="84" s="12" customFormat="1" ht="12.75">
      <c r="A84" s="14"/>
    </row>
    <row r="85" s="12" customFormat="1" ht="12.75">
      <c r="A85" s="14"/>
    </row>
    <row r="86" s="12" customFormat="1" ht="12.75">
      <c r="A86" s="14"/>
    </row>
    <row r="87" s="12" customFormat="1" ht="12.75">
      <c r="A87" s="14"/>
    </row>
    <row r="88" s="12" customFormat="1" ht="12.75">
      <c r="A88" s="14"/>
    </row>
    <row r="89" s="12" customFormat="1" ht="12.75">
      <c r="A89" s="14"/>
    </row>
    <row r="90" s="12" customFormat="1" ht="12.75">
      <c r="A90" s="14"/>
    </row>
    <row r="91" s="12" customFormat="1" ht="12.75">
      <c r="A91" s="14"/>
    </row>
    <row r="92" s="12" customFormat="1" ht="12.75">
      <c r="A92" s="14"/>
    </row>
    <row r="93" s="12" customFormat="1" ht="12.75">
      <c r="A93" s="14"/>
    </row>
    <row r="94" s="12" customFormat="1" ht="12.75">
      <c r="A94" s="14"/>
    </row>
    <row r="95" s="12" customFormat="1" ht="12.75">
      <c r="A95" s="14"/>
    </row>
    <row r="96" s="12" customFormat="1" ht="12.75">
      <c r="A96" s="14"/>
    </row>
    <row r="97" s="12" customFormat="1" ht="12.75">
      <c r="A97" s="14"/>
    </row>
    <row r="98" s="12" customFormat="1" ht="12.75">
      <c r="A98" s="14"/>
    </row>
    <row r="99" s="12" customFormat="1" ht="12.75">
      <c r="A99" s="14"/>
    </row>
    <row r="100" s="12" customFormat="1" ht="12.75">
      <c r="A100" s="14"/>
    </row>
    <row r="101" s="12" customFormat="1" ht="12.75">
      <c r="A101" s="14"/>
    </row>
    <row r="102" s="12" customFormat="1" ht="12.75">
      <c r="A102" s="14"/>
    </row>
    <row r="103" s="12" customFormat="1" ht="12.75">
      <c r="A103" s="14"/>
    </row>
    <row r="104" s="12" customFormat="1" ht="12.75">
      <c r="A104" s="14"/>
    </row>
    <row r="105" s="12" customFormat="1" ht="12.75">
      <c r="A105" s="14"/>
    </row>
  </sheetData>
  <sheetProtection/>
  <mergeCells count="144">
    <mergeCell ref="B50:V50"/>
    <mergeCell ref="W50:Z50"/>
    <mergeCell ref="AA50:AC50"/>
    <mergeCell ref="B48:V48"/>
    <mergeCell ref="W48:Z48"/>
    <mergeCell ref="AA48:AC48"/>
    <mergeCell ref="B49:V49"/>
    <mergeCell ref="W49:Z49"/>
    <mergeCell ref="AA49:AC49"/>
    <mergeCell ref="AA45:AC45"/>
    <mergeCell ref="B46:V46"/>
    <mergeCell ref="W46:Z46"/>
    <mergeCell ref="AA46:AC46"/>
    <mergeCell ref="B47:V47"/>
    <mergeCell ref="W47:Z47"/>
    <mergeCell ref="AA47:AC47"/>
    <mergeCell ref="B45:V45"/>
    <mergeCell ref="W45:Z45"/>
    <mergeCell ref="B43:V43"/>
    <mergeCell ref="W43:Z43"/>
    <mergeCell ref="AA43:AC43"/>
    <mergeCell ref="B44:V44"/>
    <mergeCell ref="W44:Z44"/>
    <mergeCell ref="AA44:AC44"/>
    <mergeCell ref="B41:V41"/>
    <mergeCell ref="W41:Z41"/>
    <mergeCell ref="AA41:AC41"/>
    <mergeCell ref="B42:V42"/>
    <mergeCell ref="W42:Z42"/>
    <mergeCell ref="AA42:AC42"/>
    <mergeCell ref="B39:V39"/>
    <mergeCell ref="W39:Z39"/>
    <mergeCell ref="AA39:AC39"/>
    <mergeCell ref="B40:V40"/>
    <mergeCell ref="W40:Z40"/>
    <mergeCell ref="AA40:AC40"/>
    <mergeCell ref="B37:V37"/>
    <mergeCell ref="W37:Z37"/>
    <mergeCell ref="AA37:AC37"/>
    <mergeCell ref="B38:V38"/>
    <mergeCell ref="W38:Z38"/>
    <mergeCell ref="AA38:AC38"/>
    <mergeCell ref="B35:V35"/>
    <mergeCell ref="W35:Z35"/>
    <mergeCell ref="AA35:AC35"/>
    <mergeCell ref="B36:V36"/>
    <mergeCell ref="W36:Z36"/>
    <mergeCell ref="AA36:AC36"/>
    <mergeCell ref="B33:V33"/>
    <mergeCell ref="W33:Z33"/>
    <mergeCell ref="AA33:AC33"/>
    <mergeCell ref="B34:V34"/>
    <mergeCell ref="W34:Z34"/>
    <mergeCell ref="AA34:AC34"/>
    <mergeCell ref="B31:V31"/>
    <mergeCell ref="W31:Z31"/>
    <mergeCell ref="AA31:AC31"/>
    <mergeCell ref="B32:V32"/>
    <mergeCell ref="W32:Z32"/>
    <mergeCell ref="AA32:AC32"/>
    <mergeCell ref="B29:V29"/>
    <mergeCell ref="W29:Z29"/>
    <mergeCell ref="AA29:AC29"/>
    <mergeCell ref="B30:V30"/>
    <mergeCell ref="W30:Z30"/>
    <mergeCell ref="AA30:AC30"/>
    <mergeCell ref="B27:V27"/>
    <mergeCell ref="W27:Z27"/>
    <mergeCell ref="AA27:AC27"/>
    <mergeCell ref="B28:V28"/>
    <mergeCell ref="W28:Z28"/>
    <mergeCell ref="AA28:AC28"/>
    <mergeCell ref="B25:V25"/>
    <mergeCell ref="W25:Z25"/>
    <mergeCell ref="AA25:AC25"/>
    <mergeCell ref="B26:V26"/>
    <mergeCell ref="W26:Z26"/>
    <mergeCell ref="AA26:AC26"/>
    <mergeCell ref="B23:V23"/>
    <mergeCell ref="W23:Z23"/>
    <mergeCell ref="AA23:AC23"/>
    <mergeCell ref="B24:V24"/>
    <mergeCell ref="W24:Z24"/>
    <mergeCell ref="AA24:AC24"/>
    <mergeCell ref="B21:V21"/>
    <mergeCell ref="W21:Z21"/>
    <mergeCell ref="AA21:AC21"/>
    <mergeCell ref="B22:V22"/>
    <mergeCell ref="W22:Z22"/>
    <mergeCell ref="AA22:AC22"/>
    <mergeCell ref="B19:V19"/>
    <mergeCell ref="W19:Z19"/>
    <mergeCell ref="AA19:AC19"/>
    <mergeCell ref="B20:V20"/>
    <mergeCell ref="W20:Z20"/>
    <mergeCell ref="AA20:AC20"/>
    <mergeCell ref="B17:V17"/>
    <mergeCell ref="W17:Z17"/>
    <mergeCell ref="AA17:AC17"/>
    <mergeCell ref="B18:V18"/>
    <mergeCell ref="W18:Z18"/>
    <mergeCell ref="AA18:AC18"/>
    <mergeCell ref="B15:V15"/>
    <mergeCell ref="W15:Z15"/>
    <mergeCell ref="AA15:AC15"/>
    <mergeCell ref="B16:V16"/>
    <mergeCell ref="W16:Z16"/>
    <mergeCell ref="AA16:AC16"/>
    <mergeCell ref="B13:V13"/>
    <mergeCell ref="W13:Z13"/>
    <mergeCell ref="AA13:AC13"/>
    <mergeCell ref="B14:V14"/>
    <mergeCell ref="W14:Z14"/>
    <mergeCell ref="AA14:AC14"/>
    <mergeCell ref="B11:V11"/>
    <mergeCell ref="W11:Z11"/>
    <mergeCell ref="AA11:AC11"/>
    <mergeCell ref="B12:V12"/>
    <mergeCell ref="W12:Z12"/>
    <mergeCell ref="AA12:AC12"/>
    <mergeCell ref="B9:V9"/>
    <mergeCell ref="W9:Z9"/>
    <mergeCell ref="AA9:AC9"/>
    <mergeCell ref="B10:V10"/>
    <mergeCell ref="W10:Z10"/>
    <mergeCell ref="AA10:AC10"/>
    <mergeCell ref="W6:Z6"/>
    <mergeCell ref="AA6:AC6"/>
    <mergeCell ref="B7:V7"/>
    <mergeCell ref="W7:Z7"/>
    <mergeCell ref="AA7:AC7"/>
    <mergeCell ref="B8:V8"/>
    <mergeCell ref="W8:Z8"/>
    <mergeCell ref="AA8:AC8"/>
    <mergeCell ref="B1:R1"/>
    <mergeCell ref="B2:R2"/>
    <mergeCell ref="G51:V51"/>
    <mergeCell ref="F52:T52"/>
    <mergeCell ref="A3:AC3"/>
    <mergeCell ref="A4:AC4"/>
    <mergeCell ref="B5:V5"/>
    <mergeCell ref="W5:Z5"/>
    <mergeCell ref="AA5:AC5"/>
    <mergeCell ref="B6:V6"/>
  </mergeCells>
  <printOptions horizontalCentered="1"/>
  <pageMargins left="0" right="0" top="0" bottom="0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8">
      <selection activeCell="A2" sqref="A2:G18"/>
    </sheetView>
  </sheetViews>
  <sheetFormatPr defaultColWidth="9.33203125" defaultRowHeight="12.75"/>
  <cols>
    <col min="1" max="1" width="7.5" style="0" customWidth="1"/>
    <col min="2" max="2" width="40.83203125" style="0" customWidth="1"/>
    <col min="3" max="3" width="10.83203125" style="0" customWidth="1"/>
    <col min="4" max="5" width="14.83203125" style="0" customWidth="1"/>
    <col min="6" max="6" width="17.83203125" style="0" customWidth="1"/>
    <col min="7" max="19" width="9.33203125" style="12" customWidth="1"/>
  </cols>
  <sheetData>
    <row r="1" spans="1:7" ht="12.75">
      <c r="A1" s="43"/>
      <c r="B1" s="43"/>
      <c r="C1" s="43"/>
      <c r="D1" s="43"/>
      <c r="E1" s="43"/>
      <c r="F1" s="43"/>
      <c r="G1" s="41"/>
    </row>
    <row r="2" spans="1:7" ht="12.75">
      <c r="A2" s="171" t="s">
        <v>70</v>
      </c>
      <c r="B2" s="171"/>
      <c r="C2" s="171"/>
      <c r="D2" s="171"/>
      <c r="E2" s="171"/>
      <c r="F2" s="52"/>
      <c r="G2" s="52"/>
    </row>
    <row r="3" spans="1:7" ht="15.75" customHeight="1">
      <c r="A3" s="52" t="s">
        <v>12</v>
      </c>
      <c r="B3" s="52" t="s">
        <v>71</v>
      </c>
      <c r="C3" s="52"/>
      <c r="D3" s="52"/>
      <c r="E3" s="52"/>
      <c r="F3" s="52"/>
      <c r="G3" s="53"/>
    </row>
    <row r="4" spans="1:7" ht="19.5" customHeight="1">
      <c r="A4" s="225" t="s">
        <v>299</v>
      </c>
      <c r="B4" s="225"/>
      <c r="C4" s="225"/>
      <c r="D4" s="225"/>
      <c r="E4" s="225"/>
      <c r="F4" s="225"/>
      <c r="G4" s="59"/>
    </row>
    <row r="5" spans="1:7" ht="19.5" customHeight="1">
      <c r="A5" s="137" t="s">
        <v>58</v>
      </c>
      <c r="B5" s="137"/>
      <c r="C5" s="137"/>
      <c r="D5" s="137"/>
      <c r="E5" s="137"/>
      <c r="F5" s="137"/>
      <c r="G5" s="137"/>
    </row>
    <row r="6" spans="1:7" ht="13.5" customHeight="1">
      <c r="A6" s="43"/>
      <c r="B6" s="43"/>
      <c r="C6" s="43"/>
      <c r="D6" s="43"/>
      <c r="E6" s="43"/>
      <c r="F6" s="43"/>
      <c r="G6" s="41"/>
    </row>
    <row r="7" spans="1:7" ht="24" customHeight="1">
      <c r="A7" s="44" t="s">
        <v>24</v>
      </c>
      <c r="B7" s="44" t="s">
        <v>25</v>
      </c>
      <c r="C7" s="45" t="s">
        <v>23</v>
      </c>
      <c r="D7" s="44" t="s">
        <v>26</v>
      </c>
      <c r="E7" s="44" t="s">
        <v>27</v>
      </c>
      <c r="F7" s="44" t="s">
        <v>28</v>
      </c>
      <c r="G7" s="41"/>
    </row>
    <row r="8" spans="1:8" ht="24" customHeight="1">
      <c r="A8" s="46" t="s">
        <v>72</v>
      </c>
      <c r="B8" s="46" t="s">
        <v>73</v>
      </c>
      <c r="C8" s="47" t="s">
        <v>81</v>
      </c>
      <c r="D8" s="48">
        <v>3</v>
      </c>
      <c r="E8" s="46" t="s">
        <v>74</v>
      </c>
      <c r="F8" s="48">
        <v>30833.32</v>
      </c>
      <c r="G8" s="49"/>
      <c r="H8" s="28"/>
    </row>
    <row r="9" spans="1:8" ht="24" customHeight="1">
      <c r="A9" s="46" t="s">
        <v>75</v>
      </c>
      <c r="B9" s="46" t="s">
        <v>76</v>
      </c>
      <c r="C9" s="47" t="s">
        <v>81</v>
      </c>
      <c r="D9" s="48">
        <v>1</v>
      </c>
      <c r="E9" s="46" t="s">
        <v>77</v>
      </c>
      <c r="F9" s="48">
        <v>16666.66</v>
      </c>
      <c r="G9" s="49"/>
      <c r="H9" s="28"/>
    </row>
    <row r="10" spans="1:8" ht="24" customHeight="1">
      <c r="A10" s="46" t="s">
        <v>78</v>
      </c>
      <c r="B10" s="46" t="s">
        <v>79</v>
      </c>
      <c r="C10" s="47" t="s">
        <v>81</v>
      </c>
      <c r="D10" s="48">
        <v>1</v>
      </c>
      <c r="E10" s="46" t="s">
        <v>80</v>
      </c>
      <c r="F10" s="48">
        <v>85833.33</v>
      </c>
      <c r="G10" s="49"/>
      <c r="H10" s="28"/>
    </row>
    <row r="11" spans="1:7" s="12" customFormat="1" ht="24" customHeight="1">
      <c r="A11" s="222" t="s">
        <v>29</v>
      </c>
      <c r="B11" s="223"/>
      <c r="C11" s="223"/>
      <c r="D11" s="223"/>
      <c r="E11" s="224"/>
      <c r="F11" s="50">
        <f>SUM(F8:F10)</f>
        <v>133333.31</v>
      </c>
      <c r="G11" s="41"/>
    </row>
    <row r="12" spans="1:7" s="12" customFormat="1" ht="24" customHeight="1">
      <c r="A12" s="55"/>
      <c r="B12" s="55"/>
      <c r="C12" s="55"/>
      <c r="D12" s="56"/>
      <c r="E12" s="56"/>
      <c r="F12" s="57"/>
      <c r="G12" s="41"/>
    </row>
    <row r="13" spans="1:9" s="12" customFormat="1" ht="16.5" customHeight="1">
      <c r="A13" s="142" t="s">
        <v>300</v>
      </c>
      <c r="B13" s="142"/>
      <c r="C13" s="142"/>
      <c r="D13" s="142"/>
      <c r="E13" s="142"/>
      <c r="F13" s="142"/>
      <c r="G13" s="51"/>
      <c r="H13" s="26"/>
      <c r="I13" s="28"/>
    </row>
    <row r="14" spans="1:9" s="12" customFormat="1" ht="16.5" customHeight="1">
      <c r="A14" s="137" t="s">
        <v>30</v>
      </c>
      <c r="B14" s="137"/>
      <c r="C14" s="137"/>
      <c r="D14" s="137"/>
      <c r="E14" s="137"/>
      <c r="F14" s="137"/>
      <c r="G14" s="51"/>
      <c r="H14" s="26"/>
      <c r="I14" s="28"/>
    </row>
    <row r="15" spans="1:9" s="12" customFormat="1" ht="16.5" customHeight="1">
      <c r="A15" s="43"/>
      <c r="B15" s="43"/>
      <c r="C15" s="43"/>
      <c r="D15" s="43"/>
      <c r="E15" s="43"/>
      <c r="F15" s="43"/>
      <c r="G15" s="51"/>
      <c r="H15" s="26"/>
      <c r="I15" s="28"/>
    </row>
    <row r="16" spans="1:7" s="12" customFormat="1" ht="16.5" customHeight="1">
      <c r="A16" s="43" t="s">
        <v>301</v>
      </c>
      <c r="B16" s="43"/>
      <c r="C16" s="43"/>
      <c r="D16" s="43"/>
      <c r="E16" s="43"/>
      <c r="F16" s="43"/>
      <c r="G16" s="41"/>
    </row>
    <row r="17" spans="1:7" s="12" customFormat="1" ht="16.5" customHeight="1">
      <c r="A17" s="43" t="s">
        <v>302</v>
      </c>
      <c r="B17" s="43"/>
      <c r="C17" s="43"/>
      <c r="D17" s="43"/>
      <c r="E17" s="43"/>
      <c r="F17" s="43"/>
      <c r="G17" s="41"/>
    </row>
    <row r="18" spans="1:7" s="12" customFormat="1" ht="16.5" customHeight="1">
      <c r="A18" s="58" t="s">
        <v>49</v>
      </c>
      <c r="B18" s="43"/>
      <c r="C18" s="41"/>
      <c r="D18" s="41"/>
      <c r="E18" s="41"/>
      <c r="F18" s="41"/>
      <c r="G18" s="41"/>
    </row>
    <row r="19" s="12" customFormat="1" ht="16.5" customHeight="1"/>
    <row r="20" s="12" customFormat="1" ht="12.75"/>
    <row r="21" s="12" customFormat="1" ht="12.75"/>
    <row r="22" s="12" customFormat="1" ht="12.75"/>
    <row r="23" s="12" customFormat="1" ht="12.75"/>
    <row r="24" s="12" customFormat="1" ht="12.75"/>
    <row r="25" s="12" customFormat="1" ht="12.75"/>
    <row r="26" s="12" customFormat="1" ht="12.75"/>
    <row r="27" s="12" customFormat="1" ht="12.75"/>
    <row r="28" s="12" customFormat="1" ht="12.75"/>
    <row r="29" s="12" customFormat="1" ht="12.75"/>
    <row r="30" s="12" customFormat="1" ht="12.75"/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</sheetData>
  <sheetProtection/>
  <mergeCells count="6">
    <mergeCell ref="A5:G5"/>
    <mergeCell ref="A13:F13"/>
    <mergeCell ref="A14:F14"/>
    <mergeCell ref="A2:E2"/>
    <mergeCell ref="A11:E11"/>
    <mergeCell ref="A4:F4"/>
  </mergeCells>
  <printOptions horizontalCentered="1"/>
  <pageMargins left="0.3" right="0.3" top="0" bottom="0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71"/>
  <sheetViews>
    <sheetView zoomScalePageLayoutView="0" workbookViewId="0" topLeftCell="A54">
      <selection activeCell="A1" sqref="A1:F68"/>
    </sheetView>
  </sheetViews>
  <sheetFormatPr defaultColWidth="9.33203125" defaultRowHeight="12.75"/>
  <cols>
    <col min="1" max="1" width="7.5" style="0" customWidth="1"/>
    <col min="2" max="2" width="46.66015625" style="0" customWidth="1"/>
    <col min="3" max="3" width="9.33203125" style="0" customWidth="1"/>
    <col min="4" max="4" width="14.83203125" style="0" customWidth="1"/>
    <col min="5" max="5" width="13.66015625" style="0" customWidth="1"/>
    <col min="6" max="6" width="16.5" style="0" customWidth="1"/>
    <col min="7" max="19" width="9.33203125" style="12" customWidth="1"/>
  </cols>
  <sheetData>
    <row r="2" spans="1:7" ht="12.75">
      <c r="A2" s="137" t="s">
        <v>69</v>
      </c>
      <c r="B2" s="137"/>
      <c r="C2" s="137"/>
      <c r="D2" s="137"/>
      <c r="E2" s="137"/>
      <c r="F2" s="137"/>
      <c r="G2" s="52"/>
    </row>
    <row r="3" spans="1:7" ht="15.75" customHeight="1">
      <c r="A3" s="52" t="s">
        <v>12</v>
      </c>
      <c r="B3" s="52" t="s">
        <v>57</v>
      </c>
      <c r="C3" s="52"/>
      <c r="D3" s="52"/>
      <c r="E3" s="52"/>
      <c r="F3" s="52"/>
      <c r="G3" s="53"/>
    </row>
    <row r="4" spans="1:7" ht="19.5" customHeight="1">
      <c r="A4" s="225" t="s">
        <v>303</v>
      </c>
      <c r="B4" s="225"/>
      <c r="C4" s="225"/>
      <c r="D4" s="225"/>
      <c r="E4" s="225"/>
      <c r="F4" s="225"/>
      <c r="G4" s="59"/>
    </row>
    <row r="5" spans="1:7" ht="19.5" customHeight="1">
      <c r="A5" s="52"/>
      <c r="B5" s="52"/>
      <c r="C5" s="52"/>
      <c r="D5" s="52"/>
      <c r="E5" s="52"/>
      <c r="F5" s="52"/>
      <c r="G5" s="52"/>
    </row>
    <row r="6" spans="1:7" ht="13.5" customHeight="1">
      <c r="A6" s="43"/>
      <c r="B6" s="43"/>
      <c r="C6" s="43"/>
      <c r="D6" s="43"/>
      <c r="E6" s="43"/>
      <c r="F6" s="43"/>
      <c r="G6" s="41"/>
    </row>
    <row r="7" spans="1:7" ht="24" customHeight="1">
      <c r="A7" s="44" t="s">
        <v>24</v>
      </c>
      <c r="B7" s="44" t="s">
        <v>25</v>
      </c>
      <c r="C7" s="45" t="s">
        <v>23</v>
      </c>
      <c r="D7" s="44" t="s">
        <v>26</v>
      </c>
      <c r="E7" s="44" t="s">
        <v>27</v>
      </c>
      <c r="F7" s="44" t="s">
        <v>28</v>
      </c>
      <c r="G7" s="41"/>
    </row>
    <row r="8" spans="1:9" ht="16.5" customHeight="1">
      <c r="A8" s="29" t="s">
        <v>82</v>
      </c>
      <c r="B8" s="33" t="s">
        <v>83</v>
      </c>
      <c r="C8" s="33" t="s">
        <v>84</v>
      </c>
      <c r="D8" s="30">
        <v>4</v>
      </c>
      <c r="E8" s="29" t="s">
        <v>85</v>
      </c>
      <c r="F8" s="30">
        <v>44663.99</v>
      </c>
      <c r="G8" s="28"/>
      <c r="H8" s="26"/>
      <c r="I8" s="28"/>
    </row>
    <row r="9" spans="1:9" ht="16.5" customHeight="1">
      <c r="A9" s="29" t="s">
        <v>86</v>
      </c>
      <c r="B9" s="33" t="s">
        <v>87</v>
      </c>
      <c r="C9" s="33" t="s">
        <v>84</v>
      </c>
      <c r="D9" s="30">
        <v>1</v>
      </c>
      <c r="E9" s="29" t="s">
        <v>88</v>
      </c>
      <c r="F9" s="30">
        <v>12600</v>
      </c>
      <c r="G9" s="28"/>
      <c r="H9" s="26"/>
      <c r="I9" s="28"/>
    </row>
    <row r="10" spans="1:9" ht="16.5" customHeight="1">
      <c r="A10" s="29" t="s">
        <v>89</v>
      </c>
      <c r="B10" s="33" t="s">
        <v>90</v>
      </c>
      <c r="C10" s="33" t="s">
        <v>84</v>
      </c>
      <c r="D10" s="30">
        <v>1</v>
      </c>
      <c r="E10" s="29" t="s">
        <v>91</v>
      </c>
      <c r="F10" s="30">
        <v>13950</v>
      </c>
      <c r="G10" s="28"/>
      <c r="H10" s="26"/>
      <c r="I10" s="28"/>
    </row>
    <row r="11" spans="1:9" ht="16.5" customHeight="1">
      <c r="A11" s="29" t="s">
        <v>92</v>
      </c>
      <c r="B11" s="33" t="s">
        <v>93</v>
      </c>
      <c r="C11" s="33" t="s">
        <v>84</v>
      </c>
      <c r="D11" s="30">
        <v>300</v>
      </c>
      <c r="E11" s="29" t="s">
        <v>94</v>
      </c>
      <c r="F11" s="30">
        <v>4200</v>
      </c>
      <c r="G11" s="28"/>
      <c r="H11" s="26"/>
      <c r="I11" s="28"/>
    </row>
    <row r="12" spans="1:9" ht="16.5" customHeight="1">
      <c r="A12" s="29" t="s">
        <v>95</v>
      </c>
      <c r="B12" s="33" t="s">
        <v>96</v>
      </c>
      <c r="C12" s="33" t="s">
        <v>84</v>
      </c>
      <c r="D12" s="30">
        <v>200</v>
      </c>
      <c r="E12" s="29" t="s">
        <v>94</v>
      </c>
      <c r="F12" s="30">
        <v>2800</v>
      </c>
      <c r="G12" s="28"/>
      <c r="H12" s="26"/>
      <c r="I12" s="28"/>
    </row>
    <row r="13" spans="1:9" ht="16.5" customHeight="1">
      <c r="A13" s="29" t="s">
        <v>97</v>
      </c>
      <c r="B13" s="33" t="s">
        <v>98</v>
      </c>
      <c r="C13" s="33" t="s">
        <v>84</v>
      </c>
      <c r="D13" s="30">
        <v>500</v>
      </c>
      <c r="E13" s="29" t="s">
        <v>99</v>
      </c>
      <c r="F13" s="30">
        <v>11165</v>
      </c>
      <c r="G13" s="28"/>
      <c r="H13" s="26"/>
      <c r="I13" s="28"/>
    </row>
    <row r="14" spans="1:9" ht="16.5" customHeight="1">
      <c r="A14" s="29" t="s">
        <v>100</v>
      </c>
      <c r="B14" s="33" t="s">
        <v>101</v>
      </c>
      <c r="C14" s="33" t="s">
        <v>84</v>
      </c>
      <c r="D14" s="30">
        <v>200</v>
      </c>
      <c r="E14" s="29" t="s">
        <v>102</v>
      </c>
      <c r="F14" s="30">
        <v>7200</v>
      </c>
      <c r="G14" s="28"/>
      <c r="H14" s="26"/>
      <c r="I14" s="28"/>
    </row>
    <row r="15" spans="1:9" ht="16.5" customHeight="1">
      <c r="A15" s="29" t="s">
        <v>103</v>
      </c>
      <c r="B15" s="33" t="s">
        <v>104</v>
      </c>
      <c r="C15" s="33" t="s">
        <v>84</v>
      </c>
      <c r="D15" s="30">
        <v>1</v>
      </c>
      <c r="E15" s="29" t="s">
        <v>105</v>
      </c>
      <c r="F15" s="30">
        <v>3500</v>
      </c>
      <c r="G15" s="28"/>
      <c r="H15" s="26"/>
      <c r="I15" s="28"/>
    </row>
    <row r="16" spans="1:9" ht="16.5" customHeight="1">
      <c r="A16" s="29" t="s">
        <v>106</v>
      </c>
      <c r="B16" s="33" t="s">
        <v>107</v>
      </c>
      <c r="C16" s="33" t="s">
        <v>84</v>
      </c>
      <c r="D16" s="30">
        <v>1</v>
      </c>
      <c r="E16" s="29" t="s">
        <v>108</v>
      </c>
      <c r="F16" s="30">
        <v>10833.33</v>
      </c>
      <c r="G16" s="28"/>
      <c r="H16" s="26"/>
      <c r="I16" s="28"/>
    </row>
    <row r="17" spans="1:9" ht="16.5" customHeight="1">
      <c r="A17" s="29" t="s">
        <v>109</v>
      </c>
      <c r="B17" s="33" t="s">
        <v>110</v>
      </c>
      <c r="C17" s="33" t="s">
        <v>84</v>
      </c>
      <c r="D17" s="30">
        <v>4</v>
      </c>
      <c r="E17" s="29" t="s">
        <v>111</v>
      </c>
      <c r="F17" s="30">
        <v>21120.96</v>
      </c>
      <c r="G17" s="28"/>
      <c r="H17" s="26"/>
      <c r="I17" s="28"/>
    </row>
    <row r="18" spans="1:9" ht="16.5" customHeight="1">
      <c r="A18" s="29" t="s">
        <v>112</v>
      </c>
      <c r="B18" s="33" t="s">
        <v>113</v>
      </c>
      <c r="C18" s="33" t="s">
        <v>84</v>
      </c>
      <c r="D18" s="30">
        <v>2</v>
      </c>
      <c r="E18" s="29" t="s">
        <v>114</v>
      </c>
      <c r="F18" s="30">
        <v>9504.43</v>
      </c>
      <c r="G18" s="28"/>
      <c r="H18" s="26"/>
      <c r="I18" s="28"/>
    </row>
    <row r="19" spans="1:9" ht="16.5" customHeight="1">
      <c r="A19" s="29" t="s">
        <v>115</v>
      </c>
      <c r="B19" s="33" t="s">
        <v>116</v>
      </c>
      <c r="C19" s="33" t="s">
        <v>84</v>
      </c>
      <c r="D19" s="30">
        <v>1</v>
      </c>
      <c r="E19" s="29" t="s">
        <v>117</v>
      </c>
      <c r="F19" s="30">
        <v>8976.4</v>
      </c>
      <c r="G19" s="28"/>
      <c r="H19" s="26"/>
      <c r="I19" s="28"/>
    </row>
    <row r="20" spans="1:9" ht="16.5" customHeight="1">
      <c r="A20" s="29" t="s">
        <v>118</v>
      </c>
      <c r="B20" s="33" t="s">
        <v>119</v>
      </c>
      <c r="C20" s="33" t="s">
        <v>84</v>
      </c>
      <c r="D20" s="30">
        <v>1</v>
      </c>
      <c r="E20" s="29" t="s">
        <v>120</v>
      </c>
      <c r="F20" s="30">
        <v>7260.33</v>
      </c>
      <c r="G20" s="28"/>
      <c r="H20" s="26"/>
      <c r="I20" s="28"/>
    </row>
    <row r="21" spans="1:9" ht="16.5" customHeight="1">
      <c r="A21" s="29" t="s">
        <v>121</v>
      </c>
      <c r="B21" s="33" t="s">
        <v>122</v>
      </c>
      <c r="C21" s="33" t="s">
        <v>84</v>
      </c>
      <c r="D21" s="30">
        <v>1</v>
      </c>
      <c r="E21" s="29" t="s">
        <v>123</v>
      </c>
      <c r="F21" s="30">
        <v>4224.21</v>
      </c>
      <c r="G21" s="28"/>
      <c r="H21" s="26"/>
      <c r="I21" s="28"/>
    </row>
    <row r="22" spans="1:9" ht="16.5" customHeight="1">
      <c r="A22" s="29" t="s">
        <v>124</v>
      </c>
      <c r="B22" s="33" t="s">
        <v>125</v>
      </c>
      <c r="C22" s="33" t="s">
        <v>84</v>
      </c>
      <c r="D22" s="30">
        <v>1</v>
      </c>
      <c r="E22" s="29" t="s">
        <v>126</v>
      </c>
      <c r="F22" s="30">
        <v>1916.66</v>
      </c>
      <c r="G22" s="28"/>
      <c r="H22" s="26"/>
      <c r="I22" s="28"/>
    </row>
    <row r="23" spans="1:9" ht="16.5" customHeight="1">
      <c r="A23" s="29" t="s">
        <v>127</v>
      </c>
      <c r="B23" s="33" t="s">
        <v>128</v>
      </c>
      <c r="C23" s="33" t="s">
        <v>84</v>
      </c>
      <c r="D23" s="30">
        <v>4</v>
      </c>
      <c r="E23" s="29" t="s">
        <v>129</v>
      </c>
      <c r="F23" s="30">
        <v>45266.66</v>
      </c>
      <c r="G23" s="28"/>
      <c r="H23" s="26"/>
      <c r="I23" s="28"/>
    </row>
    <row r="24" spans="1:9" ht="16.5" customHeight="1">
      <c r="A24" s="29" t="s">
        <v>130</v>
      </c>
      <c r="B24" s="33" t="s">
        <v>131</v>
      </c>
      <c r="C24" s="33" t="s">
        <v>84</v>
      </c>
      <c r="D24" s="30">
        <v>16</v>
      </c>
      <c r="E24" s="29" t="s">
        <v>132</v>
      </c>
      <c r="F24" s="30">
        <v>10864</v>
      </c>
      <c r="G24" s="28"/>
      <c r="H24" s="26"/>
      <c r="I24" s="28"/>
    </row>
    <row r="25" spans="1:9" ht="16.5" customHeight="1">
      <c r="A25" s="29" t="s">
        <v>133</v>
      </c>
      <c r="B25" s="33" t="s">
        <v>134</v>
      </c>
      <c r="C25" s="33" t="s">
        <v>84</v>
      </c>
      <c r="D25" s="30">
        <v>1</v>
      </c>
      <c r="E25" s="29" t="s">
        <v>135</v>
      </c>
      <c r="F25" s="30">
        <v>2020.86</v>
      </c>
      <c r="G25" s="28"/>
      <c r="H25" s="26"/>
      <c r="I25" s="28"/>
    </row>
    <row r="26" spans="1:9" ht="16.5" customHeight="1">
      <c r="A26" s="29" t="s">
        <v>136</v>
      </c>
      <c r="B26" s="33" t="s">
        <v>137</v>
      </c>
      <c r="C26" s="33" t="s">
        <v>84</v>
      </c>
      <c r="D26" s="30">
        <v>40</v>
      </c>
      <c r="E26" s="29" t="s">
        <v>138</v>
      </c>
      <c r="F26" s="30">
        <v>53996.66</v>
      </c>
      <c r="G26" s="28"/>
      <c r="H26" s="26"/>
      <c r="I26" s="28"/>
    </row>
    <row r="27" spans="1:9" ht="16.5" customHeight="1">
      <c r="A27" s="29" t="s">
        <v>139</v>
      </c>
      <c r="B27" s="33" t="s">
        <v>140</v>
      </c>
      <c r="C27" s="33" t="s">
        <v>84</v>
      </c>
      <c r="D27" s="30">
        <v>500</v>
      </c>
      <c r="E27" s="29" t="s">
        <v>141</v>
      </c>
      <c r="F27" s="30">
        <v>5210</v>
      </c>
      <c r="G27" s="28"/>
      <c r="H27" s="26"/>
      <c r="I27" s="28"/>
    </row>
    <row r="28" spans="1:9" ht="16.5" customHeight="1">
      <c r="A28" s="29" t="s">
        <v>142</v>
      </c>
      <c r="B28" s="33" t="s">
        <v>143</v>
      </c>
      <c r="C28" s="33" t="s">
        <v>84</v>
      </c>
      <c r="D28" s="30">
        <v>250</v>
      </c>
      <c r="E28" s="29" t="s">
        <v>144</v>
      </c>
      <c r="F28" s="30">
        <v>4270</v>
      </c>
      <c r="G28" s="28"/>
      <c r="H28" s="26"/>
      <c r="I28" s="28"/>
    </row>
    <row r="29" spans="1:9" ht="16.5" customHeight="1">
      <c r="A29" s="29" t="s">
        <v>145</v>
      </c>
      <c r="B29" s="33" t="s">
        <v>146</v>
      </c>
      <c r="C29" s="33" t="s">
        <v>84</v>
      </c>
      <c r="D29" s="30">
        <v>11</v>
      </c>
      <c r="E29" s="29" t="s">
        <v>147</v>
      </c>
      <c r="F29" s="30">
        <v>128142.74</v>
      </c>
      <c r="G29" s="28"/>
      <c r="H29" s="26"/>
      <c r="I29" s="28"/>
    </row>
    <row r="30" spans="1:9" ht="16.5" customHeight="1">
      <c r="A30" s="29" t="s">
        <v>148</v>
      </c>
      <c r="B30" s="33" t="s">
        <v>149</v>
      </c>
      <c r="C30" s="33" t="s">
        <v>84</v>
      </c>
      <c r="D30" s="30">
        <v>3</v>
      </c>
      <c r="E30" s="29" t="s">
        <v>150</v>
      </c>
      <c r="F30" s="30">
        <v>31414.05</v>
      </c>
      <c r="G30" s="28"/>
      <c r="H30" s="26"/>
      <c r="I30" s="28"/>
    </row>
    <row r="31" spans="1:9" ht="16.5" customHeight="1">
      <c r="A31" s="29" t="s">
        <v>151</v>
      </c>
      <c r="B31" s="33" t="s">
        <v>152</v>
      </c>
      <c r="C31" s="33" t="s">
        <v>84</v>
      </c>
      <c r="D31" s="30">
        <v>1</v>
      </c>
      <c r="E31" s="29" t="s">
        <v>153</v>
      </c>
      <c r="F31" s="30">
        <v>79581.99</v>
      </c>
      <c r="G31" s="28"/>
      <c r="H31" s="26"/>
      <c r="I31" s="28"/>
    </row>
    <row r="32" spans="1:9" ht="16.5" customHeight="1">
      <c r="A32" s="29" t="s">
        <v>154</v>
      </c>
      <c r="B32" s="33" t="s">
        <v>155</v>
      </c>
      <c r="C32" s="33" t="s">
        <v>84</v>
      </c>
      <c r="D32" s="30">
        <v>1</v>
      </c>
      <c r="E32" s="29" t="s">
        <v>156</v>
      </c>
      <c r="F32" s="30">
        <v>10471.31</v>
      </c>
      <c r="G32" s="28"/>
      <c r="H32" s="26"/>
      <c r="I32" s="28"/>
    </row>
    <row r="33" spans="1:9" ht="16.5" customHeight="1">
      <c r="A33" s="29" t="s">
        <v>157</v>
      </c>
      <c r="B33" s="33" t="s">
        <v>158</v>
      </c>
      <c r="C33" s="33" t="s">
        <v>84</v>
      </c>
      <c r="D33" s="30">
        <v>4</v>
      </c>
      <c r="E33" s="29" t="s">
        <v>159</v>
      </c>
      <c r="F33" s="30">
        <v>46859.13</v>
      </c>
      <c r="G33" s="28"/>
      <c r="H33" s="26"/>
      <c r="I33" s="28"/>
    </row>
    <row r="34" spans="1:9" ht="16.5" customHeight="1">
      <c r="A34" s="29" t="s">
        <v>160</v>
      </c>
      <c r="B34" s="33" t="s">
        <v>161</v>
      </c>
      <c r="C34" s="33" t="s">
        <v>84</v>
      </c>
      <c r="D34" s="30">
        <v>1</v>
      </c>
      <c r="E34" s="29" t="s">
        <v>162</v>
      </c>
      <c r="F34" s="30">
        <v>7146.67</v>
      </c>
      <c r="G34" s="28"/>
      <c r="H34" s="26"/>
      <c r="I34" s="28"/>
    </row>
    <row r="35" spans="1:9" ht="16.5" customHeight="1">
      <c r="A35" s="29" t="s">
        <v>163</v>
      </c>
      <c r="B35" s="33" t="s">
        <v>164</v>
      </c>
      <c r="C35" s="33" t="s">
        <v>84</v>
      </c>
      <c r="D35" s="30">
        <v>2</v>
      </c>
      <c r="E35" s="29" t="s">
        <v>165</v>
      </c>
      <c r="F35" s="30">
        <v>10968.7</v>
      </c>
      <c r="G35" s="28"/>
      <c r="H35" s="26"/>
      <c r="I35" s="28"/>
    </row>
    <row r="36" spans="1:9" ht="16.5" customHeight="1">
      <c r="A36" s="29" t="s">
        <v>166</v>
      </c>
      <c r="B36" s="33" t="s">
        <v>167</v>
      </c>
      <c r="C36" s="33" t="s">
        <v>84</v>
      </c>
      <c r="D36" s="30">
        <v>2</v>
      </c>
      <c r="E36" s="29" t="s">
        <v>168</v>
      </c>
      <c r="F36" s="30">
        <v>11439.9</v>
      </c>
      <c r="G36" s="28"/>
      <c r="H36" s="26"/>
      <c r="I36" s="28"/>
    </row>
    <row r="37" spans="1:9" ht="16.5" customHeight="1">
      <c r="A37" s="29" t="s">
        <v>169</v>
      </c>
      <c r="B37" s="33" t="s">
        <v>170</v>
      </c>
      <c r="C37" s="33" t="s">
        <v>84</v>
      </c>
      <c r="D37" s="30">
        <v>1</v>
      </c>
      <c r="E37" s="29" t="s">
        <v>171</v>
      </c>
      <c r="F37" s="30">
        <v>5274.92</v>
      </c>
      <c r="G37" s="28"/>
      <c r="H37" s="26"/>
      <c r="I37" s="28"/>
    </row>
    <row r="38" spans="1:9" ht="16.5" customHeight="1">
      <c r="A38" s="29" t="s">
        <v>172</v>
      </c>
      <c r="B38" s="33" t="s">
        <v>173</v>
      </c>
      <c r="C38" s="33" t="s">
        <v>84</v>
      </c>
      <c r="D38" s="30">
        <v>7</v>
      </c>
      <c r="E38" s="29" t="s">
        <v>174</v>
      </c>
      <c r="F38" s="30">
        <v>41230.79</v>
      </c>
      <c r="G38" s="28"/>
      <c r="H38" s="26"/>
      <c r="I38" s="28"/>
    </row>
    <row r="39" spans="1:9" ht="16.5" customHeight="1">
      <c r="A39" s="29" t="s">
        <v>175</v>
      </c>
      <c r="B39" s="33" t="s">
        <v>176</v>
      </c>
      <c r="C39" s="33" t="s">
        <v>84</v>
      </c>
      <c r="D39" s="30">
        <v>1</v>
      </c>
      <c r="E39" s="29" t="s">
        <v>177</v>
      </c>
      <c r="F39" s="30">
        <v>24607.58</v>
      </c>
      <c r="G39" s="28"/>
      <c r="H39" s="26"/>
      <c r="I39" s="28"/>
    </row>
    <row r="40" spans="1:9" ht="16.5" customHeight="1">
      <c r="A40" s="29" t="s">
        <v>178</v>
      </c>
      <c r="B40" s="33" t="s">
        <v>179</v>
      </c>
      <c r="C40" s="33" t="s">
        <v>84</v>
      </c>
      <c r="D40" s="30">
        <v>2</v>
      </c>
      <c r="E40" s="29" t="s">
        <v>180</v>
      </c>
      <c r="F40" s="30">
        <v>18063.01</v>
      </c>
      <c r="G40" s="28"/>
      <c r="H40" s="26"/>
      <c r="I40" s="28"/>
    </row>
    <row r="41" spans="1:9" ht="16.5" customHeight="1">
      <c r="A41" s="29" t="s">
        <v>181</v>
      </c>
      <c r="B41" s="33" t="s">
        <v>182</v>
      </c>
      <c r="C41" s="33" t="s">
        <v>84</v>
      </c>
      <c r="D41" s="30">
        <v>4</v>
      </c>
      <c r="E41" s="29" t="s">
        <v>183</v>
      </c>
      <c r="F41" s="30">
        <v>23560.46</v>
      </c>
      <c r="G41" s="28"/>
      <c r="H41" s="26"/>
      <c r="I41" s="28"/>
    </row>
    <row r="42" spans="1:9" ht="16.5" customHeight="1">
      <c r="A42" s="29" t="s">
        <v>184</v>
      </c>
      <c r="B42" s="33" t="s">
        <v>185</v>
      </c>
      <c r="C42" s="33" t="s">
        <v>84</v>
      </c>
      <c r="D42" s="30">
        <v>2</v>
      </c>
      <c r="E42" s="29" t="s">
        <v>186</v>
      </c>
      <c r="F42" s="30">
        <v>15968.75</v>
      </c>
      <c r="G42" s="28"/>
      <c r="H42" s="26"/>
      <c r="I42" s="28"/>
    </row>
    <row r="43" spans="1:9" ht="16.5" customHeight="1">
      <c r="A43" s="29" t="s">
        <v>187</v>
      </c>
      <c r="B43" s="33" t="s">
        <v>188</v>
      </c>
      <c r="C43" s="33" t="s">
        <v>84</v>
      </c>
      <c r="D43" s="30">
        <v>1</v>
      </c>
      <c r="E43" s="29" t="s">
        <v>189</v>
      </c>
      <c r="F43" s="30">
        <v>9358.74</v>
      </c>
      <c r="G43" s="28"/>
      <c r="H43" s="26"/>
      <c r="I43" s="28"/>
    </row>
    <row r="44" spans="1:9" ht="16.5" customHeight="1">
      <c r="A44" s="29" t="s">
        <v>190</v>
      </c>
      <c r="B44" s="33" t="s">
        <v>191</v>
      </c>
      <c r="C44" s="33" t="s">
        <v>84</v>
      </c>
      <c r="D44" s="30">
        <v>1</v>
      </c>
      <c r="E44" s="29" t="s">
        <v>192</v>
      </c>
      <c r="F44" s="30">
        <v>9424.18</v>
      </c>
      <c r="G44" s="28"/>
      <c r="H44" s="26"/>
      <c r="I44" s="28"/>
    </row>
    <row r="45" spans="1:9" ht="16.5" customHeight="1">
      <c r="A45" s="29" t="s">
        <v>193</v>
      </c>
      <c r="B45" s="33" t="s">
        <v>194</v>
      </c>
      <c r="C45" s="33" t="s">
        <v>84</v>
      </c>
      <c r="D45" s="30">
        <v>7</v>
      </c>
      <c r="E45" s="29" t="s">
        <v>195</v>
      </c>
      <c r="F45" s="30">
        <v>14384.96</v>
      </c>
      <c r="G45" s="28"/>
      <c r="H45" s="26"/>
      <c r="I45" s="28"/>
    </row>
    <row r="46" spans="1:9" ht="16.5" customHeight="1">
      <c r="A46" s="29" t="s">
        <v>196</v>
      </c>
      <c r="B46" s="33" t="s">
        <v>197</v>
      </c>
      <c r="C46" s="33" t="s">
        <v>84</v>
      </c>
      <c r="D46" s="30">
        <v>2</v>
      </c>
      <c r="E46" s="29" t="s">
        <v>198</v>
      </c>
      <c r="F46" s="30">
        <v>7460.79</v>
      </c>
      <c r="G46" s="28"/>
      <c r="H46" s="26"/>
      <c r="I46" s="28"/>
    </row>
    <row r="47" spans="1:9" ht="16.5" customHeight="1">
      <c r="A47" s="29" t="s">
        <v>199</v>
      </c>
      <c r="B47" s="33" t="s">
        <v>200</v>
      </c>
      <c r="C47" s="33" t="s">
        <v>84</v>
      </c>
      <c r="D47" s="30">
        <v>3</v>
      </c>
      <c r="E47" s="29" t="s">
        <v>201</v>
      </c>
      <c r="F47" s="30">
        <v>15471.36</v>
      </c>
      <c r="G47" s="28"/>
      <c r="H47" s="26"/>
      <c r="I47" s="28"/>
    </row>
    <row r="48" spans="1:9" ht="16.5" customHeight="1">
      <c r="A48" s="29" t="s">
        <v>202</v>
      </c>
      <c r="B48" s="33" t="s">
        <v>203</v>
      </c>
      <c r="C48" s="33" t="s">
        <v>84</v>
      </c>
      <c r="D48" s="30">
        <v>1</v>
      </c>
      <c r="E48" s="29" t="s">
        <v>204</v>
      </c>
      <c r="F48" s="30">
        <v>9816.85</v>
      </c>
      <c r="G48" s="28"/>
      <c r="H48" s="26"/>
      <c r="I48" s="28"/>
    </row>
    <row r="49" spans="1:9" ht="16.5" customHeight="1">
      <c r="A49" s="29" t="s">
        <v>205</v>
      </c>
      <c r="B49" s="33" t="s">
        <v>206</v>
      </c>
      <c r="C49" s="33" t="s">
        <v>84</v>
      </c>
      <c r="D49" s="30">
        <v>1</v>
      </c>
      <c r="E49" s="29" t="s">
        <v>207</v>
      </c>
      <c r="F49" s="30">
        <v>7460.8</v>
      </c>
      <c r="G49" s="28"/>
      <c r="H49" s="26"/>
      <c r="I49" s="28"/>
    </row>
    <row r="50" spans="1:9" ht="16.5" customHeight="1">
      <c r="A50" s="29" t="s">
        <v>208</v>
      </c>
      <c r="B50" s="33" t="s">
        <v>209</v>
      </c>
      <c r="C50" s="33" t="s">
        <v>84</v>
      </c>
      <c r="D50" s="30">
        <v>1</v>
      </c>
      <c r="E50" s="29" t="s">
        <v>210</v>
      </c>
      <c r="F50" s="30">
        <v>7853.48</v>
      </c>
      <c r="G50" s="28"/>
      <c r="H50" s="26"/>
      <c r="I50" s="28"/>
    </row>
    <row r="51" spans="1:9" ht="16.5" customHeight="1">
      <c r="A51" s="29" t="s">
        <v>211</v>
      </c>
      <c r="B51" s="33" t="s">
        <v>212</v>
      </c>
      <c r="C51" s="33" t="s">
        <v>84</v>
      </c>
      <c r="D51" s="30">
        <v>1</v>
      </c>
      <c r="E51" s="29" t="s">
        <v>213</v>
      </c>
      <c r="F51" s="30">
        <v>4319.41</v>
      </c>
      <c r="G51" s="28"/>
      <c r="H51" s="26"/>
      <c r="I51" s="28"/>
    </row>
    <row r="52" spans="1:9" ht="16.5" customHeight="1">
      <c r="A52" s="29" t="s">
        <v>214</v>
      </c>
      <c r="B52" s="33" t="s">
        <v>215</v>
      </c>
      <c r="C52" s="33" t="s">
        <v>84</v>
      </c>
      <c r="D52" s="30">
        <v>1</v>
      </c>
      <c r="E52" s="29" t="s">
        <v>216</v>
      </c>
      <c r="F52" s="30">
        <v>3664.95</v>
      </c>
      <c r="G52" s="28"/>
      <c r="H52" s="26"/>
      <c r="I52" s="28"/>
    </row>
    <row r="53" spans="1:9" ht="16.5" customHeight="1">
      <c r="A53" s="29" t="s">
        <v>217</v>
      </c>
      <c r="B53" s="33" t="s">
        <v>218</v>
      </c>
      <c r="C53" s="33" t="s">
        <v>84</v>
      </c>
      <c r="D53" s="30">
        <v>1</v>
      </c>
      <c r="E53" s="29" t="s">
        <v>219</v>
      </c>
      <c r="F53" s="30">
        <v>7068.14</v>
      </c>
      <c r="G53" s="28"/>
      <c r="H53" s="26"/>
      <c r="I53" s="28"/>
    </row>
    <row r="54" spans="1:9" ht="16.5" customHeight="1">
      <c r="A54" s="29" t="s">
        <v>220</v>
      </c>
      <c r="B54" s="33" t="s">
        <v>221</v>
      </c>
      <c r="C54" s="33" t="s">
        <v>84</v>
      </c>
      <c r="D54" s="30">
        <v>1</v>
      </c>
      <c r="E54" s="29" t="s">
        <v>222</v>
      </c>
      <c r="F54" s="30">
        <v>5497.44</v>
      </c>
      <c r="G54" s="28"/>
      <c r="H54" s="26"/>
      <c r="I54" s="28"/>
    </row>
    <row r="55" spans="1:9" ht="16.5" customHeight="1">
      <c r="A55" s="29" t="s">
        <v>223</v>
      </c>
      <c r="B55" s="33" t="s">
        <v>224</v>
      </c>
      <c r="C55" s="33" t="s">
        <v>84</v>
      </c>
      <c r="D55" s="30">
        <v>3</v>
      </c>
      <c r="E55" s="29" t="s">
        <v>225</v>
      </c>
      <c r="F55" s="30">
        <v>13999.98</v>
      </c>
      <c r="G55" s="28"/>
      <c r="H55" s="26"/>
      <c r="I55" s="28"/>
    </row>
    <row r="56" spans="1:9" ht="16.5" customHeight="1">
      <c r="A56" s="29" t="s">
        <v>226</v>
      </c>
      <c r="B56" s="33" t="s">
        <v>227</v>
      </c>
      <c r="C56" s="33" t="s">
        <v>84</v>
      </c>
      <c r="D56" s="30">
        <v>1</v>
      </c>
      <c r="E56" s="29" t="s">
        <v>228</v>
      </c>
      <c r="F56" s="30">
        <v>166.66</v>
      </c>
      <c r="G56" s="28"/>
      <c r="H56" s="26"/>
      <c r="I56" s="28"/>
    </row>
    <row r="57" spans="1:9" ht="16.5" customHeight="1">
      <c r="A57" s="29" t="s">
        <v>229</v>
      </c>
      <c r="B57" s="33" t="s">
        <v>230</v>
      </c>
      <c r="C57" s="33" t="s">
        <v>84</v>
      </c>
      <c r="D57" s="30">
        <v>50</v>
      </c>
      <c r="E57" s="29" t="s">
        <v>231</v>
      </c>
      <c r="F57" s="30">
        <v>500</v>
      </c>
      <c r="G57" s="28"/>
      <c r="H57" s="26"/>
      <c r="I57" s="28"/>
    </row>
    <row r="58" spans="1:9" ht="16.5" customHeight="1">
      <c r="A58" s="29" t="s">
        <v>232</v>
      </c>
      <c r="B58" s="33" t="s">
        <v>134</v>
      </c>
      <c r="C58" s="33" t="s">
        <v>84</v>
      </c>
      <c r="D58" s="30">
        <v>10</v>
      </c>
      <c r="E58" s="29" t="s">
        <v>233</v>
      </c>
      <c r="F58" s="30">
        <v>2829.5</v>
      </c>
      <c r="G58" s="28"/>
      <c r="H58" s="26"/>
      <c r="I58" s="28"/>
    </row>
    <row r="59" spans="1:9" ht="16.5" customHeight="1">
      <c r="A59" s="29" t="s">
        <v>234</v>
      </c>
      <c r="B59" s="33" t="s">
        <v>235</v>
      </c>
      <c r="C59" s="33" t="s">
        <v>84</v>
      </c>
      <c r="D59" s="30">
        <v>26</v>
      </c>
      <c r="E59" s="29" t="s">
        <v>236</v>
      </c>
      <c r="F59" s="30">
        <v>4413.33</v>
      </c>
      <c r="G59" s="28"/>
      <c r="H59" s="26"/>
      <c r="I59" s="28"/>
    </row>
    <row r="60" spans="1:9" ht="16.5" customHeight="1">
      <c r="A60" s="29" t="s">
        <v>72</v>
      </c>
      <c r="B60" s="33" t="s">
        <v>237</v>
      </c>
      <c r="C60" s="33" t="s">
        <v>84</v>
      </c>
      <c r="D60" s="30">
        <v>1</v>
      </c>
      <c r="E60" s="29" t="s">
        <v>238</v>
      </c>
      <c r="F60" s="30">
        <v>1500</v>
      </c>
      <c r="G60" s="28"/>
      <c r="H60" s="26"/>
      <c r="I60" s="28"/>
    </row>
    <row r="61" spans="1:9" ht="16.5" customHeight="1">
      <c r="A61" s="223" t="s">
        <v>29</v>
      </c>
      <c r="B61" s="223"/>
      <c r="C61" s="223"/>
      <c r="D61" s="224"/>
      <c r="E61" s="46" t="s">
        <v>239</v>
      </c>
      <c r="F61" s="60">
        <f>SUM(F8:F60)</f>
        <v>865464.06</v>
      </c>
      <c r="G61" s="31"/>
      <c r="H61" s="27"/>
      <c r="I61" s="32"/>
    </row>
    <row r="62" spans="1:6" ht="24" customHeight="1">
      <c r="A62" s="16"/>
      <c r="B62" s="16"/>
      <c r="C62" s="16"/>
      <c r="D62" s="17"/>
      <c r="E62" s="17"/>
      <c r="F62" s="18"/>
    </row>
    <row r="63" spans="1:6" ht="16.5" customHeight="1">
      <c r="A63" s="226" t="s">
        <v>2</v>
      </c>
      <c r="B63" s="226"/>
      <c r="C63" s="226"/>
      <c r="D63" s="226"/>
      <c r="E63" s="226"/>
      <c r="F63" s="226"/>
    </row>
    <row r="64" spans="1:6" ht="16.5" customHeight="1">
      <c r="A64" s="227" t="s">
        <v>30</v>
      </c>
      <c r="B64" s="227"/>
      <c r="C64" s="227"/>
      <c r="D64" s="227"/>
      <c r="E64" s="227"/>
      <c r="F64" s="227"/>
    </row>
    <row r="65" ht="16.5" customHeight="1"/>
    <row r="66" ht="16.5" customHeight="1">
      <c r="A66" t="s">
        <v>22</v>
      </c>
    </row>
    <row r="67" ht="16.5" customHeight="1">
      <c r="A67" t="s">
        <v>3</v>
      </c>
    </row>
    <row r="68" spans="1:6" ht="16.5" customHeight="1">
      <c r="A68" s="12"/>
      <c r="B68" s="12"/>
      <c r="C68" s="12"/>
      <c r="D68" s="12"/>
      <c r="E68" s="12"/>
      <c r="F68" s="12"/>
    </row>
    <row r="69" spans="1:6" ht="16.5" customHeight="1">
      <c r="A69" s="12"/>
      <c r="B69" s="12"/>
      <c r="C69" s="12"/>
      <c r="D69" s="12"/>
      <c r="E69" s="12"/>
      <c r="F69" s="12"/>
    </row>
    <row r="70" spans="1:6" ht="12.75">
      <c r="A70" s="12"/>
      <c r="B70" s="12"/>
      <c r="C70" s="12"/>
      <c r="D70" s="12"/>
      <c r="E70" s="12"/>
      <c r="F70" s="12"/>
    </row>
    <row r="71" spans="1:6" ht="12.75">
      <c r="A71" s="12"/>
      <c r="B71" s="12"/>
      <c r="C71" s="12"/>
      <c r="D71" s="12"/>
      <c r="E71" s="12"/>
      <c r="F71" s="12"/>
    </row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</sheetData>
  <sheetProtection/>
  <mergeCells count="5">
    <mergeCell ref="A61:D61"/>
    <mergeCell ref="A4:F4"/>
    <mergeCell ref="A63:F63"/>
    <mergeCell ref="A64:F64"/>
    <mergeCell ref="A2:F2"/>
  </mergeCells>
  <printOptions horizontalCentered="1"/>
  <pageMargins left="0.3" right="0.3" top="0" bottom="0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17"/>
  <sheetViews>
    <sheetView zoomScalePageLayoutView="0" workbookViewId="0" topLeftCell="A1">
      <selection activeCell="A2" sqref="A2:I17"/>
    </sheetView>
  </sheetViews>
  <sheetFormatPr defaultColWidth="9.33203125" defaultRowHeight="12.75"/>
  <cols>
    <col min="1" max="1" width="6.33203125" style="0" customWidth="1"/>
    <col min="2" max="2" width="11.83203125" style="0" customWidth="1"/>
    <col min="3" max="3" width="15.66015625" style="0" customWidth="1"/>
    <col min="4" max="4" width="8.66015625" style="0" customWidth="1"/>
    <col min="5" max="5" width="10.33203125" style="0" customWidth="1"/>
    <col min="6" max="6" width="11.66015625" style="0" customWidth="1"/>
    <col min="7" max="7" width="10.16015625" style="0" customWidth="1"/>
    <col min="8" max="8" width="17.33203125" style="12" customWidth="1"/>
    <col min="9" max="9" width="16.5" style="12" customWidth="1"/>
    <col min="10" max="22" width="9.33203125" style="12" customWidth="1"/>
  </cols>
  <sheetData>
    <row r="2" spans="1:17" ht="12.75">
      <c r="A2" s="171" t="s">
        <v>69</v>
      </c>
      <c r="B2" s="171"/>
      <c r="C2" s="171"/>
      <c r="D2" s="171"/>
      <c r="E2" s="171"/>
      <c r="F2" s="171"/>
      <c r="G2" s="171"/>
      <c r="H2" s="171"/>
      <c r="I2" s="171"/>
      <c r="J2" s="11"/>
      <c r="K2" s="11"/>
      <c r="L2" s="11"/>
      <c r="M2" s="11"/>
      <c r="N2" s="11"/>
      <c r="O2" s="11"/>
      <c r="P2" s="11"/>
      <c r="Q2" s="11"/>
    </row>
    <row r="3" spans="1:17" ht="16.5" customHeight="1">
      <c r="A3" s="137" t="s">
        <v>62</v>
      </c>
      <c r="B3" s="137"/>
      <c r="C3" s="52"/>
      <c r="D3" s="52"/>
      <c r="E3" s="52"/>
      <c r="F3" s="52"/>
      <c r="G3" s="52"/>
      <c r="H3" s="52"/>
      <c r="I3" s="52"/>
      <c r="J3" s="11"/>
      <c r="K3" s="11"/>
      <c r="L3" s="11"/>
      <c r="M3" s="11"/>
      <c r="N3" s="11"/>
      <c r="O3" s="11"/>
      <c r="P3" s="11"/>
      <c r="Q3" s="11"/>
    </row>
    <row r="4" spans="1:9" ht="16.5" customHeight="1">
      <c r="A4" s="43"/>
      <c r="B4" s="43"/>
      <c r="C4" s="43"/>
      <c r="D4" s="43"/>
      <c r="E4" s="43"/>
      <c r="F4" s="43"/>
      <c r="G4" s="43"/>
      <c r="H4" s="41"/>
      <c r="I4" s="41"/>
    </row>
    <row r="5" spans="1:9" ht="21.75" customHeight="1">
      <c r="A5" s="142" t="s">
        <v>306</v>
      </c>
      <c r="B5" s="142"/>
      <c r="C5" s="142"/>
      <c r="D5" s="142"/>
      <c r="E5" s="142"/>
      <c r="F5" s="142"/>
      <c r="G5" s="142"/>
      <c r="H5" s="41"/>
      <c r="I5" s="41"/>
    </row>
    <row r="6" spans="1:9" ht="19.5" customHeight="1">
      <c r="A6" s="231">
        <v>41639</v>
      </c>
      <c r="B6" s="231"/>
      <c r="C6" s="231"/>
      <c r="D6" s="231"/>
      <c r="E6" s="231"/>
      <c r="F6" s="231"/>
      <c r="G6" s="231"/>
      <c r="H6" s="41"/>
      <c r="I6" s="41"/>
    </row>
    <row r="7" spans="1:9" ht="19.5" customHeight="1">
      <c r="A7" s="75"/>
      <c r="B7" s="43"/>
      <c r="C7" s="43"/>
      <c r="D7" s="43"/>
      <c r="E7" s="43"/>
      <c r="F7" s="43"/>
      <c r="G7" s="43"/>
      <c r="H7" s="41"/>
      <c r="I7" s="41"/>
    </row>
    <row r="8" spans="1:9" ht="46.5" customHeight="1">
      <c r="A8" s="44" t="s">
        <v>32</v>
      </c>
      <c r="B8" s="44" t="s">
        <v>33</v>
      </c>
      <c r="C8" s="44" t="s">
        <v>34</v>
      </c>
      <c r="D8" s="44" t="s">
        <v>35</v>
      </c>
      <c r="E8" s="44" t="s">
        <v>31</v>
      </c>
      <c r="F8" s="44" t="s">
        <v>52</v>
      </c>
      <c r="G8" s="44" t="s">
        <v>36</v>
      </c>
      <c r="H8" s="44" t="s">
        <v>36</v>
      </c>
      <c r="I8" s="24" t="s">
        <v>51</v>
      </c>
    </row>
    <row r="9" spans="1:9" ht="18" customHeight="1">
      <c r="A9" s="61">
        <v>1</v>
      </c>
      <c r="B9" s="62" t="s">
        <v>53</v>
      </c>
      <c r="C9" s="63">
        <v>501706805</v>
      </c>
      <c r="D9" s="64" t="s">
        <v>50</v>
      </c>
      <c r="E9" s="65">
        <v>0</v>
      </c>
      <c r="F9" s="66">
        <v>0</v>
      </c>
      <c r="G9" s="66">
        <v>0</v>
      </c>
      <c r="H9" s="66">
        <v>255920.57</v>
      </c>
      <c r="I9" s="67">
        <f>G9+H9</f>
        <v>255920.57</v>
      </c>
    </row>
    <row r="10" spans="1:9" ht="18" customHeight="1">
      <c r="A10" s="44">
        <v>2</v>
      </c>
      <c r="B10" s="93" t="s">
        <v>67</v>
      </c>
      <c r="C10" s="68" t="s">
        <v>68</v>
      </c>
      <c r="D10" s="69" t="s">
        <v>50</v>
      </c>
      <c r="E10" s="65">
        <v>0</v>
      </c>
      <c r="F10" s="66">
        <v>0</v>
      </c>
      <c r="G10" s="66">
        <v>0</v>
      </c>
      <c r="H10" s="70">
        <v>4665</v>
      </c>
      <c r="I10" s="67">
        <f>H10</f>
        <v>4665</v>
      </c>
    </row>
    <row r="11" spans="1:9" ht="18" customHeight="1">
      <c r="A11" s="228" t="s">
        <v>38</v>
      </c>
      <c r="B11" s="229"/>
      <c r="C11" s="229"/>
      <c r="D11" s="230"/>
      <c r="E11" s="76">
        <f>SUM(E9:E9)</f>
        <v>0</v>
      </c>
      <c r="F11" s="77">
        <v>0</v>
      </c>
      <c r="G11" s="78">
        <f>SUM(G9:G9)</f>
        <v>0</v>
      </c>
      <c r="H11" s="79">
        <f>H10+H9</f>
        <v>260585.57</v>
      </c>
      <c r="I11" s="67">
        <f>G11+H11</f>
        <v>260585.57</v>
      </c>
    </row>
    <row r="12" spans="1:9" ht="12.75" customHeight="1">
      <c r="A12" s="71"/>
      <c r="B12" s="71"/>
      <c r="C12" s="71"/>
      <c r="D12" s="71"/>
      <c r="E12" s="71"/>
      <c r="F12" s="71"/>
      <c r="G12" s="72"/>
      <c r="H12" s="73"/>
      <c r="I12" s="41"/>
    </row>
    <row r="13" spans="1:9" ht="12.75" customHeight="1">
      <c r="A13" s="71"/>
      <c r="B13" s="71"/>
      <c r="C13" s="71"/>
      <c r="D13" s="71"/>
      <c r="E13" s="71"/>
      <c r="F13" s="71"/>
      <c r="G13" s="72"/>
      <c r="H13" s="74"/>
      <c r="I13" s="41"/>
    </row>
    <row r="14" spans="1:9" ht="16.5" customHeight="1">
      <c r="A14" s="137" t="s">
        <v>304</v>
      </c>
      <c r="B14" s="137"/>
      <c r="C14" s="137"/>
      <c r="D14" s="137"/>
      <c r="E14" s="137"/>
      <c r="F14" s="137"/>
      <c r="G14" s="137"/>
      <c r="H14" s="41"/>
      <c r="I14" s="41"/>
    </row>
    <row r="15" spans="1:9" ht="16.5" customHeight="1">
      <c r="A15" s="54"/>
      <c r="B15" s="54"/>
      <c r="C15" s="54"/>
      <c r="D15" s="54"/>
      <c r="E15" s="54"/>
      <c r="F15" s="54"/>
      <c r="G15" s="54"/>
      <c r="H15" s="41"/>
      <c r="I15" s="41"/>
    </row>
    <row r="16" spans="1:9" ht="16.5" customHeight="1">
      <c r="A16" s="137" t="s">
        <v>305</v>
      </c>
      <c r="B16" s="137"/>
      <c r="C16" s="137"/>
      <c r="D16" s="137"/>
      <c r="E16" s="137"/>
      <c r="F16" s="137"/>
      <c r="G16" s="137"/>
      <c r="H16" s="41"/>
      <c r="I16" s="41"/>
    </row>
    <row r="17" spans="1:9" ht="16.5" customHeight="1">
      <c r="A17" s="137" t="s">
        <v>37</v>
      </c>
      <c r="B17" s="137"/>
      <c r="C17" s="137"/>
      <c r="D17" s="137"/>
      <c r="E17" s="137"/>
      <c r="F17" s="137"/>
      <c r="G17" s="137"/>
      <c r="H17" s="41"/>
      <c r="I17" s="41"/>
    </row>
    <row r="18" ht="16.5" customHeight="1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</sheetData>
  <sheetProtection/>
  <mergeCells count="8">
    <mergeCell ref="A2:I2"/>
    <mergeCell ref="A14:G14"/>
    <mergeCell ref="A16:G16"/>
    <mergeCell ref="A17:G17"/>
    <mergeCell ref="A11:D11"/>
    <mergeCell ref="A5:G5"/>
    <mergeCell ref="A6:G6"/>
    <mergeCell ref="A3:B3"/>
  </mergeCells>
  <printOptions horizontalCentered="1"/>
  <pageMargins left="0" right="0" top="0.5" bottom="0.5" header="0.25" footer="0.2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1">
      <selection activeCell="A27" sqref="A1:L27"/>
    </sheetView>
  </sheetViews>
  <sheetFormatPr defaultColWidth="9.33203125" defaultRowHeight="12.75"/>
  <cols>
    <col min="1" max="1" width="6.16015625" style="0" customWidth="1"/>
    <col min="2" max="2" width="17.83203125" style="0" customWidth="1"/>
    <col min="3" max="3" width="12.83203125" style="0" customWidth="1"/>
    <col min="4" max="4" width="14.5" style="0" customWidth="1"/>
    <col min="5" max="5" width="10.5" style="0" customWidth="1"/>
    <col min="6" max="6" width="12.83203125" style="0" customWidth="1"/>
    <col min="7" max="7" width="9.83203125" style="0" customWidth="1"/>
    <col min="8" max="9" width="12.83203125" style="0" customWidth="1"/>
    <col min="10" max="10" width="14.33203125" style="0" customWidth="1"/>
    <col min="11" max="12" width="12.83203125" style="0" customWidth="1"/>
    <col min="13" max="16" width="9" style="12" customWidth="1"/>
    <col min="17" max="26" width="9.33203125" style="12" customWidth="1"/>
  </cols>
  <sheetData>
    <row r="2" spans="1:12" ht="19.5" customHeight="1">
      <c r="A2" s="171" t="s">
        <v>326</v>
      </c>
      <c r="B2" s="171"/>
      <c r="C2" s="171"/>
      <c r="D2" s="171"/>
      <c r="E2" s="171"/>
      <c r="F2" s="171"/>
      <c r="G2" s="171"/>
      <c r="H2" s="43"/>
      <c r="I2" s="43"/>
      <c r="J2" s="43"/>
      <c r="K2" s="43"/>
      <c r="L2" s="43"/>
    </row>
    <row r="3" spans="1:12" ht="19.5" customHeight="1">
      <c r="A3" s="52" t="s">
        <v>12</v>
      </c>
      <c r="B3" s="52" t="s">
        <v>57</v>
      </c>
      <c r="C3" s="52"/>
      <c r="D3" s="52"/>
      <c r="E3" s="52"/>
      <c r="F3" s="52"/>
      <c r="G3" s="85"/>
      <c r="H3" s="43"/>
      <c r="I3" s="43"/>
      <c r="J3" s="43"/>
      <c r="K3" s="43"/>
      <c r="L3" s="43"/>
    </row>
    <row r="4" spans="1:12" ht="19.5" customHeight="1">
      <c r="A4" s="52"/>
      <c r="B4" s="52"/>
      <c r="C4" s="52"/>
      <c r="D4" s="52"/>
      <c r="E4" s="52"/>
      <c r="F4" s="52"/>
      <c r="G4" s="53"/>
      <c r="H4" s="43"/>
      <c r="I4" s="43"/>
      <c r="J4" s="43"/>
      <c r="K4" s="43"/>
      <c r="L4" s="43"/>
    </row>
    <row r="5" spans="1:12" ht="16.5" customHeight="1">
      <c r="A5" s="202" t="s">
        <v>319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16.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6.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36.75" customHeight="1">
      <c r="A8" s="35" t="s">
        <v>307</v>
      </c>
      <c r="B8" s="80" t="s">
        <v>308</v>
      </c>
      <c r="C8" s="45" t="s">
        <v>317</v>
      </c>
      <c r="D8" s="35" t="s">
        <v>309</v>
      </c>
      <c r="E8" s="35" t="s">
        <v>310</v>
      </c>
      <c r="F8" s="45" t="s">
        <v>318</v>
      </c>
      <c r="G8" s="45" t="s">
        <v>320</v>
      </c>
      <c r="H8" s="45" t="s">
        <v>321</v>
      </c>
      <c r="I8" s="45" t="s">
        <v>322</v>
      </c>
      <c r="J8" s="45" t="s">
        <v>323</v>
      </c>
      <c r="K8" s="45" t="s">
        <v>324</v>
      </c>
      <c r="L8" s="35" t="s">
        <v>311</v>
      </c>
    </row>
    <row r="9" spans="1:12" ht="18" customHeight="1">
      <c r="A9" s="81">
        <v>1</v>
      </c>
      <c r="B9" s="82" t="s">
        <v>312</v>
      </c>
      <c r="C9" s="83">
        <v>0</v>
      </c>
      <c r="D9" s="83">
        <v>0</v>
      </c>
      <c r="E9" s="83">
        <v>0</v>
      </c>
      <c r="F9" s="83">
        <f>C9+D9-E9</f>
        <v>0</v>
      </c>
      <c r="G9" s="83">
        <v>0</v>
      </c>
      <c r="H9" s="83">
        <f>C9-G9</f>
        <v>0</v>
      </c>
      <c r="I9" s="83">
        <v>0</v>
      </c>
      <c r="J9" s="83">
        <v>0</v>
      </c>
      <c r="K9" s="83">
        <v>0</v>
      </c>
      <c r="L9" s="83">
        <v>0</v>
      </c>
    </row>
    <row r="10" spans="1:12" ht="18" customHeight="1">
      <c r="A10" s="84">
        <v>2</v>
      </c>
      <c r="B10" s="82" t="s">
        <v>313</v>
      </c>
      <c r="C10" s="83">
        <v>0</v>
      </c>
      <c r="D10" s="83">
        <v>0</v>
      </c>
      <c r="E10" s="83">
        <v>0</v>
      </c>
      <c r="F10" s="83">
        <f aca="true" t="shared" si="0" ref="F10:F16">C10+D10-E10</f>
        <v>0</v>
      </c>
      <c r="G10" s="83">
        <v>0</v>
      </c>
      <c r="H10" s="83">
        <f aca="true" t="shared" si="1" ref="H10:H16">C10-G10</f>
        <v>0</v>
      </c>
      <c r="I10" s="83">
        <v>0</v>
      </c>
      <c r="J10" s="83">
        <v>0</v>
      </c>
      <c r="K10" s="83">
        <v>0</v>
      </c>
      <c r="L10" s="83">
        <v>0</v>
      </c>
    </row>
    <row r="11" spans="1:12" ht="18" customHeight="1">
      <c r="A11" s="84">
        <v>3</v>
      </c>
      <c r="B11" s="82" t="s">
        <v>314</v>
      </c>
      <c r="C11" s="83">
        <v>0</v>
      </c>
      <c r="D11" s="83">
        <v>0</v>
      </c>
      <c r="E11" s="83">
        <v>0</v>
      </c>
      <c r="F11" s="83">
        <f t="shared" si="0"/>
        <v>0</v>
      </c>
      <c r="G11" s="83">
        <v>0</v>
      </c>
      <c r="H11" s="83">
        <f t="shared" si="1"/>
        <v>0</v>
      </c>
      <c r="I11" s="83">
        <v>0</v>
      </c>
      <c r="J11" s="83">
        <f>D11-I11</f>
        <v>0</v>
      </c>
      <c r="K11" s="83">
        <f>I11</f>
        <v>0</v>
      </c>
      <c r="L11" s="83">
        <f>K11</f>
        <v>0</v>
      </c>
    </row>
    <row r="12" spans="1:12" ht="27" customHeight="1">
      <c r="A12" s="84">
        <v>4</v>
      </c>
      <c r="B12" s="82" t="s">
        <v>315</v>
      </c>
      <c r="C12" s="83">
        <v>0</v>
      </c>
      <c r="D12" s="83">
        <v>133333.31</v>
      </c>
      <c r="E12" s="83">
        <v>0</v>
      </c>
      <c r="F12" s="83">
        <f t="shared" si="0"/>
        <v>133333.31</v>
      </c>
      <c r="G12" s="83">
        <v>0</v>
      </c>
      <c r="H12" s="83">
        <f t="shared" si="1"/>
        <v>0</v>
      </c>
      <c r="I12" s="83">
        <v>0</v>
      </c>
      <c r="J12" s="83">
        <f>F12-G12-I12</f>
        <v>133333.31</v>
      </c>
      <c r="K12" s="83">
        <v>0</v>
      </c>
      <c r="L12" s="83">
        <v>0</v>
      </c>
    </row>
    <row r="13" spans="1:12" ht="30" customHeight="1">
      <c r="A13" s="81">
        <v>5</v>
      </c>
      <c r="B13" s="82" t="s">
        <v>48</v>
      </c>
      <c r="C13" s="83">
        <v>0</v>
      </c>
      <c r="D13" s="83">
        <v>0</v>
      </c>
      <c r="E13" s="83">
        <v>0</v>
      </c>
      <c r="F13" s="83">
        <f t="shared" si="0"/>
        <v>0</v>
      </c>
      <c r="G13" s="83">
        <v>0</v>
      </c>
      <c r="H13" s="83">
        <f t="shared" si="1"/>
        <v>0</v>
      </c>
      <c r="I13" s="83">
        <v>0</v>
      </c>
      <c r="J13" s="83">
        <f>D13-I13</f>
        <v>0</v>
      </c>
      <c r="K13" s="83">
        <v>0</v>
      </c>
      <c r="L13" s="83">
        <v>0</v>
      </c>
    </row>
    <row r="14" spans="1:12" ht="18" customHeight="1">
      <c r="A14" s="81">
        <v>6</v>
      </c>
      <c r="B14" s="82"/>
      <c r="C14" s="83">
        <v>0</v>
      </c>
      <c r="D14" s="83">
        <v>0</v>
      </c>
      <c r="E14" s="83">
        <v>0</v>
      </c>
      <c r="F14" s="83">
        <f t="shared" si="0"/>
        <v>0</v>
      </c>
      <c r="G14" s="83">
        <v>0</v>
      </c>
      <c r="H14" s="83">
        <f t="shared" si="1"/>
        <v>0</v>
      </c>
      <c r="I14" s="83">
        <v>0</v>
      </c>
      <c r="J14" s="83">
        <v>0</v>
      </c>
      <c r="K14" s="83">
        <v>0</v>
      </c>
      <c r="L14" s="83">
        <v>0</v>
      </c>
    </row>
    <row r="15" spans="1:12" ht="18" customHeight="1">
      <c r="A15" s="81">
        <v>7</v>
      </c>
      <c r="B15" s="82"/>
      <c r="C15" s="83">
        <v>0</v>
      </c>
      <c r="D15" s="83">
        <v>0</v>
      </c>
      <c r="E15" s="83">
        <v>0</v>
      </c>
      <c r="F15" s="83">
        <f t="shared" si="0"/>
        <v>0</v>
      </c>
      <c r="G15" s="83">
        <v>0</v>
      </c>
      <c r="H15" s="83">
        <f t="shared" si="1"/>
        <v>0</v>
      </c>
      <c r="I15" s="83">
        <v>0</v>
      </c>
      <c r="J15" s="83">
        <v>0</v>
      </c>
      <c r="K15" s="83">
        <v>0</v>
      </c>
      <c r="L15" s="83">
        <v>0</v>
      </c>
    </row>
    <row r="16" spans="1:12" ht="24.75" customHeight="1">
      <c r="A16" s="82"/>
      <c r="B16" s="82" t="s">
        <v>316</v>
      </c>
      <c r="C16" s="37">
        <f>SUM(C9:C15)</f>
        <v>0</v>
      </c>
      <c r="D16" s="37">
        <f aca="true" t="shared" si="2" ref="D16:L16">SUM(D9:D15)</f>
        <v>133333.31</v>
      </c>
      <c r="E16" s="37">
        <f t="shared" si="2"/>
        <v>0</v>
      </c>
      <c r="F16" s="83">
        <f t="shared" si="0"/>
        <v>133333.31</v>
      </c>
      <c r="G16" s="37">
        <f t="shared" si="2"/>
        <v>0</v>
      </c>
      <c r="H16" s="83">
        <f t="shared" si="1"/>
        <v>0</v>
      </c>
      <c r="I16" s="37">
        <f t="shared" si="2"/>
        <v>0</v>
      </c>
      <c r="J16" s="37">
        <f t="shared" si="2"/>
        <v>133333.31</v>
      </c>
      <c r="K16" s="37">
        <f t="shared" si="2"/>
        <v>0</v>
      </c>
      <c r="L16" s="37">
        <f t="shared" si="2"/>
        <v>0</v>
      </c>
    </row>
    <row r="17" spans="1:12" ht="24.75" customHeight="1">
      <c r="A17" s="2"/>
      <c r="B17" s="2"/>
      <c r="C17" s="19"/>
      <c r="D17" s="20"/>
      <c r="E17" s="2"/>
      <c r="F17" s="19"/>
      <c r="G17" s="19"/>
      <c r="H17" s="19"/>
      <c r="I17" s="20"/>
      <c r="J17" s="19"/>
      <c r="K17" s="19"/>
      <c r="L17" s="19"/>
    </row>
    <row r="18" spans="1:12" ht="24.75" customHeight="1">
      <c r="A18" s="2"/>
      <c r="B18" s="2"/>
      <c r="C18" s="19"/>
      <c r="D18" s="20"/>
      <c r="E18" s="2"/>
      <c r="F18" s="19"/>
      <c r="G18" s="19"/>
      <c r="H18" s="19"/>
      <c r="I18" s="20"/>
      <c r="J18" s="19"/>
      <c r="K18" s="19"/>
      <c r="L18" s="19"/>
    </row>
    <row r="19" spans="1:12" ht="16.5" customHeight="1">
      <c r="A19" s="226" t="s">
        <v>43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</row>
    <row r="20" ht="16.5" customHeight="1">
      <c r="A20" s="1"/>
    </row>
    <row r="21" spans="1:12" ht="16.5" customHeight="1">
      <c r="A21" s="232" t="s">
        <v>44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</row>
    <row r="22" spans="1:12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ht="13.5" customHeight="1">
      <c r="A26" t="s">
        <v>45</v>
      </c>
    </row>
    <row r="27" spans="1:12" ht="13.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</sheetData>
  <sheetProtection/>
  <mergeCells count="4">
    <mergeCell ref="A5:L5"/>
    <mergeCell ref="A19:L19"/>
    <mergeCell ref="A21:L21"/>
    <mergeCell ref="A2:G2"/>
  </mergeCells>
  <printOptions horizontalCentered="1"/>
  <pageMargins left="0" right="0" top="0.5" bottom="0.5" header="0.2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\376\377\000i\000v\000o\000k\000o\000p\000o\000l\000a</dc:creator>
  <cp:keywords/>
  <dc:description/>
  <cp:lastModifiedBy>Ladi</cp:lastModifiedBy>
  <cp:lastPrinted>2014-03-22T15:46:40Z</cp:lastPrinted>
  <dcterms:created xsi:type="dcterms:W3CDTF">2012-02-19T07:12:47Z</dcterms:created>
  <dcterms:modified xsi:type="dcterms:W3CDTF">2014-03-22T15:47:26Z</dcterms:modified>
  <cp:category/>
  <cp:version/>
  <cp:contentType/>
  <cp:contentStatus/>
</cp:coreProperties>
</file>