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70" windowWidth="12120" windowHeight="6915" tabRatio="1000" activeTab="12"/>
  </bookViews>
  <sheets>
    <sheet name="Kapak" sheetId="1" r:id="rId1"/>
    <sheet name="Ak-Pas" sheetId="2" r:id="rId2"/>
    <sheet name="Shp-Ardh" sheetId="3" r:id="rId3"/>
    <sheet name="C-Flow" sheetId="4" r:id="rId4"/>
    <sheet name="Rezultati" sheetId="5" r:id="rId5"/>
    <sheet name="Kapit." sheetId="6" r:id="rId6"/>
    <sheet name="Shenime" sheetId="7" r:id="rId7"/>
    <sheet name="A.A.M" sheetId="8" r:id="rId8"/>
    <sheet name="Pasqyra 1&amp;2" sheetId="9" r:id="rId9"/>
    <sheet name="Pasqyra 3" sheetId="10" r:id="rId10"/>
    <sheet name="Inventari" sheetId="11" r:id="rId11"/>
    <sheet name="Mjete ne pronesi" sheetId="12" r:id="rId12"/>
    <sheet name="Deklarate 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<sst xmlns="http://schemas.openxmlformats.org/spreadsheetml/2006/main" count="834" uniqueCount="695">
  <si>
    <t>AI-11</t>
  </si>
  <si>
    <t>AI-12</t>
  </si>
  <si>
    <t>AI-2</t>
  </si>
  <si>
    <t>AI-3</t>
  </si>
  <si>
    <t>AI-31</t>
  </si>
  <si>
    <t>AI-32</t>
  </si>
  <si>
    <t>AI-33</t>
  </si>
  <si>
    <t>AI-34</t>
  </si>
  <si>
    <t>AI-35</t>
  </si>
  <si>
    <t>AI-36</t>
  </si>
  <si>
    <t>AI-37</t>
  </si>
  <si>
    <t>AI-4</t>
  </si>
  <si>
    <t>AI-41</t>
  </si>
  <si>
    <t>AI-42</t>
  </si>
  <si>
    <t>AI-43</t>
  </si>
  <si>
    <t>AI-44</t>
  </si>
  <si>
    <t>AI-45</t>
  </si>
  <si>
    <t>AI-46</t>
  </si>
  <si>
    <t>AI-6</t>
  </si>
  <si>
    <t>AI-7</t>
  </si>
  <si>
    <t>AI-71</t>
  </si>
  <si>
    <t>AI-72</t>
  </si>
  <si>
    <t>AII</t>
  </si>
  <si>
    <t>AI</t>
  </si>
  <si>
    <t>AII-1</t>
  </si>
  <si>
    <t>AII-11</t>
  </si>
  <si>
    <t>AII-12</t>
  </si>
  <si>
    <t>AII-13</t>
  </si>
  <si>
    <t>AII-14</t>
  </si>
  <si>
    <t>AII-2</t>
  </si>
  <si>
    <t>AII-21</t>
  </si>
  <si>
    <t>AII-22</t>
  </si>
  <si>
    <t>AII-23</t>
  </si>
  <si>
    <t>AII-24</t>
  </si>
  <si>
    <t>AII-4</t>
  </si>
  <si>
    <t>AII-41</t>
  </si>
  <si>
    <t>AII-42</t>
  </si>
  <si>
    <t>AII-43</t>
  </si>
  <si>
    <t>AII-44</t>
  </si>
  <si>
    <t>AII-6</t>
  </si>
  <si>
    <t>PI</t>
  </si>
  <si>
    <t>PI-1</t>
  </si>
  <si>
    <t>PI-2</t>
  </si>
  <si>
    <t>PI-21</t>
  </si>
  <si>
    <t>PI-22</t>
  </si>
  <si>
    <t>PI-3</t>
  </si>
  <si>
    <t>PI-31</t>
  </si>
  <si>
    <t>PI-32</t>
  </si>
  <si>
    <t>PI-33</t>
  </si>
  <si>
    <t>PI-34</t>
  </si>
  <si>
    <t>PI-35</t>
  </si>
  <si>
    <t>PI-36</t>
  </si>
  <si>
    <t>PI-37</t>
  </si>
  <si>
    <t>PI-38</t>
  </si>
  <si>
    <t>PI-39</t>
  </si>
  <si>
    <t>PI-40</t>
  </si>
  <si>
    <t>PI-4</t>
  </si>
  <si>
    <t>PII</t>
  </si>
  <si>
    <t>PII-1</t>
  </si>
  <si>
    <t>PII-11</t>
  </si>
  <si>
    <t>PII-12</t>
  </si>
  <si>
    <t>PII-3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</si>
  <si>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</si>
  <si>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</si>
  <si>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</si>
  <si>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</si>
  <si>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</si>
  <si>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</si>
  <si>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</si>
  <si>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</si>
  <si>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</si>
  <si>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</si>
  <si>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</t>
  </si>
  <si>
    <t>Kodi Refrence</t>
  </si>
  <si>
    <t>AN1</t>
  </si>
  <si>
    <t>AN2</t>
  </si>
  <si>
    <t>AN3</t>
  </si>
  <si>
    <t>SN4</t>
  </si>
  <si>
    <t>SN5</t>
  </si>
  <si>
    <t>SN5-1</t>
  </si>
  <si>
    <t>SN5-2</t>
  </si>
  <si>
    <t>SN6</t>
  </si>
  <si>
    <t>SN7</t>
  </si>
  <si>
    <t>SN8</t>
  </si>
  <si>
    <t>SN9</t>
  </si>
  <si>
    <t>SN10</t>
  </si>
  <si>
    <t>SN11</t>
  </si>
  <si>
    <t>SN12</t>
  </si>
  <si>
    <t>SN12-1</t>
  </si>
  <si>
    <t>SN12-2</t>
  </si>
  <si>
    <t>SN12-3</t>
  </si>
  <si>
    <t>SN12-4</t>
  </si>
  <si>
    <t>SN13</t>
  </si>
  <si>
    <t>SN14</t>
  </si>
  <si>
    <t>SN15</t>
  </si>
  <si>
    <t>SN16</t>
  </si>
  <si>
    <t>SN17</t>
  </si>
  <si>
    <t>Kodi   Reference</t>
  </si>
  <si>
    <t xml:space="preserve">&gt; Parapagime ndaj Furnitoreve per porosi                                </t>
  </si>
  <si>
    <t>(Ne zbatim te Standartit Kombetar te Kontabilitetit nr. 2 dhe ligjit Nr. 9228, Date 29.04.2004 " Per Kontabilitetin dhe Paqyrat Financiare")</t>
  </si>
  <si>
    <t xml:space="preserve">Pasqyrat Financiare jane individuale  </t>
  </si>
  <si>
    <t>Pasqyrat Financiare jane te shprehura    ne leke</t>
  </si>
  <si>
    <t>Paqyrat Finaniare jane te rrumbullakosura</t>
  </si>
  <si>
    <t>Nr. i te punesuarve</t>
  </si>
  <si>
    <t>AA139BR</t>
  </si>
  <si>
    <t>AA138BR</t>
  </si>
  <si>
    <t>AA012BX</t>
  </si>
  <si>
    <t>Toka</t>
  </si>
  <si>
    <t>Ndertime</t>
  </si>
  <si>
    <t>Heko Konstruksion sh.p.k</t>
  </si>
  <si>
    <t>Totali</t>
  </si>
  <si>
    <t>Nr</t>
  </si>
  <si>
    <t>I</t>
  </si>
  <si>
    <t>II</t>
  </si>
  <si>
    <t>III</t>
  </si>
  <si>
    <t>Shuma</t>
  </si>
  <si>
    <t>Shenime</t>
  </si>
  <si>
    <t>Kosto e Punes</t>
  </si>
  <si>
    <t>Materialet e konsumuara</t>
  </si>
  <si>
    <t>Fluksi Monetar nga veprimtarite e shfrytezimit</t>
  </si>
  <si>
    <t>Rezerva statutore dhe ligjore</t>
  </si>
  <si>
    <t xml:space="preserve">Kapitali aksionar  </t>
  </si>
  <si>
    <t>Periudha Parardhese</t>
  </si>
  <si>
    <t>Efekti i ndryshimit te politikave kontabel</t>
  </si>
  <si>
    <t>Pozicioni rregulluar</t>
  </si>
  <si>
    <t>Fitimi neto i periudhes kontabel</t>
  </si>
  <si>
    <t>MM neto nga veprimtarite e shfrytezimit</t>
  </si>
  <si>
    <t>Fluksi monetar nga veprimtarite investuese</t>
  </si>
  <si>
    <t>Blerja e njesise se kontrolluar minus parate e arketuara</t>
  </si>
  <si>
    <t>Blerja e aktiveve afat gjata materiale</t>
  </si>
  <si>
    <t>Dividentet e arketuar</t>
  </si>
  <si>
    <t>MM neto te perdorura ne veprimtarite investuese</t>
  </si>
  <si>
    <t xml:space="preserve">             CAKTIMI  I  FITIMIT                   Ne leke</t>
  </si>
  <si>
    <t>Humbje  e mbartur</t>
  </si>
  <si>
    <t>ORIGJINA</t>
  </si>
  <si>
    <t>a) nga  viti</t>
  </si>
  <si>
    <t>b) nga viti</t>
  </si>
  <si>
    <t>Pozicioni me 31,12,2010</t>
  </si>
  <si>
    <t>Fitime ose humbje te mbartura</t>
  </si>
  <si>
    <t>FITIMI  I USHTRIMIT</t>
  </si>
  <si>
    <t>Fitime ose humbje te ushtrimit</t>
  </si>
  <si>
    <t>SHPENZIME TE PAZBRITSHME (+)</t>
  </si>
  <si>
    <t>Marre  nga rezervat</t>
  </si>
  <si>
    <t>a)Amortizime tej normave tatimore</t>
  </si>
  <si>
    <t>a-</t>
  </si>
  <si>
    <t>b)Shpenzime pritje e dhurime tej kufirit tatimore</t>
  </si>
  <si>
    <t>b-</t>
  </si>
  <si>
    <t>c)Gjoba, penalitete,demshperblime</t>
  </si>
  <si>
    <t>c-</t>
  </si>
  <si>
    <t>d)Provizione  qe nuk njihen nga dispozitat</t>
  </si>
  <si>
    <t>d-</t>
  </si>
  <si>
    <t>e) te tjera</t>
  </si>
  <si>
    <t>CAKTIMI  I  FITIMIT</t>
  </si>
  <si>
    <t>Per  rezervat</t>
  </si>
  <si>
    <t>FITIMI TATIMORE I USHTRIMIT (2+3)</t>
  </si>
  <si>
    <t>a- Rezervat  ligjore ( Shoq. Tregetare)</t>
  </si>
  <si>
    <t>PJESA E HUMBJES MBARTUR (-)</t>
  </si>
  <si>
    <t>b- Rezervat statutore (- "-)</t>
  </si>
  <si>
    <t>FITIMI  I TATUESHEM (4-5)</t>
  </si>
  <si>
    <t>c-  Rezerva te tjera    (- " -)</t>
  </si>
  <si>
    <t>d-  Rezerva  per  zhvillim (nd. Shteterore)</t>
  </si>
  <si>
    <t>Perqindja e tatimit  mbi fitimin</t>
  </si>
  <si>
    <t>e- Rezerva per shperblime sublimentare.</t>
  </si>
  <si>
    <t>Dividente</t>
  </si>
  <si>
    <t>SHUMA  E TATIMIT  TE LLOGARITUR</t>
  </si>
  <si>
    <t>Fitimi  i pacaktuar</t>
  </si>
  <si>
    <t>Fluksi monetar nga aktivitet finaciare</t>
  </si>
  <si>
    <t>Te ardhura nga emetimi kapitalit aksionar</t>
  </si>
  <si>
    <t>Te ardhura nga huamarrjet afatgjata</t>
  </si>
  <si>
    <t>Pagesa detyrime Qera financiare</t>
  </si>
  <si>
    <t>Dividente te paguar</t>
  </si>
  <si>
    <t>MM te perdorur ne veprimtarite financiare</t>
  </si>
  <si>
    <t>Rritja /renia e mjeteve monetare</t>
  </si>
  <si>
    <t>Mjetet monetare ne fillim te periudhes</t>
  </si>
  <si>
    <t>Mjetet monetare ne fund te periudhes</t>
  </si>
  <si>
    <t>m3</t>
  </si>
  <si>
    <t>Me page deri ne 20.000 leke</t>
  </si>
  <si>
    <t>Fitimi periudhes</t>
  </si>
  <si>
    <t>Te ardhura nga shitja e pajisjeve</t>
  </si>
  <si>
    <t>Emertimi</t>
  </si>
  <si>
    <t>Akciza</t>
  </si>
  <si>
    <t>AKTIVET</t>
  </si>
  <si>
    <t>TOTALI    AKTIVEVE</t>
  </si>
  <si>
    <t>Primi aksionit</t>
  </si>
  <si>
    <t>Shitjet neto</t>
  </si>
  <si>
    <t>4  Grande dhe te ardhura te shtyra</t>
  </si>
  <si>
    <t>Te ardhurat te tjera nga veprimtarite e shfrytezimit</t>
  </si>
  <si>
    <t>Shpenzime te tjera nga veprimtarite e shfrytezimit</t>
  </si>
  <si>
    <t>Te ardhurat dhe shpenzimet financiare nga njesite e kontrolluara</t>
  </si>
  <si>
    <t>Totali i te ardhurave dhe shpenzimeve financiare</t>
  </si>
  <si>
    <t xml:space="preserve">Shpenzimet e tatimit mbi fitimin </t>
  </si>
  <si>
    <t>Sasia</t>
  </si>
  <si>
    <t>Vlera</t>
  </si>
  <si>
    <t>PI-5</t>
  </si>
  <si>
    <t>PII-2</t>
  </si>
  <si>
    <t>PII-4</t>
  </si>
  <si>
    <t>AI-1</t>
  </si>
  <si>
    <t>AI-5</t>
  </si>
  <si>
    <t>AII-3</t>
  </si>
  <si>
    <t>AII-5</t>
  </si>
  <si>
    <t>Te ardhurat dhe shpenzimet financiare nga  pjesemarrjet</t>
  </si>
  <si>
    <t>P A S Q Y R A T       F I N A N C I A R E</t>
  </si>
  <si>
    <t>Pasqyrat Financiare jane te konsoliduara</t>
  </si>
  <si>
    <t>Periudha Raportuese</t>
  </si>
  <si>
    <t>1  Aktivet Monetare</t>
  </si>
  <si>
    <t>&gt; Banka</t>
  </si>
  <si>
    <t>&gt; Arka</t>
  </si>
  <si>
    <t>h-  Rezerva  te tjera (nd. Shteterore)</t>
  </si>
  <si>
    <t>2  Derivative dhe Aktive  te mbajtura per tregtim</t>
  </si>
  <si>
    <t>3  Aktive te tjera finaciare afatshkurtra</t>
  </si>
  <si>
    <t>&gt; Kliente per mallra,produkte e sherbime</t>
  </si>
  <si>
    <t xml:space="preserve">&gt; Debitore, Kreditore te tjere                   </t>
  </si>
  <si>
    <t xml:space="preserve">&gt; Tatim mbi fitimin                                   </t>
  </si>
  <si>
    <t xml:space="preserve">&gt; TVSH                                                       </t>
  </si>
  <si>
    <t xml:space="preserve">&gt; Te drejta e detyrime ndaj ortakeve            </t>
  </si>
  <si>
    <t xml:space="preserve">&gt;                                                                  </t>
  </si>
  <si>
    <t>4 Inventari</t>
  </si>
  <si>
    <t>&gt; Lendet e para</t>
  </si>
  <si>
    <t>&gt; Inventari imet</t>
  </si>
  <si>
    <t>&gt; Prodhim ne proces</t>
  </si>
  <si>
    <t>&gt; Produkte te gatshme</t>
  </si>
  <si>
    <t>Astrit  Avdiaj</t>
  </si>
  <si>
    <t xml:space="preserve">&gt; Mallra per rishitje </t>
  </si>
  <si>
    <t>&gt; Parapagesat per furnizime</t>
  </si>
  <si>
    <t>5 Aktivet biologjike afatshkurtra</t>
  </si>
  <si>
    <t>6 Aktivet afatshkurtra te mbajtura per shitje</t>
  </si>
  <si>
    <t>7 Paragimet dhe shpenzimet e shtyra</t>
  </si>
  <si>
    <t>&gt; Shpenzime te periudhave te ardhshme</t>
  </si>
  <si>
    <t xml:space="preserve">&gt; </t>
  </si>
  <si>
    <t>1 Investimet financiare afatgjata</t>
  </si>
  <si>
    <t>&gt;Aksione dhe investime te tjera ne pjesemarrje</t>
  </si>
  <si>
    <t>&gt;Aksione dhe letra me vlere</t>
  </si>
  <si>
    <t>&gt;Llogari/ kerkesa te arketueshme afatgjata</t>
  </si>
  <si>
    <t>&gt;Toka</t>
  </si>
  <si>
    <t xml:space="preserve">&gt;Ndertesa </t>
  </si>
  <si>
    <t>&gt;Makineri e Pajisje</t>
  </si>
  <si>
    <t>&gt;Aktive te tjera afatgjata materiale</t>
  </si>
  <si>
    <t>2  Aktive afatgjata materiale</t>
  </si>
  <si>
    <t>3  Aktivet biologjike afatgjata</t>
  </si>
  <si>
    <t>4  Aktivet afatgjata jomateriale</t>
  </si>
  <si>
    <t>&gt;  Emri Mire</t>
  </si>
  <si>
    <t>&gt;  Shpenzimet e Zhvillimit</t>
  </si>
  <si>
    <t>Pasqyra e fluksit monetar   -     Metoda direkte</t>
  </si>
  <si>
    <t>CA</t>
  </si>
  <si>
    <t>(MM) te arketuara nga Klientet</t>
  </si>
  <si>
    <t>CA-1</t>
  </si>
  <si>
    <t>(MM) te arketuara Kreditoret</t>
  </si>
  <si>
    <t>CA-2</t>
  </si>
  <si>
    <t>(MM) te arketuara nga Debitoret</t>
  </si>
  <si>
    <t>CA-3</t>
  </si>
  <si>
    <t>(MM) te arketuara Hua Bankare</t>
  </si>
  <si>
    <t>CA-4</t>
  </si>
  <si>
    <t>(MM) te arketuara te tjera</t>
  </si>
  <si>
    <t>CA-5</t>
  </si>
  <si>
    <t>CA-6</t>
  </si>
  <si>
    <t>MM te paguara ndaj Punonjesve</t>
  </si>
  <si>
    <t>CA-7</t>
  </si>
  <si>
    <t>MM te paguara per hua te marra</t>
  </si>
  <si>
    <t>CA-8</t>
  </si>
  <si>
    <t>MM te paguara ndaj kreditoreve</t>
  </si>
  <si>
    <t>CA-9</t>
  </si>
  <si>
    <t>MM te paguara per sigurimet</t>
  </si>
  <si>
    <t>CA-10</t>
  </si>
  <si>
    <t>MM te paguara Tatim Fitim</t>
  </si>
  <si>
    <t>CA-11</t>
  </si>
  <si>
    <t>MM te paguara Tvsh</t>
  </si>
  <si>
    <t>CA-12</t>
  </si>
  <si>
    <t>MM te paguara TAP</t>
  </si>
  <si>
    <t>CA-13</t>
  </si>
  <si>
    <t>MM te paguara taksa te tjera</t>
  </si>
  <si>
    <t>CA-14</t>
  </si>
  <si>
    <t>MM te paguara te tjera</t>
  </si>
  <si>
    <t>CA-15</t>
  </si>
  <si>
    <t>CB</t>
  </si>
  <si>
    <t>CB-1</t>
  </si>
  <si>
    <t>CB-2</t>
  </si>
  <si>
    <t>CB-3</t>
  </si>
  <si>
    <t>Interesi bankare te arketuara dhe paguara</t>
  </si>
  <si>
    <t>CB-4</t>
  </si>
  <si>
    <t>CB-5</t>
  </si>
  <si>
    <t>CC</t>
  </si>
  <si>
    <t>CC-1</t>
  </si>
  <si>
    <t>CC-2</t>
  </si>
  <si>
    <t>CC-3</t>
  </si>
  <si>
    <t>Interesa Banke</t>
  </si>
  <si>
    <t>CC-4</t>
  </si>
  <si>
    <t>Humbjenga Kembimet valutore</t>
  </si>
  <si>
    <t>CC-5</t>
  </si>
  <si>
    <t>CC-6</t>
  </si>
  <si>
    <t xml:space="preserve">MM te paguara ndaj Furnitoreve </t>
  </si>
  <si>
    <t>&gt;  Aktive te tjera afatgjata jomateriale</t>
  </si>
  <si>
    <t>5  Kapitali aksionar i papaguar</t>
  </si>
  <si>
    <t>6  Aktive te tjera afatgjata</t>
  </si>
  <si>
    <t>PASIVET DHE KAPITALI</t>
  </si>
  <si>
    <t>1  Derivativet</t>
  </si>
  <si>
    <t>2  Huamarrjet</t>
  </si>
  <si>
    <t>&gt;  Overdraftet  bankare</t>
  </si>
  <si>
    <t>&gt;  Huamarrjet afatshkurtera</t>
  </si>
  <si>
    <t>&gt;  Te pagueshme ndaj furnitoreve</t>
  </si>
  <si>
    <t>&gt;  Te pagueshme ndaj punonjesve</t>
  </si>
  <si>
    <t>Katerpilar</t>
  </si>
  <si>
    <t>II PASIVET  AFATGJATA</t>
  </si>
  <si>
    <t xml:space="preserve">Emetimi aksioneve </t>
  </si>
  <si>
    <t>Mitsubishi</t>
  </si>
  <si>
    <t>Gjendje</t>
  </si>
  <si>
    <t>Shtesa</t>
  </si>
  <si>
    <t>Pakesime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</si>
  <si>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</si>
  <si>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</si>
  <si>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</si>
  <si>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</si>
  <si>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</si>
  <si>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</si>
  <si>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Administratori</t>
  </si>
  <si>
    <t>Shoqeria            Heko Konstruksion  sh.p.k</t>
  </si>
  <si>
    <t>NIPTI                     L13328401P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</si>
  <si>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</si>
  <si>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</si>
  <si>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</si>
  <si>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</si>
  <si>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</si>
  <si>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</si>
  <si>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2011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</si>
  <si>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</si>
  <si>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</si>
  <si>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</si>
  <si>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</si>
  <si>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</si>
  <si>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</si>
  <si>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</si>
  <si>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</si>
  <si>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</si>
  <si>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</si>
  <si>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</si>
  <si>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</si>
  <si>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</si>
  <si>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</si>
  <si>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</si>
  <si>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</si>
  <si>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</si>
  <si>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</si>
  <si>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</si>
  <si>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</si>
  <si>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</si>
  <si>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</si>
  <si>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</si>
  <si>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</si>
  <si>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SHOQERIA       Heko Konstruksion sh.p.k</t>
  </si>
  <si>
    <t>NIPT                 L13328401P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</si>
  <si>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</si>
  <si>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</si>
  <si>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</si>
  <si>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</si>
  <si>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</si>
  <si>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</si>
  <si>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</si>
  <si>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</si>
  <si>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</si>
  <si>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</si>
  <si>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</si>
  <si>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</si>
  <si>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</si>
  <si>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</si>
  <si>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</si>
  <si>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</si>
  <si>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</si>
  <si>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</si>
  <si>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</si>
  <si>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</si>
  <si>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</si>
  <si>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</si>
  <si>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</si>
  <si>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</si>
  <si>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</si>
  <si>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</si>
  <si>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</si>
  <si>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</si>
  <si>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</si>
  <si>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</si>
  <si>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</si>
  <si>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</si>
  <si>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</si>
  <si>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</si>
  <si>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</si>
  <si>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</si>
  <si>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</si>
  <si>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</si>
  <si>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</si>
  <si>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</si>
  <si>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</si>
  <si>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</si>
  <si>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</si>
  <si>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</si>
  <si>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</si>
  <si>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</si>
  <si>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</si>
  <si>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</si>
  <si>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</si>
  <si>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</si>
  <si>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Me page nga 30.001 deri  ne 66.500 leke</t>
  </si>
  <si>
    <t>Me page nga 66.501 deri ne 84.100 leke</t>
  </si>
  <si>
    <t>Me page me te larte se 84.100 leke</t>
  </si>
  <si>
    <r>
      <t xml:space="preserve">Shenim: </t>
    </r>
    <r>
      <rPr>
        <sz val="10"/>
        <rFont val="Arial"/>
        <family val="2"/>
      </rPr>
      <t>Kjo pasqyre plotesohet edhe on-line.</t>
    </r>
  </si>
  <si>
    <t>SHOQERIA   Heko Konstruksion sh.p.k</t>
  </si>
  <si>
    <t>NIPTI             L13328401P</t>
  </si>
  <si>
    <t>I N V E N T A R I   i mallrave ne magazine</t>
  </si>
  <si>
    <t xml:space="preserve">Subjekti  </t>
  </si>
  <si>
    <t>Nipt-i</t>
  </si>
  <si>
    <t>Aktiviteti  Veprimtarise</t>
  </si>
  <si>
    <t>Telefoni</t>
  </si>
  <si>
    <t>Artikulli</t>
  </si>
  <si>
    <t>Nj/M</t>
  </si>
  <si>
    <t>Kosto</t>
  </si>
  <si>
    <t>Per Drejtimin e Subjektit</t>
  </si>
  <si>
    <t>L13328401P</t>
  </si>
  <si>
    <t>Ndertime Civile</t>
  </si>
  <si>
    <t>Subjekti</t>
  </si>
  <si>
    <t>Nipti</t>
  </si>
  <si>
    <t>Lloji automjetit</t>
  </si>
  <si>
    <t>Kapaciteti</t>
  </si>
  <si>
    <t>Targa</t>
  </si>
  <si>
    <t>Kamjon Man</t>
  </si>
  <si>
    <t>DEKLARATE</t>
  </si>
  <si>
    <t>kontabilitetit</t>
  </si>
  <si>
    <t>Hartuesi i pasqyrave finaciare eshte :</t>
  </si>
  <si>
    <t>Administratori i Shoqerise</t>
  </si>
  <si>
    <r>
      <t>Shoqeria</t>
    </r>
    <r>
      <rPr>
        <sz val="12"/>
        <rFont val="Times New Roman"/>
        <family val="1"/>
      </rPr>
      <t xml:space="preserve">       Heko Konstruksion sh.p.k</t>
    </r>
  </si>
  <si>
    <r>
      <t xml:space="preserve">Nipt-i </t>
    </r>
    <r>
      <rPr>
        <sz val="12"/>
        <rFont val="Times New Roman"/>
        <family val="1"/>
      </rPr>
      <t xml:space="preserve">           L13328401P</t>
    </r>
  </si>
  <si>
    <t xml:space="preserve">Z.  Astrit Avdiaj  </t>
  </si>
  <si>
    <t>3  Huat dhe parapagimet</t>
  </si>
  <si>
    <t>&gt;  Detyrime tatimore per Tatim Fitimin</t>
  </si>
  <si>
    <t>&gt;  Detyrime tatimore per TAP -in</t>
  </si>
  <si>
    <t>&gt;  Detyrime tatimore per TVSH-ne</t>
  </si>
  <si>
    <t>&gt;  Detyrime tatimore per Tatimin ne Burim</t>
  </si>
  <si>
    <t>&gt;  Te drejta e detyrime ndaj Ortakeve</t>
  </si>
  <si>
    <t>&gt;  Dividente per t'u paguar</t>
  </si>
  <si>
    <t>&gt;  Debitore dhe Kreditor te tjere</t>
  </si>
  <si>
    <t>5  Provizionet afatshkurtera</t>
  </si>
  <si>
    <t>4  Grandet dhe te ardhurat e shtyra</t>
  </si>
  <si>
    <t>1  Huat afatgjata</t>
  </si>
  <si>
    <t>Astrit Avdiaj</t>
  </si>
  <si>
    <t>Emertimi dhe Forma ligjore :                                  HEKO Konstruksion sh.p.k</t>
  </si>
  <si>
    <t>&gt;  Bonot e konvertueshme</t>
  </si>
  <si>
    <t>2  Huamarrje te tjera afatgjata</t>
  </si>
  <si>
    <t>3  Provizionet afatgjata</t>
  </si>
  <si>
    <t>TOTALI  I  PASIVEVE  DHE KAPITALIT(I + III)</t>
  </si>
  <si>
    <t>PASIVET AFATSHKURTRA</t>
  </si>
  <si>
    <t>T O T A L I     I    P A S I V E V E (I + II)</t>
  </si>
  <si>
    <t>III   KAPITALI</t>
  </si>
  <si>
    <t>1  Aksionet e Pakices ( PF te konsoliduara)</t>
  </si>
  <si>
    <t>2  Kapitali i aksioniereve te shoqerise meme (PF te konsoliduara)</t>
  </si>
  <si>
    <t>3  Kapitali aksionar</t>
  </si>
  <si>
    <t>4  Primi aksionit</t>
  </si>
  <si>
    <t>5  Njesite ose aksionet e thesarit (Negative)</t>
  </si>
  <si>
    <t>6  Rezerva statutore</t>
  </si>
  <si>
    <t>7  Rezerva Ligjore</t>
  </si>
  <si>
    <t>8  Rezerva te Tjera</t>
  </si>
  <si>
    <t>9  Fitimet e pa shperndara</t>
  </si>
  <si>
    <t>10  Fitime (humbja) e vitit financiar</t>
  </si>
  <si>
    <t>AKTIVET  AFATSHKURTRA</t>
  </si>
  <si>
    <t>II  AKTIVET  AFATGJATA</t>
  </si>
  <si>
    <t>Pershkrimi i  Elementeve</t>
  </si>
  <si>
    <t>Ndryshimet ne inventarin te produkteve te gatshem dhe prodhimit ne proces</t>
  </si>
  <si>
    <t>Amortizimet dhe zhvleresimet</t>
  </si>
  <si>
    <t>Totali i Shpenzimeve  (shumat 4-7)</t>
  </si>
  <si>
    <t>Fitimi (humbja ) nga veprimtarite kryesore (1+2+/-3-8)</t>
  </si>
  <si>
    <t>Te ardhurat dhe shpenzimet financiare</t>
  </si>
  <si>
    <t>122  Te ardhurat dhe shpenzimet nga interesi</t>
  </si>
  <si>
    <t>121.0  Te ardhurat dhe shpenzimet Financiare nga investimet e tjera afatgjata</t>
  </si>
  <si>
    <t>123  Fitimet (humbjet) nga kursi kembimit</t>
  </si>
  <si>
    <t>124  Te ardhura dhe shpenzime te tjera financiare</t>
  </si>
  <si>
    <t>Fitimi (humbja) para tatimit  (9+/-13)</t>
  </si>
  <si>
    <t>Fitimi (Humbja) neto e vitit financiar (14-15)</t>
  </si>
  <si>
    <t>Elementet e pasqyrave te konsoliduara</t>
  </si>
  <si>
    <t>&gt;  Detyrime per Sigurime shoq. e shendet.</t>
  </si>
  <si>
    <t>&gt;  Hua,bono dhe detyrime nga qera financiare</t>
  </si>
  <si>
    <t>&gt;Aksione dhe pjesmarrje te tjera ne njesi te kontroll.</t>
  </si>
  <si>
    <t>(Bazuar ne klasifikimin e shpenzimeve sipas natyres)</t>
  </si>
  <si>
    <t>Shpenzimet e sigurimeve shoq. e shendet.</t>
  </si>
  <si>
    <t xml:space="preserve">                        Pagat e personelit</t>
  </si>
  <si>
    <t>Kodi Reference</t>
  </si>
  <si>
    <t>Aksione thesari</t>
  </si>
  <si>
    <t>Fitimi pashperndare</t>
  </si>
  <si>
    <t>A</t>
  </si>
  <si>
    <t>B</t>
  </si>
  <si>
    <t>Dividentet e paguar</t>
  </si>
  <si>
    <t>Rritja e rezerves ne kapital</t>
  </si>
  <si>
    <t>Emetimi aksioneve</t>
  </si>
  <si>
    <t>Nje pasqyre e pa konsoliduar</t>
  </si>
  <si>
    <t>REZULTATI   TATIMORE                               Ne leke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</si>
  <si>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</si>
  <si>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</si>
  <si>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</si>
  <si>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</si>
  <si>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</si>
  <si>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</si>
  <si>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</si>
  <si>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</si>
  <si>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</si>
  <si>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</si>
  <si>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</si>
  <si>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</si>
  <si>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</si>
  <si>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</si>
  <si>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</si>
  <si>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</si>
  <si>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</si>
  <si>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</si>
  <si>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</si>
  <si>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</si>
  <si>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</si>
  <si>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</si>
  <si>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</si>
  <si>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</si>
  <si>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</si>
  <si>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</si>
  <si>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</si>
  <si>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</si>
  <si>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</si>
  <si>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</si>
  <si>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</si>
  <si>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</si>
  <si>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</si>
  <si>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</si>
  <si>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</si>
  <si>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</si>
  <si>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</si>
  <si>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</si>
  <si>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</si>
  <si>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</si>
  <si>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</si>
  <si>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</si>
  <si>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</si>
  <si>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</si>
  <si>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</si>
  <si>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</si>
  <si>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</si>
  <si>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</si>
  <si>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</si>
  <si>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</si>
  <si>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</si>
  <si>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</si>
  <si>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</si>
  <si>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</si>
  <si>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</si>
  <si>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</si>
  <si>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</si>
  <si>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</si>
  <si>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</si>
  <si>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</si>
  <si>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Pozicioni me 31,12,2011</t>
  </si>
  <si>
    <t>NIPT-I                                                                      L13328401P</t>
  </si>
  <si>
    <t>Adresa e Selise:                                                        Portez  Fier</t>
  </si>
  <si>
    <t>Data e Krijimit                              23/09/2011</t>
  </si>
  <si>
    <t>Nr. i  Rregjistrimit Tregetar          SN-131723-09-11</t>
  </si>
  <si>
    <t>Veprimtaria Kryesore :    Ndertime Civile, turistike,industriale,Rikostruksione ,</t>
  </si>
  <si>
    <t>ndertim banesash, rrugesh,ujesjellsa , punime germim dheu ,muratur me beton etj</t>
  </si>
  <si>
    <t>V i t i      2012</t>
  </si>
  <si>
    <t>Periudha Kontabel e Paqyrave Financiare       Nga  01.01.2012</t>
  </si>
  <si>
    <t xml:space="preserve">                                                                          Deri    31.12.2012</t>
  </si>
  <si>
    <t>Data e mbylljes se Pasqyrave Financiare                    15.02.2013</t>
  </si>
  <si>
    <t>Pasqyra   Financiare te Vitit 2012</t>
  </si>
  <si>
    <t>Pasqyra  e te Ardhurave dhe Shpenzimeve 2012</t>
  </si>
  <si>
    <t>Pasqyra e Flukseve Monetare :Metoda  Direkte 2012</t>
  </si>
  <si>
    <t>Pasqyra e ndryshimeve te Kapitalit   2012</t>
  </si>
  <si>
    <t>PASQYRAT FINANCIARE TE  USHTRIMIT KONTABEL  2012</t>
  </si>
  <si>
    <t>Shënime për pasqyrat financiare</t>
  </si>
  <si>
    <t>Për Periudhen 01 Janar 2012-31 Dhjetor 2012</t>
  </si>
  <si>
    <t>(Të gjitha balancat janë në lekë)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</si>
  <si>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</si>
  <si>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</si>
  <si>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</si>
  <si>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</si>
  <si>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</si>
  <si>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</si>
  <si>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</si>
  <si>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</si>
  <si>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</si>
  <si>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</si>
  <si>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Standartet Kombetare te Kontabilitetit ne Shqiperi.(SKK 2; 49)</t>
  </si>
  <si>
    <t xml:space="preserve">     Baza e pergatitjes se PF : Te drejtat dhe detyrimet e konstatuara.(SSK 1, 35) </t>
  </si>
  <si>
    <t>Të ardhurat dhe shpenzimet njihen sipas kontabilitetit të të drejtave të konstatuara.Të ardhurat nga shitja e mallrave dhe produkteve  njihen kur i janë kaluar blerësit të gjitha rreziqet dhe përfitimet, maten me besueshmëri dhe ka  siguri te mjaftushme ne marrjen e perfitimeve. Të ardhurat nga kryerja e shërbimeve njihen në varësi të fazës, në të cilën ndodhet  kryerja e shërbimit në datën e bilancit dhe ardhurat dhe shpenzimet që lidhen me shërbimin mund të përllogaritet me besueshmëri.Të ardhurat vlerësohen me vlerën e drejtë të shumës së arkëtuar ose të arkëtueshme, duke marrë parasysh shumën e skontimeve ose rabatet e ofruara. Shpenzimet njihen atehere kur ato sigurohen prej te treteve dhe ne te njejtin ushtrim  kontabel me te ardhurat e lidhura.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</si>
  <si>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</si>
  <si>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</si>
  <si>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</si>
  <si>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</si>
  <si>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</si>
  <si>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</si>
  <si>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</si>
  <si>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</si>
  <si>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</si>
  <si>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</si>
  <si>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</si>
  <si>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</si>
  <si>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</si>
  <si>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</si>
  <si>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</si>
  <si>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</si>
  <si>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</si>
  <si>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</si>
  <si>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</si>
  <si>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</si>
  <si>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</si>
  <si>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</si>
  <si>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</si>
  <si>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</si>
  <si>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r>
      <t>Mjetet monetare</t>
    </r>
    <r>
      <rPr>
        <sz val="10"/>
        <rFont val="Arial"/>
        <family val="2"/>
      </rPr>
      <t xml:space="preserve"> ne arke dhe ne banke jane vleresuar me Vleren e Drejte( SKK 3)</t>
    </r>
  </si>
  <si>
    <t>Monedhat e huaja jane vleresuar ne monedhen leke ne fund te periudhes me Kursin Zyrtar</t>
  </si>
  <si>
    <t xml:space="preserve">Kurset e Kembimit me 31.12.2012 eshte 1 euro=140 leke </t>
  </si>
  <si>
    <t>Shoqeria ka operuar me Raiffaisen Bank, BKT, Alpha Bank dhe Tirana Bank.Gjendja e bankave ne dt</t>
  </si>
  <si>
    <t>31.12.2012 eshte ne vleren 3,593,541 leke , ndersa gjendja e likujditeteve ne arke eshte 152,651 leke.</t>
  </si>
  <si>
    <r>
      <t>Aktive te tjere financiare</t>
    </r>
    <r>
      <rPr>
        <sz val="10"/>
        <rFont val="Arial"/>
        <family val="2"/>
      </rPr>
      <t xml:space="preserve"> jane rregjistruar ne bilace me koston e amortizuar(SKK 3)</t>
    </r>
  </si>
  <si>
    <t>(Ne pergjithesi eshte e barabarte me vleren nominale te kerkeses per arketim minus zhvleresimin)</t>
  </si>
  <si>
    <t xml:space="preserve">Gjendja e kerkesave per arketim ne fund te vitit eshte ne vleren 3,854,207 leke shume e cila eshte e </t>
  </si>
  <si>
    <t xml:space="preserve">rakorduar me perfaqesuesit e klientit. Ne aktive te tjera financiare kemi zerin TVSH ne shumen 116,432 leke. </t>
  </si>
  <si>
    <t>dhe shumen 25,003 leke e cila perfaqeson parapagime ndaj furnitoreve.</t>
  </si>
  <si>
    <r>
      <t>Inventari</t>
    </r>
    <r>
      <rPr>
        <sz val="10"/>
        <rFont val="Arial"/>
        <family val="2"/>
      </rPr>
      <t xml:space="preserve">  Per percaktimin e kostos se inventareve eshte zgjedhur metoda e mesatares se ponderuar </t>
    </r>
  </si>
  <si>
    <t xml:space="preserve">per te gjithe periudhen (SKK 4: 15) dhe inventari eshte vleresuar me koston e marrjes(cmim blerje+kosto </t>
  </si>
  <si>
    <t xml:space="preserve">shoqeruese. Gjendja e inventarit te lendeve te para ne magazine perbehet ne shumen 134,346 leke dhe </t>
  </si>
  <si>
    <t>nga inventari I imet ne shumen 34,600 leke .</t>
  </si>
  <si>
    <t>Aktivet Afatgjate Materiale</t>
  </si>
  <si>
    <t xml:space="preserve">Vleresimi fillestar i nje elementi te AAM qe ploteson kriteret per njohje si aktiv ne bilanc </t>
  </si>
  <si>
    <t>eshte vleresuar me kosto. (SKK 5; 11)</t>
  </si>
  <si>
    <t>Per vleresimin e mjetit te blere me qera financiare eshte perdorur Vlera e drejte (SKK 7)</t>
  </si>
  <si>
    <t>Per prodhimin ose krijimin e AAM kur kjo financohet nga nje hua,kostot e huamarrjes (dhe</t>
  </si>
  <si>
    <t>interesat) eshte metoda e kapitalizimit ne koston e aktivit per periudhen e investimit.(SKK 5: 16)</t>
  </si>
  <si>
    <t xml:space="preserve">Per vleresimi i mepaseshem i AAM eshte zgjedhur modeli i kostos duke i paraqitur ne </t>
  </si>
  <si>
    <t>bilanc me kosto minus amortizimin e akumuluar. (SKK 5; 21)</t>
  </si>
  <si>
    <t>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</si>
  <si>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</si>
  <si>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</si>
  <si>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fuqi.</t>
  </si>
  <si>
    <t>Aktivet afatgjate Materiale ne dt 31.12.2012 paraqiten ne vlere 36,552,243 leke e cila ndahet :</t>
  </si>
  <si>
    <t>Toka ne vleren 6,360,000 leke , Ndertesa ne vleren 22,317,500 leke , Makineri e pajisje ne vleren 7,553,944</t>
  </si>
  <si>
    <t>leke dhe aktive te tjera afatgjta materiale ne vleren 290,799 leke .</t>
  </si>
  <si>
    <r>
      <t>Huat dhe obligacionet afatshkutra</t>
    </r>
    <r>
      <rPr>
        <sz val="10"/>
        <rFont val="Arial"/>
        <family val="2"/>
      </rPr>
      <t xml:space="preserve"> jane vleresuar me koston e amortizuar (SKK 3)</t>
    </r>
  </si>
  <si>
    <t>Huat dhe Parapagimet jane vleresuar me koston e amortizuar (SKK 3)</t>
  </si>
  <si>
    <t xml:space="preserve">Llogaria te pagueshme ndaj furnitoreve ne dt31.12.2012 eshte ne vleren 1,406,668 leke , Detyrimet per Sig </t>
  </si>
  <si>
    <t xml:space="preserve">shoqerore jane ne vleren 67,518 leke , Detyrimet tatimore per TAP jane ne vleren 17,200 leke .Detyrimet </t>
  </si>
  <si>
    <t>tatimore per tatim fitimin jane ne vleren 602,905 leke dhe llogaria debitore e kreditore te tjere eshte ne vleren</t>
  </si>
  <si>
    <t xml:space="preserve">6,310,000 leke </t>
  </si>
  <si>
    <t>Huat afatgjata jane vleresuar me koston e amortizuar (SKK 3)</t>
  </si>
  <si>
    <t>Per kontabilizimin e qerase financiare eshte perodorur  ( SKK 7)</t>
  </si>
  <si>
    <t>Shitjet Neto Te ardhurat e perfituara nga shitja e produkteve,mallrave dhe sherbimeve gjate periudhes</t>
  </si>
  <si>
    <t>kontable jane vleresuar sipas SKK 8 te ardhurat</t>
  </si>
  <si>
    <t>Te ardhura teTjera ;jane te ardhura qe perftohen jo rregullisht gjate veprimtarise normale</t>
  </si>
  <si>
    <r>
      <t xml:space="preserve">Kapitali </t>
    </r>
    <r>
      <rPr>
        <sz val="10"/>
        <rFont val="Arial"/>
        <family val="2"/>
      </rPr>
      <t xml:space="preserve">perbehet ne vleren 36,028,732 leke e cili ndahet </t>
    </r>
    <r>
      <rPr>
        <b/>
        <sz val="10"/>
        <rFont val="Arial"/>
        <family val="2"/>
      </rPr>
      <t>:</t>
    </r>
  </si>
  <si>
    <t xml:space="preserve">Kapitali aksioner ne vleren 29,060,000 leke , rezerva te tjera nga viti i kaluar ne vleren 12,588 leke dhe </t>
  </si>
  <si>
    <t>fitimi I vitit finacir ne vleren 6,956,144 leke .</t>
  </si>
  <si>
    <r>
      <t xml:space="preserve">Transaksionet në monedhë të huaj </t>
    </r>
    <r>
      <rPr>
        <sz val="10"/>
        <rFont val="Arial"/>
        <family val="2"/>
      </rPr>
      <t>konvertohen në lekë, me kursin zyrtar të këmbimit të Bankës në datën e kryerjes së transaksionit. Në çdo datë bilanci,zërat monetarë të bilancit të shprehur në monedhë të huaj rivlerësohen me kursin zyrtar të këmbimit të në datën e bilancit. Zërat jomonetarë, të shprehur në monedhë të huaj, maten në termat e kostos historike dhe nuk rivlerësohen. Fitimi ose humbja e pa realizuar nga ndryshimi i kurseve të këmbimit njihet në pasqyrën e të ardhurave dhe shpenzimeve.</t>
    </r>
  </si>
  <si>
    <t xml:space="preserve">Monedhat e huaja </t>
  </si>
  <si>
    <t>Transaksionet në monedhë të huaj konvertohen në lekë, me kursin zyrtar të këmbimit të Bankës në datën e kryerjes së transaksionit. Në çdo datë bilanci,zërat monetarë të bilancit të shprehur në monedhë të huaj rivlerësohen me kursin zyrtar të këmbimit të në datën e bilancit. Zërat jomonetarë, të shprehur në monedhë të huaj, maten në termat e kostos historike dhe nuk rivlerësohen. Fitimi ose humbja e pa realizuar nga ndryshimi i kurseve të këmbimit njihet në pasqyrën e të ardhurave dhe shpenzimeve.</t>
  </si>
  <si>
    <t>Tatimin mbi fitimin</t>
  </si>
  <si>
    <t xml:space="preserve">Shpenzimi per tatimin mbi fitimin perfaqson shumen e tatimit per tu paguar per vitin ushtrimor.Tatim fitimi i pagueshem per vitin aktual bazohet mbi fitimin e tatueshem i cili  ndryshon nga fitimi tregetar qe raportohet ne pasqyren e te ardhurave dhe shpenzimeve, sepse korrektohet  nga  shpenzimet  e panjohura sipas legjislacionit fiskal. Norma aktuale e tatimit mbi fitimin per ushtrimin 2012 eshte 10 % </t>
  </si>
  <si>
    <t>Kërkesat për t’u arkëtuar</t>
  </si>
  <si>
    <t>Kërkesat për t’u arkëtuar, të ardhurat e konstatuara dhe llogari të tjera afatshkurtra dhe afatgjata, për t’u arkëtuar në parà regjistrohen në bilanc me kosto të amortizuar. Kostoja e amortizuar e kërkesave për t'u arkëtuar afatshkurtra, në përgjithësi është e barabartë me vlerën e tyre nominale (minus provizionet e krijuara për rënie në vlerë), kështu që kërkesat afatshkurtra regjistrohen në bilanc me vlerën e tyre neto të realizueshme (e cila  raportohet, për shembull në një faturë, kontratë ose dokument tjetër).</t>
  </si>
  <si>
    <t>Pasivet  financiare</t>
  </si>
  <si>
    <t>Huat e marra, furnitorët, shpenzimet e konstatuara dhe huamarrje të tjera afatshkurtra dhe afatgjata, për t’u shlyer në parà, në përgjithësi, mbahen me koston e amortizuar në bilanc. Kostoja e amortizuar e pasiveve financiare afatshkurtra, në përgjithësi, është e barabartë me vlerën e tyre nominale; kështu që pasivet  financiare afatshkurtra mbahen në bilanc në vlerën e tyre neto të realizueshme (për shembull, të raportuar në një faturë, kontratë ose dokument tjetër).</t>
  </si>
  <si>
    <t xml:space="preserve">Aktivet Afate Gjata Materiale </t>
  </si>
  <si>
    <t xml:space="preserve">Aktivet afatgjata materiale(AAM-të) bazohen ne modelin e kostos. Në bilanc, një element i AAM-së paraqitet me kosto minus amortizimin e akumuluar dhe ndonjë humbje të akumuluar nga zhvlerësimi. Në se vlera kontabël e një aktivi afatgjatë material rritet, si rezultat i rivlerësimit, kjo rritje kreditohet drejtpërdrejt në kapitalet e veta nën zërin “tepricë nga rivlerësimi”. Nëse vlera kontabël e një aktivi afatgjatë material zvogëlohet, si rezultat i rivlerësimit, ky zvogëlim njihet si shpenzim në pasqyrën e të ardhurave dhe shpenzimeve. Amortizimi eshte llogaritur mbi bazen e metodes lineare per ndertesat dhe mbi bazen e vleren se mbetur per pjesen tjeter te aktiveve te qendrueshme. Normat e perdorura jane ne ndertesa 5 % te vleres fillestare dhe per aktivet e tjera 20% te vleres se mbetur. </t>
  </si>
  <si>
    <t xml:space="preserve">Gjendjet e inventaret </t>
  </si>
  <si>
    <t xml:space="preserve">Vleresimi ne hyrje i inventareve behet me cmimet e blerjes dhe ne rastet kur eshte e aplikueshme u shtohen kostot e shkaktuara per te sjelle inventaret ne kushte magazinimi. Gjendjet e inventarit ne  pasqyrat financiaret paraqiten me kostot e blerjeve te fundit te ushtrimitt qe nga drejtimi eshte çmuar si vlera neto te realizueshme. </t>
  </si>
  <si>
    <t>Ne marrjen ne konsiderate te çdo transaksione dhe marredhenie te mundeshme, jo thjesht  formen ligjore te tyre , veç huase se marre nga ortaku  nuk ka transaksione te tjera me palet e lidhura.</t>
  </si>
  <si>
    <t>Asnje ngjarje e rendesishme nuk ka ndodhur pas dates se miratimit te pasqyrave financiare.</t>
  </si>
  <si>
    <t>Shifrat krahasuese</t>
  </si>
  <si>
    <t xml:space="preserve">Shifrat krahasuese  te deklaruara ne pasqyrat financiare 2012 jane riklasifikuar per tu pershtatur prezantimit  te pasqyrave financiare te  vitit actual, te cilat jane ndertuar sipas SNK-ve qe aplikohen per here te para dhe ne menyre prospektive.(shih shenimin nr.2)
</t>
  </si>
  <si>
    <r>
      <t>1.</t>
    </r>
    <r>
      <rPr>
        <b/>
        <sz val="10"/>
        <rFont val="Times New Roman"/>
        <family val="1"/>
      </rPr>
      <t xml:space="preserve">       </t>
    </r>
    <r>
      <rPr>
        <b/>
        <u val="single"/>
        <sz val="10"/>
        <rFont val="Arial Narrow"/>
        <family val="2"/>
      </rPr>
      <t>Transaksione te paleve te lidhura</t>
    </r>
  </si>
  <si>
    <r>
      <t>2.</t>
    </r>
    <r>
      <rPr>
        <b/>
        <sz val="10"/>
        <rFont val="Times New Roman"/>
        <family val="1"/>
      </rPr>
      <t xml:space="preserve">       </t>
    </r>
    <r>
      <rPr>
        <b/>
        <u val="single"/>
        <sz val="10"/>
        <rFont val="Arial Narrow"/>
        <family val="2"/>
      </rPr>
      <t>Ngjarjet pas dates se bilancit dhe vazhdimesia e shfrytezimit</t>
    </r>
  </si>
  <si>
    <t>Kurset e këmbimit, të përdorura nga shoqeria për monedhat e huaja më kryesore, më 31.12.2012 jane 1 euro=140  leke .</t>
  </si>
  <si>
    <t>Aktivet Afatgjata Materiale  me vlere fillestare   2012</t>
  </si>
  <si>
    <t>31/12/2012</t>
  </si>
  <si>
    <t>Amortizimi A.A.Materiale   2012</t>
  </si>
  <si>
    <t>Vlera Kontabel Neto e A.A.Materiale  2012</t>
  </si>
  <si>
    <t>Viti 2012</t>
  </si>
  <si>
    <t>Te punesuar mesatarisht per vitin 2010:</t>
  </si>
  <si>
    <t>Me page nga 21.001 deri ne 30.000 leke</t>
  </si>
  <si>
    <t>31.12.2012</t>
  </si>
  <si>
    <t>Stabilizant</t>
  </si>
  <si>
    <t>Çakull</t>
  </si>
  <si>
    <t>Rere Bit</t>
  </si>
  <si>
    <t>Inventari automjeteve ne pronesi te subjektit   2012</t>
  </si>
  <si>
    <t>32 tone</t>
  </si>
  <si>
    <t>Eskavator</t>
  </si>
  <si>
    <t>Buldozer</t>
  </si>
  <si>
    <t>Rimorkio</t>
  </si>
  <si>
    <t>AAR890</t>
  </si>
  <si>
    <t>AA352DN</t>
  </si>
  <si>
    <t>Rimorkiator</t>
  </si>
  <si>
    <t>ABR067</t>
  </si>
  <si>
    <t>Rul i Vogel</t>
  </si>
  <si>
    <r>
      <t xml:space="preserve">Deklaroj  se </t>
    </r>
    <r>
      <rPr>
        <b/>
        <sz val="12"/>
        <rFont val="Times New Roman"/>
        <family val="1"/>
      </rPr>
      <t>Shoqeria</t>
    </r>
    <r>
      <rPr>
        <sz val="12"/>
        <rFont val="Times New Roman"/>
        <family val="1"/>
      </rPr>
      <t xml:space="preserve">  Heko Konstruksion sh.p.k  me </t>
    </r>
    <r>
      <rPr>
        <b/>
        <sz val="12"/>
        <rFont val="Times New Roman"/>
        <family val="1"/>
      </rPr>
      <t>NIPT</t>
    </r>
    <r>
      <rPr>
        <sz val="12"/>
        <rFont val="Times New Roman"/>
        <family val="1"/>
      </rPr>
      <t xml:space="preserve">  L13328401P me administrator</t>
    </r>
  </si>
  <si>
    <t xml:space="preserve">ka hartuar pasqyrat financiare te vitit 2012 konform standarteve kombetare te </t>
  </si>
  <si>
    <r>
      <t xml:space="preserve">Z.   Zalo MUKAJ </t>
    </r>
    <r>
      <rPr>
        <sz val="12"/>
        <rFont val="Times New Roman"/>
        <family val="1"/>
      </rPr>
      <t xml:space="preserve">  kontabel i miratuar  me NIPT-i  </t>
    </r>
    <r>
      <rPr>
        <u val="single"/>
        <sz val="12"/>
        <rFont val="Times New Roman"/>
        <family val="1"/>
      </rPr>
      <t>L 22524401 I</t>
    </r>
    <r>
      <rPr>
        <sz val="12"/>
        <rFont val="Times New Roman"/>
        <family val="1"/>
      </rPr>
      <t xml:space="preserve"> </t>
    </r>
  </si>
  <si>
    <t>Date 15/02/2013</t>
  </si>
  <si>
    <t>Pozicioni me 31,12,2012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</si>
</sst>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\ _г_р_н_._-;\-* #,##0\ _г_р_н_._-;_-* &quot;-&quot;??\ _г_р_н_._-;_-@_-"/>
    <numFmt numFmtId="166" formatCode="_(* #,##0.0_);_(* \(#,##0.0\);_(* &quot;-&quot;??_);_(@_)"/>
    <numFmt numFmtId="167" formatCode="0.00000"/>
    <numFmt numFmtId="168" formatCode="0.0000"/>
    <numFmt numFmtId="169" formatCode="0.000"/>
    <numFmt numFmtId="170" formatCode="0.0"/>
    <numFmt numFmtId="171" formatCode="_-* #,##0.0\ _г_р_н_._-;\-* #,##0.0\ _г_р_н_._-;_-* &quot;-&quot;??\ _г_р_н_._-;_-@_-"/>
    <numFmt numFmtId="172" formatCode="_-* #,##0.00\ _г_р_н_._-;\-* #,##0.00\ _г_р_н_._-;_-* &quot;-&quot;??\ _г_р_н_._-;_-@_-"/>
    <numFmt numFmtId="173" formatCode="_(* #,##0.0_);_(* \(#,##0.0\);_(* &quot;-&quot;?_);_(@_)"/>
    <numFmt numFmtId="174" formatCode="_(* #,##0.000_);_(* \(#,##0.000\);_(* &quot;-&quot;??_);_(@_)"/>
    <numFmt numFmtId="175" formatCode="_(* #,##0.0000_);_(* \(#,##0.0000\);_(* &quot;-&quot;??_);_(@_)"/>
    <numFmt numFmtId="176" formatCode="0.0%"/>
    <numFmt numFmtId="177" formatCode="0.000%"/>
    <numFmt numFmtId="178" formatCode="_(* #,##0.000_);_(* \(#,##0.000\);_(* &quot;-&quot;???_);_(@_)"/>
    <numFmt numFmtId="179" formatCode="#,##0.0"/>
    <numFmt numFmtId="180" formatCode="_ * #,##0_ ;_ * \-#,##0_ ;_ * &quot;-&quot;??_ ;_ @_ "/>
    <numFmt numFmtId="181" formatCode="_(* #,##0_);_(* \(#,##0\);_(* &quot;-&quot;?_);_(@_)"/>
    <numFmt numFmtId="182" formatCode="#,##0.000"/>
    <numFmt numFmtId="183" formatCode="_(* #,##0.00000_);_(* \(#,##0.00000\);_(* &quot;-&quot;??_);_(@_)"/>
    <numFmt numFmtId="184" formatCode="_(* #,##0.000000_);_(* \(#,##0.000000\);_(* &quot;-&quot;??_);_(@_)"/>
    <numFmt numFmtId="185" formatCode="_-* #,##0.00_L_e_k_-;\-* #,##0.00_L_e_k_-;_-* &quot;-&quot;??_L_e_k_-;_-@_-"/>
  </numFmts>
  <fonts count="65">
    <font>
      <sz val="10"/>
      <name val="Arial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8"/>
      <name val="Times New Roman"/>
      <family val="1"/>
    </font>
    <font>
      <sz val="14"/>
      <name val="Times New Roman"/>
      <family val="1"/>
    </font>
    <font>
      <b/>
      <sz val="8"/>
      <color indexed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Times New Roman"/>
      <family val="1"/>
    </font>
    <font>
      <b/>
      <sz val="16"/>
      <name val="Times New Roman"/>
      <family val="1"/>
    </font>
    <font>
      <b/>
      <u val="single"/>
      <sz val="11"/>
      <name val="Times New Roman"/>
      <family val="1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Bangle"/>
      <family val="0"/>
    </font>
    <font>
      <b/>
      <u val="single"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u val="single"/>
      <sz val="12"/>
      <name val="Times New Roman"/>
      <family val="1"/>
    </font>
    <font>
      <i/>
      <sz val="8"/>
      <name val="Arial"/>
      <family val="2"/>
    </font>
    <font>
      <b/>
      <u val="single"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7"/>
      <name val="Arial Narrow"/>
      <family val="2"/>
    </font>
    <font>
      <b/>
      <sz val="10"/>
      <color indexed="18"/>
      <name val="Arial"/>
      <family val="2"/>
    </font>
    <font>
      <b/>
      <sz val="10"/>
      <name val="Century Gothic"/>
      <family val="2"/>
    </font>
    <font>
      <b/>
      <u val="single"/>
      <sz val="1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slantDashDot"/>
      <right style="slantDashDot"/>
      <top style="slantDashDot"/>
      <bottom>
        <color indexed="63"/>
      </bottom>
    </border>
    <border>
      <left style="slantDashDot"/>
      <right style="slantDashDot"/>
      <top>
        <color indexed="63"/>
      </top>
      <bottom>
        <color indexed="63"/>
      </bottom>
    </border>
    <border>
      <left style="slantDashDot"/>
      <right style="slantDashDot"/>
      <top>
        <color indexed="63"/>
      </top>
      <bottom style="slantDashDot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0" fillId="23" borderId="7" applyNumberFormat="0" applyFont="0" applyAlignment="0" applyProtection="0"/>
    <xf numFmtId="0" fontId="45" fillId="20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164" fontId="10" fillId="0" borderId="0" xfId="42" applyNumberFormat="1" applyFont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8" fillId="0" borderId="0" xfId="0" applyFont="1" applyAlignment="1">
      <alignment/>
    </xf>
    <xf numFmtId="0" fontId="11" fillId="0" borderId="0" xfId="0" applyFont="1" applyAlignment="1">
      <alignment/>
    </xf>
    <xf numFmtId="0" fontId="1" fillId="24" borderId="10" xfId="0" applyFont="1" applyFill="1" applyBorder="1" applyAlignment="1">
      <alignment horizontal="left"/>
    </xf>
    <xf numFmtId="0" fontId="8" fillId="24" borderId="10" xfId="0" applyFont="1" applyFill="1" applyBorder="1" applyAlignment="1">
      <alignment/>
    </xf>
    <xf numFmtId="164" fontId="9" fillId="24" borderId="10" xfId="42" applyNumberFormat="1" applyFont="1" applyFill="1" applyBorder="1" applyAlignment="1">
      <alignment/>
    </xf>
    <xf numFmtId="0" fontId="1" fillId="24" borderId="10" xfId="0" applyFont="1" applyFill="1" applyBorder="1" applyAlignment="1">
      <alignment/>
    </xf>
    <xf numFmtId="164" fontId="2" fillId="24" borderId="10" xfId="42" applyNumberFormat="1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left"/>
    </xf>
    <xf numFmtId="164" fontId="4" fillId="24" borderId="10" xfId="42" applyNumberFormat="1" applyFont="1" applyFill="1" applyBorder="1" applyAlignment="1">
      <alignment/>
    </xf>
    <xf numFmtId="0" fontId="20" fillId="0" borderId="0" xfId="0" applyFont="1" applyAlignment="1">
      <alignment/>
    </xf>
    <xf numFmtId="164" fontId="8" fillId="24" borderId="10" xfId="42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23" fillId="0" borderId="0" xfId="0" applyFont="1" applyAlignment="1">
      <alignment/>
    </xf>
    <xf numFmtId="164" fontId="3" fillId="24" borderId="10" xfId="42" applyNumberFormat="1" applyFont="1" applyFill="1" applyBorder="1" applyAlignment="1">
      <alignment horizontal="center"/>
    </xf>
    <xf numFmtId="164" fontId="1" fillId="24" borderId="10" xfId="42" applyNumberFormat="1" applyFont="1" applyFill="1" applyBorder="1" applyAlignment="1">
      <alignment/>
    </xf>
    <xf numFmtId="164" fontId="3" fillId="24" borderId="10" xfId="42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3" fillId="24" borderId="10" xfId="0" applyFont="1" applyFill="1" applyBorder="1" applyAlignment="1">
      <alignment wrapText="1"/>
    </xf>
    <xf numFmtId="164" fontId="20" fillId="24" borderId="10" xfId="42" applyNumberFormat="1" applyFont="1" applyFill="1" applyBorder="1" applyAlignment="1">
      <alignment/>
    </xf>
    <xf numFmtId="164" fontId="9" fillId="0" borderId="10" xfId="42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24" borderId="10" xfId="0" applyFont="1" applyFill="1" applyBorder="1" applyAlignment="1">
      <alignment horizontal="left"/>
    </xf>
    <xf numFmtId="0" fontId="6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right"/>
    </xf>
    <xf numFmtId="0" fontId="8" fillId="24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right" wrapText="1"/>
    </xf>
    <xf numFmtId="0" fontId="3" fillId="24" borderId="10" xfId="0" applyFont="1" applyFill="1" applyBorder="1" applyAlignment="1">
      <alignment horizontal="center" wrapText="1"/>
    </xf>
    <xf numFmtId="164" fontId="3" fillId="24" borderId="10" xfId="0" applyNumberFormat="1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right"/>
    </xf>
    <xf numFmtId="0" fontId="1" fillId="24" borderId="10" xfId="0" applyFont="1" applyFill="1" applyBorder="1" applyAlignment="1">
      <alignment horizontal="right"/>
    </xf>
    <xf numFmtId="164" fontId="3" fillId="24" borderId="10" xfId="42" applyNumberFormat="1" applyFont="1" applyFill="1" applyBorder="1" applyAlignment="1">
      <alignment horizontal="right"/>
    </xf>
    <xf numFmtId="0" fontId="3" fillId="0" borderId="10" xfId="0" applyFont="1" applyFill="1" applyBorder="1" applyAlignment="1" quotePrefix="1">
      <alignment horizontal="center"/>
    </xf>
    <xf numFmtId="0" fontId="3" fillId="0" borderId="10" xfId="0" applyFont="1" applyFill="1" applyBorder="1" applyAlignment="1">
      <alignment horizontal="left" wrapText="1"/>
    </xf>
    <xf numFmtId="164" fontId="3" fillId="0" borderId="10" xfId="42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0" fontId="6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horizontal="right"/>
    </xf>
    <xf numFmtId="0" fontId="20" fillId="24" borderId="10" xfId="0" applyFont="1" applyFill="1" applyBorder="1" applyAlignment="1">
      <alignment horizontal="left"/>
    </xf>
    <xf numFmtId="0" fontId="20" fillId="24" borderId="10" xfId="0" applyFont="1" applyFill="1" applyBorder="1" applyAlignment="1">
      <alignment horizontal="center"/>
    </xf>
    <xf numFmtId="49" fontId="16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" fillId="24" borderId="10" xfId="0" applyFont="1" applyFill="1" applyBorder="1" applyAlignment="1">
      <alignment wrapText="1"/>
    </xf>
    <xf numFmtId="164" fontId="7" fillId="0" borderId="10" xfId="42" applyNumberFormat="1" applyFont="1" applyBorder="1" applyAlignment="1">
      <alignment/>
    </xf>
    <xf numFmtId="1" fontId="10" fillId="0" borderId="0" xfId="0" applyNumberFormat="1" applyFont="1" applyAlignment="1">
      <alignment/>
    </xf>
    <xf numFmtId="166" fontId="1" fillId="24" borderId="10" xfId="42" applyNumberFormat="1" applyFont="1" applyFill="1" applyBorder="1" applyAlignment="1">
      <alignment/>
    </xf>
    <xf numFmtId="0" fontId="15" fillId="24" borderId="10" xfId="0" applyFont="1" applyFill="1" applyBorder="1" applyAlignment="1">
      <alignment horizontal="right" wrapText="1"/>
    </xf>
    <xf numFmtId="0" fontId="15" fillId="24" borderId="10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49" fontId="11" fillId="0" borderId="10" xfId="0" applyNumberFormat="1" applyFont="1" applyBorder="1" applyAlignment="1">
      <alignment horizontal="left" wrapText="1"/>
    </xf>
    <xf numFmtId="0" fontId="11" fillId="24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11" fillId="24" borderId="10" xfId="0" applyFont="1" applyFill="1" applyBorder="1" applyAlignment="1">
      <alignment horizontal="right" wrapText="1"/>
    </xf>
    <xf numFmtId="0" fontId="26" fillId="0" borderId="0" xfId="0" applyFont="1" applyAlignment="1">
      <alignment/>
    </xf>
    <xf numFmtId="0" fontId="20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164" fontId="3" fillId="0" borderId="10" xfId="42" applyNumberFormat="1" applyFont="1" applyFill="1" applyBorder="1" applyAlignment="1">
      <alignment/>
    </xf>
    <xf numFmtId="43" fontId="1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10" fontId="6" fillId="0" borderId="0" xfId="62" applyNumberFormat="1" applyFont="1" applyAlignment="1">
      <alignment/>
    </xf>
    <xf numFmtId="0" fontId="5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164" fontId="5" fillId="24" borderId="10" xfId="42" applyNumberFormat="1" applyFont="1" applyFill="1" applyBorder="1" applyAlignment="1">
      <alignment/>
    </xf>
    <xf numFmtId="0" fontId="12" fillId="24" borderId="10" xfId="0" applyFont="1" applyFill="1" applyBorder="1" applyAlignment="1">
      <alignment/>
    </xf>
    <xf numFmtId="164" fontId="12" fillId="24" borderId="10" xfId="42" applyNumberFormat="1" applyFont="1" applyFill="1" applyBorder="1" applyAlignment="1">
      <alignment/>
    </xf>
    <xf numFmtId="0" fontId="12" fillId="24" borderId="10" xfId="0" applyFont="1" applyFill="1" applyBorder="1" applyAlignment="1">
      <alignment/>
    </xf>
    <xf numFmtId="0" fontId="12" fillId="0" borderId="0" xfId="0" applyFont="1" applyAlignment="1">
      <alignment/>
    </xf>
    <xf numFmtId="0" fontId="10" fillId="24" borderId="10" xfId="0" applyFont="1" applyFill="1" applyBorder="1" applyAlignment="1">
      <alignment/>
    </xf>
    <xf numFmtId="164" fontId="10" fillId="24" borderId="10" xfId="42" applyNumberFormat="1" applyFont="1" applyFill="1" applyBorder="1" applyAlignment="1">
      <alignment/>
    </xf>
    <xf numFmtId="0" fontId="10" fillId="24" borderId="10" xfId="0" applyFont="1" applyFill="1" applyBorder="1" applyAlignment="1">
      <alignment/>
    </xf>
    <xf numFmtId="164" fontId="5" fillId="24" borderId="10" xfId="42" applyNumberFormat="1" applyFont="1" applyFill="1" applyBorder="1" applyAlignment="1">
      <alignment horizontal="center"/>
    </xf>
    <xf numFmtId="164" fontId="5" fillId="24" borderId="10" xfId="0" applyNumberFormat="1" applyFont="1" applyFill="1" applyBorder="1" applyAlignment="1">
      <alignment horizontal="center"/>
    </xf>
    <xf numFmtId="164" fontId="5" fillId="24" borderId="10" xfId="42" applyNumberFormat="1" applyFont="1" applyFill="1" applyBorder="1" applyAlignment="1">
      <alignment horizontal="right"/>
    </xf>
    <xf numFmtId="0" fontId="17" fillId="24" borderId="10" xfId="0" applyFont="1" applyFill="1" applyBorder="1" applyAlignment="1">
      <alignment/>
    </xf>
    <xf numFmtId="164" fontId="17" fillId="24" borderId="10" xfId="42" applyNumberFormat="1" applyFont="1" applyFill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3" fillId="0" borderId="0" xfId="0" applyFont="1" applyFill="1" applyAlignment="1">
      <alignment/>
    </xf>
    <xf numFmtId="164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left"/>
    </xf>
    <xf numFmtId="164" fontId="11" fillId="0" borderId="10" xfId="42" applyNumberFormat="1" applyFont="1" applyBorder="1" applyAlignment="1">
      <alignment/>
    </xf>
    <xf numFmtId="0" fontId="11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left"/>
    </xf>
    <xf numFmtId="164" fontId="11" fillId="0" borderId="10" xfId="0" applyNumberFormat="1" applyFont="1" applyBorder="1" applyAlignment="1">
      <alignment/>
    </xf>
    <xf numFmtId="0" fontId="8" fillId="24" borderId="10" xfId="0" applyFont="1" applyFill="1" applyBorder="1" applyAlignment="1">
      <alignment horizontal="right" wrapText="1"/>
    </xf>
    <xf numFmtId="0" fontId="8" fillId="24" borderId="10" xfId="0" applyFont="1" applyFill="1" applyBorder="1" applyAlignment="1">
      <alignment horizontal="center" wrapText="1"/>
    </xf>
    <xf numFmtId="0" fontId="10" fillId="24" borderId="10" xfId="0" applyFont="1" applyFill="1" applyBorder="1" applyAlignment="1" quotePrefix="1">
      <alignment horizontal="left" wrapText="1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 horizontal="left"/>
    </xf>
    <xf numFmtId="0" fontId="18" fillId="0" borderId="12" xfId="0" applyFont="1" applyBorder="1" applyAlignment="1">
      <alignment wrapText="1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31" fillId="0" borderId="12" xfId="0" applyFont="1" applyBorder="1" applyAlignment="1">
      <alignment horizontal="center"/>
    </xf>
    <xf numFmtId="164" fontId="16" fillId="0" borderId="0" xfId="0" applyNumberFormat="1" applyFont="1" applyAlignment="1">
      <alignment/>
    </xf>
    <xf numFmtId="164" fontId="19" fillId="0" borderId="0" xfId="0" applyNumberFormat="1" applyFont="1" applyAlignment="1">
      <alignment horizontal="center"/>
    </xf>
    <xf numFmtId="10" fontId="6" fillId="0" borderId="0" xfId="62" applyNumberFormat="1" applyFont="1" applyFill="1" applyAlignment="1">
      <alignment/>
    </xf>
    <xf numFmtId="164" fontId="3" fillId="0" borderId="0" xfId="0" applyNumberFormat="1" applyFont="1" applyAlignment="1">
      <alignment/>
    </xf>
    <xf numFmtId="43" fontId="7" fillId="0" borderId="0" xfId="42" applyFont="1" applyAlignment="1">
      <alignment/>
    </xf>
    <xf numFmtId="0" fontId="27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14" fontId="0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16" xfId="44" applyNumberFormat="1" applyBorder="1" applyAlignment="1">
      <alignment/>
    </xf>
    <xf numFmtId="0" fontId="12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14" xfId="44" applyNumberFormat="1" applyBorder="1" applyAlignment="1">
      <alignment/>
    </xf>
    <xf numFmtId="0" fontId="0" fillId="0" borderId="17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2" fillId="0" borderId="18" xfId="0" applyFont="1" applyBorder="1" applyAlignment="1">
      <alignment horizontal="center" vertical="center"/>
    </xf>
    <xf numFmtId="3" fontId="52" fillId="0" borderId="18" xfId="44" applyNumberFormat="1" applyFont="1" applyBorder="1" applyAlignment="1">
      <alignment vertical="center"/>
    </xf>
    <xf numFmtId="3" fontId="52" fillId="0" borderId="19" xfId="44" applyNumberFormat="1" applyFont="1" applyBorder="1" applyAlignment="1">
      <alignment vertical="center"/>
    </xf>
    <xf numFmtId="164" fontId="0" fillId="0" borderId="16" xfId="42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44" applyNumberFormat="1" applyFill="1" applyBorder="1" applyAlignment="1">
      <alignment/>
    </xf>
    <xf numFmtId="0" fontId="53" fillId="0" borderId="0" xfId="0" applyFont="1" applyAlignment="1">
      <alignment horizontal="center"/>
    </xf>
    <xf numFmtId="0" fontId="52" fillId="0" borderId="0" xfId="0" applyFont="1" applyAlignment="1">
      <alignment/>
    </xf>
    <xf numFmtId="0" fontId="29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right"/>
    </xf>
    <xf numFmtId="0" fontId="29" fillId="0" borderId="0" xfId="58" applyFont="1" applyBorder="1" applyAlignment="1">
      <alignment horizontal="center"/>
      <protection/>
    </xf>
    <xf numFmtId="0" fontId="29" fillId="0" borderId="0" xfId="58" applyFont="1" applyBorder="1" applyAlignment="1">
      <alignment horizontal="left" wrapText="1"/>
      <protection/>
    </xf>
    <xf numFmtId="0" fontId="29" fillId="0" borderId="0" xfId="58" applyFont="1" applyBorder="1" applyAlignment="1">
      <alignment horizontal="left"/>
      <protection/>
    </xf>
    <xf numFmtId="164" fontId="0" fillId="0" borderId="16" xfId="42" applyNumberFormat="1" applyFont="1" applyBorder="1" applyAlignment="1">
      <alignment/>
    </xf>
    <xf numFmtId="0" fontId="53" fillId="0" borderId="0" xfId="0" applyFont="1" applyAlignment="1">
      <alignment/>
    </xf>
    <xf numFmtId="0" fontId="51" fillId="0" borderId="0" xfId="0" applyFont="1" applyAlignment="1">
      <alignment/>
    </xf>
    <xf numFmtId="0" fontId="56" fillId="0" borderId="0" xfId="0" applyFont="1" applyAlignment="1">
      <alignment/>
    </xf>
    <xf numFmtId="0" fontId="5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8" fillId="0" borderId="0" xfId="0" applyFont="1" applyAlignment="1">
      <alignment horizontal="center" textRotation="90" wrapText="1"/>
    </xf>
    <xf numFmtId="0" fontId="0" fillId="0" borderId="0" xfId="0" applyFont="1" applyAlignment="1">
      <alignment horizontal="center" wrapText="1"/>
    </xf>
    <xf numFmtId="0" fontId="15" fillId="0" borderId="0" xfId="0" applyFont="1" applyAlignment="1">
      <alignment horizontal="center" textRotation="90" wrapText="1"/>
    </xf>
    <xf numFmtId="0" fontId="14" fillId="0" borderId="0" xfId="0" applyFont="1" applyAlignment="1">
      <alignment horizontal="center" wrapText="1"/>
    </xf>
    <xf numFmtId="0" fontId="23" fillId="0" borderId="21" xfId="0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0" fontId="29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8" fillId="24" borderId="10" xfId="0" applyFont="1" applyFill="1" applyBorder="1" applyAlignment="1">
      <alignment horizontal="center" wrapText="1"/>
    </xf>
    <xf numFmtId="0" fontId="12" fillId="24" borderId="10" xfId="0" applyFont="1" applyFill="1" applyBorder="1" applyAlignment="1">
      <alignment horizontal="center" wrapText="1"/>
    </xf>
    <xf numFmtId="164" fontId="28" fillId="24" borderId="10" xfId="42" applyNumberFormat="1" applyFont="1" applyFill="1" applyBorder="1" applyAlignment="1">
      <alignment wrapText="1"/>
    </xf>
    <xf numFmtId="164" fontId="12" fillId="24" borderId="10" xfId="42" applyNumberFormat="1" applyFont="1" applyFill="1" applyBorder="1" applyAlignment="1">
      <alignment wrapText="1"/>
    </xf>
    <xf numFmtId="0" fontId="25" fillId="0" borderId="20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8" fillId="0" borderId="0" xfId="0" applyFont="1" applyBorder="1" applyAlignment="1">
      <alignment horizontal="right" vertical="center"/>
    </xf>
    <xf numFmtId="0" fontId="58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22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9" fillId="0" borderId="0" xfId="0" applyNumberFormat="1" applyFont="1" applyBorder="1" applyAlignment="1">
      <alignment horizontal="center" wrapText="1"/>
    </xf>
    <xf numFmtId="0" fontId="5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60" fillId="0" borderId="0" xfId="0" applyFont="1" applyBorder="1" applyAlignment="1">
      <alignment horizontal="center"/>
    </xf>
    <xf numFmtId="0" fontId="61" fillId="0" borderId="0" xfId="0" applyFont="1" applyBorder="1" applyAlignment="1">
      <alignment/>
    </xf>
    <xf numFmtId="0" fontId="59" fillId="0" borderId="0" xfId="0" applyFont="1" applyBorder="1" applyAlignment="1">
      <alignment horizontal="center" wrapText="1"/>
    </xf>
    <xf numFmtId="0" fontId="60" fillId="0" borderId="0" xfId="0" applyFont="1" applyBorder="1" applyAlignment="1">
      <alignment horizontal="center" wrapText="1"/>
    </xf>
    <xf numFmtId="0" fontId="59" fillId="0" borderId="0" xfId="0" applyFont="1" applyAlignment="1">
      <alignment horizontal="center" wrapText="1"/>
    </xf>
    <xf numFmtId="0" fontId="60" fillId="0" borderId="0" xfId="0" applyFont="1" applyAlignment="1">
      <alignment horizontal="center" wrapText="1"/>
    </xf>
    <xf numFmtId="49" fontId="62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49" fontId="62" fillId="0" borderId="23" xfId="0" applyNumberFormat="1" applyFont="1" applyBorder="1" applyAlignment="1">
      <alignment horizontal="center"/>
    </xf>
    <xf numFmtId="0" fontId="6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164" fontId="0" fillId="0" borderId="0" xfId="42" applyNumberFormat="1" applyAlignment="1">
      <alignment/>
    </xf>
    <xf numFmtId="3" fontId="0" fillId="0" borderId="16" xfId="44" applyNumberFormat="1" applyFill="1" applyBorder="1" applyAlignment="1">
      <alignment/>
    </xf>
    <xf numFmtId="2" fontId="29" fillId="0" borderId="10" xfId="58" applyNumberFormat="1" applyFont="1" applyBorder="1" applyAlignment="1">
      <alignment horizontal="center" wrapText="1"/>
      <protection/>
    </xf>
    <xf numFmtId="2" fontId="29" fillId="0" borderId="10" xfId="58" applyNumberFormat="1" applyFont="1" applyBorder="1" applyAlignment="1">
      <alignment horizontal="center" wrapText="1"/>
      <protection/>
    </xf>
    <xf numFmtId="0" fontId="29" fillId="0" borderId="10" xfId="58" applyFont="1" applyBorder="1" applyAlignment="1">
      <alignment horizontal="center"/>
      <protection/>
    </xf>
    <xf numFmtId="2" fontId="55" fillId="0" borderId="10" xfId="58" applyNumberFormat="1" applyFont="1" applyBorder="1" applyAlignment="1">
      <alignment horizontal="center" wrapText="1"/>
      <protection/>
    </xf>
    <xf numFmtId="2" fontId="55" fillId="0" borderId="10" xfId="58" applyNumberFormat="1" applyFont="1" applyBorder="1" applyAlignment="1">
      <alignment horizontal="center" wrapText="1"/>
      <protection/>
    </xf>
    <xf numFmtId="0" fontId="28" fillId="0" borderId="10" xfId="58" applyFont="1" applyBorder="1" applyAlignment="1">
      <alignment horizontal="center" vertical="center" wrapText="1"/>
      <protection/>
    </xf>
    <xf numFmtId="0" fontId="29" fillId="0" borderId="10" xfId="58" applyFont="1" applyBorder="1" applyAlignment="1">
      <alignment horizontal="center"/>
      <protection/>
    </xf>
    <xf numFmtId="0" fontId="29" fillId="0" borderId="10" xfId="58" applyFont="1" applyBorder="1" applyAlignment="1">
      <alignment horizontal="left" wrapText="1"/>
      <protection/>
    </xf>
    <xf numFmtId="0" fontId="29" fillId="0" borderId="10" xfId="58" applyFont="1" applyBorder="1" applyAlignment="1">
      <alignment horizontal="left" wrapText="1"/>
      <protection/>
    </xf>
    <xf numFmtId="164" fontId="29" fillId="0" borderId="10" xfId="42" applyNumberFormat="1" applyFont="1" applyBorder="1" applyAlignment="1">
      <alignment horizontal="right"/>
    </xf>
    <xf numFmtId="0" fontId="0" fillId="0" borderId="10" xfId="58" applyFont="1" applyBorder="1" applyAlignment="1">
      <alignment horizontal="center"/>
      <protection/>
    </xf>
    <xf numFmtId="0" fontId="0" fillId="0" borderId="10" xfId="58" applyFont="1" applyBorder="1" applyAlignment="1">
      <alignment horizontal="left" wrapText="1"/>
      <protection/>
    </xf>
    <xf numFmtId="0" fontId="0" fillId="0" borderId="10" xfId="58" applyFont="1" applyBorder="1" applyAlignment="1">
      <alignment horizontal="left" wrapText="1"/>
      <protection/>
    </xf>
    <xf numFmtId="0" fontId="0" fillId="0" borderId="10" xfId="58" applyFont="1" applyBorder="1" applyAlignment="1">
      <alignment horizontal="left" wrapText="1"/>
      <protection/>
    </xf>
    <xf numFmtId="166" fontId="29" fillId="0" borderId="10" xfId="42" applyNumberFormat="1" applyFont="1" applyBorder="1" applyAlignment="1">
      <alignment horizontal="right"/>
    </xf>
    <xf numFmtId="166" fontId="29" fillId="0" borderId="10" xfId="42" applyNumberFormat="1" applyFont="1" applyBorder="1" applyAlignment="1">
      <alignment horizontal="right"/>
    </xf>
    <xf numFmtId="0" fontId="0" fillId="0" borderId="10" xfId="58" applyFont="1" applyBorder="1" applyAlignment="1">
      <alignment horizontal="center"/>
      <protection/>
    </xf>
    <xf numFmtId="164" fontId="29" fillId="0" borderId="10" xfId="42" applyNumberFormat="1" applyFont="1" applyBorder="1" applyAlignment="1">
      <alignment horizontal="right"/>
    </xf>
    <xf numFmtId="0" fontId="52" fillId="0" borderId="10" xfId="58" applyFont="1" applyBorder="1" applyAlignment="1">
      <alignment horizontal="left" wrapText="1"/>
      <protection/>
    </xf>
    <xf numFmtId="0" fontId="29" fillId="0" borderId="10" xfId="58" applyFont="1" applyBorder="1" applyAlignment="1">
      <alignment horizontal="left" wrapText="1"/>
      <protection/>
    </xf>
    <xf numFmtId="0" fontId="29" fillId="0" borderId="10" xfId="58" applyFont="1" applyBorder="1" applyAlignment="1">
      <alignment horizontal="left" wrapText="1"/>
      <protection/>
    </xf>
    <xf numFmtId="0" fontId="29" fillId="0" borderId="10" xfId="58" applyFont="1" applyBorder="1" applyAlignment="1">
      <alignment horizontal="center" vertical="center"/>
      <protection/>
    </xf>
    <xf numFmtId="0" fontId="29" fillId="0" borderId="10" xfId="58" applyFont="1" applyBorder="1" applyAlignment="1">
      <alignment horizontal="center" vertical="center"/>
      <protection/>
    </xf>
    <xf numFmtId="0" fontId="0" fillId="0" borderId="10" xfId="58" applyFont="1" applyBorder="1" applyAlignment="1">
      <alignment horizontal="center" wrapText="1"/>
      <protection/>
    </xf>
    <xf numFmtId="0" fontId="0" fillId="0" borderId="10" xfId="58" applyFont="1" applyBorder="1" applyAlignment="1">
      <alignment horizontal="center" wrapText="1"/>
      <protection/>
    </xf>
    <xf numFmtId="0" fontId="0" fillId="0" borderId="10" xfId="58" applyFont="1" applyBorder="1" applyAlignment="1">
      <alignment horizontal="center" wrapText="1"/>
      <protection/>
    </xf>
    <xf numFmtId="0" fontId="49" fillId="0" borderId="10" xfId="58" applyFont="1" applyBorder="1" applyAlignment="1">
      <alignment horizontal="left" wrapText="1"/>
      <protection/>
    </xf>
    <xf numFmtId="0" fontId="29" fillId="0" borderId="10" xfId="0" applyFont="1" applyBorder="1" applyAlignment="1">
      <alignment horizontal="left"/>
    </xf>
    <xf numFmtId="0" fontId="52" fillId="0" borderId="10" xfId="58" applyFont="1" applyBorder="1" applyAlignment="1">
      <alignment horizontal="left" wrapText="1"/>
      <protection/>
    </xf>
    <xf numFmtId="0" fontId="29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12" fillId="0" borderId="10" xfId="58" applyFont="1" applyBorder="1">
      <alignment/>
      <protection/>
    </xf>
    <xf numFmtId="0" fontId="55" fillId="0" borderId="10" xfId="58" applyFont="1" applyBorder="1" applyAlignment="1">
      <alignment horizontal="center" wrapText="1"/>
      <protection/>
    </xf>
    <xf numFmtId="0" fontId="55" fillId="0" borderId="10" xfId="58" applyFont="1" applyBorder="1" applyAlignment="1">
      <alignment horizontal="center" wrapText="1"/>
      <protection/>
    </xf>
    <xf numFmtId="2" fontId="55" fillId="0" borderId="10" xfId="58" applyNumberFormat="1" applyFont="1" applyBorder="1" applyAlignment="1">
      <alignment horizontal="center" wrapText="1"/>
      <protection/>
    </xf>
    <xf numFmtId="0" fontId="28" fillId="0" borderId="10" xfId="58" applyFont="1" applyBorder="1" applyAlignment="1">
      <alignment horizontal="center"/>
      <protection/>
    </xf>
    <xf numFmtId="0" fontId="28" fillId="0" borderId="10" xfId="58" applyFont="1" applyBorder="1" applyAlignment="1">
      <alignment horizontal="left" wrapText="1"/>
      <protection/>
    </xf>
    <xf numFmtId="0" fontId="28" fillId="0" borderId="10" xfId="58" applyFont="1" applyBorder="1" applyAlignment="1">
      <alignment horizontal="left" wrapText="1"/>
      <protection/>
    </xf>
    <xf numFmtId="0" fontId="28" fillId="0" borderId="10" xfId="58" applyFont="1" applyBorder="1" applyAlignment="1">
      <alignment horizontal="left" wrapText="1"/>
      <protection/>
    </xf>
    <xf numFmtId="164" fontId="28" fillId="0" borderId="10" xfId="42" applyNumberFormat="1" applyFont="1" applyBorder="1" applyAlignment="1">
      <alignment horizontal="left"/>
    </xf>
    <xf numFmtId="0" fontId="12" fillId="0" borderId="10" xfId="58" applyFont="1" applyBorder="1" applyAlignment="1">
      <alignment horizontal="left"/>
      <protection/>
    </xf>
    <xf numFmtId="0" fontId="12" fillId="0" borderId="10" xfId="59" applyFont="1" applyFill="1" applyBorder="1" applyAlignment="1">
      <alignment horizontal="left" wrapText="1"/>
      <protection/>
    </xf>
    <xf numFmtId="0" fontId="12" fillId="0" borderId="10" xfId="59" applyFont="1" applyFill="1" applyBorder="1" applyAlignment="1">
      <alignment horizontal="left" wrapText="1"/>
      <protection/>
    </xf>
    <xf numFmtId="0" fontId="12" fillId="0" borderId="10" xfId="59" applyFont="1" applyFill="1" applyBorder="1" applyAlignment="1">
      <alignment horizontal="left" wrapText="1"/>
      <protection/>
    </xf>
    <xf numFmtId="164" fontId="12" fillId="0" borderId="10" xfId="42" applyNumberFormat="1" applyFont="1" applyBorder="1" applyAlignment="1">
      <alignment horizontal="left"/>
    </xf>
    <xf numFmtId="0" fontId="12" fillId="0" borderId="10" xfId="58" applyFont="1" applyBorder="1" applyAlignment="1">
      <alignment horizontal="left" wrapText="1"/>
      <protection/>
    </xf>
    <xf numFmtId="0" fontId="28" fillId="0" borderId="10" xfId="59" applyFont="1" applyFill="1" applyBorder="1" applyAlignment="1">
      <alignment horizontal="left" wrapText="1"/>
      <protection/>
    </xf>
    <xf numFmtId="0" fontId="12" fillId="0" borderId="10" xfId="58" applyFont="1" applyBorder="1" applyAlignment="1">
      <alignment horizontal="left" wrapText="1"/>
      <protection/>
    </xf>
    <xf numFmtId="0" fontId="12" fillId="0" borderId="10" xfId="58" applyFont="1" applyBorder="1" applyAlignment="1">
      <alignment horizontal="center"/>
      <protection/>
    </xf>
    <xf numFmtId="0" fontId="12" fillId="0" borderId="10" xfId="58" applyFont="1" applyBorder="1" applyAlignment="1">
      <alignment horizontal="left" wrapText="1"/>
      <protection/>
    </xf>
    <xf numFmtId="0" fontId="12" fillId="0" borderId="10" xfId="58" applyFont="1" applyBorder="1" applyAlignment="1">
      <alignment horizontal="left" wrapText="1"/>
      <protection/>
    </xf>
    <xf numFmtId="0" fontId="12" fillId="0" borderId="10" xfId="58" applyFont="1" applyBorder="1" applyAlignment="1">
      <alignment horizontal="left"/>
      <protection/>
    </xf>
    <xf numFmtId="0" fontId="12" fillId="0" borderId="10" xfId="58" applyFont="1" applyBorder="1" applyAlignment="1">
      <alignment horizontal="left"/>
      <protection/>
    </xf>
    <xf numFmtId="0" fontId="12" fillId="0" borderId="10" xfId="59" applyFont="1" applyFill="1" applyBorder="1" applyAlignment="1">
      <alignment horizontal="left" wrapText="1"/>
      <protection/>
    </xf>
    <xf numFmtId="164" fontId="12" fillId="0" borderId="10" xfId="42" applyNumberFormat="1" applyFont="1" applyBorder="1" applyAlignment="1">
      <alignment horizontal="left" wrapText="1"/>
    </xf>
    <xf numFmtId="164" fontId="28" fillId="0" borderId="10" xfId="42" applyNumberFormat="1" applyFont="1" applyBorder="1" applyAlignment="1">
      <alignment horizontal="left" wrapText="1"/>
    </xf>
    <xf numFmtId="164" fontId="12" fillId="0" borderId="10" xfId="42" applyNumberFormat="1" applyFont="1" applyBorder="1" applyAlignment="1">
      <alignment horizontal="left"/>
    </xf>
    <xf numFmtId="0" fontId="12" fillId="0" borderId="10" xfId="58" applyFont="1" applyFill="1" applyBorder="1" applyAlignment="1">
      <alignment horizontal="center"/>
      <protection/>
    </xf>
    <xf numFmtId="0" fontId="57" fillId="0" borderId="10" xfId="59" applyFont="1" applyFill="1" applyBorder="1" applyAlignment="1">
      <alignment horizontal="left" wrapText="1"/>
      <protection/>
    </xf>
    <xf numFmtId="0" fontId="57" fillId="0" borderId="10" xfId="59" applyFont="1" applyFill="1" applyBorder="1" applyAlignment="1">
      <alignment horizontal="left" wrapText="1"/>
      <protection/>
    </xf>
    <xf numFmtId="0" fontId="28" fillId="0" borderId="10" xfId="58" applyFont="1" applyBorder="1" applyAlignment="1">
      <alignment horizontal="left"/>
      <protection/>
    </xf>
    <xf numFmtId="0" fontId="28" fillId="0" borderId="10" xfId="58" applyFont="1" applyBorder="1" applyAlignment="1">
      <alignment horizontal="center"/>
      <protection/>
    </xf>
    <xf numFmtId="0" fontId="12" fillId="0" borderId="10" xfId="0" applyFont="1" applyBorder="1" applyAlignment="1">
      <alignment/>
    </xf>
    <xf numFmtId="0" fontId="28" fillId="0" borderId="24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0" fontId="28" fillId="0" borderId="25" xfId="0" applyFont="1" applyBorder="1" applyAlignment="1">
      <alignment horizontal="left"/>
    </xf>
    <xf numFmtId="0" fontId="28" fillId="0" borderId="10" xfId="58" applyFont="1" applyBorder="1">
      <alignment/>
      <protection/>
    </xf>
    <xf numFmtId="0" fontId="28" fillId="0" borderId="10" xfId="58" applyFont="1" applyBorder="1" applyAlignment="1">
      <alignment horizontal="left"/>
      <protection/>
    </xf>
    <xf numFmtId="0" fontId="28" fillId="0" borderId="10" xfId="58" applyFont="1" applyBorder="1" applyAlignment="1">
      <alignment horizontal="left"/>
      <protection/>
    </xf>
    <xf numFmtId="0" fontId="28" fillId="0" borderId="10" xfId="58" applyFont="1" applyBorder="1" applyAlignment="1">
      <alignment horizontal="left"/>
      <protection/>
    </xf>
    <xf numFmtId="0" fontId="12" fillId="0" borderId="10" xfId="58" applyFont="1" applyBorder="1" applyAlignment="1">
      <alignment horizontal="left"/>
      <protection/>
    </xf>
    <xf numFmtId="0" fontId="57" fillId="0" borderId="10" xfId="58" applyFont="1" applyBorder="1" applyAlignment="1">
      <alignment horizontal="left"/>
      <protection/>
    </xf>
    <xf numFmtId="0" fontId="57" fillId="0" borderId="10" xfId="58" applyFont="1" applyBorder="1" applyAlignment="1">
      <alignment horizontal="left"/>
      <protection/>
    </xf>
    <xf numFmtId="0" fontId="12" fillId="0" borderId="10" xfId="58" applyFont="1" applyBorder="1">
      <alignment/>
      <protection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64" fontId="0" fillId="0" borderId="10" xfId="42" applyNumberFormat="1" applyFont="1" applyBorder="1" applyAlignment="1">
      <alignment/>
    </xf>
    <xf numFmtId="164" fontId="0" fillId="0" borderId="10" xfId="42" applyNumberFormat="1" applyFont="1" applyBorder="1" applyAlignment="1">
      <alignment/>
    </xf>
    <xf numFmtId="164" fontId="29" fillId="0" borderId="10" xfId="42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3" fontId="29" fillId="0" borderId="10" xfId="0" applyNumberFormat="1" applyFont="1" applyBorder="1" applyAlignment="1">
      <alignment/>
    </xf>
    <xf numFmtId="0" fontId="53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164" fontId="51" fillId="0" borderId="10" xfId="42" applyNumberFormat="1" applyFont="1" applyBorder="1" applyAlignment="1">
      <alignment/>
    </xf>
    <xf numFmtId="2" fontId="51" fillId="0" borderId="10" xfId="0" applyNumberFormat="1" applyFont="1" applyBorder="1" applyAlignment="1">
      <alignment/>
    </xf>
    <xf numFmtId="0" fontId="53" fillId="0" borderId="10" xfId="0" applyFont="1" applyBorder="1" applyAlignment="1">
      <alignment/>
    </xf>
    <xf numFmtId="2" fontId="53" fillId="0" borderId="10" xfId="0" applyNumberFormat="1" applyFont="1" applyBorder="1" applyAlignment="1">
      <alignment/>
    </xf>
    <xf numFmtId="164" fontId="53" fillId="0" borderId="10" xfId="42" applyNumberFormat="1" applyFont="1" applyBorder="1" applyAlignment="1">
      <alignment/>
    </xf>
    <xf numFmtId="0" fontId="51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164" fontId="53" fillId="0" borderId="10" xfId="0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sn_2009 Propozimet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lanci%20Buzakaj%20shpk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,Arka"/>
      <sheetName val="D.Banka"/>
      <sheetName val="D.Blerje"/>
      <sheetName val="D.Shitje"/>
      <sheetName val="D.Paga"/>
      <sheetName val="D.Prodh"/>
      <sheetName val="D,Pergj."/>
      <sheetName val="D.Dalje"/>
      <sheetName val="Kartela mag"/>
      <sheetName val="Anal.tret."/>
      <sheetName val="L.Pagesa"/>
      <sheetName val="L.Blerje"/>
      <sheetName val="L.Shitje"/>
      <sheetName val="Evidenca Tvsh"/>
      <sheetName val="Lib Kontab."/>
      <sheetName val="Aktivi"/>
      <sheetName val="Pasivi"/>
      <sheetName val="Shpen-Ardh"/>
      <sheetName val="Ll. Amortiz"/>
      <sheetName val="Cash-Flow"/>
      <sheetName val="Pasqyra AQ"/>
      <sheetName val="Skadenca"/>
      <sheetName val="Amotiz."/>
      <sheetName val="Rezult."/>
      <sheetName val="Punonjesit"/>
    </sheetNames>
    <sheetDataSet>
      <sheetData sheetId="16">
        <row r="13">
          <cell r="D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35"/>
  <sheetViews>
    <sheetView zoomScalePageLayoutView="0" workbookViewId="0" topLeftCell="A25">
      <selection activeCell="A42" sqref="A42"/>
    </sheetView>
  </sheetViews>
  <sheetFormatPr defaultColWidth="9.140625" defaultRowHeight="12.75"/>
  <cols>
    <col min="1" max="1" width="91.421875" style="15" customWidth="1"/>
    <col min="2" max="16384" width="9.140625" style="12" customWidth="1"/>
  </cols>
  <sheetData>
    <row r="1" ht="18.75">
      <c r="A1" s="114" t="s">
        <v>441</v>
      </c>
    </row>
    <row r="2" ht="18.75">
      <c r="A2" s="115" t="s">
        <v>551</v>
      </c>
    </row>
    <row r="3" ht="18.75">
      <c r="A3" s="115" t="s">
        <v>552</v>
      </c>
    </row>
    <row r="4" ht="18.75">
      <c r="A4" s="115"/>
    </row>
    <row r="5" ht="18.75">
      <c r="A5" s="116"/>
    </row>
    <row r="6" ht="18.75">
      <c r="A6" s="115" t="s">
        <v>553</v>
      </c>
    </row>
    <row r="7" ht="18.75">
      <c r="A7" s="115" t="s">
        <v>554</v>
      </c>
    </row>
    <row r="8" ht="18.75">
      <c r="A8" s="115"/>
    </row>
    <row r="9" ht="18.75">
      <c r="A9" s="115" t="s">
        <v>555</v>
      </c>
    </row>
    <row r="10" ht="18.75">
      <c r="A10" s="115" t="s">
        <v>556</v>
      </c>
    </row>
    <row r="11" ht="18.75">
      <c r="A11" s="115"/>
    </row>
    <row r="12" ht="18.75">
      <c r="A12" s="115"/>
    </row>
    <row r="13" ht="18.75">
      <c r="A13" s="115"/>
    </row>
    <row r="14" ht="25.5">
      <c r="A14" s="120" t="s">
        <v>201</v>
      </c>
    </row>
    <row r="15" ht="39" customHeight="1">
      <c r="A15" s="117" t="s">
        <v>99</v>
      </c>
    </row>
    <row r="16" ht="21" customHeight="1">
      <c r="A16" s="118"/>
    </row>
    <row r="17" ht="18.75">
      <c r="A17" s="115"/>
    </row>
    <row r="18" ht="25.5">
      <c r="A18" s="120" t="s">
        <v>557</v>
      </c>
    </row>
    <row r="19" ht="18.75">
      <c r="A19" s="115"/>
    </row>
    <row r="20" ht="18.75">
      <c r="A20" s="115"/>
    </row>
    <row r="21" ht="18.75">
      <c r="A21" s="115"/>
    </row>
    <row r="22" ht="18.75">
      <c r="A22" s="115"/>
    </row>
    <row r="23" ht="18.75">
      <c r="A23" s="115"/>
    </row>
    <row r="24" ht="18.75">
      <c r="A24" s="115" t="s">
        <v>100</v>
      </c>
    </row>
    <row r="25" ht="18.75">
      <c r="A25" s="115" t="s">
        <v>202</v>
      </c>
    </row>
    <row r="26" ht="18.75">
      <c r="A26" s="115" t="s">
        <v>101</v>
      </c>
    </row>
    <row r="27" ht="18.75">
      <c r="A27" s="115" t="s">
        <v>102</v>
      </c>
    </row>
    <row r="28" ht="18.75">
      <c r="A28" s="115"/>
    </row>
    <row r="29" ht="18.75">
      <c r="A29" s="115"/>
    </row>
    <row r="30" ht="18.75">
      <c r="A30" s="115" t="s">
        <v>558</v>
      </c>
    </row>
    <row r="31" ht="18.75">
      <c r="A31" s="115" t="s">
        <v>559</v>
      </c>
    </row>
    <row r="32" ht="18.75">
      <c r="A32" s="115"/>
    </row>
    <row r="33" ht="18.75">
      <c r="A33" s="115" t="s">
        <v>560</v>
      </c>
    </row>
    <row r="34" ht="18.75">
      <c r="A34" s="115"/>
    </row>
    <row r="35" ht="19.5" thickBot="1">
      <c r="A35" s="119"/>
    </row>
  </sheetData>
  <sheetProtection/>
  <printOptions/>
  <pageMargins left="0.97" right="0.74" top="0.74" bottom="0.82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D59"/>
  <sheetViews>
    <sheetView workbookViewId="0" topLeftCell="A34">
      <selection activeCell="G51" sqref="G51"/>
    </sheetView>
  </sheetViews>
  <sheetFormatPr defaultColWidth="9.140625" defaultRowHeight="12.75"/>
  <cols>
    <col min="1" max="1" width="4.421875" style="0" customWidth="1"/>
    <col min="2" max="2" width="14.57421875" style="0" customWidth="1"/>
    <col min="3" max="3" width="36.421875" style="0" customWidth="1"/>
    <col min="4" max="4" width="25.00390625" style="0" customWidth="1"/>
  </cols>
  <sheetData>
    <row r="1" ht="12.75">
      <c r="B1" s="127" t="s">
        <v>403</v>
      </c>
    </row>
    <row r="2" ht="12.75">
      <c r="B2" s="127" t="s">
        <v>404</v>
      </c>
    </row>
    <row r="3" spans="2:4" ht="12.75">
      <c r="B3" s="127"/>
      <c r="D3" s="150" t="s">
        <v>349</v>
      </c>
    </row>
    <row r="5" spans="1:4" ht="12.75">
      <c r="A5" s="308"/>
      <c r="B5" s="308"/>
      <c r="C5" s="263" t="s">
        <v>350</v>
      </c>
      <c r="D5" s="263" t="s">
        <v>351</v>
      </c>
    </row>
    <row r="6" spans="1:4" ht="12.75">
      <c r="A6" s="308">
        <v>1</v>
      </c>
      <c r="B6" s="263" t="s">
        <v>352</v>
      </c>
      <c r="C6" s="309" t="s">
        <v>353</v>
      </c>
      <c r="D6" s="310">
        <v>0</v>
      </c>
    </row>
    <row r="7" spans="1:4" ht="12.75">
      <c r="A7" s="308">
        <v>2</v>
      </c>
      <c r="B7" s="263" t="s">
        <v>352</v>
      </c>
      <c r="C7" s="309" t="s">
        <v>354</v>
      </c>
      <c r="D7" s="311">
        <v>0</v>
      </c>
    </row>
    <row r="8" spans="1:4" ht="12.75">
      <c r="A8" s="308">
        <v>3</v>
      </c>
      <c r="B8" s="263" t="s">
        <v>352</v>
      </c>
      <c r="C8" s="309" t="s">
        <v>355</v>
      </c>
      <c r="D8" s="311">
        <v>9078275</v>
      </c>
    </row>
    <row r="9" spans="1:4" ht="12.75">
      <c r="A9" s="308">
        <v>4</v>
      </c>
      <c r="B9" s="263" t="s">
        <v>352</v>
      </c>
      <c r="C9" s="309" t="s">
        <v>356</v>
      </c>
      <c r="D9" s="311">
        <v>0</v>
      </c>
    </row>
    <row r="10" spans="1:4" ht="12.75">
      <c r="A10" s="308">
        <v>5</v>
      </c>
      <c r="B10" s="263" t="s">
        <v>352</v>
      </c>
      <c r="C10" s="309" t="s">
        <v>357</v>
      </c>
      <c r="D10" s="311">
        <v>0</v>
      </c>
    </row>
    <row r="11" spans="1:4" ht="12.75">
      <c r="A11" s="308">
        <v>6</v>
      </c>
      <c r="B11" s="263" t="s">
        <v>352</v>
      </c>
      <c r="C11" s="309" t="s">
        <v>358</v>
      </c>
      <c r="D11" s="311">
        <v>0</v>
      </c>
    </row>
    <row r="12" spans="1:4" ht="12.75">
      <c r="A12" s="308">
        <v>7</v>
      </c>
      <c r="B12" s="263" t="s">
        <v>352</v>
      </c>
      <c r="C12" s="309" t="s">
        <v>359</v>
      </c>
      <c r="D12" s="311">
        <v>0</v>
      </c>
    </row>
    <row r="13" spans="1:4" ht="12.75">
      <c r="A13" s="308">
        <v>8</v>
      </c>
      <c r="B13" s="263" t="s">
        <v>352</v>
      </c>
      <c r="C13" s="309" t="s">
        <v>360</v>
      </c>
      <c r="D13" s="311">
        <v>0</v>
      </c>
    </row>
    <row r="14" spans="1:4" ht="12.75">
      <c r="A14" s="263" t="s">
        <v>112</v>
      </c>
      <c r="B14" s="263"/>
      <c r="C14" s="263" t="s">
        <v>361</v>
      </c>
      <c r="D14" s="312">
        <f>SUM(D6:D13)</f>
        <v>9078275</v>
      </c>
    </row>
    <row r="15" spans="1:4" ht="12.75">
      <c r="A15" s="308">
        <v>9</v>
      </c>
      <c r="B15" s="263" t="s">
        <v>362</v>
      </c>
      <c r="C15" s="309" t="s">
        <v>363</v>
      </c>
      <c r="D15" s="308">
        <v>0</v>
      </c>
    </row>
    <row r="16" spans="1:4" ht="12.75">
      <c r="A16" s="308">
        <v>10</v>
      </c>
      <c r="B16" s="263" t="s">
        <v>362</v>
      </c>
      <c r="C16" s="309" t="s">
        <v>364</v>
      </c>
      <c r="D16" s="310">
        <v>28865781</v>
      </c>
    </row>
    <row r="17" spans="1:4" ht="12.75">
      <c r="A17" s="308">
        <v>11</v>
      </c>
      <c r="B17" s="263" t="s">
        <v>362</v>
      </c>
      <c r="C17" s="309" t="s">
        <v>365</v>
      </c>
      <c r="D17" s="308">
        <v>0</v>
      </c>
    </row>
    <row r="18" spans="1:4" ht="12.75">
      <c r="A18" s="263" t="s">
        <v>113</v>
      </c>
      <c r="B18" s="263"/>
      <c r="C18" s="263" t="s">
        <v>366</v>
      </c>
      <c r="D18" s="312">
        <f>SUM(D15:D17)</f>
        <v>28865781</v>
      </c>
    </row>
    <row r="19" spans="1:4" ht="12.75">
      <c r="A19" s="308">
        <v>12</v>
      </c>
      <c r="B19" s="263" t="s">
        <v>367</v>
      </c>
      <c r="C19" s="309" t="s">
        <v>368</v>
      </c>
      <c r="D19" s="308">
        <v>0</v>
      </c>
    </row>
    <row r="20" spans="1:4" ht="12.75">
      <c r="A20" s="308">
        <v>13</v>
      </c>
      <c r="B20" s="263" t="s">
        <v>367</v>
      </c>
      <c r="C20" s="263" t="s">
        <v>369</v>
      </c>
      <c r="D20" s="308">
        <v>0</v>
      </c>
    </row>
    <row r="21" spans="1:4" ht="12.75">
      <c r="A21" s="308">
        <v>14</v>
      </c>
      <c r="B21" s="263" t="s">
        <v>367</v>
      </c>
      <c r="C21" s="309" t="s">
        <v>370</v>
      </c>
      <c r="D21" s="308">
        <v>0</v>
      </c>
    </row>
    <row r="22" spans="1:4" ht="12.75">
      <c r="A22" s="308">
        <v>15</v>
      </c>
      <c r="B22" s="263" t="s">
        <v>367</v>
      </c>
      <c r="C22" s="309" t="s">
        <v>371</v>
      </c>
      <c r="D22" s="308">
        <v>0</v>
      </c>
    </row>
    <row r="23" spans="1:4" ht="12.75">
      <c r="A23" s="308">
        <v>16</v>
      </c>
      <c r="B23" s="263" t="s">
        <v>367</v>
      </c>
      <c r="C23" s="309" t="s">
        <v>372</v>
      </c>
      <c r="D23" s="308">
        <v>0</v>
      </c>
    </row>
    <row r="24" spans="1:4" ht="12.75">
      <c r="A24" s="308">
        <v>17</v>
      </c>
      <c r="B24" s="263" t="s">
        <v>367</v>
      </c>
      <c r="C24" s="309" t="s">
        <v>373</v>
      </c>
      <c r="D24" s="308">
        <v>0</v>
      </c>
    </row>
    <row r="25" spans="1:4" ht="12.75">
      <c r="A25" s="308">
        <v>18</v>
      </c>
      <c r="B25" s="263" t="s">
        <v>367</v>
      </c>
      <c r="C25" s="309" t="s">
        <v>374</v>
      </c>
      <c r="D25" s="308">
        <v>0</v>
      </c>
    </row>
    <row r="26" spans="1:4" ht="12.75">
      <c r="A26" s="308">
        <v>19</v>
      </c>
      <c r="B26" s="263" t="s">
        <v>367</v>
      </c>
      <c r="C26" s="309" t="s">
        <v>375</v>
      </c>
      <c r="D26" s="308">
        <v>0</v>
      </c>
    </row>
    <row r="27" spans="1:4" ht="12.75">
      <c r="A27" s="263" t="s">
        <v>114</v>
      </c>
      <c r="B27" s="263"/>
      <c r="C27" s="263" t="s">
        <v>376</v>
      </c>
      <c r="D27" s="263">
        <f>SUM(D19:D26)</f>
        <v>0</v>
      </c>
    </row>
    <row r="28" spans="1:4" ht="12.75">
      <c r="A28" s="308">
        <v>20</v>
      </c>
      <c r="B28" s="263" t="s">
        <v>377</v>
      </c>
      <c r="C28" s="309" t="s">
        <v>378</v>
      </c>
      <c r="D28" s="308">
        <v>0</v>
      </c>
    </row>
    <row r="29" spans="1:4" ht="12.75">
      <c r="A29" s="308">
        <v>21</v>
      </c>
      <c r="B29" s="263" t="s">
        <v>377</v>
      </c>
      <c r="C29" s="309" t="s">
        <v>379</v>
      </c>
      <c r="D29" s="309">
        <v>0</v>
      </c>
    </row>
    <row r="30" spans="1:4" ht="12.75">
      <c r="A30" s="308">
        <v>22</v>
      </c>
      <c r="B30" s="263" t="s">
        <v>377</v>
      </c>
      <c r="C30" s="309" t="s">
        <v>380</v>
      </c>
      <c r="D30" s="309">
        <v>0</v>
      </c>
    </row>
    <row r="31" spans="1:4" ht="12.75">
      <c r="A31" s="308">
        <v>23</v>
      </c>
      <c r="B31" s="263" t="s">
        <v>377</v>
      </c>
      <c r="C31" s="309" t="s">
        <v>381</v>
      </c>
      <c r="D31" s="308">
        <v>0</v>
      </c>
    </row>
    <row r="32" spans="1:4" ht="12.75">
      <c r="A32" s="263" t="s">
        <v>382</v>
      </c>
      <c r="B32" s="263"/>
      <c r="C32" s="263" t="s">
        <v>383</v>
      </c>
      <c r="D32" s="263">
        <f>SUM(D28:D31)</f>
        <v>0</v>
      </c>
    </row>
    <row r="33" spans="1:4" ht="12.75">
      <c r="A33" s="308">
        <v>24</v>
      </c>
      <c r="B33" s="263" t="s">
        <v>384</v>
      </c>
      <c r="C33" s="309" t="s">
        <v>385</v>
      </c>
      <c r="D33" s="311">
        <v>6075</v>
      </c>
    </row>
    <row r="34" spans="1:4" ht="12.75">
      <c r="A34" s="308">
        <v>25</v>
      </c>
      <c r="B34" s="263" t="s">
        <v>384</v>
      </c>
      <c r="C34" s="309" t="s">
        <v>386</v>
      </c>
      <c r="D34" s="311">
        <v>0</v>
      </c>
    </row>
    <row r="35" spans="1:4" ht="12.75">
      <c r="A35" s="308">
        <v>26</v>
      </c>
      <c r="B35" s="263" t="s">
        <v>384</v>
      </c>
      <c r="C35" s="309" t="s">
        <v>387</v>
      </c>
      <c r="D35" s="311">
        <v>0</v>
      </c>
    </row>
    <row r="36" spans="1:4" ht="12.75">
      <c r="A36" s="308">
        <v>27</v>
      </c>
      <c r="B36" s="263" t="s">
        <v>384</v>
      </c>
      <c r="C36" s="309" t="s">
        <v>388</v>
      </c>
      <c r="D36" s="311">
        <v>0</v>
      </c>
    </row>
    <row r="37" spans="1:4" ht="12.75">
      <c r="A37" s="308">
        <v>28</v>
      </c>
      <c r="B37" s="263" t="s">
        <v>384</v>
      </c>
      <c r="C37" s="309" t="s">
        <v>389</v>
      </c>
      <c r="D37" s="310">
        <v>0</v>
      </c>
    </row>
    <row r="38" spans="1:4" ht="12.75">
      <c r="A38" s="308">
        <v>29</v>
      </c>
      <c r="B38" s="263" t="s">
        <v>384</v>
      </c>
      <c r="C38" s="313" t="s">
        <v>390</v>
      </c>
      <c r="D38" s="311">
        <v>0</v>
      </c>
    </row>
    <row r="39" spans="1:4" ht="12.75">
      <c r="A39" s="308">
        <v>30</v>
      </c>
      <c r="B39" s="263" t="s">
        <v>384</v>
      </c>
      <c r="C39" s="309" t="s">
        <v>391</v>
      </c>
      <c r="D39" s="311">
        <v>0</v>
      </c>
    </row>
    <row r="40" spans="1:4" ht="12.75">
      <c r="A40" s="308">
        <v>31</v>
      </c>
      <c r="B40" s="263" t="s">
        <v>384</v>
      </c>
      <c r="C40" s="309" t="s">
        <v>392</v>
      </c>
      <c r="D40" s="311">
        <v>0</v>
      </c>
    </row>
    <row r="41" spans="1:4" ht="12.75">
      <c r="A41" s="308">
        <v>32</v>
      </c>
      <c r="B41" s="263" t="s">
        <v>384</v>
      </c>
      <c r="C41" s="309" t="s">
        <v>393</v>
      </c>
      <c r="D41" s="311">
        <v>0</v>
      </c>
    </row>
    <row r="42" spans="1:4" ht="12.75">
      <c r="A42" s="308">
        <v>33</v>
      </c>
      <c r="B42" s="263" t="s">
        <v>384</v>
      </c>
      <c r="C42" s="309" t="s">
        <v>394</v>
      </c>
      <c r="D42" s="311">
        <v>0</v>
      </c>
    </row>
    <row r="43" spans="1:4" ht="12.75">
      <c r="A43" s="314">
        <v>34</v>
      </c>
      <c r="B43" s="263" t="s">
        <v>384</v>
      </c>
      <c r="C43" s="309" t="s">
        <v>395</v>
      </c>
      <c r="D43" s="311"/>
    </row>
    <row r="44" spans="1:4" ht="12.75">
      <c r="A44" s="263" t="s">
        <v>396</v>
      </c>
      <c r="B44" s="308"/>
      <c r="C44" s="263" t="s">
        <v>397</v>
      </c>
      <c r="D44" s="312">
        <f>SUM(D33:D43)</f>
        <v>6075</v>
      </c>
    </row>
    <row r="45" spans="1:4" ht="12.75">
      <c r="A45" s="308"/>
      <c r="B45" s="308"/>
      <c r="C45" s="263" t="s">
        <v>398</v>
      </c>
      <c r="D45" s="315">
        <f>D14+D18+D27+D32+D44</f>
        <v>37950131</v>
      </c>
    </row>
    <row r="48" spans="2:4" ht="12.75">
      <c r="B48" s="263" t="s">
        <v>674</v>
      </c>
      <c r="C48" s="308"/>
      <c r="D48" s="263" t="s">
        <v>103</v>
      </c>
    </row>
    <row r="49" spans="2:4" ht="12.75">
      <c r="B49" s="308"/>
      <c r="C49" s="308"/>
      <c r="D49" s="308"/>
    </row>
    <row r="50" spans="2:4" ht="12.75">
      <c r="B50" s="308" t="s">
        <v>176</v>
      </c>
      <c r="C50" s="308"/>
      <c r="D50" s="308">
        <v>0</v>
      </c>
    </row>
    <row r="51" spans="2:4" ht="12.75">
      <c r="B51" s="308" t="s">
        <v>675</v>
      </c>
      <c r="C51" s="308"/>
      <c r="D51" s="308">
        <v>6</v>
      </c>
    </row>
    <row r="52" spans="2:4" ht="12.75">
      <c r="B52" s="308" t="s">
        <v>399</v>
      </c>
      <c r="C52" s="308"/>
      <c r="D52" s="308">
        <v>2</v>
      </c>
    </row>
    <row r="53" spans="2:4" ht="12.75">
      <c r="B53" s="308" t="s">
        <v>400</v>
      </c>
      <c r="C53" s="308"/>
      <c r="D53" s="308">
        <v>0</v>
      </c>
    </row>
    <row r="54" spans="2:4" ht="12.75">
      <c r="B54" s="309" t="s">
        <v>401</v>
      </c>
      <c r="C54" s="308"/>
      <c r="D54" s="308">
        <v>0</v>
      </c>
    </row>
    <row r="55" spans="2:4" ht="12.75">
      <c r="B55" s="263"/>
      <c r="C55" s="263" t="s">
        <v>110</v>
      </c>
      <c r="D55" s="263"/>
    </row>
    <row r="57" ht="12.75">
      <c r="D57" s="150" t="s">
        <v>313</v>
      </c>
    </row>
    <row r="58" ht="12.75">
      <c r="D58" s="150" t="s">
        <v>221</v>
      </c>
    </row>
    <row r="59" ht="12.75">
      <c r="B59" s="150" t="s">
        <v>402</v>
      </c>
    </row>
  </sheetData>
  <printOptions/>
  <pageMargins left="0.75" right="0.75" top="0.39" bottom="0.57" header="0.27" footer="0.8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B2:H23"/>
  <sheetViews>
    <sheetView workbookViewId="0" topLeftCell="A1">
      <selection activeCell="F23" sqref="F23:H23"/>
    </sheetView>
  </sheetViews>
  <sheetFormatPr defaultColWidth="9.140625" defaultRowHeight="12.75"/>
  <cols>
    <col min="1" max="1" width="1.7109375" style="0" customWidth="1"/>
    <col min="2" max="2" width="9.7109375" style="0" customWidth="1"/>
    <col min="3" max="3" width="16.140625" style="0" customWidth="1"/>
    <col min="4" max="4" width="13.00390625" style="0" customWidth="1"/>
    <col min="5" max="5" width="11.00390625" style="0" customWidth="1"/>
    <col min="6" max="6" width="11.57421875" style="0" customWidth="1"/>
    <col min="7" max="7" width="17.140625" style="0" customWidth="1"/>
  </cols>
  <sheetData>
    <row r="2" spans="2:7" ht="15.75">
      <c r="B2" s="160" t="s">
        <v>405</v>
      </c>
      <c r="C2" s="160"/>
      <c r="D2" s="160"/>
      <c r="E2" s="160"/>
      <c r="F2" s="160"/>
      <c r="G2" s="160"/>
    </row>
    <row r="3" spans="2:7" ht="15.75">
      <c r="B3" s="148"/>
      <c r="C3" s="148"/>
      <c r="D3" s="128"/>
      <c r="E3" s="128" t="s">
        <v>676</v>
      </c>
      <c r="F3" s="128"/>
      <c r="G3" s="148"/>
    </row>
    <row r="4" spans="2:7" ht="15.75">
      <c r="B4" s="148"/>
      <c r="C4" s="148"/>
      <c r="D4" s="148"/>
      <c r="E4" s="148"/>
      <c r="F4" s="148"/>
      <c r="G4" s="148"/>
    </row>
    <row r="6" spans="2:6" ht="15.75">
      <c r="B6" s="157" t="s">
        <v>406</v>
      </c>
      <c r="C6" s="157"/>
      <c r="D6" s="157" t="s">
        <v>109</v>
      </c>
      <c r="E6" s="157"/>
      <c r="F6" s="150"/>
    </row>
    <row r="7" spans="2:6" ht="15.75">
      <c r="B7" s="157" t="s">
        <v>407</v>
      </c>
      <c r="C7" s="157"/>
      <c r="D7" s="157" t="s">
        <v>414</v>
      </c>
      <c r="E7" s="157"/>
      <c r="F7" s="150"/>
    </row>
    <row r="8" spans="2:6" ht="15.75">
      <c r="B8" s="157" t="s">
        <v>408</v>
      </c>
      <c r="C8" s="157"/>
      <c r="D8" s="157" t="s">
        <v>415</v>
      </c>
      <c r="E8" s="157"/>
      <c r="F8" s="150"/>
    </row>
    <row r="9" spans="2:6" ht="15.75">
      <c r="B9" s="157" t="s">
        <v>409</v>
      </c>
      <c r="C9" s="157"/>
      <c r="D9" s="157">
        <v>692066323</v>
      </c>
      <c r="E9" s="157"/>
      <c r="F9" s="150"/>
    </row>
    <row r="10" spans="2:3" ht="15">
      <c r="B10" s="158"/>
      <c r="C10" s="158"/>
    </row>
    <row r="11" spans="2:3" ht="15">
      <c r="B11" s="158"/>
      <c r="C11" s="158"/>
    </row>
    <row r="13" spans="2:7" ht="15.75">
      <c r="B13" s="316" t="s">
        <v>111</v>
      </c>
      <c r="C13" s="316" t="s">
        <v>410</v>
      </c>
      <c r="D13" s="316" t="s">
        <v>411</v>
      </c>
      <c r="E13" s="316" t="s">
        <v>191</v>
      </c>
      <c r="F13" s="316" t="s">
        <v>412</v>
      </c>
      <c r="G13" s="316" t="s">
        <v>192</v>
      </c>
    </row>
    <row r="14" spans="2:7" ht="15">
      <c r="B14" s="317">
        <v>1</v>
      </c>
      <c r="C14" s="317" t="s">
        <v>677</v>
      </c>
      <c r="D14" s="318" t="s">
        <v>175</v>
      </c>
      <c r="E14" s="319">
        <v>20</v>
      </c>
      <c r="F14" s="320">
        <v>207.23</v>
      </c>
      <c r="G14" s="319">
        <f>E14*F14</f>
        <v>4144.599999999999</v>
      </c>
    </row>
    <row r="15" spans="2:7" ht="15">
      <c r="B15" s="317">
        <v>2</v>
      </c>
      <c r="C15" s="317" t="s">
        <v>678</v>
      </c>
      <c r="D15" s="318" t="s">
        <v>175</v>
      </c>
      <c r="E15" s="319">
        <v>66</v>
      </c>
      <c r="F15" s="320">
        <v>200</v>
      </c>
      <c r="G15" s="319">
        <f>E15*F15</f>
        <v>13200</v>
      </c>
    </row>
    <row r="16" spans="2:7" ht="15">
      <c r="B16" s="317">
        <v>3</v>
      </c>
      <c r="C16" s="317" t="s">
        <v>679</v>
      </c>
      <c r="D16" s="318" t="s">
        <v>175</v>
      </c>
      <c r="E16" s="319">
        <v>390</v>
      </c>
      <c r="F16" s="320">
        <v>300</v>
      </c>
      <c r="G16" s="319">
        <f>E16*F16</f>
        <v>117000</v>
      </c>
    </row>
    <row r="17" spans="2:7" ht="15.75">
      <c r="B17" s="317"/>
      <c r="C17" s="321" t="s">
        <v>115</v>
      </c>
      <c r="D17" s="321"/>
      <c r="E17" s="321"/>
      <c r="F17" s="322"/>
      <c r="G17" s="323">
        <f>SUM(G14:G16)</f>
        <v>134344.6</v>
      </c>
    </row>
    <row r="20" spans="6:8" ht="15.75">
      <c r="F20" s="160" t="s">
        <v>413</v>
      </c>
      <c r="G20" s="160"/>
      <c r="H20" s="160"/>
    </row>
    <row r="21" spans="6:7" ht="15.75">
      <c r="F21" s="157"/>
      <c r="G21" s="157"/>
    </row>
    <row r="22" spans="6:8" ht="15.75">
      <c r="F22" s="160" t="s">
        <v>221</v>
      </c>
      <c r="G22" s="160"/>
      <c r="H22" s="160"/>
    </row>
    <row r="23" spans="6:8" ht="15.75">
      <c r="F23" s="160"/>
      <c r="G23" s="160"/>
      <c r="H23" s="160"/>
    </row>
  </sheetData>
  <mergeCells count="4">
    <mergeCell ref="B2:G2"/>
    <mergeCell ref="F23:H23"/>
    <mergeCell ref="F20:H20"/>
    <mergeCell ref="F22:H22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4:E28"/>
  <sheetViews>
    <sheetView workbookViewId="0" topLeftCell="A1">
      <selection activeCell="H19" sqref="H19"/>
    </sheetView>
  </sheetViews>
  <sheetFormatPr defaultColWidth="9.140625" defaultRowHeight="12.75"/>
  <cols>
    <col min="1" max="1" width="11.140625" style="0" customWidth="1"/>
    <col min="2" max="2" width="22.7109375" style="0" customWidth="1"/>
    <col min="3" max="3" width="11.8515625" style="0" customWidth="1"/>
    <col min="4" max="4" width="13.00390625" style="0" customWidth="1"/>
    <col min="5" max="5" width="21.140625" style="0" customWidth="1"/>
  </cols>
  <sheetData>
    <row r="4" spans="1:4" ht="15.75">
      <c r="A4" s="157" t="s">
        <v>416</v>
      </c>
      <c r="B4" s="157" t="s">
        <v>109</v>
      </c>
      <c r="C4" s="157"/>
      <c r="D4" s="158"/>
    </row>
    <row r="5" spans="1:4" ht="15.75">
      <c r="A5" s="157" t="s">
        <v>417</v>
      </c>
      <c r="B5" s="157" t="s">
        <v>414</v>
      </c>
      <c r="C5" s="157"/>
      <c r="D5" s="158"/>
    </row>
    <row r="6" spans="1:4" ht="15">
      <c r="A6" s="158"/>
      <c r="B6" s="158"/>
      <c r="C6" s="158"/>
      <c r="D6" s="158"/>
    </row>
    <row r="7" spans="1:4" ht="15">
      <c r="A7" s="158"/>
      <c r="B7" s="158"/>
      <c r="C7" s="158"/>
      <c r="D7" s="158"/>
    </row>
    <row r="8" spans="1:5" ht="15.75">
      <c r="A8" s="158"/>
      <c r="B8" s="157" t="s">
        <v>680</v>
      </c>
      <c r="C8" s="157"/>
      <c r="D8" s="157"/>
      <c r="E8" s="150"/>
    </row>
    <row r="9" spans="1:4" ht="15">
      <c r="A9" s="158"/>
      <c r="B9" s="158"/>
      <c r="C9" s="158"/>
      <c r="D9" s="158"/>
    </row>
    <row r="11" spans="1:5" ht="15.75">
      <c r="A11" s="316" t="s">
        <v>111</v>
      </c>
      <c r="B11" s="316" t="s">
        <v>418</v>
      </c>
      <c r="C11" s="316" t="s">
        <v>419</v>
      </c>
      <c r="D11" s="316" t="s">
        <v>420</v>
      </c>
      <c r="E11" s="316" t="s">
        <v>192</v>
      </c>
    </row>
    <row r="12" spans="1:5" ht="15">
      <c r="A12" s="317">
        <v>1</v>
      </c>
      <c r="B12" s="317" t="s">
        <v>421</v>
      </c>
      <c r="C12" s="317" t="s">
        <v>681</v>
      </c>
      <c r="D12" s="317" t="s">
        <v>104</v>
      </c>
      <c r="E12" s="319">
        <v>1050000</v>
      </c>
    </row>
    <row r="13" spans="1:5" ht="15">
      <c r="A13" s="317">
        <v>2</v>
      </c>
      <c r="B13" s="317" t="s">
        <v>300</v>
      </c>
      <c r="C13" s="317"/>
      <c r="D13" s="317" t="s">
        <v>105</v>
      </c>
      <c r="E13" s="319">
        <v>350000</v>
      </c>
    </row>
    <row r="14" spans="1:5" ht="15">
      <c r="A14" s="317">
        <v>3</v>
      </c>
      <c r="B14" s="324" t="s">
        <v>303</v>
      </c>
      <c r="C14" s="317"/>
      <c r="D14" s="317" t="s">
        <v>106</v>
      </c>
      <c r="E14" s="319">
        <v>480000</v>
      </c>
    </row>
    <row r="15" spans="1:5" ht="15">
      <c r="A15" s="317">
        <v>4</v>
      </c>
      <c r="B15" s="324" t="s">
        <v>682</v>
      </c>
      <c r="C15" s="317"/>
      <c r="D15" s="317"/>
      <c r="E15" s="319">
        <v>236175</v>
      </c>
    </row>
    <row r="16" spans="1:5" ht="15">
      <c r="A16" s="317">
        <v>5</v>
      </c>
      <c r="B16" s="324" t="s">
        <v>683</v>
      </c>
      <c r="C16" s="317"/>
      <c r="D16" s="317"/>
      <c r="E16" s="319">
        <v>937077</v>
      </c>
    </row>
    <row r="17" spans="1:5" ht="15">
      <c r="A17" s="317">
        <v>6</v>
      </c>
      <c r="B17" s="324" t="s">
        <v>684</v>
      </c>
      <c r="C17" s="317"/>
      <c r="D17" s="317" t="s">
        <v>685</v>
      </c>
      <c r="E17" s="319">
        <v>88562</v>
      </c>
    </row>
    <row r="18" spans="1:5" ht="15">
      <c r="A18" s="317">
        <v>7</v>
      </c>
      <c r="B18" s="324" t="s">
        <v>421</v>
      </c>
      <c r="C18" s="317" t="s">
        <v>681</v>
      </c>
      <c r="D18" s="317" t="s">
        <v>686</v>
      </c>
      <c r="E18" s="319">
        <v>1400000</v>
      </c>
    </row>
    <row r="19" spans="1:5" ht="15">
      <c r="A19" s="317">
        <v>8</v>
      </c>
      <c r="B19" s="324" t="s">
        <v>687</v>
      </c>
      <c r="C19" s="317"/>
      <c r="D19" s="317" t="s">
        <v>688</v>
      </c>
      <c r="E19" s="319">
        <v>40000</v>
      </c>
    </row>
    <row r="20" spans="1:5" ht="15">
      <c r="A20" s="317">
        <v>9</v>
      </c>
      <c r="B20" s="324" t="s">
        <v>689</v>
      </c>
      <c r="C20" s="317"/>
      <c r="D20" s="317"/>
      <c r="E20" s="319">
        <v>20000</v>
      </c>
    </row>
    <row r="21" spans="1:5" ht="15">
      <c r="A21" s="317">
        <v>10</v>
      </c>
      <c r="B21" s="324" t="s">
        <v>682</v>
      </c>
      <c r="C21" s="317"/>
      <c r="D21" s="317"/>
      <c r="E21" s="319">
        <v>540000</v>
      </c>
    </row>
    <row r="22" spans="1:5" ht="15">
      <c r="A22" s="317">
        <v>11</v>
      </c>
      <c r="B22" s="324" t="s">
        <v>682</v>
      </c>
      <c r="C22" s="317"/>
      <c r="D22" s="317"/>
      <c r="E22" s="319">
        <v>3000000</v>
      </c>
    </row>
    <row r="23" spans="1:5" ht="15.75">
      <c r="A23" s="324"/>
      <c r="B23" s="325" t="s">
        <v>115</v>
      </c>
      <c r="C23" s="321"/>
      <c r="D23" s="321"/>
      <c r="E23" s="326">
        <f>SUM(E12:E22)</f>
        <v>8141814</v>
      </c>
    </row>
    <row r="26" spans="4:5" ht="15.75">
      <c r="D26" s="160" t="s">
        <v>313</v>
      </c>
      <c r="E26" s="160"/>
    </row>
    <row r="28" spans="4:5" ht="15.75">
      <c r="D28" s="160" t="s">
        <v>440</v>
      </c>
      <c r="E28" s="160"/>
    </row>
  </sheetData>
  <mergeCells count="2">
    <mergeCell ref="D26:E26"/>
    <mergeCell ref="D28:E28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4:I23"/>
  <sheetViews>
    <sheetView tabSelected="1" workbookViewId="0" topLeftCell="A4">
      <selection activeCell="L18" sqref="L18"/>
    </sheetView>
  </sheetViews>
  <sheetFormatPr defaultColWidth="9.140625" defaultRowHeight="12.75"/>
  <sheetData>
    <row r="4" spans="1:9" ht="15.75">
      <c r="A4" s="12"/>
      <c r="B4" s="12"/>
      <c r="C4" s="12"/>
      <c r="D4" s="12"/>
      <c r="E4" s="12"/>
      <c r="F4" s="12"/>
      <c r="G4" s="12"/>
      <c r="H4" s="12"/>
      <c r="I4" s="12"/>
    </row>
    <row r="5" spans="1:9" ht="15.75">
      <c r="A5" s="12"/>
      <c r="B5" s="12"/>
      <c r="C5" s="12"/>
      <c r="D5" s="12"/>
      <c r="E5" s="12"/>
      <c r="F5" s="12"/>
      <c r="G5" s="12"/>
      <c r="H5" s="12"/>
      <c r="I5" s="12"/>
    </row>
    <row r="6" spans="1:9" ht="15.75">
      <c r="A6" s="16" t="s">
        <v>426</v>
      </c>
      <c r="B6" s="12"/>
      <c r="C6" s="12"/>
      <c r="D6" s="12"/>
      <c r="E6" s="12"/>
      <c r="F6" s="12"/>
      <c r="G6" s="12"/>
      <c r="H6" s="12" t="s">
        <v>693</v>
      </c>
      <c r="I6" s="12"/>
    </row>
    <row r="7" spans="1:9" ht="15.75">
      <c r="A7" s="16" t="s">
        <v>427</v>
      </c>
      <c r="B7" s="12"/>
      <c r="C7" s="12"/>
      <c r="D7" s="12"/>
      <c r="E7" s="12"/>
      <c r="F7" s="12"/>
      <c r="G7" s="12"/>
      <c r="H7" s="12"/>
      <c r="I7" s="12"/>
    </row>
    <row r="8" spans="1:9" ht="15.75">
      <c r="A8" s="12"/>
      <c r="B8" s="12"/>
      <c r="C8" s="12"/>
      <c r="D8" s="12"/>
      <c r="E8" s="12"/>
      <c r="F8" s="12"/>
      <c r="G8" s="12"/>
      <c r="H8" s="12"/>
      <c r="I8" s="12"/>
    </row>
    <row r="9" spans="1:9" ht="15.75">
      <c r="A9" s="12"/>
      <c r="B9" s="12"/>
      <c r="C9" s="12"/>
      <c r="D9" s="12"/>
      <c r="E9" s="12"/>
      <c r="F9" s="12"/>
      <c r="G9" s="12"/>
      <c r="H9" s="12"/>
      <c r="I9" s="12"/>
    </row>
    <row r="10" spans="1:9" ht="15.75">
      <c r="A10" s="12"/>
      <c r="B10" s="12"/>
      <c r="C10" s="12"/>
      <c r="D10" s="16" t="s">
        <v>422</v>
      </c>
      <c r="E10" s="16"/>
      <c r="F10" s="12"/>
      <c r="G10" s="12"/>
      <c r="H10" s="12"/>
      <c r="I10" s="12"/>
    </row>
    <row r="11" spans="1:9" ht="15.7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15.75">
      <c r="A12" s="12" t="s">
        <v>690</v>
      </c>
      <c r="B12" s="12"/>
      <c r="C12" s="12"/>
      <c r="D12" s="12"/>
      <c r="E12" s="12"/>
      <c r="F12" s="12"/>
      <c r="G12" s="12"/>
      <c r="H12" s="12"/>
      <c r="I12" s="12"/>
    </row>
    <row r="13" spans="1:9" ht="15.75">
      <c r="A13" s="12" t="s">
        <v>428</v>
      </c>
      <c r="B13" s="12"/>
      <c r="C13" s="12"/>
      <c r="D13" s="12"/>
      <c r="E13" s="12"/>
      <c r="F13" s="12"/>
      <c r="G13" s="12"/>
      <c r="H13" s="12"/>
      <c r="I13" s="12"/>
    </row>
    <row r="14" spans="1:9" ht="15.75">
      <c r="A14" s="12" t="s">
        <v>691</v>
      </c>
      <c r="B14" s="12"/>
      <c r="C14" s="12"/>
      <c r="D14" s="12"/>
      <c r="E14" s="12"/>
      <c r="F14" s="12"/>
      <c r="G14" s="12"/>
      <c r="H14" s="12"/>
      <c r="I14" s="12"/>
    </row>
    <row r="15" spans="1:9" ht="15.75">
      <c r="A15" s="12" t="s">
        <v>423</v>
      </c>
      <c r="B15" s="12"/>
      <c r="C15" s="12"/>
      <c r="D15" s="12"/>
      <c r="E15" s="12"/>
      <c r="F15" s="12"/>
      <c r="G15" s="12"/>
      <c r="H15" s="12"/>
      <c r="I15" s="12"/>
    </row>
    <row r="16" spans="1:9" ht="15.75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15.75">
      <c r="A17" s="12" t="s">
        <v>424</v>
      </c>
      <c r="B17" s="12"/>
      <c r="C17" s="12"/>
      <c r="D17" s="12"/>
      <c r="E17" s="12"/>
      <c r="F17" s="12"/>
      <c r="G17" s="12"/>
      <c r="H17" s="12"/>
      <c r="I17" s="12"/>
    </row>
    <row r="18" spans="1:9" ht="15.75">
      <c r="A18" s="159" t="s">
        <v>692</v>
      </c>
      <c r="B18" s="12"/>
      <c r="C18" s="12"/>
      <c r="D18" s="12"/>
      <c r="E18" s="12"/>
      <c r="F18" s="12"/>
      <c r="G18" s="12"/>
      <c r="H18" s="12"/>
      <c r="I18" s="12"/>
    </row>
    <row r="19" spans="1:9" ht="15.75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5.7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5.75">
      <c r="A21" s="12"/>
      <c r="B21" s="12"/>
      <c r="C21" s="12"/>
      <c r="D21" s="12"/>
      <c r="E21" s="12"/>
      <c r="F21" s="12"/>
      <c r="G21" s="16" t="s">
        <v>425</v>
      </c>
      <c r="H21" s="16"/>
      <c r="I21" s="16"/>
    </row>
    <row r="22" spans="1:9" ht="15.75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15.75">
      <c r="A23" s="12"/>
      <c r="B23" s="12"/>
      <c r="C23" s="12"/>
      <c r="D23" s="12"/>
      <c r="E23" s="12"/>
      <c r="F23" s="12"/>
      <c r="G23" s="184" t="s">
        <v>440</v>
      </c>
      <c r="H23" s="184"/>
      <c r="I23" s="184"/>
    </row>
  </sheetData>
  <mergeCells count="1">
    <mergeCell ref="G23:I2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I565"/>
  <sheetViews>
    <sheetView zoomScalePageLayoutView="0" workbookViewId="0" topLeftCell="A1">
      <pane xSplit="2" ySplit="2" topLeftCell="C70" activePane="bottomRight" state="frozen"/>
      <selection pane="topLeft" activeCell="M36" sqref="M36"/>
      <selection pane="topRight" activeCell="M36" sqref="M36"/>
      <selection pane="bottomLeft" activeCell="M36" sqref="M36"/>
      <selection pane="bottomRight" activeCell="D94" sqref="D94"/>
    </sheetView>
  </sheetViews>
  <sheetFormatPr defaultColWidth="9.140625" defaultRowHeight="12.75"/>
  <cols>
    <col min="1" max="1" width="3.57421875" style="13" customWidth="1"/>
    <col min="2" max="2" width="39.421875" style="1" customWidth="1"/>
    <col min="3" max="3" width="9.7109375" style="1" customWidth="1"/>
    <col min="4" max="4" width="12.7109375" style="7" customWidth="1"/>
    <col min="5" max="5" width="11.57421875" style="7" customWidth="1"/>
    <col min="6" max="6" width="6.57421875" style="14" customWidth="1"/>
    <col min="7" max="7" width="9.57421875" style="1" bestFit="1" customWidth="1"/>
    <col min="8" max="8" width="12.00390625" style="1" bestFit="1" customWidth="1"/>
    <col min="9" max="16384" width="9.140625" style="1" customWidth="1"/>
  </cols>
  <sheetData>
    <row r="1" spans="1:6" s="15" customFormat="1" ht="28.5" customHeight="1">
      <c r="A1" s="162" t="s">
        <v>561</v>
      </c>
      <c r="B1" s="162"/>
      <c r="C1" s="162"/>
      <c r="D1" s="162"/>
      <c r="E1" s="162"/>
      <c r="F1" s="163" t="s">
        <v>73</v>
      </c>
    </row>
    <row r="2" spans="1:6" s="4" customFormat="1" ht="33" customHeight="1">
      <c r="A2" s="111" t="s">
        <v>111</v>
      </c>
      <c r="B2" s="112" t="s">
        <v>181</v>
      </c>
      <c r="C2" s="112" t="s">
        <v>116</v>
      </c>
      <c r="D2" s="112" t="s">
        <v>203</v>
      </c>
      <c r="E2" s="112" t="s">
        <v>122</v>
      </c>
      <c r="F2" s="164"/>
    </row>
    <row r="3" spans="1:6" s="3" customFormat="1" ht="14.25" customHeight="1">
      <c r="A3" s="44" t="s">
        <v>112</v>
      </c>
      <c r="B3" s="22" t="s">
        <v>459</v>
      </c>
      <c r="C3" s="22"/>
      <c r="D3" s="33">
        <f>D4+D7+D8+D15+D16+D23+D24+D25</f>
        <v>7910780</v>
      </c>
      <c r="E3" s="33">
        <f>E4+E7+E8+E15+E16+E23+E24+E25</f>
        <v>2307289</v>
      </c>
      <c r="F3" s="71" t="s">
        <v>23</v>
      </c>
    </row>
    <row r="4" spans="1:6" s="3" customFormat="1" ht="14.25" customHeight="1">
      <c r="A4" s="48"/>
      <c r="B4" s="22" t="s">
        <v>204</v>
      </c>
      <c r="C4" s="22"/>
      <c r="D4" s="33">
        <f>SUM(D5:D6)</f>
        <v>3746192</v>
      </c>
      <c r="E4" s="33">
        <f>SUM(E5:E6)</f>
        <v>777851</v>
      </c>
      <c r="F4" s="71" t="s">
        <v>196</v>
      </c>
    </row>
    <row r="5" spans="1:9" ht="14.25" customHeight="1">
      <c r="A5" s="48"/>
      <c r="B5" s="17" t="s">
        <v>205</v>
      </c>
      <c r="C5" s="68"/>
      <c r="D5" s="32">
        <v>3593541</v>
      </c>
      <c r="E5" s="32">
        <v>751171</v>
      </c>
      <c r="F5" s="14" t="s">
        <v>0</v>
      </c>
      <c r="G5" s="81"/>
      <c r="H5" s="81"/>
      <c r="I5" s="81"/>
    </row>
    <row r="6" spans="1:6" ht="14.25" customHeight="1">
      <c r="A6" s="48"/>
      <c r="B6" s="17" t="s">
        <v>206</v>
      </c>
      <c r="C6" s="20"/>
      <c r="D6" s="32">
        <v>152651</v>
      </c>
      <c r="E6" s="32">
        <v>26680</v>
      </c>
      <c r="F6" s="14" t="s">
        <v>1</v>
      </c>
    </row>
    <row r="7" spans="1:6" s="3" customFormat="1" ht="14.25" customHeight="1">
      <c r="A7" s="48"/>
      <c r="B7" s="22" t="s">
        <v>208</v>
      </c>
      <c r="C7" s="22"/>
      <c r="D7" s="33">
        <v>0</v>
      </c>
      <c r="E7" s="33">
        <v>0</v>
      </c>
      <c r="F7" s="71" t="s">
        <v>2</v>
      </c>
    </row>
    <row r="8" spans="1:6" s="3" customFormat="1" ht="14.25" customHeight="1">
      <c r="A8" s="48"/>
      <c r="B8" s="22" t="s">
        <v>209</v>
      </c>
      <c r="C8" s="22"/>
      <c r="D8" s="33">
        <f>SUM(D9:D15)</f>
        <v>3995642</v>
      </c>
      <c r="E8" s="33">
        <f>SUM(E9:E15)</f>
        <v>1467838</v>
      </c>
      <c r="F8" s="71" t="s">
        <v>3</v>
      </c>
    </row>
    <row r="9" spans="1:6" ht="14.25" customHeight="1">
      <c r="A9" s="49"/>
      <c r="B9" s="17" t="s">
        <v>210</v>
      </c>
      <c r="C9" s="20"/>
      <c r="D9" s="32">
        <v>3854207</v>
      </c>
      <c r="E9" s="32">
        <v>1200000</v>
      </c>
      <c r="F9" s="14" t="s">
        <v>4</v>
      </c>
    </row>
    <row r="10" spans="1:6" ht="14.25" customHeight="1">
      <c r="A10" s="49"/>
      <c r="B10" s="17" t="s">
        <v>211</v>
      </c>
      <c r="C10" s="20"/>
      <c r="D10" s="32">
        <v>0</v>
      </c>
      <c r="E10" s="32">
        <v>0</v>
      </c>
      <c r="F10" s="14" t="s">
        <v>5</v>
      </c>
    </row>
    <row r="11" spans="1:6" ht="14.25" customHeight="1">
      <c r="A11" s="49"/>
      <c r="B11" s="17" t="s">
        <v>212</v>
      </c>
      <c r="C11" s="20"/>
      <c r="D11" s="32">
        <v>0</v>
      </c>
      <c r="E11" s="32">
        <v>0</v>
      </c>
      <c r="F11" s="14" t="s">
        <v>6</v>
      </c>
    </row>
    <row r="12" spans="1:7" ht="14.25" customHeight="1">
      <c r="A12" s="49"/>
      <c r="B12" s="17" t="s">
        <v>213</v>
      </c>
      <c r="C12" s="20"/>
      <c r="D12" s="32">
        <v>116432</v>
      </c>
      <c r="E12" s="32">
        <v>267838</v>
      </c>
      <c r="F12" s="14" t="s">
        <v>7</v>
      </c>
      <c r="G12" s="79"/>
    </row>
    <row r="13" spans="1:6" ht="14.25" customHeight="1">
      <c r="A13" s="49"/>
      <c r="B13" s="17" t="s">
        <v>214</v>
      </c>
      <c r="C13" s="20"/>
      <c r="D13" s="32">
        <v>0</v>
      </c>
      <c r="E13" s="32">
        <v>0</v>
      </c>
      <c r="F13" s="14" t="s">
        <v>8</v>
      </c>
    </row>
    <row r="14" spans="1:6" ht="14.25" customHeight="1">
      <c r="A14" s="49"/>
      <c r="B14" s="17" t="s">
        <v>98</v>
      </c>
      <c r="C14" s="20"/>
      <c r="D14" s="32">
        <v>25003</v>
      </c>
      <c r="E14" s="32">
        <v>0</v>
      </c>
      <c r="F14" s="14" t="s">
        <v>9</v>
      </c>
    </row>
    <row r="15" spans="1:6" ht="14.25" customHeight="1">
      <c r="A15" s="49"/>
      <c r="B15" s="17" t="s">
        <v>215</v>
      </c>
      <c r="C15" s="20"/>
      <c r="D15" s="32">
        <v>0</v>
      </c>
      <c r="E15" s="32">
        <v>0</v>
      </c>
      <c r="F15" s="14" t="s">
        <v>10</v>
      </c>
    </row>
    <row r="16" spans="1:6" s="3" customFormat="1" ht="14.25" customHeight="1">
      <c r="A16" s="48"/>
      <c r="B16" s="22" t="s">
        <v>216</v>
      </c>
      <c r="C16" s="22"/>
      <c r="D16" s="33">
        <f>SUM(D17:D22)</f>
        <v>168946</v>
      </c>
      <c r="E16" s="33">
        <f>SUM(E17:E22)</f>
        <v>61600</v>
      </c>
      <c r="F16" s="71" t="s">
        <v>11</v>
      </c>
    </row>
    <row r="17" spans="1:6" ht="14.25" customHeight="1">
      <c r="A17" s="49"/>
      <c r="B17" s="20" t="s">
        <v>217</v>
      </c>
      <c r="C17" s="20"/>
      <c r="D17" s="32">
        <v>134346</v>
      </c>
      <c r="E17" s="32">
        <v>61600</v>
      </c>
      <c r="F17" s="14" t="s">
        <v>12</v>
      </c>
    </row>
    <row r="18" spans="1:6" ht="14.25" customHeight="1">
      <c r="A18" s="49"/>
      <c r="B18" s="20" t="s">
        <v>218</v>
      </c>
      <c r="C18" s="20"/>
      <c r="D18" s="32">
        <v>34600</v>
      </c>
      <c r="E18" s="32">
        <v>0</v>
      </c>
      <c r="F18" s="14" t="s">
        <v>13</v>
      </c>
    </row>
    <row r="19" spans="1:6" ht="14.25" customHeight="1">
      <c r="A19" s="49"/>
      <c r="B19" s="20" t="s">
        <v>219</v>
      </c>
      <c r="C19" s="20"/>
      <c r="D19" s="32">
        <v>0</v>
      </c>
      <c r="E19" s="32">
        <v>0</v>
      </c>
      <c r="F19" s="14" t="s">
        <v>14</v>
      </c>
    </row>
    <row r="20" spans="1:6" ht="14.25" customHeight="1">
      <c r="A20" s="49"/>
      <c r="B20" s="20" t="s">
        <v>220</v>
      </c>
      <c r="C20" s="20"/>
      <c r="D20" s="32">
        <v>0</v>
      </c>
      <c r="E20" s="32">
        <v>0</v>
      </c>
      <c r="F20" s="14" t="s">
        <v>15</v>
      </c>
    </row>
    <row r="21" spans="1:6" ht="14.25" customHeight="1">
      <c r="A21" s="49"/>
      <c r="B21" s="20" t="s">
        <v>222</v>
      </c>
      <c r="C21" s="20"/>
      <c r="D21" s="32"/>
      <c r="E21" s="32"/>
      <c r="F21" s="14" t="s">
        <v>16</v>
      </c>
    </row>
    <row r="22" spans="1:6" ht="14.25" customHeight="1">
      <c r="A22" s="49"/>
      <c r="B22" s="20" t="s">
        <v>223</v>
      </c>
      <c r="C22" s="20"/>
      <c r="D22" s="32">
        <v>0</v>
      </c>
      <c r="E22" s="32">
        <v>0</v>
      </c>
      <c r="F22" s="14" t="s">
        <v>17</v>
      </c>
    </row>
    <row r="23" spans="1:6" s="3" customFormat="1" ht="14.25" customHeight="1">
      <c r="A23" s="48"/>
      <c r="B23" s="22" t="s">
        <v>224</v>
      </c>
      <c r="C23" s="22"/>
      <c r="D23" s="32">
        <v>0</v>
      </c>
      <c r="E23" s="32">
        <v>0</v>
      </c>
      <c r="F23" s="71" t="s">
        <v>197</v>
      </c>
    </row>
    <row r="24" spans="1:6" s="3" customFormat="1" ht="14.25" customHeight="1">
      <c r="A24" s="48"/>
      <c r="B24" s="22" t="s">
        <v>225</v>
      </c>
      <c r="C24" s="22"/>
      <c r="D24" s="32">
        <v>0</v>
      </c>
      <c r="E24" s="32">
        <v>0</v>
      </c>
      <c r="F24" s="71" t="s">
        <v>18</v>
      </c>
    </row>
    <row r="25" spans="1:6" s="3" customFormat="1" ht="14.25" customHeight="1">
      <c r="A25" s="48"/>
      <c r="B25" s="22" t="s">
        <v>226</v>
      </c>
      <c r="C25" s="22"/>
      <c r="D25" s="24">
        <v>0</v>
      </c>
      <c r="E25" s="24">
        <v>0</v>
      </c>
      <c r="F25" s="71" t="s">
        <v>19</v>
      </c>
    </row>
    <row r="26" spans="1:6" s="3" customFormat="1" ht="14.25" customHeight="1">
      <c r="A26" s="48"/>
      <c r="B26" s="20" t="s">
        <v>227</v>
      </c>
      <c r="C26" s="22"/>
      <c r="D26" s="32">
        <v>0</v>
      </c>
      <c r="E26" s="32">
        <v>0</v>
      </c>
      <c r="F26" s="14" t="s">
        <v>20</v>
      </c>
    </row>
    <row r="27" spans="1:6" ht="14.25" customHeight="1">
      <c r="A27" s="48"/>
      <c r="B27" s="20" t="s">
        <v>228</v>
      </c>
      <c r="C27" s="20"/>
      <c r="D27" s="32">
        <v>0</v>
      </c>
      <c r="E27" s="32">
        <v>0</v>
      </c>
      <c r="F27" s="14" t="s">
        <v>21</v>
      </c>
    </row>
    <row r="28" spans="1:6" ht="14.25" customHeight="1">
      <c r="A28" s="48" t="s">
        <v>113</v>
      </c>
      <c r="B28" s="22" t="s">
        <v>460</v>
      </c>
      <c r="C28" s="22"/>
      <c r="D28" s="33">
        <f>D29+D34+D39+D40+D44+D45</f>
        <v>36522243</v>
      </c>
      <c r="E28" s="33">
        <f>E29+E34+E39+E40+E44+E45</f>
        <v>1856667</v>
      </c>
      <c r="F28" s="71" t="s">
        <v>22</v>
      </c>
    </row>
    <row r="29" spans="1:6" s="3" customFormat="1" ht="14.25" customHeight="1">
      <c r="A29" s="48"/>
      <c r="B29" s="23" t="s">
        <v>229</v>
      </c>
      <c r="C29" s="23"/>
      <c r="D29" s="21">
        <v>0</v>
      </c>
      <c r="E29" s="21">
        <v>0</v>
      </c>
      <c r="F29" s="71" t="s">
        <v>24</v>
      </c>
    </row>
    <row r="30" spans="1:6" ht="14.25" customHeight="1">
      <c r="A30" s="49"/>
      <c r="B30" s="20" t="s">
        <v>476</v>
      </c>
      <c r="C30" s="20"/>
      <c r="D30" s="32">
        <v>0</v>
      </c>
      <c r="E30" s="32">
        <v>0</v>
      </c>
      <c r="F30" s="14" t="s">
        <v>25</v>
      </c>
    </row>
    <row r="31" spans="1:6" ht="14.25" customHeight="1">
      <c r="A31" s="49"/>
      <c r="B31" s="20" t="s">
        <v>230</v>
      </c>
      <c r="C31" s="20"/>
      <c r="D31" s="32">
        <v>0</v>
      </c>
      <c r="E31" s="32">
        <v>0</v>
      </c>
      <c r="F31" s="14" t="s">
        <v>26</v>
      </c>
    </row>
    <row r="32" spans="1:6" ht="14.25" customHeight="1">
      <c r="A32" s="49"/>
      <c r="B32" s="20" t="s">
        <v>231</v>
      </c>
      <c r="C32" s="20"/>
      <c r="D32" s="32">
        <v>0</v>
      </c>
      <c r="E32" s="32">
        <v>0</v>
      </c>
      <c r="F32" s="14" t="s">
        <v>27</v>
      </c>
    </row>
    <row r="33" spans="1:6" ht="14.25" customHeight="1">
      <c r="A33" s="49"/>
      <c r="B33" s="20" t="s">
        <v>232</v>
      </c>
      <c r="C33" s="20"/>
      <c r="D33" s="32">
        <v>0</v>
      </c>
      <c r="E33" s="32">
        <v>0</v>
      </c>
      <c r="F33" s="14" t="s">
        <v>28</v>
      </c>
    </row>
    <row r="34" spans="1:6" s="3" customFormat="1" ht="14.25" customHeight="1">
      <c r="A34" s="48"/>
      <c r="B34" s="22" t="s">
        <v>237</v>
      </c>
      <c r="C34" s="22"/>
      <c r="D34" s="33">
        <f>SUM(D35:D38)</f>
        <v>36522243</v>
      </c>
      <c r="E34" s="33">
        <f>SUM(E35:E38)</f>
        <v>1856667</v>
      </c>
      <c r="F34" s="71" t="s">
        <v>29</v>
      </c>
    </row>
    <row r="35" spans="1:6" ht="14.25" customHeight="1">
      <c r="A35" s="49"/>
      <c r="B35" s="20" t="s">
        <v>233</v>
      </c>
      <c r="C35" s="20"/>
      <c r="D35" s="32">
        <v>6360000</v>
      </c>
      <c r="E35" s="32">
        <v>0</v>
      </c>
      <c r="F35" s="14" t="s">
        <v>30</v>
      </c>
    </row>
    <row r="36" spans="1:6" ht="14.25" customHeight="1">
      <c r="A36" s="49"/>
      <c r="B36" s="20" t="s">
        <v>234</v>
      </c>
      <c r="C36" s="20"/>
      <c r="D36" s="32">
        <v>22317500</v>
      </c>
      <c r="E36" s="32">
        <v>0</v>
      </c>
      <c r="F36" s="14" t="s">
        <v>31</v>
      </c>
    </row>
    <row r="37" spans="1:6" ht="14.25" customHeight="1">
      <c r="A37" s="49"/>
      <c r="B37" s="20" t="s">
        <v>235</v>
      </c>
      <c r="C37" s="20"/>
      <c r="D37" s="32">
        <v>7553944</v>
      </c>
      <c r="E37" s="32">
        <v>0</v>
      </c>
      <c r="F37" s="14" t="s">
        <v>32</v>
      </c>
    </row>
    <row r="38" spans="1:6" ht="14.25" customHeight="1">
      <c r="A38" s="49"/>
      <c r="B38" s="20" t="s">
        <v>236</v>
      </c>
      <c r="C38" s="20"/>
      <c r="D38" s="32">
        <v>290799</v>
      </c>
      <c r="E38" s="32">
        <v>1856667</v>
      </c>
      <c r="F38" s="14" t="s">
        <v>33</v>
      </c>
    </row>
    <row r="39" spans="1:6" s="3" customFormat="1" ht="14.25" customHeight="1">
      <c r="A39" s="48"/>
      <c r="B39" s="22" t="s">
        <v>238</v>
      </c>
      <c r="C39" s="22"/>
      <c r="D39" s="32">
        <v>0</v>
      </c>
      <c r="E39" s="32">
        <v>0</v>
      </c>
      <c r="F39" s="71" t="s">
        <v>198</v>
      </c>
    </row>
    <row r="40" spans="1:6" s="3" customFormat="1" ht="14.25" customHeight="1">
      <c r="A40" s="48"/>
      <c r="B40" s="23" t="s">
        <v>239</v>
      </c>
      <c r="C40" s="23"/>
      <c r="D40" s="24">
        <v>0</v>
      </c>
      <c r="E40" s="24">
        <v>0</v>
      </c>
      <c r="F40" s="71" t="s">
        <v>34</v>
      </c>
    </row>
    <row r="41" spans="1:6" ht="14.25" customHeight="1">
      <c r="A41" s="48"/>
      <c r="B41" s="20" t="s">
        <v>240</v>
      </c>
      <c r="C41" s="20"/>
      <c r="D41" s="32">
        <v>0</v>
      </c>
      <c r="E41" s="32">
        <v>0</v>
      </c>
      <c r="F41" s="14" t="s">
        <v>35</v>
      </c>
    </row>
    <row r="42" spans="1:6" ht="14.25" customHeight="1">
      <c r="A42" s="48"/>
      <c r="B42" s="20" t="s">
        <v>241</v>
      </c>
      <c r="C42" s="20"/>
      <c r="D42" s="32">
        <v>0</v>
      </c>
      <c r="E42" s="32">
        <v>0</v>
      </c>
      <c r="F42" s="14" t="s">
        <v>36</v>
      </c>
    </row>
    <row r="43" spans="1:6" ht="14.25" customHeight="1">
      <c r="A43" s="48"/>
      <c r="B43" s="20" t="s">
        <v>290</v>
      </c>
      <c r="C43" s="20"/>
      <c r="D43" s="32">
        <v>0</v>
      </c>
      <c r="E43" s="32">
        <v>0</v>
      </c>
      <c r="F43" s="14" t="s">
        <v>37</v>
      </c>
    </row>
    <row r="44" spans="1:6" s="3" customFormat="1" ht="14.25" customHeight="1">
      <c r="A44" s="48"/>
      <c r="B44" s="22" t="s">
        <v>291</v>
      </c>
      <c r="C44" s="22"/>
      <c r="D44" s="32">
        <v>0</v>
      </c>
      <c r="E44" s="32">
        <v>0</v>
      </c>
      <c r="F44" s="71" t="s">
        <v>38</v>
      </c>
    </row>
    <row r="45" spans="1:6" s="3" customFormat="1" ht="14.25" customHeight="1">
      <c r="A45" s="48"/>
      <c r="B45" s="22" t="s">
        <v>292</v>
      </c>
      <c r="C45" s="22"/>
      <c r="D45" s="33">
        <v>0</v>
      </c>
      <c r="E45" s="33">
        <v>0</v>
      </c>
      <c r="F45" s="71" t="s">
        <v>199</v>
      </c>
    </row>
    <row r="46" spans="1:6" s="103" customFormat="1" ht="14.25" customHeight="1">
      <c r="A46" s="54"/>
      <c r="B46" s="28" t="s">
        <v>182</v>
      </c>
      <c r="C46" s="28"/>
      <c r="D46" s="80">
        <f>D3+D28</f>
        <v>44433023</v>
      </c>
      <c r="E46" s="80">
        <f>E3+E28</f>
        <v>4163956</v>
      </c>
      <c r="F46" s="71" t="s">
        <v>39</v>
      </c>
    </row>
    <row r="47" spans="1:5" ht="15.75" customHeight="1">
      <c r="A47" s="162" t="s">
        <v>561</v>
      </c>
      <c r="B47" s="162"/>
      <c r="C47" s="162"/>
      <c r="D47" s="162"/>
      <c r="E47" s="162"/>
    </row>
    <row r="48" spans="1:6" s="3" customFormat="1" ht="31.5" customHeight="1">
      <c r="A48" s="69" t="s">
        <v>111</v>
      </c>
      <c r="B48" s="70" t="s">
        <v>293</v>
      </c>
      <c r="C48" s="70" t="s">
        <v>116</v>
      </c>
      <c r="D48" s="70" t="s">
        <v>203</v>
      </c>
      <c r="E48" s="70" t="s">
        <v>122</v>
      </c>
      <c r="F48" s="71"/>
    </row>
    <row r="49" spans="1:6" s="3" customFormat="1" ht="15.75" customHeight="1">
      <c r="A49" s="45" t="s">
        <v>112</v>
      </c>
      <c r="B49" s="46" t="s">
        <v>446</v>
      </c>
      <c r="C49" s="46"/>
      <c r="D49" s="47">
        <f>D50+D51+D54+D65+D66</f>
        <v>8404291</v>
      </c>
      <c r="E49" s="47">
        <f>E50+E51+E54+E65+E66</f>
        <v>4051368</v>
      </c>
      <c r="F49" s="71" t="s">
        <v>40</v>
      </c>
    </row>
    <row r="50" spans="1:6" s="3" customFormat="1" ht="15.75" customHeight="1">
      <c r="A50" s="48"/>
      <c r="B50" s="22" t="s">
        <v>294</v>
      </c>
      <c r="C50" s="22"/>
      <c r="D50" s="32">
        <v>0</v>
      </c>
      <c r="E50" s="32">
        <v>0</v>
      </c>
      <c r="F50" s="71" t="s">
        <v>41</v>
      </c>
    </row>
    <row r="51" spans="1:6" s="3" customFormat="1" ht="15.75" customHeight="1">
      <c r="A51" s="48"/>
      <c r="B51" s="22" t="s">
        <v>295</v>
      </c>
      <c r="C51" s="22"/>
      <c r="D51" s="24">
        <v>0</v>
      </c>
      <c r="E51" s="24">
        <v>0</v>
      </c>
      <c r="F51" s="71" t="s">
        <v>42</v>
      </c>
    </row>
    <row r="52" spans="1:6" ht="15.75" customHeight="1">
      <c r="A52" s="49"/>
      <c r="B52" s="20" t="s">
        <v>296</v>
      </c>
      <c r="C52" s="20"/>
      <c r="D52" s="32">
        <v>0</v>
      </c>
      <c r="E52" s="32">
        <v>0</v>
      </c>
      <c r="F52" s="14" t="s">
        <v>43</v>
      </c>
    </row>
    <row r="53" spans="1:6" ht="15.75" customHeight="1">
      <c r="A53" s="49"/>
      <c r="B53" s="20" t="s">
        <v>297</v>
      </c>
      <c r="C53" s="20"/>
      <c r="D53" s="32">
        <v>0</v>
      </c>
      <c r="E53" s="32">
        <v>0</v>
      </c>
      <c r="F53" s="14" t="s">
        <v>44</v>
      </c>
    </row>
    <row r="54" spans="1:6" s="3" customFormat="1" ht="15.75" customHeight="1">
      <c r="A54" s="48"/>
      <c r="B54" s="22" t="s">
        <v>429</v>
      </c>
      <c r="C54" s="22"/>
      <c r="D54" s="50">
        <f>SUM(D55:D64)</f>
        <v>8404291</v>
      </c>
      <c r="E54" s="50">
        <f>SUM(E55:E64)</f>
        <v>4051368</v>
      </c>
      <c r="F54" s="71" t="s">
        <v>45</v>
      </c>
    </row>
    <row r="55" spans="1:6" ht="15.75" customHeight="1">
      <c r="A55" s="49"/>
      <c r="B55" s="20" t="s">
        <v>298</v>
      </c>
      <c r="C55" s="20"/>
      <c r="D55" s="32">
        <v>1406668</v>
      </c>
      <c r="E55" s="32">
        <v>2555000</v>
      </c>
      <c r="F55" s="14" t="s">
        <v>46</v>
      </c>
    </row>
    <row r="56" spans="1:6" ht="15.75" customHeight="1">
      <c r="A56" s="49"/>
      <c r="B56" s="17" t="s">
        <v>299</v>
      </c>
      <c r="C56" s="17"/>
      <c r="D56" s="32"/>
      <c r="E56" s="32">
        <v>263841</v>
      </c>
      <c r="F56" s="14" t="s">
        <v>47</v>
      </c>
    </row>
    <row r="57" spans="1:6" ht="15.75" customHeight="1">
      <c r="A57" s="49"/>
      <c r="B57" s="17" t="s">
        <v>474</v>
      </c>
      <c r="C57" s="17"/>
      <c r="D57" s="32">
        <v>67518</v>
      </c>
      <c r="E57" s="32">
        <v>52928</v>
      </c>
      <c r="F57" s="14" t="s">
        <v>48</v>
      </c>
    </row>
    <row r="58" spans="1:6" ht="15.75" customHeight="1">
      <c r="A58" s="49"/>
      <c r="B58" s="17" t="s">
        <v>431</v>
      </c>
      <c r="C58" s="17"/>
      <c r="D58" s="32">
        <v>17200</v>
      </c>
      <c r="E58" s="32">
        <v>18200</v>
      </c>
      <c r="F58" s="14" t="s">
        <v>49</v>
      </c>
    </row>
    <row r="59" spans="1:6" ht="15.75" customHeight="1">
      <c r="A59" s="49"/>
      <c r="B59" s="17" t="s">
        <v>430</v>
      </c>
      <c r="C59" s="17"/>
      <c r="D59" s="32">
        <v>602905</v>
      </c>
      <c r="E59" s="32">
        <v>1399</v>
      </c>
      <c r="F59" s="14" t="s">
        <v>50</v>
      </c>
    </row>
    <row r="60" spans="1:6" ht="15.75" customHeight="1">
      <c r="A60" s="49"/>
      <c r="B60" s="17" t="s">
        <v>432</v>
      </c>
      <c r="C60" s="17"/>
      <c r="D60" s="32">
        <v>0</v>
      </c>
      <c r="E60" s="32">
        <v>0</v>
      </c>
      <c r="F60" s="14" t="s">
        <v>51</v>
      </c>
    </row>
    <row r="61" spans="1:6" ht="15.75" customHeight="1">
      <c r="A61" s="49"/>
      <c r="B61" s="17" t="s">
        <v>433</v>
      </c>
      <c r="C61" s="17"/>
      <c r="D61" s="32">
        <v>0</v>
      </c>
      <c r="E61" s="32">
        <v>0</v>
      </c>
      <c r="F61" s="14" t="s">
        <v>52</v>
      </c>
    </row>
    <row r="62" spans="1:6" ht="15.75" customHeight="1">
      <c r="A62" s="49"/>
      <c r="B62" s="17" t="s">
        <v>434</v>
      </c>
      <c r="C62" s="17"/>
      <c r="D62" s="32">
        <v>0</v>
      </c>
      <c r="E62" s="32">
        <v>0</v>
      </c>
      <c r="F62" s="14" t="s">
        <v>53</v>
      </c>
    </row>
    <row r="63" spans="1:6" ht="15.75" customHeight="1">
      <c r="A63" s="49"/>
      <c r="B63" s="20" t="s">
        <v>435</v>
      </c>
      <c r="C63" s="20"/>
      <c r="D63" s="32">
        <v>0</v>
      </c>
      <c r="E63" s="32">
        <v>0</v>
      </c>
      <c r="F63" s="14" t="s">
        <v>54</v>
      </c>
    </row>
    <row r="64" spans="1:6" ht="15.75" customHeight="1">
      <c r="A64" s="49"/>
      <c r="B64" s="20" t="s">
        <v>436</v>
      </c>
      <c r="C64" s="20"/>
      <c r="D64" s="32">
        <v>6310000</v>
      </c>
      <c r="E64" s="32">
        <v>1160000</v>
      </c>
      <c r="F64" s="14" t="s">
        <v>55</v>
      </c>
    </row>
    <row r="65" spans="1:6" s="3" customFormat="1" ht="15.75" customHeight="1">
      <c r="A65" s="48"/>
      <c r="B65" s="22" t="s">
        <v>438</v>
      </c>
      <c r="C65" s="22"/>
      <c r="D65" s="32">
        <v>0</v>
      </c>
      <c r="E65" s="32">
        <v>0</v>
      </c>
      <c r="F65" s="71" t="s">
        <v>56</v>
      </c>
    </row>
    <row r="66" spans="1:6" s="3" customFormat="1" ht="15.75" customHeight="1">
      <c r="A66" s="48"/>
      <c r="B66" s="22" t="s">
        <v>437</v>
      </c>
      <c r="C66" s="22"/>
      <c r="D66" s="33">
        <v>0</v>
      </c>
      <c r="E66" s="33">
        <v>0</v>
      </c>
      <c r="F66" s="71" t="s">
        <v>193</v>
      </c>
    </row>
    <row r="67" spans="1:6" s="3" customFormat="1" ht="15.75" customHeight="1">
      <c r="A67" s="48"/>
      <c r="B67" s="22" t="s">
        <v>301</v>
      </c>
      <c r="C67" s="22"/>
      <c r="D67" s="33">
        <v>0</v>
      </c>
      <c r="E67" s="33">
        <v>0</v>
      </c>
      <c r="F67" s="71" t="s">
        <v>57</v>
      </c>
    </row>
    <row r="68" spans="1:6" s="3" customFormat="1" ht="15.75" customHeight="1">
      <c r="A68" s="48"/>
      <c r="B68" s="23" t="s">
        <v>439</v>
      </c>
      <c r="C68" s="23"/>
      <c r="D68" s="24">
        <v>0</v>
      </c>
      <c r="E68" s="24">
        <v>0</v>
      </c>
      <c r="F68" s="71" t="s">
        <v>58</v>
      </c>
    </row>
    <row r="69" spans="1:6" ht="15.75" customHeight="1">
      <c r="A69" s="49"/>
      <c r="B69" s="20" t="s">
        <v>475</v>
      </c>
      <c r="C69" s="20"/>
      <c r="D69" s="32">
        <v>0</v>
      </c>
      <c r="E69" s="32">
        <v>0</v>
      </c>
      <c r="F69" s="14" t="s">
        <v>59</v>
      </c>
    </row>
    <row r="70" spans="1:6" ht="15.75" customHeight="1">
      <c r="A70" s="49"/>
      <c r="B70" s="20" t="s">
        <v>442</v>
      </c>
      <c r="C70" s="20"/>
      <c r="D70" s="32">
        <v>0</v>
      </c>
      <c r="E70" s="32">
        <v>0</v>
      </c>
      <c r="F70" s="14" t="s">
        <v>60</v>
      </c>
    </row>
    <row r="71" spans="1:6" s="3" customFormat="1" ht="15.75" customHeight="1">
      <c r="A71" s="48"/>
      <c r="B71" s="22" t="s">
        <v>443</v>
      </c>
      <c r="C71" s="22"/>
      <c r="D71" s="32">
        <v>0</v>
      </c>
      <c r="E71" s="32">
        <v>0</v>
      </c>
      <c r="F71" s="71" t="s">
        <v>194</v>
      </c>
    </row>
    <row r="72" spans="1:6" s="3" customFormat="1" ht="15.75" customHeight="1">
      <c r="A72" s="48"/>
      <c r="B72" s="22" t="s">
        <v>444</v>
      </c>
      <c r="C72" s="22"/>
      <c r="D72" s="32">
        <v>0</v>
      </c>
      <c r="E72" s="32">
        <v>0</v>
      </c>
      <c r="F72" s="71" t="s">
        <v>61</v>
      </c>
    </row>
    <row r="73" spans="1:6" s="3" customFormat="1" ht="15.75" customHeight="1">
      <c r="A73" s="48"/>
      <c r="B73" s="22" t="s">
        <v>185</v>
      </c>
      <c r="C73" s="22"/>
      <c r="D73" s="32">
        <v>0</v>
      </c>
      <c r="E73" s="32">
        <v>0</v>
      </c>
      <c r="F73" s="71" t="s">
        <v>195</v>
      </c>
    </row>
    <row r="74" spans="1:6" s="3" customFormat="1" ht="15.75" customHeight="1">
      <c r="A74" s="51"/>
      <c r="B74" s="52" t="s">
        <v>447</v>
      </c>
      <c r="C74" s="27"/>
      <c r="D74" s="53">
        <f>D49+D67</f>
        <v>8404291</v>
      </c>
      <c r="E74" s="53">
        <f>E49+E67</f>
        <v>4051368</v>
      </c>
      <c r="F74" s="71"/>
    </row>
    <row r="75" spans="1:6" s="3" customFormat="1" ht="15.75" customHeight="1">
      <c r="A75" s="48"/>
      <c r="B75" s="22" t="s">
        <v>448</v>
      </c>
      <c r="C75" s="22"/>
      <c r="D75" s="33">
        <f>SUM(D76:D85)</f>
        <v>36028732</v>
      </c>
      <c r="E75" s="33">
        <f>SUM(E76:E85)</f>
        <v>112588</v>
      </c>
      <c r="F75" s="71" t="s">
        <v>72</v>
      </c>
    </row>
    <row r="76" spans="1:6" s="3" customFormat="1" ht="15.75" customHeight="1">
      <c r="A76" s="48"/>
      <c r="B76" s="22" t="s">
        <v>449</v>
      </c>
      <c r="C76" s="22"/>
      <c r="D76" s="33">
        <v>0</v>
      </c>
      <c r="E76" s="33">
        <v>0</v>
      </c>
      <c r="F76" s="71" t="s">
        <v>62</v>
      </c>
    </row>
    <row r="77" spans="1:6" s="3" customFormat="1" ht="21.75" customHeight="1">
      <c r="A77" s="48"/>
      <c r="B77" s="35" t="s">
        <v>450</v>
      </c>
      <c r="C77" s="22"/>
      <c r="D77" s="33">
        <v>0</v>
      </c>
      <c r="E77" s="33">
        <v>0</v>
      </c>
      <c r="F77" s="71" t="s">
        <v>63</v>
      </c>
    </row>
    <row r="78" spans="1:6" s="3" customFormat="1" ht="15.75" customHeight="1">
      <c r="A78" s="48"/>
      <c r="B78" s="22" t="s">
        <v>451</v>
      </c>
      <c r="C78" s="22"/>
      <c r="D78" s="33">
        <v>29060000</v>
      </c>
      <c r="E78" s="33">
        <v>100000</v>
      </c>
      <c r="F78" s="71" t="s">
        <v>64</v>
      </c>
    </row>
    <row r="79" spans="1:6" s="3" customFormat="1" ht="15.75" customHeight="1">
      <c r="A79" s="48"/>
      <c r="B79" s="22" t="s">
        <v>452</v>
      </c>
      <c r="C79" s="22"/>
      <c r="D79" s="33">
        <v>0</v>
      </c>
      <c r="E79" s="33">
        <v>0</v>
      </c>
      <c r="F79" s="71" t="s">
        <v>65</v>
      </c>
    </row>
    <row r="80" spans="1:6" s="3" customFormat="1" ht="15.75" customHeight="1">
      <c r="A80" s="48"/>
      <c r="B80" s="22" t="s">
        <v>453</v>
      </c>
      <c r="C80" s="22"/>
      <c r="D80" s="33">
        <v>0</v>
      </c>
      <c r="E80" s="33">
        <v>0</v>
      </c>
      <c r="F80" s="71" t="s">
        <v>66</v>
      </c>
    </row>
    <row r="81" spans="1:6" s="3" customFormat="1" ht="15.75" customHeight="1">
      <c r="A81" s="48"/>
      <c r="B81" s="22" t="s">
        <v>454</v>
      </c>
      <c r="C81" s="22"/>
      <c r="D81" s="33">
        <v>0</v>
      </c>
      <c r="E81" s="33">
        <v>0</v>
      </c>
      <c r="F81" s="71" t="s">
        <v>67</v>
      </c>
    </row>
    <row r="82" spans="1:6" s="3" customFormat="1" ht="15.75" customHeight="1">
      <c r="A82" s="48"/>
      <c r="B82" s="22" t="s">
        <v>455</v>
      </c>
      <c r="C82" s="22"/>
      <c r="D82" s="33">
        <v>0</v>
      </c>
      <c r="E82" s="33">
        <v>0</v>
      </c>
      <c r="F82" s="71" t="s">
        <v>68</v>
      </c>
    </row>
    <row r="83" spans="1:6" s="3" customFormat="1" ht="15.75" customHeight="1">
      <c r="A83" s="48"/>
      <c r="B83" s="22" t="s">
        <v>456</v>
      </c>
      <c r="C83" s="22"/>
      <c r="D83" s="33">
        <v>12588</v>
      </c>
      <c r="E83" s="33">
        <v>0</v>
      </c>
      <c r="F83" s="71" t="s">
        <v>69</v>
      </c>
    </row>
    <row r="84" spans="1:6" s="3" customFormat="1" ht="15.75" customHeight="1">
      <c r="A84" s="48"/>
      <c r="B84" s="22" t="s">
        <v>457</v>
      </c>
      <c r="C84" s="22"/>
      <c r="D84" s="33">
        <v>0</v>
      </c>
      <c r="E84" s="33">
        <v>0</v>
      </c>
      <c r="F84" s="71" t="s">
        <v>70</v>
      </c>
    </row>
    <row r="85" spans="1:6" s="3" customFormat="1" ht="15.75" customHeight="1">
      <c r="A85" s="48"/>
      <c r="B85" s="22" t="s">
        <v>458</v>
      </c>
      <c r="C85" s="22"/>
      <c r="D85" s="33">
        <v>6956144</v>
      </c>
      <c r="E85" s="33">
        <v>12588</v>
      </c>
      <c r="F85" s="71" t="s">
        <v>71</v>
      </c>
    </row>
    <row r="86" spans="1:6" s="3" customFormat="1" ht="15.75" customHeight="1">
      <c r="A86" s="54"/>
      <c r="B86" s="55" t="s">
        <v>445</v>
      </c>
      <c r="C86" s="28"/>
      <c r="D86" s="80">
        <f>D74+D75</f>
        <v>44433023</v>
      </c>
      <c r="E86" s="80">
        <f>E74+E75</f>
        <v>4163956</v>
      </c>
      <c r="F86" s="71"/>
    </row>
    <row r="87" spans="1:5" ht="12.75">
      <c r="A87" s="1"/>
      <c r="D87" s="79">
        <f>D46-D86</f>
        <v>0</v>
      </c>
      <c r="E87" s="79">
        <f>E46-E86</f>
        <v>0</v>
      </c>
    </row>
    <row r="88" spans="1:5" ht="12.75">
      <c r="A88" s="1"/>
      <c r="D88" s="1"/>
      <c r="E88" s="1"/>
    </row>
    <row r="89" spans="1:5" ht="12.75">
      <c r="A89" s="1"/>
      <c r="D89" s="1"/>
      <c r="E89" s="1"/>
    </row>
    <row r="90" spans="1:5" ht="12.75">
      <c r="A90" s="3"/>
      <c r="B90" s="3"/>
      <c r="C90" s="3"/>
      <c r="D90" s="3"/>
      <c r="E90" s="3"/>
    </row>
    <row r="91" spans="1:5" ht="12.75">
      <c r="A91" s="3"/>
      <c r="B91" s="3"/>
      <c r="C91" s="3"/>
      <c r="D91" s="3"/>
      <c r="E91" s="3"/>
    </row>
    <row r="92" spans="1:5" ht="12.75">
      <c r="A92" s="29"/>
      <c r="B92" s="29"/>
      <c r="C92" s="29"/>
      <c r="D92" s="29"/>
      <c r="E92" s="29"/>
    </row>
    <row r="93" spans="1:5" ht="12.75">
      <c r="A93" s="1"/>
      <c r="D93" s="1"/>
      <c r="E93" s="1"/>
    </row>
    <row r="162" spans="2:5" ht="14.25">
      <c r="B162" s="2"/>
      <c r="C162" s="2"/>
      <c r="D162" s="25"/>
      <c r="E162" s="25"/>
    </row>
    <row r="175" spans="2:5" ht="14.25">
      <c r="B175" s="2"/>
      <c r="C175" s="2"/>
      <c r="D175" s="25"/>
      <c r="E175" s="25"/>
    </row>
    <row r="176" spans="2:5" ht="14.25">
      <c r="B176" s="2"/>
      <c r="C176" s="2"/>
      <c r="D176" s="25"/>
      <c r="E176" s="25"/>
    </row>
    <row r="190" spans="2:5" ht="14.25">
      <c r="B190" s="2"/>
      <c r="C190" s="2"/>
      <c r="D190" s="25"/>
      <c r="E190" s="25"/>
    </row>
    <row r="202" spans="2:5" ht="14.25">
      <c r="B202" s="2"/>
      <c r="C202" s="2"/>
      <c r="D202" s="25"/>
      <c r="E202" s="25"/>
    </row>
    <row r="203" spans="2:5" ht="14.25">
      <c r="B203" s="2"/>
      <c r="C203" s="2"/>
      <c r="D203" s="25"/>
      <c r="E203" s="25"/>
    </row>
    <row r="250" spans="2:5" ht="14.25">
      <c r="B250" s="2"/>
      <c r="C250" s="2"/>
      <c r="D250" s="25"/>
      <c r="E250" s="25"/>
    </row>
    <row r="255" spans="2:5" ht="14.25">
      <c r="B255" s="2"/>
      <c r="C255" s="2"/>
      <c r="D255" s="25"/>
      <c r="E255" s="25"/>
    </row>
    <row r="256" spans="2:5" ht="14.25">
      <c r="B256" s="2"/>
      <c r="C256" s="2"/>
      <c r="D256" s="25"/>
      <c r="E256" s="25"/>
    </row>
    <row r="265" spans="2:5" ht="14.25">
      <c r="B265" s="2"/>
      <c r="C265" s="2"/>
      <c r="D265" s="25"/>
      <c r="E265" s="25"/>
    </row>
    <row r="273" spans="2:5" ht="14.25">
      <c r="B273" s="2"/>
      <c r="C273" s="2"/>
      <c r="D273" s="25"/>
      <c r="E273" s="25"/>
    </row>
    <row r="300" spans="2:5" ht="14.25">
      <c r="B300" s="2"/>
      <c r="C300" s="2"/>
      <c r="D300" s="25"/>
      <c r="E300" s="25"/>
    </row>
    <row r="339" spans="2:5" ht="14.25">
      <c r="B339" s="2"/>
      <c r="C339" s="2"/>
      <c r="D339" s="25"/>
      <c r="E339" s="25"/>
    </row>
    <row r="352" spans="2:5" ht="14.25">
      <c r="B352" s="2"/>
      <c r="C352" s="2"/>
      <c r="D352" s="25"/>
      <c r="E352" s="25"/>
    </row>
    <row r="559" spans="2:5" ht="14.25">
      <c r="B559" s="2"/>
      <c r="C559" s="2"/>
      <c r="D559" s="25"/>
      <c r="E559" s="25"/>
    </row>
    <row r="560" spans="2:5" ht="14.25">
      <c r="B560" s="2"/>
      <c r="C560" s="2"/>
      <c r="D560" s="25"/>
      <c r="E560" s="25"/>
    </row>
    <row r="561" spans="2:5" ht="14.25">
      <c r="B561" s="2"/>
      <c r="C561" s="2"/>
      <c r="D561" s="25"/>
      <c r="E561" s="25"/>
    </row>
    <row r="562" spans="2:5" ht="14.25">
      <c r="B562" s="2"/>
      <c r="C562" s="2"/>
      <c r="D562" s="25"/>
      <c r="E562" s="25"/>
    </row>
    <row r="563" spans="2:5" ht="14.25">
      <c r="B563" s="2"/>
      <c r="C563" s="2"/>
      <c r="D563" s="25"/>
      <c r="E563" s="25"/>
    </row>
    <row r="564" spans="2:5" ht="14.25">
      <c r="B564" s="2"/>
      <c r="C564" s="2"/>
      <c r="D564" s="25"/>
      <c r="E564" s="25"/>
    </row>
    <row r="565" spans="2:5" ht="14.25">
      <c r="B565" s="2"/>
      <c r="C565" s="2"/>
      <c r="D565" s="25"/>
      <c r="E565" s="25"/>
    </row>
  </sheetData>
  <sheetProtection/>
  <mergeCells count="3">
    <mergeCell ref="A1:E1"/>
    <mergeCell ref="A47:E47"/>
    <mergeCell ref="F1:F2"/>
  </mergeCells>
  <printOptions/>
  <pageMargins left="0.74" right="0.25" top="0.55" bottom="1" header="0.16" footer="0.5"/>
  <pageSetup horizontalDpi="600" verticalDpi="600" orientation="portrait" r:id="rId1"/>
  <headerFooter alignWithMargins="0">
    <oddFooter>&amp;RAdministratori
Astrit Avdiaj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G41"/>
  <sheetViews>
    <sheetView zoomScalePageLayoutView="0" workbookViewId="0" topLeftCell="A1">
      <pane xSplit="2" ySplit="3" topLeftCell="C13" activePane="bottomRight" state="frozen"/>
      <selection pane="topLeft" activeCell="M36" sqref="M36"/>
      <selection pane="topRight" activeCell="M36" sqref="M36"/>
      <selection pane="bottomLeft" activeCell="M36" sqref="M36"/>
      <selection pane="bottomRight" activeCell="C25" sqref="C25"/>
    </sheetView>
  </sheetViews>
  <sheetFormatPr defaultColWidth="9.140625" defaultRowHeight="12.75"/>
  <cols>
    <col min="1" max="1" width="3.7109375" style="12" customWidth="1"/>
    <col min="2" max="2" width="50.8515625" style="12" customWidth="1"/>
    <col min="3" max="3" width="14.421875" style="12" customWidth="1"/>
    <col min="4" max="4" width="12.57421875" style="12" customWidth="1"/>
    <col min="5" max="5" width="7.140625" style="14" customWidth="1"/>
    <col min="6" max="6" width="10.8515625" style="12" customWidth="1"/>
    <col min="7" max="16384" width="9.140625" style="12" customWidth="1"/>
  </cols>
  <sheetData>
    <row r="1" spans="1:5" s="15" customFormat="1" ht="21" customHeight="1">
      <c r="A1" s="162" t="s">
        <v>562</v>
      </c>
      <c r="B1" s="162"/>
      <c r="C1" s="162"/>
      <c r="D1" s="162"/>
      <c r="E1" s="14"/>
    </row>
    <row r="2" spans="1:5" s="30" customFormat="1" ht="21" customHeight="1">
      <c r="A2" s="167" t="s">
        <v>477</v>
      </c>
      <c r="B2" s="167"/>
      <c r="C2" s="167"/>
      <c r="D2" s="167"/>
      <c r="E2" s="165" t="s">
        <v>480</v>
      </c>
    </row>
    <row r="3" spans="1:5" s="77" customFormat="1" ht="34.5" customHeight="1">
      <c r="A3" s="76" t="s">
        <v>111</v>
      </c>
      <c r="B3" s="73" t="s">
        <v>461</v>
      </c>
      <c r="C3" s="73" t="s">
        <v>203</v>
      </c>
      <c r="D3" s="73" t="s">
        <v>122</v>
      </c>
      <c r="E3" s="166"/>
    </row>
    <row r="4" spans="1:5" s="2" customFormat="1" ht="17.25" customHeight="1">
      <c r="A4" s="40">
        <v>1</v>
      </c>
      <c r="B4" s="40" t="s">
        <v>184</v>
      </c>
      <c r="C4" s="32">
        <v>37944056</v>
      </c>
      <c r="D4" s="32">
        <v>1575000</v>
      </c>
      <c r="E4" s="14" t="s">
        <v>74</v>
      </c>
    </row>
    <row r="5" spans="1:5" s="2" customFormat="1" ht="17.25" customHeight="1">
      <c r="A5" s="40">
        <v>2</v>
      </c>
      <c r="B5" s="40" t="s">
        <v>186</v>
      </c>
      <c r="C5" s="32">
        <v>0</v>
      </c>
      <c r="D5" s="32">
        <v>0</v>
      </c>
      <c r="E5" s="14" t="s">
        <v>75</v>
      </c>
    </row>
    <row r="6" spans="1:5" s="2" customFormat="1" ht="22.5" customHeight="1">
      <c r="A6" s="40">
        <v>3</v>
      </c>
      <c r="B6" s="56" t="s">
        <v>462</v>
      </c>
      <c r="C6" s="32">
        <v>0</v>
      </c>
      <c r="D6" s="32">
        <v>0</v>
      </c>
      <c r="E6" s="14" t="s">
        <v>76</v>
      </c>
    </row>
    <row r="7" spans="1:7" s="2" customFormat="1" ht="21" customHeight="1">
      <c r="A7" s="40">
        <v>4</v>
      </c>
      <c r="B7" s="39" t="s">
        <v>118</v>
      </c>
      <c r="C7" s="32">
        <v>-6262051</v>
      </c>
      <c r="D7" s="32">
        <v>-187400</v>
      </c>
      <c r="E7" s="14" t="s">
        <v>77</v>
      </c>
      <c r="F7" s="84"/>
      <c r="G7" s="84"/>
    </row>
    <row r="8" spans="1:6" s="2" customFormat="1" ht="21" customHeight="1">
      <c r="A8" s="40">
        <v>5</v>
      </c>
      <c r="B8" s="40" t="s">
        <v>117</v>
      </c>
      <c r="C8" s="36">
        <v>-3144434</v>
      </c>
      <c r="D8" s="36">
        <f>SUM(D9:D10)</f>
        <v>-382205</v>
      </c>
      <c r="E8" s="14" t="s">
        <v>78</v>
      </c>
      <c r="F8" s="84"/>
    </row>
    <row r="9" spans="1:5" s="25" customFormat="1" ht="28.5" customHeight="1">
      <c r="A9" s="57"/>
      <c r="B9" s="58" t="s">
        <v>479</v>
      </c>
      <c r="C9" s="32">
        <v>-2706240</v>
      </c>
      <c r="D9" s="32">
        <v>-329270</v>
      </c>
      <c r="E9" s="78" t="s">
        <v>79</v>
      </c>
    </row>
    <row r="10" spans="1:5" s="5" customFormat="1" ht="21" customHeight="1">
      <c r="A10" s="57"/>
      <c r="B10" s="59" t="s">
        <v>478</v>
      </c>
      <c r="C10" s="32">
        <v>-438194</v>
      </c>
      <c r="D10" s="32">
        <v>-52935</v>
      </c>
      <c r="E10" s="78" t="s">
        <v>80</v>
      </c>
    </row>
    <row r="11" spans="1:5" s="2" customFormat="1" ht="21" customHeight="1">
      <c r="A11" s="41">
        <v>6</v>
      </c>
      <c r="B11" s="40" t="s">
        <v>463</v>
      </c>
      <c r="C11" s="32">
        <v>-1347329</v>
      </c>
      <c r="D11" s="32">
        <v>-23333</v>
      </c>
      <c r="E11" s="14" t="s">
        <v>81</v>
      </c>
    </row>
    <row r="12" spans="1:5" s="2" customFormat="1" ht="21" customHeight="1">
      <c r="A12" s="40">
        <v>7</v>
      </c>
      <c r="B12" s="40" t="s">
        <v>187</v>
      </c>
      <c r="C12" s="32">
        <v>-19467268</v>
      </c>
      <c r="D12" s="32">
        <v>-973039</v>
      </c>
      <c r="E12" s="14" t="s">
        <v>82</v>
      </c>
    </row>
    <row r="13" spans="1:5" s="4" customFormat="1" ht="25.5" customHeight="1">
      <c r="A13" s="18">
        <v>8</v>
      </c>
      <c r="B13" s="18" t="s">
        <v>464</v>
      </c>
      <c r="C13" s="19">
        <f>C7+C8+C11+C12</f>
        <v>-30221082</v>
      </c>
      <c r="D13" s="19">
        <f>D7+D8+D11+D12</f>
        <v>-1565977</v>
      </c>
      <c r="E13" s="14" t="s">
        <v>83</v>
      </c>
    </row>
    <row r="14" spans="1:7" s="38" customFormat="1" ht="23.25" customHeight="1">
      <c r="A14" s="34">
        <v>9</v>
      </c>
      <c r="B14" s="43" t="s">
        <v>465</v>
      </c>
      <c r="C14" s="37">
        <f>C4+C5+C6+C13</f>
        <v>7722974</v>
      </c>
      <c r="D14" s="37">
        <f>D4+D5+D6+D13</f>
        <v>9023</v>
      </c>
      <c r="E14" s="14" t="s">
        <v>84</v>
      </c>
      <c r="F14" s="123"/>
      <c r="G14" s="123"/>
    </row>
    <row r="15" spans="1:5" s="2" customFormat="1" ht="24" customHeight="1">
      <c r="A15" s="40">
        <v>10</v>
      </c>
      <c r="B15" s="56" t="s">
        <v>188</v>
      </c>
      <c r="C15" s="32">
        <v>0</v>
      </c>
      <c r="D15" s="32">
        <v>0</v>
      </c>
      <c r="E15" s="14" t="s">
        <v>85</v>
      </c>
    </row>
    <row r="16" spans="1:5" s="2" customFormat="1" ht="21" customHeight="1">
      <c r="A16" s="40">
        <v>11</v>
      </c>
      <c r="B16" s="56" t="s">
        <v>200</v>
      </c>
      <c r="C16" s="32">
        <v>0</v>
      </c>
      <c r="D16" s="32">
        <v>0</v>
      </c>
      <c r="E16" s="14" t="s">
        <v>86</v>
      </c>
    </row>
    <row r="17" spans="1:5" s="4" customFormat="1" ht="21" customHeight="1">
      <c r="A17" s="40">
        <v>12</v>
      </c>
      <c r="B17" s="40" t="s">
        <v>466</v>
      </c>
      <c r="C17" s="26">
        <f>SUM(C18:C21)</f>
        <v>6075</v>
      </c>
      <c r="D17" s="26">
        <f>SUM(D18:D21)</f>
        <v>4964</v>
      </c>
      <c r="E17" s="14" t="s">
        <v>87</v>
      </c>
    </row>
    <row r="18" spans="1:5" s="4" customFormat="1" ht="24.75" customHeight="1">
      <c r="A18" s="41"/>
      <c r="B18" s="56" t="s">
        <v>468</v>
      </c>
      <c r="C18" s="32">
        <v>0</v>
      </c>
      <c r="D18" s="32">
        <v>0</v>
      </c>
      <c r="E18" s="14" t="s">
        <v>88</v>
      </c>
    </row>
    <row r="19" spans="1:5" s="2" customFormat="1" ht="21" customHeight="1">
      <c r="A19" s="41"/>
      <c r="B19" s="40" t="s">
        <v>467</v>
      </c>
      <c r="C19" s="32">
        <v>2647</v>
      </c>
      <c r="D19" s="32">
        <v>6</v>
      </c>
      <c r="E19" s="14" t="s">
        <v>89</v>
      </c>
    </row>
    <row r="20" spans="1:5" s="2" customFormat="1" ht="21" customHeight="1">
      <c r="A20" s="41"/>
      <c r="B20" s="40" t="s">
        <v>469</v>
      </c>
      <c r="C20" s="32">
        <v>3428</v>
      </c>
      <c r="D20" s="32">
        <v>4958</v>
      </c>
      <c r="E20" s="14" t="s">
        <v>90</v>
      </c>
    </row>
    <row r="21" spans="1:5" s="2" customFormat="1" ht="21" customHeight="1">
      <c r="A21" s="41"/>
      <c r="B21" s="40" t="s">
        <v>470</v>
      </c>
      <c r="C21" s="32">
        <v>0</v>
      </c>
      <c r="D21" s="32">
        <v>0</v>
      </c>
      <c r="E21" s="14" t="s">
        <v>91</v>
      </c>
    </row>
    <row r="22" spans="1:5" s="4" customFormat="1" ht="21" customHeight="1">
      <c r="A22" s="18">
        <v>13</v>
      </c>
      <c r="B22" s="42" t="s">
        <v>189</v>
      </c>
      <c r="C22" s="26">
        <f>C15+C16+C17</f>
        <v>6075</v>
      </c>
      <c r="D22" s="26">
        <f>D15+D16+D17</f>
        <v>4964</v>
      </c>
      <c r="E22" s="71" t="s">
        <v>92</v>
      </c>
    </row>
    <row r="23" spans="1:5" s="4" customFormat="1" ht="21" customHeight="1">
      <c r="A23" s="18">
        <v>14</v>
      </c>
      <c r="B23" s="18" t="s">
        <v>471</v>
      </c>
      <c r="C23" s="19">
        <f>C14+C22</f>
        <v>7729049</v>
      </c>
      <c r="D23" s="19">
        <f>D14+D22</f>
        <v>13987</v>
      </c>
      <c r="E23" s="71" t="s">
        <v>93</v>
      </c>
    </row>
    <row r="24" spans="1:5" s="2" customFormat="1" ht="21" customHeight="1">
      <c r="A24" s="40">
        <v>15</v>
      </c>
      <c r="B24" s="40" t="s">
        <v>190</v>
      </c>
      <c r="C24" s="32">
        <v>-772905</v>
      </c>
      <c r="D24" s="32">
        <v>-1399</v>
      </c>
      <c r="E24" s="71" t="s">
        <v>94</v>
      </c>
    </row>
    <row r="25" spans="1:5" s="4" customFormat="1" ht="21" customHeight="1">
      <c r="A25" s="18">
        <v>16</v>
      </c>
      <c r="B25" s="18" t="s">
        <v>472</v>
      </c>
      <c r="C25" s="33">
        <f>C23+C24</f>
        <v>6956144</v>
      </c>
      <c r="D25" s="33">
        <f>D23+D24</f>
        <v>12588</v>
      </c>
      <c r="E25" s="71" t="s">
        <v>95</v>
      </c>
    </row>
    <row r="26" spans="1:5" s="2" customFormat="1" ht="21" customHeight="1">
      <c r="A26" s="40">
        <v>17</v>
      </c>
      <c r="B26" s="40" t="s">
        <v>473</v>
      </c>
      <c r="C26" s="32">
        <v>0</v>
      </c>
      <c r="D26" s="32">
        <v>0</v>
      </c>
      <c r="E26" s="71" t="s">
        <v>96</v>
      </c>
    </row>
    <row r="27" spans="3:4" ht="15.75">
      <c r="C27" s="125"/>
      <c r="D27" s="125"/>
    </row>
    <row r="28" spans="3:4" ht="15.75">
      <c r="C28" s="125"/>
      <c r="D28" s="125"/>
    </row>
    <row r="29" spans="3:4" ht="15.75">
      <c r="C29" s="125"/>
      <c r="D29" s="125"/>
    </row>
    <row r="30" spans="3:4" ht="15.75">
      <c r="C30" s="125"/>
      <c r="D30" s="125"/>
    </row>
    <row r="31" spans="3:4" ht="15.75">
      <c r="C31" s="125"/>
      <c r="D31" s="125"/>
    </row>
    <row r="32" spans="3:4" ht="15.75">
      <c r="C32" s="125"/>
      <c r="D32" s="125"/>
    </row>
    <row r="33" spans="3:4" ht="15.75">
      <c r="C33" s="125"/>
      <c r="D33" s="125"/>
    </row>
    <row r="34" spans="3:4" ht="15.75">
      <c r="C34" s="125"/>
      <c r="D34" s="125"/>
    </row>
    <row r="35" spans="3:4" ht="15.75">
      <c r="C35" s="125"/>
      <c r="D35" s="125"/>
    </row>
    <row r="36" spans="3:4" ht="15.75">
      <c r="C36" s="125"/>
      <c r="D36" s="125"/>
    </row>
    <row r="37" spans="3:4" ht="15.75">
      <c r="C37" s="125"/>
      <c r="D37" s="125"/>
    </row>
    <row r="38" spans="3:4" ht="15.75">
      <c r="C38" s="125"/>
      <c r="D38" s="125"/>
    </row>
    <row r="39" spans="3:4" ht="15.75">
      <c r="C39" s="125"/>
      <c r="D39" s="125"/>
    </row>
    <row r="40" spans="3:4" ht="15.75">
      <c r="C40" s="125"/>
      <c r="D40" s="125"/>
    </row>
    <row r="41" spans="3:4" ht="15.75">
      <c r="C41" s="125"/>
      <c r="D41" s="125"/>
    </row>
  </sheetData>
  <sheetProtection/>
  <mergeCells count="3">
    <mergeCell ref="E2:E3"/>
    <mergeCell ref="A1:D1"/>
    <mergeCell ref="A2:D2"/>
  </mergeCells>
  <printOptions/>
  <pageMargins left="0.84" right="0.17" top="0.72" bottom="2.32" header="0.32" footer="1.93"/>
  <pageSetup horizontalDpi="600" verticalDpi="600" orientation="portrait" r:id="rId1"/>
  <headerFooter alignWithMargins="0">
    <oddFooter>&amp;RAdministratori 
Astrit Avdiaj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E38"/>
  <sheetViews>
    <sheetView zoomScalePageLayoutView="0" workbookViewId="0" topLeftCell="A12">
      <selection activeCell="B37" sqref="B37"/>
    </sheetView>
  </sheetViews>
  <sheetFormatPr defaultColWidth="9.140625" defaultRowHeight="12.75"/>
  <cols>
    <col min="1" max="1" width="48.8515625" style="60" customWidth="1"/>
    <col min="2" max="2" width="13.421875" style="10" customWidth="1"/>
    <col min="3" max="3" width="12.00390625" style="10" customWidth="1"/>
    <col min="4" max="4" width="7.28125" style="14" customWidth="1"/>
    <col min="5" max="5" width="6.7109375" style="10" customWidth="1"/>
    <col min="6" max="16384" width="9.140625" style="10" customWidth="1"/>
  </cols>
  <sheetData>
    <row r="1" spans="1:4" s="12" customFormat="1" ht="16.5" customHeight="1">
      <c r="A1" s="168" t="s">
        <v>563</v>
      </c>
      <c r="B1" s="168"/>
      <c r="C1" s="168"/>
      <c r="D1" s="163" t="s">
        <v>97</v>
      </c>
    </row>
    <row r="2" spans="1:4" s="16" customFormat="1" ht="33.75" customHeight="1">
      <c r="A2" s="72" t="s">
        <v>242</v>
      </c>
      <c r="B2" s="73" t="s">
        <v>203</v>
      </c>
      <c r="C2" s="73" t="s">
        <v>122</v>
      </c>
      <c r="D2" s="169"/>
    </row>
    <row r="3" spans="1:4" s="12" customFormat="1" ht="16.5" customHeight="1">
      <c r="A3" s="72" t="s">
        <v>119</v>
      </c>
      <c r="B3" s="104"/>
      <c r="C3" s="104"/>
      <c r="D3" s="14" t="s">
        <v>243</v>
      </c>
    </row>
    <row r="4" spans="1:4" s="12" customFormat="1" ht="16.5" customHeight="1">
      <c r="A4" s="105" t="s">
        <v>244</v>
      </c>
      <c r="B4" s="66">
        <v>42878714</v>
      </c>
      <c r="C4" s="66">
        <v>690000</v>
      </c>
      <c r="D4" s="14" t="s">
        <v>245</v>
      </c>
    </row>
    <row r="5" spans="1:4" s="12" customFormat="1" ht="16.5" customHeight="1">
      <c r="A5" s="105" t="s">
        <v>246</v>
      </c>
      <c r="B5" s="66">
        <v>9669750</v>
      </c>
      <c r="C5" s="66">
        <v>1160000</v>
      </c>
      <c r="D5" s="14" t="s">
        <v>247</v>
      </c>
    </row>
    <row r="6" spans="1:4" s="12" customFormat="1" ht="16.5" customHeight="1">
      <c r="A6" s="105" t="s">
        <v>248</v>
      </c>
      <c r="B6" s="66">
        <v>0</v>
      </c>
      <c r="C6" s="66">
        <v>100000</v>
      </c>
      <c r="D6" s="14" t="s">
        <v>249</v>
      </c>
    </row>
    <row r="7" spans="1:4" s="12" customFormat="1" ht="16.5" customHeight="1">
      <c r="A7" s="105" t="s">
        <v>250</v>
      </c>
      <c r="B7" s="66">
        <v>0</v>
      </c>
      <c r="C7" s="66">
        <v>0</v>
      </c>
      <c r="D7" s="14" t="s">
        <v>251</v>
      </c>
    </row>
    <row r="8" spans="1:4" s="12" customFormat="1" ht="16.5" customHeight="1">
      <c r="A8" s="105" t="s">
        <v>252</v>
      </c>
      <c r="B8" s="66">
        <v>0</v>
      </c>
      <c r="C8" s="66">
        <v>0</v>
      </c>
      <c r="D8" s="14" t="s">
        <v>253</v>
      </c>
    </row>
    <row r="9" spans="1:4" s="12" customFormat="1" ht="16.5" customHeight="1">
      <c r="A9" s="105" t="s">
        <v>289</v>
      </c>
      <c r="B9" s="66">
        <v>-39279008</v>
      </c>
      <c r="C9" s="66">
        <v>-909003</v>
      </c>
      <c r="D9" s="14" t="s">
        <v>254</v>
      </c>
    </row>
    <row r="10" spans="1:4" s="12" customFormat="1" ht="16.5" customHeight="1">
      <c r="A10" s="105" t="s">
        <v>255</v>
      </c>
      <c r="B10" s="66">
        <v>-2459399</v>
      </c>
      <c r="C10" s="66">
        <v>0</v>
      </c>
      <c r="D10" s="14" t="s">
        <v>256</v>
      </c>
    </row>
    <row r="11" spans="1:4" s="12" customFormat="1" ht="16.5" customHeight="1">
      <c r="A11" s="105" t="s">
        <v>257</v>
      </c>
      <c r="B11" s="66">
        <v>0</v>
      </c>
      <c r="C11" s="66">
        <v>0</v>
      </c>
      <c r="D11" s="14" t="s">
        <v>258</v>
      </c>
    </row>
    <row r="12" spans="1:4" s="12" customFormat="1" ht="16.5" customHeight="1">
      <c r="A12" s="105" t="s">
        <v>259</v>
      </c>
      <c r="B12" s="66">
        <v>-4519750</v>
      </c>
      <c r="C12" s="66">
        <v>0</v>
      </c>
      <c r="D12" s="14" t="s">
        <v>260</v>
      </c>
    </row>
    <row r="13" spans="1:4" s="12" customFormat="1" ht="16.5" customHeight="1">
      <c r="A13" s="105" t="s">
        <v>261</v>
      </c>
      <c r="B13" s="66">
        <v>-717485</v>
      </c>
      <c r="C13" s="66">
        <v>-35509</v>
      </c>
      <c r="D13" s="14" t="s">
        <v>262</v>
      </c>
    </row>
    <row r="14" spans="1:4" s="12" customFormat="1" ht="16.5" customHeight="1">
      <c r="A14" s="105" t="s">
        <v>263</v>
      </c>
      <c r="B14" s="66">
        <v>-171399</v>
      </c>
      <c r="C14" s="66">
        <v>0</v>
      </c>
      <c r="D14" s="14" t="s">
        <v>264</v>
      </c>
    </row>
    <row r="15" spans="1:4" s="12" customFormat="1" ht="16.5" customHeight="1">
      <c r="A15" s="105" t="s">
        <v>265</v>
      </c>
      <c r="B15" s="66">
        <v>-2154209</v>
      </c>
      <c r="C15" s="66">
        <v>-204488</v>
      </c>
      <c r="D15" s="14" t="s">
        <v>266</v>
      </c>
    </row>
    <row r="16" spans="1:4" s="12" customFormat="1" ht="16.5" customHeight="1">
      <c r="A16" s="105" t="s">
        <v>267</v>
      </c>
      <c r="B16" s="66">
        <v>-217800</v>
      </c>
      <c r="C16" s="66">
        <v>-11727</v>
      </c>
      <c r="D16" s="14" t="s">
        <v>268</v>
      </c>
    </row>
    <row r="17" spans="1:4" s="12" customFormat="1" ht="16.5" customHeight="1">
      <c r="A17" s="105" t="s">
        <v>269</v>
      </c>
      <c r="B17" s="66">
        <v>-8638</v>
      </c>
      <c r="C17" s="66">
        <v>-3981</v>
      </c>
      <c r="D17" s="14" t="s">
        <v>270</v>
      </c>
    </row>
    <row r="18" spans="1:4" s="12" customFormat="1" ht="16.5" customHeight="1">
      <c r="A18" s="105" t="s">
        <v>271</v>
      </c>
      <c r="B18" s="66">
        <v>-58510</v>
      </c>
      <c r="C18" s="66">
        <v>-12405</v>
      </c>
      <c r="D18" s="14" t="s">
        <v>272</v>
      </c>
    </row>
    <row r="19" spans="1:4" s="16" customFormat="1" ht="16.5" customHeight="1">
      <c r="A19" s="72" t="s">
        <v>126</v>
      </c>
      <c r="B19" s="107">
        <f>SUM(B4:B18)</f>
        <v>2962266</v>
      </c>
      <c r="C19" s="107">
        <f>SUM(C4:C18)</f>
        <v>772887</v>
      </c>
      <c r="D19" s="71"/>
    </row>
    <row r="20" spans="1:4" s="16" customFormat="1" ht="16.5" customHeight="1">
      <c r="A20" s="109" t="s">
        <v>127</v>
      </c>
      <c r="B20" s="108"/>
      <c r="C20" s="108"/>
      <c r="D20" s="71" t="s">
        <v>273</v>
      </c>
    </row>
    <row r="21" spans="1:4" s="12" customFormat="1" ht="16.5" customHeight="1">
      <c r="A21" s="105" t="s">
        <v>128</v>
      </c>
      <c r="B21" s="66">
        <v>0</v>
      </c>
      <c r="C21" s="66">
        <v>0</v>
      </c>
      <c r="D21" s="14" t="s">
        <v>274</v>
      </c>
    </row>
    <row r="22" spans="1:4" s="12" customFormat="1" ht="16.5" customHeight="1">
      <c r="A22" s="106" t="s">
        <v>129</v>
      </c>
      <c r="B22" s="66">
        <v>0</v>
      </c>
      <c r="C22" s="66">
        <v>0</v>
      </c>
      <c r="D22" s="14" t="s">
        <v>275</v>
      </c>
    </row>
    <row r="23" spans="1:4" s="12" customFormat="1" ht="16.5" customHeight="1">
      <c r="A23" s="105" t="s">
        <v>178</v>
      </c>
      <c r="B23" s="66">
        <v>0</v>
      </c>
      <c r="C23" s="66">
        <v>0</v>
      </c>
      <c r="D23" s="14" t="s">
        <v>276</v>
      </c>
    </row>
    <row r="24" spans="1:4" s="12" customFormat="1" ht="16.5" customHeight="1">
      <c r="A24" s="105" t="s">
        <v>277</v>
      </c>
      <c r="B24" s="66">
        <v>0</v>
      </c>
      <c r="C24" s="66">
        <v>0</v>
      </c>
      <c r="D24" s="14" t="s">
        <v>278</v>
      </c>
    </row>
    <row r="25" spans="1:4" s="12" customFormat="1" ht="16.5" customHeight="1">
      <c r="A25" s="105" t="s">
        <v>130</v>
      </c>
      <c r="B25" s="66">
        <v>0</v>
      </c>
      <c r="C25" s="66">
        <v>0</v>
      </c>
      <c r="D25" s="14" t="s">
        <v>279</v>
      </c>
    </row>
    <row r="26" spans="1:4" s="16" customFormat="1" ht="16.5" customHeight="1">
      <c r="A26" s="72" t="s">
        <v>131</v>
      </c>
      <c r="B26" s="107">
        <f>SUM(B21:B25)</f>
        <v>0</v>
      </c>
      <c r="C26" s="107">
        <f>SUM(C21:C25)</f>
        <v>0</v>
      </c>
      <c r="D26" s="71"/>
    </row>
    <row r="27" spans="1:4" s="12" customFormat="1" ht="16.5" customHeight="1">
      <c r="A27" s="72" t="s">
        <v>166</v>
      </c>
      <c r="B27" s="66"/>
      <c r="C27" s="66"/>
      <c r="D27" s="71" t="s">
        <v>280</v>
      </c>
    </row>
    <row r="28" spans="1:4" s="12" customFormat="1" ht="16.5" customHeight="1">
      <c r="A28" s="105" t="s">
        <v>167</v>
      </c>
      <c r="B28" s="66">
        <v>0</v>
      </c>
      <c r="C28" s="66">
        <v>0</v>
      </c>
      <c r="D28" s="14" t="s">
        <v>281</v>
      </c>
    </row>
    <row r="29" spans="1:4" s="12" customFormat="1" ht="16.5" customHeight="1">
      <c r="A29" s="105" t="s">
        <v>168</v>
      </c>
      <c r="B29" s="66">
        <v>0</v>
      </c>
      <c r="C29" s="66">
        <v>0</v>
      </c>
      <c r="D29" s="14" t="s">
        <v>282</v>
      </c>
    </row>
    <row r="30" spans="1:4" s="12" customFormat="1" ht="16.5" customHeight="1">
      <c r="A30" s="105" t="s">
        <v>169</v>
      </c>
      <c r="B30" s="66">
        <v>0</v>
      </c>
      <c r="C30" s="66">
        <v>0</v>
      </c>
      <c r="D30" s="14" t="s">
        <v>283</v>
      </c>
    </row>
    <row r="31" spans="1:4" s="12" customFormat="1" ht="16.5" customHeight="1">
      <c r="A31" s="105" t="s">
        <v>284</v>
      </c>
      <c r="B31" s="66">
        <v>2647</v>
      </c>
      <c r="C31" s="66">
        <v>6</v>
      </c>
      <c r="D31" s="14" t="s">
        <v>285</v>
      </c>
    </row>
    <row r="32" spans="1:4" s="12" customFormat="1" ht="16.5" customHeight="1">
      <c r="A32" s="105" t="s">
        <v>286</v>
      </c>
      <c r="B32" s="66">
        <v>3428</v>
      </c>
      <c r="C32" s="66">
        <v>4958</v>
      </c>
      <c r="D32" s="14" t="s">
        <v>287</v>
      </c>
    </row>
    <row r="33" spans="1:4" s="12" customFormat="1" ht="16.5" customHeight="1">
      <c r="A33" s="105" t="s">
        <v>170</v>
      </c>
      <c r="B33" s="66">
        <v>0</v>
      </c>
      <c r="C33" s="66">
        <v>0</v>
      </c>
      <c r="D33" s="14" t="s">
        <v>288</v>
      </c>
    </row>
    <row r="34" spans="1:4" s="16" customFormat="1" ht="16.5" customHeight="1">
      <c r="A34" s="72" t="s">
        <v>171</v>
      </c>
      <c r="B34" s="107">
        <f>SUM(B28:B33)</f>
        <v>6075</v>
      </c>
      <c r="C34" s="107">
        <f>SUM(C28:C33)</f>
        <v>4964</v>
      </c>
      <c r="D34" s="71"/>
    </row>
    <row r="35" spans="1:4" s="16" customFormat="1" ht="16.5" customHeight="1">
      <c r="A35" s="72" t="s">
        <v>172</v>
      </c>
      <c r="B35" s="107">
        <f>B19+B34</f>
        <v>2968341</v>
      </c>
      <c r="C35" s="107">
        <f>C19+C34</f>
        <v>777851</v>
      </c>
      <c r="D35" s="71"/>
    </row>
    <row r="36" spans="1:4" s="16" customFormat="1" ht="16.5" customHeight="1">
      <c r="A36" s="72" t="s">
        <v>173</v>
      </c>
      <c r="B36" s="107">
        <v>777851</v>
      </c>
      <c r="C36" s="107">
        <v>0</v>
      </c>
      <c r="D36" s="71"/>
    </row>
    <row r="37" spans="1:5" s="16" customFormat="1" ht="16.5" customHeight="1">
      <c r="A37" s="72" t="s">
        <v>174</v>
      </c>
      <c r="B37" s="110">
        <f>B35+B36</f>
        <v>3746192</v>
      </c>
      <c r="C37" s="110">
        <f>C35+C36</f>
        <v>777851</v>
      </c>
      <c r="D37" s="122">
        <f>B37-'Ak-Pas'!D4</f>
        <v>0</v>
      </c>
      <c r="E37" s="122">
        <f>C37-'Ak-Pas'!E4</f>
        <v>0</v>
      </c>
    </row>
    <row r="38" ht="15">
      <c r="B38" s="121"/>
    </row>
  </sheetData>
  <sheetProtection/>
  <mergeCells count="2">
    <mergeCell ref="A1:C1"/>
    <mergeCell ref="D1:D2"/>
  </mergeCells>
  <printOptions/>
  <pageMargins left="0.55" right="0.69" top="0.67" bottom="1.68" header="0.47" footer="1.31"/>
  <pageSetup horizontalDpi="600" verticalDpi="600" orientation="portrait" r:id="rId1"/>
  <headerFooter alignWithMargins="0">
    <oddFooter>&amp;RAdministratori
Astrit Avdiaj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G575"/>
  <sheetViews>
    <sheetView zoomScalePageLayoutView="0" workbookViewId="0" topLeftCell="A10">
      <selection activeCell="C10" sqref="C10"/>
    </sheetView>
  </sheetViews>
  <sheetFormatPr defaultColWidth="9.140625" defaultRowHeight="12.75"/>
  <cols>
    <col min="1" max="1" width="4.421875" style="6" customWidth="1"/>
    <col min="2" max="2" width="31.28125" style="6" customWidth="1"/>
    <col min="3" max="3" width="10.8515625" style="6" customWidth="1"/>
    <col min="4" max="4" width="4.28125" style="82" customWidth="1"/>
    <col min="5" max="5" width="28.140625" style="6" customWidth="1"/>
    <col min="6" max="6" width="10.140625" style="6" customWidth="1"/>
    <col min="7" max="7" width="10.28125" style="6" customWidth="1"/>
    <col min="8" max="16384" width="9.140625" style="6" customWidth="1"/>
  </cols>
  <sheetData>
    <row r="1" spans="1:7" ht="33" customHeight="1">
      <c r="A1" s="170" t="s">
        <v>489</v>
      </c>
      <c r="B1" s="170"/>
      <c r="C1" s="170"/>
      <c r="D1" s="171" t="s">
        <v>132</v>
      </c>
      <c r="E1" s="172"/>
      <c r="F1" s="172"/>
      <c r="G1" s="172"/>
    </row>
    <row r="2" spans="1:7" ht="22.5" customHeight="1">
      <c r="A2" s="85"/>
      <c r="B2" s="85"/>
      <c r="C2" s="85" t="s">
        <v>115</v>
      </c>
      <c r="D2" s="86"/>
      <c r="E2" s="85"/>
      <c r="F2" s="85" t="s">
        <v>115</v>
      </c>
      <c r="G2" s="85" t="s">
        <v>115</v>
      </c>
    </row>
    <row r="3" spans="1:7" ht="22.5" customHeight="1">
      <c r="A3" s="87">
        <v>1</v>
      </c>
      <c r="B3" s="87" t="s">
        <v>133</v>
      </c>
      <c r="C3" s="88">
        <f>C4+C5</f>
        <v>0</v>
      </c>
      <c r="D3" s="86"/>
      <c r="E3" s="173" t="s">
        <v>134</v>
      </c>
      <c r="F3" s="175">
        <f>F5+F6</f>
        <v>6968732</v>
      </c>
      <c r="G3" s="175">
        <f>G5+G6</f>
        <v>12588</v>
      </c>
    </row>
    <row r="4" spans="1:7" s="92" customFormat="1" ht="30.75" customHeight="1">
      <c r="A4" s="89"/>
      <c r="B4" s="89" t="s">
        <v>135</v>
      </c>
      <c r="C4" s="90"/>
      <c r="D4" s="91"/>
      <c r="E4" s="174"/>
      <c r="F4" s="176"/>
      <c r="G4" s="176"/>
    </row>
    <row r="5" spans="1:7" ht="30.75" customHeight="1">
      <c r="A5" s="93"/>
      <c r="B5" s="93" t="s">
        <v>136</v>
      </c>
      <c r="C5" s="94">
        <f>-'[1]Pasivi'!D13</f>
        <v>0</v>
      </c>
      <c r="D5" s="86">
        <v>1</v>
      </c>
      <c r="E5" s="87" t="s">
        <v>138</v>
      </c>
      <c r="F5" s="88">
        <f>G21</f>
        <v>12588</v>
      </c>
      <c r="G5" s="88"/>
    </row>
    <row r="6" spans="1:7" ht="30.75" customHeight="1">
      <c r="A6" s="87">
        <v>2</v>
      </c>
      <c r="B6" s="87" t="s">
        <v>139</v>
      </c>
      <c r="C6" s="88">
        <f>'Shp-Ardh'!C23</f>
        <v>7729049</v>
      </c>
      <c r="D6" s="86">
        <v>2</v>
      </c>
      <c r="E6" s="87" t="s">
        <v>140</v>
      </c>
      <c r="F6" s="88">
        <f>'Ak-Pas'!D85</f>
        <v>6956144</v>
      </c>
      <c r="G6" s="88">
        <f>'Ak-Pas'!E85</f>
        <v>12588</v>
      </c>
    </row>
    <row r="7" spans="1:7" ht="30.75" customHeight="1">
      <c r="A7" s="87">
        <v>3</v>
      </c>
      <c r="B7" s="87" t="s">
        <v>141</v>
      </c>
      <c r="C7" s="88">
        <f>SUM(C8:C13)</f>
        <v>0</v>
      </c>
      <c r="D7" s="86">
        <v>3</v>
      </c>
      <c r="E7" s="87" t="s">
        <v>142</v>
      </c>
      <c r="F7" s="88">
        <f>SUM(F8:F11)</f>
        <v>0</v>
      </c>
      <c r="G7" s="88">
        <f>SUM(G8:G11)</f>
        <v>0</v>
      </c>
    </row>
    <row r="8" spans="1:7" ht="30.75" customHeight="1">
      <c r="A8" s="93"/>
      <c r="B8" s="93" t="s">
        <v>143</v>
      </c>
      <c r="C8" s="94"/>
      <c r="D8" s="95"/>
      <c r="E8" s="93" t="s">
        <v>144</v>
      </c>
      <c r="F8" s="93"/>
      <c r="G8" s="93"/>
    </row>
    <row r="9" spans="1:7" ht="30.75" customHeight="1">
      <c r="A9" s="93"/>
      <c r="B9" s="113" t="s">
        <v>145</v>
      </c>
      <c r="C9" s="94"/>
      <c r="D9" s="95"/>
      <c r="E9" s="93" t="s">
        <v>146</v>
      </c>
      <c r="F9" s="93"/>
      <c r="G9" s="93"/>
    </row>
    <row r="10" spans="1:7" ht="30.75" customHeight="1">
      <c r="A10" s="93"/>
      <c r="B10" s="93" t="s">
        <v>147</v>
      </c>
      <c r="C10" s="94"/>
      <c r="D10" s="95"/>
      <c r="E10" s="93" t="s">
        <v>148</v>
      </c>
      <c r="F10" s="93"/>
      <c r="G10" s="93"/>
    </row>
    <row r="11" spans="1:7" ht="30.75" customHeight="1">
      <c r="A11" s="93"/>
      <c r="B11" s="93" t="s">
        <v>149</v>
      </c>
      <c r="C11" s="94"/>
      <c r="D11" s="95"/>
      <c r="E11" s="93" t="s">
        <v>150</v>
      </c>
      <c r="F11" s="93"/>
      <c r="G11" s="93"/>
    </row>
    <row r="12" spans="1:7" ht="30.75" customHeight="1">
      <c r="A12" s="93"/>
      <c r="B12" s="93" t="s">
        <v>151</v>
      </c>
      <c r="C12" s="94"/>
      <c r="D12" s="86"/>
      <c r="E12" s="85" t="s">
        <v>152</v>
      </c>
      <c r="F12" s="96">
        <f>F3</f>
        <v>6968732</v>
      </c>
      <c r="G12" s="97">
        <f>G3</f>
        <v>12588</v>
      </c>
    </row>
    <row r="13" spans="1:7" ht="30.75" customHeight="1">
      <c r="A13" s="93"/>
      <c r="B13" s="93"/>
      <c r="C13" s="94"/>
      <c r="D13" s="86">
        <v>4</v>
      </c>
      <c r="E13" s="85" t="s">
        <v>153</v>
      </c>
      <c r="F13" s="98">
        <f>SUM(F14:F19)</f>
        <v>12588</v>
      </c>
      <c r="G13" s="96">
        <f>SUM(G14:G19)</f>
        <v>0</v>
      </c>
    </row>
    <row r="14" spans="1:7" ht="30.75" customHeight="1">
      <c r="A14" s="87">
        <v>4</v>
      </c>
      <c r="B14" s="87" t="s">
        <v>154</v>
      </c>
      <c r="C14" s="88">
        <f>C6+C7</f>
        <v>7729049</v>
      </c>
      <c r="D14" s="95"/>
      <c r="E14" s="93" t="s">
        <v>155</v>
      </c>
      <c r="F14" s="94"/>
      <c r="G14" s="94"/>
    </row>
    <row r="15" spans="1:7" ht="30.75" customHeight="1">
      <c r="A15" s="87">
        <v>5</v>
      </c>
      <c r="B15" s="87" t="s">
        <v>156</v>
      </c>
      <c r="C15" s="88">
        <f>C3</f>
        <v>0</v>
      </c>
      <c r="D15" s="95"/>
      <c r="E15" s="93" t="s">
        <v>157</v>
      </c>
      <c r="F15" s="94"/>
      <c r="G15" s="94"/>
    </row>
    <row r="16" spans="1:7" ht="30.75" customHeight="1">
      <c r="A16" s="87">
        <v>6</v>
      </c>
      <c r="B16" s="87" t="s">
        <v>158</v>
      </c>
      <c r="C16" s="88">
        <f>C14-C15</f>
        <v>7729049</v>
      </c>
      <c r="D16" s="95"/>
      <c r="E16" s="93" t="s">
        <v>159</v>
      </c>
      <c r="F16" s="94">
        <f>'Ak-Pas'!D83</f>
        <v>12588</v>
      </c>
      <c r="G16" s="94"/>
    </row>
    <row r="17" spans="1:7" ht="30.75" customHeight="1">
      <c r="A17" s="93"/>
      <c r="B17" s="93"/>
      <c r="C17" s="94"/>
      <c r="D17" s="95"/>
      <c r="E17" s="93" t="s">
        <v>160</v>
      </c>
      <c r="F17" s="94"/>
      <c r="G17" s="94"/>
    </row>
    <row r="18" spans="1:7" ht="30.75" customHeight="1">
      <c r="A18" s="99"/>
      <c r="B18" s="99" t="s">
        <v>161</v>
      </c>
      <c r="C18" s="100">
        <v>10</v>
      </c>
      <c r="D18" s="95"/>
      <c r="E18" s="93" t="s">
        <v>162</v>
      </c>
      <c r="F18" s="94"/>
      <c r="G18" s="94"/>
    </row>
    <row r="19" spans="1:7" ht="30.75" customHeight="1">
      <c r="A19" s="93"/>
      <c r="B19" s="93"/>
      <c r="C19" s="94"/>
      <c r="D19" s="95"/>
      <c r="E19" s="93" t="s">
        <v>207</v>
      </c>
      <c r="F19" s="94"/>
      <c r="G19" s="94"/>
    </row>
    <row r="20" spans="1:7" ht="30.75" customHeight="1">
      <c r="A20" s="87"/>
      <c r="B20" s="87"/>
      <c r="C20" s="88"/>
      <c r="D20" s="86"/>
      <c r="E20" s="87" t="s">
        <v>163</v>
      </c>
      <c r="F20" s="88"/>
      <c r="G20" s="88"/>
    </row>
    <row r="21" spans="1:7" ht="30.75" customHeight="1">
      <c r="A21" s="87">
        <v>7</v>
      </c>
      <c r="B21" s="87" t="s">
        <v>164</v>
      </c>
      <c r="C21" s="88">
        <f>IF(C16&gt;0,ROUND(C16*C18/100,0),0)</f>
        <v>772905</v>
      </c>
      <c r="D21" s="86"/>
      <c r="E21" s="87" t="s">
        <v>165</v>
      </c>
      <c r="F21" s="88">
        <f>F5+F6-F13-F20</f>
        <v>6956144</v>
      </c>
      <c r="G21" s="88">
        <f>G5+G6-G13-G20</f>
        <v>12588</v>
      </c>
    </row>
    <row r="22" spans="6:7" ht="11.25">
      <c r="F22" s="11"/>
      <c r="G22" s="11"/>
    </row>
    <row r="23" ht="11.25">
      <c r="C23" s="67"/>
    </row>
    <row r="24" ht="11.25">
      <c r="G24" s="67"/>
    </row>
    <row r="172" s="101" customFormat="1" ht="11.25">
      <c r="D172" s="102"/>
    </row>
    <row r="185" s="101" customFormat="1" ht="11.25">
      <c r="D185" s="102"/>
    </row>
    <row r="186" s="101" customFormat="1" ht="11.25">
      <c r="D186" s="102"/>
    </row>
    <row r="200" s="101" customFormat="1" ht="11.25">
      <c r="D200" s="102"/>
    </row>
    <row r="212" s="101" customFormat="1" ht="11.25">
      <c r="D212" s="102"/>
    </row>
    <row r="213" s="101" customFormat="1" ht="11.25">
      <c r="D213" s="102"/>
    </row>
    <row r="260" s="101" customFormat="1" ht="11.25">
      <c r="D260" s="102"/>
    </row>
    <row r="265" s="101" customFormat="1" ht="11.25">
      <c r="D265" s="102"/>
    </row>
    <row r="266" s="101" customFormat="1" ht="11.25">
      <c r="D266" s="102"/>
    </row>
    <row r="275" s="101" customFormat="1" ht="11.25">
      <c r="D275" s="102"/>
    </row>
    <row r="283" s="101" customFormat="1" ht="11.25">
      <c r="D283" s="102"/>
    </row>
    <row r="310" s="101" customFormat="1" ht="11.25">
      <c r="D310" s="102"/>
    </row>
    <row r="349" s="101" customFormat="1" ht="11.25">
      <c r="D349" s="102"/>
    </row>
    <row r="362" s="101" customFormat="1" ht="11.25">
      <c r="D362" s="102"/>
    </row>
    <row r="569" s="101" customFormat="1" ht="11.25">
      <c r="D569" s="102"/>
    </row>
    <row r="570" s="101" customFormat="1" ht="11.25">
      <c r="D570" s="102"/>
    </row>
    <row r="571" s="101" customFormat="1" ht="11.25">
      <c r="D571" s="102"/>
    </row>
    <row r="572" s="101" customFormat="1" ht="11.25">
      <c r="D572" s="102"/>
    </row>
    <row r="573" s="101" customFormat="1" ht="11.25">
      <c r="D573" s="102"/>
    </row>
    <row r="574" s="101" customFormat="1" ht="11.25">
      <c r="D574" s="102"/>
    </row>
    <row r="575" s="101" customFormat="1" ht="11.25">
      <c r="D575" s="102"/>
    </row>
  </sheetData>
  <sheetProtection/>
  <mergeCells count="5">
    <mergeCell ref="A1:C1"/>
    <mergeCell ref="D1:G1"/>
    <mergeCell ref="E3:E4"/>
    <mergeCell ref="F3:F4"/>
    <mergeCell ref="G3:G4"/>
  </mergeCells>
  <printOptions/>
  <pageMargins left="0.57" right="0.17" top="1" bottom="1.17" header="0.5" footer="0.74"/>
  <pageSetup horizontalDpi="600" verticalDpi="600" orientation="portrait" r:id="rId1"/>
  <headerFooter alignWithMargins="0">
    <oddFooter>&amp;RAdministratori
Astrit Avdiaj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J207"/>
  <sheetViews>
    <sheetView zoomScalePageLayoutView="0" workbookViewId="0" topLeftCell="A10">
      <selection activeCell="C16" sqref="C16"/>
    </sheetView>
  </sheetViews>
  <sheetFormatPr defaultColWidth="9.140625" defaultRowHeight="12.75"/>
  <cols>
    <col min="1" max="1" width="4.28125" style="61" customWidth="1"/>
    <col min="2" max="2" width="32.7109375" style="1" customWidth="1"/>
    <col min="3" max="3" width="11.28125" style="1" customWidth="1"/>
    <col min="4" max="4" width="9.28125" style="1" customWidth="1"/>
    <col min="5" max="5" width="12.00390625" style="1" customWidth="1"/>
    <col min="6" max="7" width="11.57421875" style="1" customWidth="1"/>
    <col min="8" max="8" width="13.00390625" style="1" customWidth="1"/>
    <col min="9" max="9" width="13.57421875" style="1" customWidth="1"/>
    <col min="10" max="10" width="9.7109375" style="1" customWidth="1"/>
    <col min="11" max="11" width="10.421875" style="1" customWidth="1"/>
    <col min="12" max="12" width="11.57421875" style="1" customWidth="1"/>
    <col min="13" max="16384" width="9.140625" style="1" customWidth="1"/>
  </cols>
  <sheetData>
    <row r="1" spans="2:9" ht="27" customHeight="1">
      <c r="B1" s="178" t="s">
        <v>564</v>
      </c>
      <c r="C1" s="178"/>
      <c r="D1" s="178"/>
      <c r="E1" s="178"/>
      <c r="F1" s="178"/>
      <c r="G1" s="178"/>
      <c r="H1" s="178"/>
      <c r="I1" s="178"/>
    </row>
    <row r="2" spans="2:9" ht="20.25" customHeight="1">
      <c r="B2" s="177" t="s">
        <v>488</v>
      </c>
      <c r="C2" s="177"/>
      <c r="D2" s="177"/>
      <c r="E2" s="177"/>
      <c r="F2" s="177"/>
      <c r="G2" s="177"/>
      <c r="H2" s="177"/>
      <c r="I2" s="177"/>
    </row>
    <row r="3" spans="1:9" s="3" customFormat="1" ht="47.25" customHeight="1">
      <c r="A3" s="64" t="s">
        <v>111</v>
      </c>
      <c r="B3" s="74"/>
      <c r="C3" s="75" t="s">
        <v>121</v>
      </c>
      <c r="D3" s="46" t="s">
        <v>183</v>
      </c>
      <c r="E3" s="46" t="s">
        <v>481</v>
      </c>
      <c r="F3" s="46" t="s">
        <v>120</v>
      </c>
      <c r="G3" s="46" t="s">
        <v>482</v>
      </c>
      <c r="H3" s="46" t="s">
        <v>177</v>
      </c>
      <c r="I3" s="46" t="s">
        <v>110</v>
      </c>
    </row>
    <row r="4" spans="1:9" s="3" customFormat="1" ht="26.25" customHeight="1">
      <c r="A4" s="64" t="s">
        <v>112</v>
      </c>
      <c r="B4" s="23" t="s">
        <v>137</v>
      </c>
      <c r="C4" s="31"/>
      <c r="D4" s="31"/>
      <c r="E4" s="31"/>
      <c r="F4" s="31"/>
      <c r="G4" s="31"/>
      <c r="H4" s="31"/>
      <c r="I4" s="31">
        <f>SUM(C4:H4)</f>
        <v>0</v>
      </c>
    </row>
    <row r="5" spans="1:9" ht="25.5" customHeight="1">
      <c r="A5" s="63" t="s">
        <v>483</v>
      </c>
      <c r="B5" s="20" t="s">
        <v>123</v>
      </c>
      <c r="C5" s="32"/>
      <c r="D5" s="32"/>
      <c r="E5" s="32"/>
      <c r="F5" s="32"/>
      <c r="G5" s="32"/>
      <c r="H5" s="31"/>
      <c r="I5" s="31">
        <f aca="true" t="shared" si="0" ref="I5:I16">SUM(C5:H5)</f>
        <v>0</v>
      </c>
    </row>
    <row r="6" spans="1:9" s="3" customFormat="1" ht="24" customHeight="1">
      <c r="A6" s="64" t="s">
        <v>484</v>
      </c>
      <c r="B6" s="22" t="s">
        <v>124</v>
      </c>
      <c r="C6" s="33">
        <f aca="true" t="shared" si="1" ref="C6:H6">C4+C5</f>
        <v>0</v>
      </c>
      <c r="D6" s="33">
        <f t="shared" si="1"/>
        <v>0</v>
      </c>
      <c r="E6" s="33">
        <f t="shared" si="1"/>
        <v>0</v>
      </c>
      <c r="F6" s="33">
        <f t="shared" si="1"/>
        <v>0</v>
      </c>
      <c r="G6" s="33"/>
      <c r="H6" s="33">
        <f t="shared" si="1"/>
        <v>0</v>
      </c>
      <c r="I6" s="31">
        <f t="shared" si="0"/>
        <v>0</v>
      </c>
    </row>
    <row r="7" spans="1:9" ht="23.25" customHeight="1">
      <c r="A7" s="63">
        <v>1</v>
      </c>
      <c r="B7" s="17" t="s">
        <v>125</v>
      </c>
      <c r="C7" s="32"/>
      <c r="D7" s="32"/>
      <c r="E7" s="32"/>
      <c r="F7" s="32"/>
      <c r="G7" s="32"/>
      <c r="H7" s="31">
        <f>'Ak-Pas'!E85</f>
        <v>12588</v>
      </c>
      <c r="I7" s="31">
        <f t="shared" si="0"/>
        <v>12588</v>
      </c>
    </row>
    <row r="8" spans="1:9" ht="24.75" customHeight="1">
      <c r="A8" s="63">
        <v>2</v>
      </c>
      <c r="B8" s="20" t="s">
        <v>485</v>
      </c>
      <c r="C8" s="32"/>
      <c r="D8" s="32"/>
      <c r="E8" s="32"/>
      <c r="F8" s="32"/>
      <c r="G8" s="32"/>
      <c r="H8" s="31"/>
      <c r="I8" s="31">
        <f t="shared" si="0"/>
        <v>0</v>
      </c>
    </row>
    <row r="9" spans="1:9" ht="23.25" customHeight="1">
      <c r="A9" s="63">
        <v>3</v>
      </c>
      <c r="B9" s="20" t="s">
        <v>486</v>
      </c>
      <c r="C9" s="32"/>
      <c r="D9" s="32"/>
      <c r="E9" s="32"/>
      <c r="F9" s="32"/>
      <c r="G9" s="32"/>
      <c r="H9" s="31"/>
      <c r="I9" s="31">
        <f t="shared" si="0"/>
        <v>0</v>
      </c>
    </row>
    <row r="10" spans="1:9" ht="26.25" customHeight="1">
      <c r="A10" s="63">
        <v>4</v>
      </c>
      <c r="B10" s="20" t="s">
        <v>487</v>
      </c>
      <c r="C10" s="32">
        <v>100000</v>
      </c>
      <c r="D10" s="32"/>
      <c r="E10" s="32"/>
      <c r="F10" s="32"/>
      <c r="G10" s="32"/>
      <c r="H10" s="31"/>
      <c r="I10" s="31">
        <f t="shared" si="0"/>
        <v>100000</v>
      </c>
    </row>
    <row r="11" spans="1:9" s="3" customFormat="1" ht="21.75" customHeight="1">
      <c r="A11" s="64" t="s">
        <v>113</v>
      </c>
      <c r="B11" s="23" t="s">
        <v>550</v>
      </c>
      <c r="C11" s="31">
        <f aca="true" t="shared" si="2" ref="C11:H11">SUM(C6:C10)</f>
        <v>100000</v>
      </c>
      <c r="D11" s="31">
        <f t="shared" si="2"/>
        <v>0</v>
      </c>
      <c r="E11" s="31">
        <f t="shared" si="2"/>
        <v>0</v>
      </c>
      <c r="F11" s="31">
        <f t="shared" si="2"/>
        <v>0</v>
      </c>
      <c r="G11" s="31">
        <f t="shared" si="2"/>
        <v>0</v>
      </c>
      <c r="H11" s="31">
        <f t="shared" si="2"/>
        <v>12588</v>
      </c>
      <c r="I11" s="31">
        <f t="shared" si="0"/>
        <v>112588</v>
      </c>
    </row>
    <row r="12" spans="1:9" ht="24" customHeight="1">
      <c r="A12" s="63">
        <v>1</v>
      </c>
      <c r="B12" s="17" t="s">
        <v>125</v>
      </c>
      <c r="C12" s="32"/>
      <c r="D12" s="32"/>
      <c r="E12" s="32"/>
      <c r="F12" s="32"/>
      <c r="G12" s="32"/>
      <c r="H12" s="31">
        <f>'Ak-Pas'!D85</f>
        <v>6956144</v>
      </c>
      <c r="I12" s="31">
        <f t="shared" si="0"/>
        <v>6956144</v>
      </c>
    </row>
    <row r="13" spans="1:9" ht="30.75" customHeight="1">
      <c r="A13" s="63">
        <v>2</v>
      </c>
      <c r="B13" s="20" t="s">
        <v>485</v>
      </c>
      <c r="C13" s="32"/>
      <c r="D13" s="32"/>
      <c r="E13" s="32"/>
      <c r="F13" s="32"/>
      <c r="G13" s="32"/>
      <c r="H13" s="31"/>
      <c r="I13" s="31">
        <f t="shared" si="0"/>
        <v>0</v>
      </c>
    </row>
    <row r="14" spans="1:9" ht="30.75" customHeight="1">
      <c r="A14" s="63">
        <v>3</v>
      </c>
      <c r="B14" s="20" t="s">
        <v>486</v>
      </c>
      <c r="C14" s="32"/>
      <c r="D14" s="32"/>
      <c r="E14" s="32"/>
      <c r="F14" s="32"/>
      <c r="G14" s="32"/>
      <c r="H14" s="31"/>
      <c r="I14" s="31">
        <f t="shared" si="0"/>
        <v>0</v>
      </c>
    </row>
    <row r="15" spans="1:9" ht="30.75" customHeight="1">
      <c r="A15" s="63">
        <v>4</v>
      </c>
      <c r="B15" s="65" t="s">
        <v>302</v>
      </c>
      <c r="C15" s="32">
        <v>28960000</v>
      </c>
      <c r="D15" s="32"/>
      <c r="E15" s="32"/>
      <c r="F15" s="32"/>
      <c r="G15" s="32"/>
      <c r="H15" s="31"/>
      <c r="I15" s="31">
        <f t="shared" si="0"/>
        <v>28960000</v>
      </c>
    </row>
    <row r="16" spans="1:10" s="3" customFormat="1" ht="30.75" customHeight="1">
      <c r="A16" s="64" t="s">
        <v>114</v>
      </c>
      <c r="B16" s="23" t="s">
        <v>694</v>
      </c>
      <c r="C16" s="31">
        <f aca="true" t="shared" si="3" ref="C16:H16">C11+C12+C13+C14+C15</f>
        <v>29060000</v>
      </c>
      <c r="D16" s="31">
        <f t="shared" si="3"/>
        <v>0</v>
      </c>
      <c r="E16" s="31">
        <f t="shared" si="3"/>
        <v>0</v>
      </c>
      <c r="F16" s="31">
        <f t="shared" si="3"/>
        <v>0</v>
      </c>
      <c r="G16" s="31">
        <f t="shared" si="3"/>
        <v>0</v>
      </c>
      <c r="H16" s="31">
        <f t="shared" si="3"/>
        <v>6968732</v>
      </c>
      <c r="I16" s="31">
        <f t="shared" si="0"/>
        <v>36028732</v>
      </c>
      <c r="J16" s="124">
        <f>I16-'Ak-Pas'!D75</f>
        <v>0</v>
      </c>
    </row>
    <row r="201" spans="1:2" s="8" customFormat="1" ht="14.25">
      <c r="A201" s="62"/>
      <c r="B201" s="9"/>
    </row>
    <row r="202" spans="1:2" s="8" customFormat="1" ht="14.25">
      <c r="A202" s="62"/>
      <c r="B202" s="9"/>
    </row>
    <row r="203" spans="1:2" s="8" customFormat="1" ht="14.25">
      <c r="A203" s="62"/>
      <c r="B203" s="9"/>
    </row>
    <row r="204" spans="1:2" s="8" customFormat="1" ht="14.25">
      <c r="A204" s="62"/>
      <c r="B204" s="9"/>
    </row>
    <row r="205" spans="1:2" s="8" customFormat="1" ht="14.25">
      <c r="A205" s="62"/>
      <c r="B205" s="9"/>
    </row>
    <row r="206" spans="1:2" s="8" customFormat="1" ht="14.25">
      <c r="A206" s="62"/>
      <c r="B206" s="9"/>
    </row>
    <row r="207" spans="1:2" s="8" customFormat="1" ht="14.25">
      <c r="A207" s="62"/>
      <c r="B207" s="9"/>
    </row>
  </sheetData>
  <sheetProtection/>
  <mergeCells count="2">
    <mergeCell ref="B2:I2"/>
    <mergeCell ref="B1:I1"/>
  </mergeCells>
  <printOptions/>
  <pageMargins left="0.7" right="0.17" top="1.24" bottom="1.31" header="0.81" footer="0.69"/>
  <pageSetup horizontalDpi="300" verticalDpi="300" orientation="landscape" r:id="rId1"/>
  <headerFooter alignWithMargins="0">
    <oddFooter>&amp;RAdministratori
Astrit Avdiaj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25"/>
  <sheetViews>
    <sheetView zoomScalePageLayoutView="0" workbookViewId="0" topLeftCell="A81">
      <selection activeCell="E88" sqref="E88"/>
    </sheetView>
  </sheetViews>
  <sheetFormatPr defaultColWidth="9.140625" defaultRowHeight="12.75"/>
  <cols>
    <col min="1" max="1" width="6.7109375" style="15" customWidth="1"/>
    <col min="2" max="9" width="9.140625" style="15" customWidth="1"/>
    <col min="10" max="10" width="16.7109375" style="15" customWidth="1"/>
    <col min="11" max="16384" width="9.140625" style="15" customWidth="1"/>
  </cols>
  <sheetData>
    <row r="1" spans="1:10" ht="21.75" customHeight="1" thickBot="1">
      <c r="A1" s="211" t="s">
        <v>565</v>
      </c>
      <c r="B1" s="211"/>
      <c r="C1" s="211"/>
      <c r="D1" s="212"/>
      <c r="E1" s="212"/>
      <c r="F1" s="212"/>
      <c r="G1" s="212"/>
      <c r="H1" s="212"/>
      <c r="I1" s="212"/>
      <c r="J1" s="212"/>
    </row>
    <row r="2" spans="1:10" ht="19.5" thickTop="1">
      <c r="A2" s="213"/>
      <c r="B2" s="214" t="s">
        <v>566</v>
      </c>
      <c r="C2" s="215"/>
      <c r="D2" s="216"/>
      <c r="E2" s="216"/>
      <c r="F2" s="216"/>
      <c r="G2" s="216"/>
      <c r="H2" s="216"/>
      <c r="I2" s="216"/>
      <c r="J2" s="216"/>
    </row>
    <row r="3" spans="1:10" s="12" customFormat="1" ht="15.75">
      <c r="A3" s="216"/>
      <c r="B3" s="150" t="s">
        <v>567</v>
      </c>
      <c r="C3" s="217"/>
      <c r="D3" s="213"/>
      <c r="E3" s="213"/>
      <c r="F3" s="213"/>
      <c r="G3" s="213"/>
      <c r="H3" s="213"/>
      <c r="I3" s="213"/>
      <c r="J3" s="213"/>
    </row>
    <row r="4" spans="1:10" s="12" customFormat="1" ht="15.75">
      <c r="A4" s="213"/>
      <c r="B4" s="214" t="s">
        <v>568</v>
      </c>
      <c r="C4" s="218"/>
      <c r="D4" s="216"/>
      <c r="E4" s="216"/>
      <c r="F4" s="216"/>
      <c r="G4" s="216"/>
      <c r="H4" s="216"/>
      <c r="I4" s="216"/>
      <c r="J4" s="216"/>
    </row>
    <row r="5" spans="1:10" ht="12.75" customHeight="1" thickBot="1">
      <c r="A5" s="219" t="s">
        <v>569</v>
      </c>
      <c r="B5" s="83"/>
      <c r="C5" s="83"/>
      <c r="D5" s="220"/>
      <c r="E5" s="220"/>
      <c r="F5" s="220"/>
      <c r="G5" s="220"/>
      <c r="H5" s="220"/>
      <c r="I5" s="220"/>
      <c r="J5" s="220"/>
    </row>
    <row r="6" spans="1:10" ht="19.5" thickTop="1">
      <c r="A6" s="83"/>
      <c r="B6" s="185" t="s">
        <v>570</v>
      </c>
      <c r="C6" s="185"/>
      <c r="D6" s="185"/>
      <c r="E6" s="185"/>
      <c r="F6" s="185"/>
      <c r="G6" s="185"/>
      <c r="H6" s="185"/>
      <c r="I6" s="185"/>
      <c r="J6" s="185"/>
    </row>
    <row r="7" spans="1:10" ht="18.75">
      <c r="A7" s="83"/>
      <c r="B7" s="185" t="s">
        <v>571</v>
      </c>
      <c r="C7" s="185"/>
      <c r="D7" s="221"/>
      <c r="E7" s="221"/>
      <c r="F7" s="221"/>
      <c r="G7" s="221"/>
      <c r="H7" s="221"/>
      <c r="I7" s="221"/>
      <c r="J7" s="221"/>
    </row>
    <row r="8" spans="1:10" ht="18.75">
      <c r="A8" s="83"/>
      <c r="B8" s="185" t="s">
        <v>572</v>
      </c>
      <c r="C8" s="185"/>
      <c r="D8" s="221"/>
      <c r="E8" s="221"/>
      <c r="F8" s="221"/>
      <c r="G8" s="221"/>
      <c r="H8" s="221"/>
      <c r="I8" s="221"/>
      <c r="J8" s="221"/>
    </row>
    <row r="9" spans="1:10" ht="17.25" customHeight="1">
      <c r="A9" s="83"/>
      <c r="B9" s="185" t="s">
        <v>573</v>
      </c>
      <c r="C9" s="185"/>
      <c r="D9" s="221"/>
      <c r="E9" s="221"/>
      <c r="F9" s="221"/>
      <c r="G9" s="221"/>
      <c r="H9" s="221"/>
      <c r="I9" s="221"/>
      <c r="J9" s="221"/>
    </row>
    <row r="10" spans="1:10" ht="20.25" customHeight="1">
      <c r="A10" s="186"/>
      <c r="B10" s="185" t="s">
        <v>574</v>
      </c>
      <c r="C10" s="185"/>
      <c r="D10" s="221"/>
      <c r="E10" s="221"/>
      <c r="F10" s="221"/>
      <c r="G10" s="221"/>
      <c r="H10" s="221"/>
      <c r="I10" s="221"/>
      <c r="J10" s="221"/>
    </row>
    <row r="11" spans="1:10" ht="14.25" customHeight="1">
      <c r="A11" s="83"/>
      <c r="B11" s="185" t="s">
        <v>575</v>
      </c>
      <c r="C11" s="185"/>
      <c r="D11" s="221"/>
      <c r="E11" s="221"/>
      <c r="F11" s="221"/>
      <c r="G11" s="221"/>
      <c r="H11" s="221"/>
      <c r="I11" s="221"/>
      <c r="J11" s="221"/>
    </row>
    <row r="12" spans="1:10" s="12" customFormat="1" ht="10.5" customHeight="1">
      <c r="A12" s="83"/>
      <c r="B12" s="83"/>
      <c r="C12" s="220"/>
      <c r="D12" s="222"/>
      <c r="E12" s="222"/>
      <c r="F12" s="222"/>
      <c r="G12" s="222"/>
      <c r="H12" s="222"/>
      <c r="I12" s="222"/>
      <c r="J12" s="222"/>
    </row>
    <row r="13" spans="1:10" s="12" customFormat="1" ht="15.75">
      <c r="A13" s="187" t="s">
        <v>576</v>
      </c>
      <c r="B13" s="188" t="s">
        <v>577</v>
      </c>
      <c r="C13" s="223"/>
      <c r="D13" s="213"/>
      <c r="E13" s="213"/>
      <c r="F13" s="213"/>
      <c r="G13" s="213"/>
      <c r="H13" s="213"/>
      <c r="I13" s="213"/>
      <c r="J13" s="213"/>
    </row>
    <row r="14" spans="1:10" s="12" customFormat="1" ht="9" customHeight="1">
      <c r="A14" s="189"/>
      <c r="B14" s="83"/>
      <c r="C14" s="220"/>
      <c r="D14" s="222"/>
      <c r="E14" s="222"/>
      <c r="F14" s="222"/>
      <c r="G14" s="222"/>
      <c r="H14" s="222"/>
      <c r="I14" s="222"/>
      <c r="J14" s="222"/>
    </row>
    <row r="15" spans="1:10" s="12" customFormat="1" ht="15.75">
      <c r="A15" s="190">
        <v>1</v>
      </c>
      <c r="B15" s="186" t="s">
        <v>578</v>
      </c>
      <c r="C15" s="224"/>
      <c r="D15" s="222"/>
      <c r="E15" s="222"/>
      <c r="F15" s="222"/>
      <c r="G15" s="222"/>
      <c r="H15" s="222"/>
      <c r="I15" s="222"/>
      <c r="J15" s="222"/>
    </row>
    <row r="16" spans="1:10" s="10" customFormat="1" ht="15">
      <c r="A16" s="190">
        <v>2</v>
      </c>
      <c r="B16" s="8" t="s">
        <v>579</v>
      </c>
      <c r="C16" s="224"/>
      <c r="D16" s="222"/>
      <c r="E16" s="222"/>
      <c r="F16" s="222"/>
      <c r="G16" s="222"/>
      <c r="H16" s="222"/>
      <c r="I16" s="222"/>
      <c r="J16" s="222"/>
    </row>
    <row r="17" spans="1:10" s="10" customFormat="1" ht="17.25" customHeight="1">
      <c r="A17" s="83">
        <v>3</v>
      </c>
      <c r="B17" s="8" t="s">
        <v>580</v>
      </c>
      <c r="C17" s="224"/>
      <c r="D17" s="222"/>
      <c r="E17" s="222"/>
      <c r="F17" s="222"/>
      <c r="G17" s="222"/>
      <c r="H17" s="222"/>
      <c r="I17" s="222"/>
      <c r="J17" s="222"/>
    </row>
    <row r="18" spans="1:10" ht="27" customHeight="1">
      <c r="A18" s="83"/>
      <c r="B18" s="191" t="s">
        <v>581</v>
      </c>
      <c r="C18" s="191"/>
      <c r="D18" s="191"/>
      <c r="E18" s="191"/>
      <c r="F18" s="191"/>
      <c r="G18" s="191"/>
      <c r="H18" s="191"/>
      <c r="I18" s="191"/>
      <c r="J18" s="191"/>
    </row>
    <row r="19" spans="1:10" ht="18.75">
      <c r="A19" s="83">
        <v>4</v>
      </c>
      <c r="B19" s="83" t="s">
        <v>582</v>
      </c>
      <c r="C19" s="192"/>
      <c r="D19" s="222"/>
      <c r="E19" s="222"/>
      <c r="F19" s="222"/>
      <c r="G19" s="222"/>
      <c r="H19" s="222"/>
      <c r="I19" s="222"/>
      <c r="J19" s="222"/>
    </row>
    <row r="20" spans="1:10" ht="18.75">
      <c r="A20" s="83"/>
      <c r="B20" s="186" t="s">
        <v>583</v>
      </c>
      <c r="C20" s="192"/>
      <c r="D20" s="222"/>
      <c r="E20" s="222"/>
      <c r="F20" s="222"/>
      <c r="G20" s="222"/>
      <c r="H20" s="222"/>
      <c r="I20" s="222"/>
      <c r="J20" s="222"/>
    </row>
    <row r="21" spans="1:10" ht="18.75">
      <c r="A21" s="8"/>
      <c r="B21" s="83" t="s">
        <v>584</v>
      </c>
      <c r="C21" s="83"/>
      <c r="D21" s="222"/>
      <c r="E21" s="222"/>
      <c r="F21" s="222"/>
      <c r="G21" s="222"/>
      <c r="H21" s="222"/>
      <c r="I21" s="222"/>
      <c r="J21" s="222"/>
    </row>
    <row r="22" spans="1:10" ht="18.75">
      <c r="A22" s="83"/>
      <c r="B22" s="186" t="s">
        <v>585</v>
      </c>
      <c r="C22" s="192"/>
      <c r="D22" s="222"/>
      <c r="E22" s="222"/>
      <c r="F22" s="222"/>
      <c r="G22" s="222"/>
      <c r="H22" s="222"/>
      <c r="I22" s="222"/>
      <c r="J22" s="222"/>
    </row>
    <row r="23" spans="1:10" ht="18.75">
      <c r="A23" s="8"/>
      <c r="B23" s="83" t="s">
        <v>586</v>
      </c>
      <c r="C23" s="192"/>
      <c r="D23" s="222"/>
      <c r="E23" s="222"/>
      <c r="F23" s="222"/>
      <c r="G23" s="222"/>
      <c r="H23" s="222"/>
      <c r="I23" s="222"/>
      <c r="J23" s="222"/>
    </row>
    <row r="24" spans="1:10" ht="18.75">
      <c r="A24" s="83"/>
      <c r="B24" s="186" t="s">
        <v>587</v>
      </c>
      <c r="C24" s="192"/>
      <c r="D24" s="222"/>
      <c r="E24" s="222"/>
      <c r="F24" s="222"/>
      <c r="G24" s="222"/>
      <c r="H24" s="222"/>
      <c r="I24" s="222"/>
      <c r="J24" s="222"/>
    </row>
    <row r="25" spans="1:10" ht="18.75">
      <c r="A25" s="8"/>
      <c r="B25" s="83" t="s">
        <v>588</v>
      </c>
      <c r="C25" s="192"/>
      <c r="D25" s="222"/>
      <c r="E25" s="222"/>
      <c r="F25" s="222"/>
      <c r="G25" s="222"/>
      <c r="H25" s="222"/>
      <c r="I25" s="222"/>
      <c r="J25" s="222"/>
    </row>
    <row r="26" spans="1:10" ht="18.75">
      <c r="A26" s="83"/>
      <c r="B26" s="83" t="s">
        <v>589</v>
      </c>
      <c r="C26" s="192"/>
      <c r="D26" s="222"/>
      <c r="E26" s="222"/>
      <c r="F26" s="222"/>
      <c r="G26" s="222"/>
      <c r="H26" s="222"/>
      <c r="I26" s="222"/>
      <c r="J26" s="222"/>
    </row>
    <row r="27" spans="1:10" ht="18.75">
      <c r="A27" s="8"/>
      <c r="B27" s="83" t="s">
        <v>590</v>
      </c>
      <c r="C27" s="192"/>
      <c r="D27" s="222"/>
      <c r="E27" s="222"/>
      <c r="F27" s="222"/>
      <c r="G27" s="222"/>
      <c r="H27" s="222"/>
      <c r="I27" s="222"/>
      <c r="J27" s="222"/>
    </row>
    <row r="28" spans="1:10" ht="18.75">
      <c r="A28" s="8"/>
      <c r="B28" s="186" t="s">
        <v>591</v>
      </c>
      <c r="C28" s="192"/>
      <c r="D28" s="222"/>
      <c r="E28" s="222"/>
      <c r="F28" s="222"/>
      <c r="G28" s="222"/>
      <c r="H28" s="222"/>
      <c r="I28" s="222"/>
      <c r="J28" s="222"/>
    </row>
    <row r="29" spans="1:10" ht="18.75">
      <c r="A29" s="83"/>
      <c r="B29" s="83" t="s">
        <v>592</v>
      </c>
      <c r="C29" s="192"/>
      <c r="D29" s="222"/>
      <c r="E29" s="222"/>
      <c r="F29" s="222"/>
      <c r="G29" s="222"/>
      <c r="H29" s="222"/>
      <c r="I29" s="222"/>
      <c r="J29" s="222"/>
    </row>
    <row r="30" spans="1:10" ht="18.75">
      <c r="A30" s="8"/>
      <c r="B30" s="186" t="s">
        <v>593</v>
      </c>
      <c r="C30" s="192"/>
      <c r="D30" s="222"/>
      <c r="E30" s="222"/>
      <c r="F30" s="222"/>
      <c r="G30" s="222"/>
      <c r="H30" s="222"/>
      <c r="I30" s="222"/>
      <c r="J30" s="222"/>
    </row>
    <row r="31" spans="1:10" ht="18.75">
      <c r="A31" s="83"/>
      <c r="B31" s="83" t="s">
        <v>594</v>
      </c>
      <c r="C31" s="192"/>
      <c r="D31" s="222"/>
      <c r="E31" s="222"/>
      <c r="F31" s="222"/>
      <c r="G31" s="222"/>
      <c r="H31" s="222"/>
      <c r="I31" s="222"/>
      <c r="J31" s="222"/>
    </row>
    <row r="32" spans="1:10" ht="18.75">
      <c r="A32" s="8"/>
      <c r="B32" s="186" t="s">
        <v>595</v>
      </c>
      <c r="C32" s="192"/>
      <c r="D32" s="222"/>
      <c r="E32" s="222"/>
      <c r="F32" s="222"/>
      <c r="G32" s="222"/>
      <c r="H32" s="222"/>
      <c r="I32" s="222"/>
      <c r="J32" s="222"/>
    </row>
    <row r="33" spans="1:10" ht="18.75">
      <c r="A33" s="83" t="s">
        <v>596</v>
      </c>
      <c r="B33" s="83" t="s">
        <v>597</v>
      </c>
      <c r="C33" s="192"/>
      <c r="D33" s="222"/>
      <c r="E33" s="222"/>
      <c r="F33" s="222"/>
      <c r="G33" s="222"/>
      <c r="H33" s="222"/>
      <c r="I33" s="222"/>
      <c r="J33" s="222"/>
    </row>
    <row r="34" spans="1:10" ht="18.75">
      <c r="A34" s="83"/>
      <c r="B34" s="186" t="s">
        <v>598</v>
      </c>
      <c r="C34" s="192"/>
      <c r="D34" s="222"/>
      <c r="E34" s="222"/>
      <c r="F34" s="222"/>
      <c r="G34" s="222"/>
      <c r="H34" s="222"/>
      <c r="I34" s="222"/>
      <c r="J34" s="222"/>
    </row>
    <row r="35" spans="1:10" ht="18.75">
      <c r="A35" s="83"/>
      <c r="B35" s="186" t="s">
        <v>599</v>
      </c>
      <c r="C35" s="192"/>
      <c r="D35" s="222"/>
      <c r="E35" s="222"/>
      <c r="F35" s="222"/>
      <c r="G35" s="222"/>
      <c r="H35" s="222"/>
      <c r="I35" s="222"/>
      <c r="J35" s="222"/>
    </row>
    <row r="36" spans="1:10" ht="18.75">
      <c r="A36" s="83"/>
      <c r="B36" s="186" t="s">
        <v>600</v>
      </c>
      <c r="C36" s="192"/>
      <c r="D36" s="222"/>
      <c r="E36" s="222"/>
      <c r="F36" s="222"/>
      <c r="G36" s="222"/>
      <c r="H36" s="222"/>
      <c r="I36" s="222"/>
      <c r="J36" s="222"/>
    </row>
    <row r="37" spans="1:10" ht="18.75">
      <c r="A37" s="83"/>
      <c r="B37" s="186" t="s">
        <v>601</v>
      </c>
      <c r="C37" s="192"/>
      <c r="D37" s="222"/>
      <c r="E37" s="222"/>
      <c r="F37" s="222"/>
      <c r="G37" s="222"/>
      <c r="H37" s="222"/>
      <c r="I37" s="222"/>
      <c r="J37" s="222"/>
    </row>
    <row r="38" spans="1:10" ht="18.75">
      <c r="A38" s="83"/>
      <c r="B38" s="186" t="s">
        <v>602</v>
      </c>
      <c r="C38" s="192"/>
      <c r="D38" s="222"/>
      <c r="E38" s="222"/>
      <c r="F38" s="222"/>
      <c r="G38" s="222"/>
      <c r="H38" s="222"/>
      <c r="I38" s="222"/>
      <c r="J38" s="222"/>
    </row>
    <row r="39" spans="1:10" ht="18.75">
      <c r="A39" s="83"/>
      <c r="B39" s="186" t="s">
        <v>603</v>
      </c>
      <c r="C39" s="192"/>
      <c r="D39" s="222"/>
      <c r="E39" s="222"/>
      <c r="F39" s="222"/>
      <c r="G39" s="222"/>
      <c r="H39" s="222"/>
      <c r="I39" s="222"/>
      <c r="J39" s="222"/>
    </row>
    <row r="40" spans="1:10" ht="19.5" thickBot="1">
      <c r="A40" s="225" t="s">
        <v>565</v>
      </c>
      <c r="B40" s="225"/>
      <c r="C40" s="225"/>
      <c r="D40" s="225"/>
      <c r="E40" s="225"/>
      <c r="F40" s="225"/>
      <c r="G40" s="225"/>
      <c r="H40" s="225"/>
      <c r="I40" s="225"/>
      <c r="J40" s="225"/>
    </row>
    <row r="41" spans="1:10" ht="19.5" thickTop="1">
      <c r="A41" s="223"/>
      <c r="B41" s="226" t="s">
        <v>566</v>
      </c>
      <c r="C41" s="215"/>
      <c r="D41" s="215"/>
      <c r="E41" s="215"/>
      <c r="F41" s="215"/>
      <c r="G41" s="215"/>
      <c r="H41" s="215"/>
      <c r="I41" s="215"/>
      <c r="J41" s="215"/>
    </row>
    <row r="42" spans="1:10" ht="18.75">
      <c r="A42" s="215"/>
      <c r="B42" s="193" t="s">
        <v>567</v>
      </c>
      <c r="C42" s="223"/>
      <c r="D42" s="223"/>
      <c r="E42" s="223"/>
      <c r="F42" s="223"/>
      <c r="G42" s="223"/>
      <c r="H42" s="223"/>
      <c r="I42" s="223"/>
      <c r="J42" s="223"/>
    </row>
    <row r="43" spans="1:10" ht="18.75">
      <c r="A43" s="223"/>
      <c r="B43" s="226" t="s">
        <v>568</v>
      </c>
      <c r="C43" s="215"/>
      <c r="D43" s="215"/>
      <c r="E43" s="215"/>
      <c r="F43" s="215"/>
      <c r="G43" s="215"/>
      <c r="H43" s="215"/>
      <c r="I43" s="215"/>
      <c r="J43" s="215"/>
    </row>
    <row r="44" spans="1:10" ht="18.75">
      <c r="A44" s="83"/>
      <c r="B44" s="83"/>
      <c r="C44" s="83"/>
      <c r="D44" s="220"/>
      <c r="E44" s="220"/>
      <c r="F44" s="220"/>
      <c r="G44" s="220"/>
      <c r="H44" s="220"/>
      <c r="I44" s="220"/>
      <c r="J44" s="220"/>
    </row>
    <row r="45" spans="1:10" ht="18.75">
      <c r="A45" s="187" t="s">
        <v>604</v>
      </c>
      <c r="B45" s="188" t="s">
        <v>605</v>
      </c>
      <c r="C45" s="83"/>
      <c r="D45" s="220"/>
      <c r="E45" s="220"/>
      <c r="F45" s="220"/>
      <c r="G45" s="220"/>
      <c r="H45" s="220"/>
      <c r="I45" s="220"/>
      <c r="J45" s="220"/>
    </row>
    <row r="46" spans="1:10" ht="18.75">
      <c r="A46" s="193">
        <v>1</v>
      </c>
      <c r="B46" s="194" t="s">
        <v>606</v>
      </c>
      <c r="C46" s="83"/>
      <c r="D46" s="220"/>
      <c r="E46" s="220"/>
      <c r="F46" s="220"/>
      <c r="G46" s="220"/>
      <c r="H46" s="220"/>
      <c r="I46" s="220"/>
      <c r="J46" s="220"/>
    </row>
    <row r="47" spans="1:10" ht="18.75">
      <c r="A47" s="193"/>
      <c r="B47" s="186" t="s">
        <v>607</v>
      </c>
      <c r="C47" s="83"/>
      <c r="D47" s="220"/>
      <c r="E47" s="220"/>
      <c r="F47" s="220"/>
      <c r="G47" s="220"/>
      <c r="H47" s="220"/>
      <c r="I47" s="220"/>
      <c r="J47" s="220"/>
    </row>
    <row r="48" spans="1:10" ht="18.75">
      <c r="A48" s="193"/>
      <c r="B48" s="186" t="s">
        <v>608</v>
      </c>
      <c r="C48" s="83"/>
      <c r="D48" s="220"/>
      <c r="E48" s="220"/>
      <c r="F48" s="220"/>
      <c r="G48" s="220"/>
      <c r="H48" s="220"/>
      <c r="I48" s="220"/>
      <c r="J48" s="220"/>
    </row>
    <row r="49" spans="1:10" ht="18.75">
      <c r="A49" s="193"/>
      <c r="B49" s="186" t="s">
        <v>609</v>
      </c>
      <c r="C49" s="83"/>
      <c r="D49" s="220"/>
      <c r="E49" s="220"/>
      <c r="F49" s="220"/>
      <c r="G49" s="220"/>
      <c r="H49" s="220"/>
      <c r="I49" s="220"/>
      <c r="J49" s="220"/>
    </row>
    <row r="50" spans="1:10" ht="18.75">
      <c r="A50" s="193"/>
      <c r="B50" s="186" t="s">
        <v>610</v>
      </c>
      <c r="C50" s="83"/>
      <c r="D50" s="220"/>
      <c r="E50" s="220"/>
      <c r="F50" s="220"/>
      <c r="G50" s="220"/>
      <c r="H50" s="220"/>
      <c r="I50" s="220"/>
      <c r="J50" s="220"/>
    </row>
    <row r="51" spans="1:10" ht="18.75">
      <c r="A51" s="193">
        <v>2</v>
      </c>
      <c r="B51" s="194" t="s">
        <v>611</v>
      </c>
      <c r="C51" s="83"/>
      <c r="D51" s="220"/>
      <c r="E51" s="220"/>
      <c r="F51" s="220"/>
      <c r="G51" s="220"/>
      <c r="H51" s="220"/>
      <c r="I51" s="220"/>
      <c r="J51" s="220"/>
    </row>
    <row r="52" spans="1:10" ht="18.75">
      <c r="A52" s="193"/>
      <c r="B52" s="186" t="s">
        <v>612</v>
      </c>
      <c r="C52" s="83"/>
      <c r="D52" s="220"/>
      <c r="E52" s="220"/>
      <c r="F52" s="220"/>
      <c r="G52" s="220"/>
      <c r="H52" s="220"/>
      <c r="I52" s="220"/>
      <c r="J52" s="220"/>
    </row>
    <row r="53" spans="1:10" ht="18.75">
      <c r="A53" s="193"/>
      <c r="B53" s="186" t="s">
        <v>613</v>
      </c>
      <c r="C53" s="83"/>
      <c r="D53" s="220"/>
      <c r="E53" s="220"/>
      <c r="F53" s="220"/>
      <c r="G53" s="220"/>
      <c r="H53" s="220"/>
      <c r="I53" s="220"/>
      <c r="J53" s="220"/>
    </row>
    <row r="54" spans="1:10" ht="18.75">
      <c r="A54" s="193"/>
      <c r="B54" s="186" t="s">
        <v>614</v>
      </c>
      <c r="C54" s="83"/>
      <c r="D54" s="220"/>
      <c r="E54" s="220"/>
      <c r="F54" s="220"/>
      <c r="G54" s="220"/>
      <c r="H54" s="220"/>
      <c r="I54" s="220"/>
      <c r="J54" s="220"/>
    </row>
    <row r="55" spans="1:10" ht="18.75">
      <c r="A55" s="193"/>
      <c r="B55" s="186" t="s">
        <v>615</v>
      </c>
      <c r="C55" s="83"/>
      <c r="D55" s="220"/>
      <c r="E55" s="220"/>
      <c r="F55" s="220"/>
      <c r="G55" s="220"/>
      <c r="H55" s="220"/>
      <c r="I55" s="220"/>
      <c r="J55" s="220"/>
    </row>
    <row r="56" spans="1:10" ht="18.75">
      <c r="A56" s="193">
        <v>3</v>
      </c>
      <c r="B56" s="195" t="s">
        <v>616</v>
      </c>
      <c r="C56" s="83"/>
      <c r="D56" s="220"/>
      <c r="E56" s="220"/>
      <c r="F56" s="220"/>
      <c r="G56" s="220"/>
      <c r="H56" s="220"/>
      <c r="I56" s="220"/>
      <c r="J56" s="220"/>
    </row>
    <row r="57" spans="1:10" ht="18.75">
      <c r="A57" s="193"/>
      <c r="B57" s="186" t="s">
        <v>617</v>
      </c>
      <c r="C57" s="83"/>
      <c r="D57" s="220"/>
      <c r="E57" s="220"/>
      <c r="F57" s="220"/>
      <c r="G57" s="220"/>
      <c r="H57" s="220"/>
      <c r="I57" s="220"/>
      <c r="J57" s="220"/>
    </row>
    <row r="58" spans="1:10" ht="18.75">
      <c r="A58" s="193"/>
      <c r="B58" s="186" t="s">
        <v>618</v>
      </c>
      <c r="C58" s="83"/>
      <c r="D58" s="220"/>
      <c r="E58" s="220"/>
      <c r="F58" s="220"/>
      <c r="G58" s="220"/>
      <c r="H58" s="220"/>
      <c r="I58" s="220"/>
      <c r="J58" s="220"/>
    </row>
    <row r="59" spans="1:10" ht="18.75">
      <c r="A59" s="193"/>
      <c r="B59" s="186" t="s">
        <v>619</v>
      </c>
      <c r="C59" s="83"/>
      <c r="D59" s="220"/>
      <c r="E59" s="220"/>
      <c r="F59" s="220"/>
      <c r="G59" s="220"/>
      <c r="H59" s="220"/>
      <c r="I59" s="220"/>
      <c r="J59" s="220"/>
    </row>
    <row r="60" spans="1:10" ht="18.75">
      <c r="A60" s="193">
        <v>4</v>
      </c>
      <c r="B60" s="194" t="s">
        <v>620</v>
      </c>
      <c r="C60" s="193"/>
      <c r="D60" s="193"/>
      <c r="E60" s="223"/>
      <c r="F60" s="223"/>
      <c r="G60" s="223"/>
      <c r="H60" s="223"/>
      <c r="I60" s="223"/>
      <c r="J60" s="223"/>
    </row>
    <row r="61" spans="1:10" ht="18.75">
      <c r="A61" s="83"/>
      <c r="B61" s="196" t="s">
        <v>621</v>
      </c>
      <c r="C61" s="83"/>
      <c r="D61" s="220"/>
      <c r="E61" s="220"/>
      <c r="F61" s="220"/>
      <c r="G61" s="220"/>
      <c r="H61" s="220"/>
      <c r="I61" s="220"/>
      <c r="J61" s="220"/>
    </row>
    <row r="62" spans="1:10" ht="18.75">
      <c r="A62" s="83"/>
      <c r="B62" s="83" t="s">
        <v>622</v>
      </c>
      <c r="C62" s="83"/>
      <c r="D62" s="220"/>
      <c r="E62" s="220"/>
      <c r="F62" s="220"/>
      <c r="G62" s="220"/>
      <c r="H62" s="220"/>
      <c r="I62" s="220"/>
      <c r="J62" s="220"/>
    </row>
    <row r="63" spans="1:10" ht="18.75">
      <c r="A63" s="83"/>
      <c r="B63" s="186" t="s">
        <v>623</v>
      </c>
      <c r="C63" s="83"/>
      <c r="D63" s="220"/>
      <c r="E63" s="220"/>
      <c r="F63" s="220"/>
      <c r="G63" s="220"/>
      <c r="H63" s="220"/>
      <c r="I63" s="220"/>
      <c r="J63" s="220"/>
    </row>
    <row r="64" spans="1:10" ht="18.75">
      <c r="A64" s="83"/>
      <c r="B64" s="83" t="s">
        <v>624</v>
      </c>
      <c r="C64" s="83"/>
      <c r="D64" s="220"/>
      <c r="E64" s="220"/>
      <c r="F64" s="220"/>
      <c r="G64" s="220"/>
      <c r="H64" s="220"/>
      <c r="I64" s="220"/>
      <c r="J64" s="220"/>
    </row>
    <row r="65" spans="1:10" ht="18.75">
      <c r="A65" s="83"/>
      <c r="B65" s="83" t="s">
        <v>625</v>
      </c>
      <c r="C65" s="83"/>
      <c r="D65" s="220"/>
      <c r="E65" s="220"/>
      <c r="F65" s="220"/>
      <c r="G65" s="220"/>
      <c r="H65" s="220"/>
      <c r="I65" s="220"/>
      <c r="J65" s="220"/>
    </row>
    <row r="66" spans="1:10" ht="18.75">
      <c r="A66" s="83"/>
      <c r="B66" s="83" t="s">
        <v>626</v>
      </c>
      <c r="C66" s="83"/>
      <c r="D66" s="220"/>
      <c r="E66" s="220"/>
      <c r="F66" s="220"/>
      <c r="G66" s="220"/>
      <c r="H66" s="220"/>
      <c r="I66" s="220"/>
      <c r="J66" s="220"/>
    </row>
    <row r="67" spans="1:10" ht="18.75">
      <c r="A67" s="83"/>
      <c r="B67" s="83" t="s">
        <v>627</v>
      </c>
      <c r="C67" s="83"/>
      <c r="D67" s="220"/>
      <c r="E67" s="220"/>
      <c r="F67" s="220"/>
      <c r="G67" s="220"/>
      <c r="H67" s="220"/>
      <c r="I67" s="220"/>
      <c r="J67" s="220"/>
    </row>
    <row r="68" spans="1:10" ht="18.75">
      <c r="A68" s="83"/>
      <c r="B68" s="83" t="s">
        <v>628</v>
      </c>
      <c r="C68" s="83"/>
      <c r="D68" s="220"/>
      <c r="E68" s="220"/>
      <c r="F68" s="220"/>
      <c r="G68" s="220"/>
      <c r="H68" s="220"/>
      <c r="I68" s="220"/>
      <c r="J68" s="220"/>
    </row>
    <row r="69" spans="1:10" ht="18.75">
      <c r="A69" s="83"/>
      <c r="B69" s="83" t="s">
        <v>629</v>
      </c>
      <c r="C69" s="83"/>
      <c r="D69" s="220"/>
      <c r="E69" s="220"/>
      <c r="F69" s="220"/>
      <c r="G69" s="220"/>
      <c r="H69" s="220"/>
      <c r="I69" s="220"/>
      <c r="J69" s="220"/>
    </row>
    <row r="70" spans="1:10" ht="18.75">
      <c r="A70" s="83"/>
      <c r="B70" s="83" t="s">
        <v>630</v>
      </c>
      <c r="C70" s="83"/>
      <c r="D70" s="220"/>
      <c r="E70" s="220"/>
      <c r="F70" s="220"/>
      <c r="G70" s="220"/>
      <c r="H70" s="220"/>
      <c r="I70" s="220"/>
      <c r="J70" s="220"/>
    </row>
    <row r="71" spans="1:10" ht="18.75">
      <c r="A71" s="83"/>
      <c r="B71" s="83" t="s">
        <v>631</v>
      </c>
      <c r="C71" s="83"/>
      <c r="D71" s="220"/>
      <c r="E71" s="220"/>
      <c r="F71" s="220"/>
      <c r="G71" s="220"/>
      <c r="H71" s="220"/>
      <c r="I71" s="220"/>
      <c r="J71" s="220"/>
    </row>
    <row r="72" spans="1:10" ht="18.75">
      <c r="A72" s="83"/>
      <c r="B72" s="186" t="s">
        <v>632</v>
      </c>
      <c r="C72" s="83"/>
      <c r="D72" s="220"/>
      <c r="E72" s="220"/>
      <c r="F72" s="220"/>
      <c r="G72" s="220"/>
      <c r="H72" s="220"/>
      <c r="I72" s="220"/>
      <c r="J72" s="220"/>
    </row>
    <row r="73" spans="1:10" ht="18.75">
      <c r="A73" s="83"/>
      <c r="B73" s="186" t="s">
        <v>633</v>
      </c>
      <c r="C73" s="83"/>
      <c r="D73" s="220"/>
      <c r="E73" s="220"/>
      <c r="F73" s="220"/>
      <c r="G73" s="220"/>
      <c r="H73" s="220"/>
      <c r="I73" s="220"/>
      <c r="J73" s="220"/>
    </row>
    <row r="74" spans="1:10" ht="18.75">
      <c r="A74" s="83"/>
      <c r="B74" s="186" t="s">
        <v>634</v>
      </c>
      <c r="C74" s="83"/>
      <c r="D74" s="220"/>
      <c r="E74" s="220"/>
      <c r="F74" s="220"/>
      <c r="G74" s="220"/>
      <c r="H74" s="220"/>
      <c r="I74" s="220"/>
      <c r="J74" s="220"/>
    </row>
    <row r="75" spans="1:10" ht="18.75">
      <c r="A75" s="83"/>
      <c r="B75" s="186"/>
      <c r="C75" s="83"/>
      <c r="D75" s="220"/>
      <c r="E75" s="220"/>
      <c r="F75" s="220"/>
      <c r="G75" s="220"/>
      <c r="H75" s="220"/>
      <c r="I75" s="220"/>
      <c r="J75" s="220"/>
    </row>
    <row r="76" spans="1:10" ht="18.75">
      <c r="A76" s="83"/>
      <c r="B76" s="186"/>
      <c r="C76" s="83"/>
      <c r="D76" s="220"/>
      <c r="E76" s="220"/>
      <c r="F76" s="220"/>
      <c r="G76" s="220"/>
      <c r="H76" s="220"/>
      <c r="I76" s="220"/>
      <c r="J76" s="220"/>
    </row>
    <row r="77" spans="1:10" ht="18.75">
      <c r="A77" s="193">
        <v>5</v>
      </c>
      <c r="B77" s="194" t="s">
        <v>635</v>
      </c>
      <c r="C77" s="223"/>
      <c r="D77" s="223"/>
      <c r="E77" s="223"/>
      <c r="F77" s="223"/>
      <c r="G77" s="223"/>
      <c r="H77" s="223"/>
      <c r="I77" s="223"/>
      <c r="J77" s="223"/>
    </row>
    <row r="78" spans="1:10" ht="18.75">
      <c r="A78" s="193"/>
      <c r="B78" s="186" t="s">
        <v>636</v>
      </c>
      <c r="C78" s="220"/>
      <c r="D78" s="220"/>
      <c r="E78" s="220"/>
      <c r="F78" s="220"/>
      <c r="G78" s="220"/>
      <c r="H78" s="220"/>
      <c r="I78" s="220"/>
      <c r="J78" s="220"/>
    </row>
    <row r="79" spans="1:10" ht="18.75">
      <c r="A79" s="193"/>
      <c r="B79" s="186" t="s">
        <v>637</v>
      </c>
      <c r="C79" s="220"/>
      <c r="D79" s="220"/>
      <c r="E79" s="220"/>
      <c r="F79" s="220"/>
      <c r="G79" s="220"/>
      <c r="H79" s="220"/>
      <c r="I79" s="220"/>
      <c r="J79" s="220"/>
    </row>
    <row r="80" spans="1:10" ht="18.75">
      <c r="A80" s="193"/>
      <c r="B80" s="186" t="s">
        <v>638</v>
      </c>
      <c r="C80" s="220"/>
      <c r="D80" s="220"/>
      <c r="E80" s="220"/>
      <c r="F80" s="220"/>
      <c r="G80" s="220"/>
      <c r="H80" s="220"/>
      <c r="I80" s="220"/>
      <c r="J80" s="220"/>
    </row>
    <row r="81" spans="1:10" ht="18.75">
      <c r="A81" s="193"/>
      <c r="B81" s="186" t="s">
        <v>639</v>
      </c>
      <c r="C81" s="220"/>
      <c r="D81" s="220"/>
      <c r="E81" s="220"/>
      <c r="F81" s="220"/>
      <c r="G81" s="220"/>
      <c r="H81" s="220"/>
      <c r="I81" s="220"/>
      <c r="J81" s="220"/>
    </row>
    <row r="82" spans="1:10" ht="18.75">
      <c r="A82" s="193"/>
      <c r="B82" s="186" t="s">
        <v>640</v>
      </c>
      <c r="C82" s="220"/>
      <c r="D82" s="220"/>
      <c r="E82" s="220"/>
      <c r="F82" s="220"/>
      <c r="G82" s="220"/>
      <c r="H82" s="220"/>
      <c r="I82" s="220"/>
      <c r="J82" s="220"/>
    </row>
    <row r="83" spans="1:10" ht="18.75">
      <c r="A83" s="193">
        <v>6</v>
      </c>
      <c r="B83" s="186" t="s">
        <v>641</v>
      </c>
      <c r="C83" s="220"/>
      <c r="D83" s="220"/>
      <c r="E83" s="220"/>
      <c r="F83" s="220"/>
      <c r="G83" s="220"/>
      <c r="H83" s="220"/>
      <c r="I83" s="220"/>
      <c r="J83" s="220"/>
    </row>
    <row r="84" spans="1:10" ht="18.75">
      <c r="A84" s="193"/>
      <c r="B84" s="197" t="s">
        <v>642</v>
      </c>
      <c r="C84" s="197"/>
      <c r="D84" s="197"/>
      <c r="E84" s="197"/>
      <c r="F84" s="197"/>
      <c r="G84" s="197"/>
      <c r="H84" s="197"/>
      <c r="I84" s="197"/>
      <c r="J84" s="220"/>
    </row>
    <row r="85" spans="1:10" ht="18.75">
      <c r="A85" s="193"/>
      <c r="B85" s="186"/>
      <c r="C85" s="227"/>
      <c r="D85" s="220"/>
      <c r="E85" s="220"/>
      <c r="F85" s="220"/>
      <c r="G85" s="220"/>
      <c r="H85" s="220"/>
      <c r="I85" s="220"/>
      <c r="J85" s="220"/>
    </row>
    <row r="86" spans="1:10" ht="18.75">
      <c r="A86" s="193">
        <v>7</v>
      </c>
      <c r="B86" s="186" t="s">
        <v>643</v>
      </c>
      <c r="C86" s="227"/>
      <c r="D86" s="220"/>
      <c r="E86" s="220"/>
      <c r="F86" s="220"/>
      <c r="G86" s="220"/>
      <c r="H86" s="220"/>
      <c r="I86" s="220"/>
      <c r="J86" s="220"/>
    </row>
    <row r="87" spans="1:10" ht="18.75">
      <c r="A87" s="193"/>
      <c r="B87" s="186" t="s">
        <v>644</v>
      </c>
      <c r="C87" s="227"/>
      <c r="D87" s="220"/>
      <c r="E87" s="220"/>
      <c r="F87" s="220"/>
      <c r="G87" s="220"/>
      <c r="H87" s="220"/>
      <c r="I87" s="220"/>
      <c r="J87" s="220"/>
    </row>
    <row r="88" spans="1:10" ht="18.75">
      <c r="A88" s="193"/>
      <c r="B88" s="186" t="s">
        <v>645</v>
      </c>
      <c r="C88" s="227"/>
      <c r="D88" s="220"/>
      <c r="E88" s="220"/>
      <c r="F88" s="220"/>
      <c r="G88" s="220"/>
      <c r="H88" s="220"/>
      <c r="I88" s="220"/>
      <c r="J88" s="220"/>
    </row>
    <row r="89" spans="1:10" ht="18.75">
      <c r="A89" s="193">
        <v>8</v>
      </c>
      <c r="B89" s="194" t="s">
        <v>646</v>
      </c>
      <c r="C89" s="228"/>
      <c r="D89" s="223"/>
      <c r="E89" s="223"/>
      <c r="F89" s="223"/>
      <c r="G89" s="223"/>
      <c r="H89" s="223"/>
      <c r="I89" s="223"/>
      <c r="J89" s="223"/>
    </row>
    <row r="90" spans="1:10" ht="18.75">
      <c r="A90" s="193"/>
      <c r="B90" s="186" t="s">
        <v>647</v>
      </c>
      <c r="C90" s="198"/>
      <c r="D90" s="83"/>
      <c r="E90" s="83"/>
      <c r="F90" s="83"/>
      <c r="G90" s="83"/>
      <c r="H90" s="83"/>
      <c r="I90" s="83"/>
      <c r="J90" s="83"/>
    </row>
    <row r="91" spans="1:10" ht="18.75">
      <c r="A91" s="193"/>
      <c r="B91" s="186" t="s">
        <v>648</v>
      </c>
      <c r="C91" s="198"/>
      <c r="D91" s="83"/>
      <c r="E91" s="83"/>
      <c r="F91" s="83"/>
      <c r="G91" s="83"/>
      <c r="H91" s="83"/>
      <c r="I91" s="83"/>
      <c r="J91" s="83"/>
    </row>
    <row r="92" spans="1:10" ht="18.75">
      <c r="A92" s="193"/>
      <c r="B92" s="83"/>
      <c r="C92" s="220"/>
      <c r="D92" s="220"/>
      <c r="E92" s="220"/>
      <c r="F92" s="220"/>
      <c r="G92" s="220"/>
      <c r="H92" s="220"/>
      <c r="I92" s="220"/>
      <c r="J92" s="220"/>
    </row>
    <row r="93" spans="1:10" ht="1.5" customHeight="1">
      <c r="A93" s="193">
        <v>9</v>
      </c>
      <c r="B93" s="199" t="s">
        <v>649</v>
      </c>
      <c r="C93" s="199"/>
      <c r="D93" s="199"/>
      <c r="E93" s="199"/>
      <c r="F93" s="199"/>
      <c r="G93" s="199"/>
      <c r="H93" s="199"/>
      <c r="I93" s="199"/>
      <c r="J93" s="199"/>
    </row>
    <row r="94" spans="1:10" ht="18.75" hidden="1">
      <c r="A94" s="83"/>
      <c r="B94" s="199"/>
      <c r="C94" s="199"/>
      <c r="D94" s="199"/>
      <c r="E94" s="199"/>
      <c r="F94" s="199"/>
      <c r="G94" s="199"/>
      <c r="H94" s="199"/>
      <c r="I94" s="199"/>
      <c r="J94" s="199"/>
    </row>
    <row r="95" spans="1:10" ht="18.75" hidden="1">
      <c r="A95" s="83"/>
      <c r="B95" s="199"/>
      <c r="C95" s="199"/>
      <c r="D95" s="199"/>
      <c r="E95" s="199"/>
      <c r="F95" s="199"/>
      <c r="G95" s="199"/>
      <c r="H95" s="199"/>
      <c r="I95" s="199"/>
      <c r="J95" s="199"/>
    </row>
    <row r="96" spans="1:10" ht="5.25" customHeight="1">
      <c r="A96" s="83"/>
      <c r="B96" s="199"/>
      <c r="C96" s="199"/>
      <c r="D96" s="199"/>
      <c r="E96" s="199"/>
      <c r="F96" s="199"/>
      <c r="G96" s="199"/>
      <c r="H96" s="199"/>
      <c r="I96" s="199"/>
      <c r="J96" s="199"/>
    </row>
    <row r="97" spans="1:10" ht="18.75">
      <c r="A97" s="83"/>
      <c r="B97" s="199"/>
      <c r="C97" s="199"/>
      <c r="D97" s="199"/>
      <c r="E97" s="199"/>
      <c r="F97" s="199"/>
      <c r="G97" s="199"/>
      <c r="H97" s="199"/>
      <c r="I97" s="199"/>
      <c r="J97" s="199"/>
    </row>
    <row r="98" spans="1:10" ht="18.75">
      <c r="A98" s="83"/>
      <c r="B98" s="199"/>
      <c r="C98" s="199"/>
      <c r="D98" s="199"/>
      <c r="E98" s="199"/>
      <c r="F98" s="199"/>
      <c r="G98" s="199"/>
      <c r="H98" s="199"/>
      <c r="I98" s="199"/>
      <c r="J98" s="199"/>
    </row>
    <row r="99" spans="1:10" ht="18.75">
      <c r="A99" s="83"/>
      <c r="B99" s="199"/>
      <c r="C99" s="199"/>
      <c r="D99" s="199"/>
      <c r="E99" s="199"/>
      <c r="F99" s="199"/>
      <c r="G99" s="199"/>
      <c r="H99" s="199"/>
      <c r="I99" s="199"/>
      <c r="J99" s="199"/>
    </row>
    <row r="100" spans="1:10" ht="18.75">
      <c r="A100" s="83"/>
      <c r="B100" s="199"/>
      <c r="C100" s="199"/>
      <c r="D100" s="199"/>
      <c r="E100" s="199"/>
      <c r="F100" s="199"/>
      <c r="G100" s="199"/>
      <c r="H100" s="199"/>
      <c r="I100" s="199"/>
      <c r="J100" s="199"/>
    </row>
    <row r="101" spans="1:10" ht="21.75" customHeight="1">
      <c r="A101" s="185"/>
      <c r="B101" s="185"/>
      <c r="C101" s="220"/>
      <c r="D101" s="220"/>
      <c r="E101" s="220"/>
      <c r="F101" s="220"/>
      <c r="G101" s="220"/>
      <c r="H101" s="220"/>
      <c r="I101" s="220"/>
      <c r="J101" s="220"/>
    </row>
    <row r="102" spans="1:10" ht="90.75" customHeight="1">
      <c r="A102" s="200" t="s">
        <v>581</v>
      </c>
      <c r="B102" s="200"/>
      <c r="C102" s="200"/>
      <c r="D102" s="200"/>
      <c r="E102" s="200"/>
      <c r="F102" s="200"/>
      <c r="G102" s="200"/>
      <c r="H102" s="200"/>
      <c r="I102" s="200"/>
      <c r="J102" s="200"/>
    </row>
    <row r="103" spans="1:10" ht="22.5" customHeight="1">
      <c r="A103" s="201" t="s">
        <v>650</v>
      </c>
      <c r="B103" s="201"/>
      <c r="C103" s="201"/>
      <c r="D103" s="201"/>
      <c r="E103" s="201"/>
      <c r="F103" s="201"/>
      <c r="G103" s="201"/>
      <c r="H103" s="201"/>
      <c r="I103" s="201"/>
      <c r="J103" s="201"/>
    </row>
    <row r="104" spans="1:10" ht="75.75" customHeight="1">
      <c r="A104" s="202" t="s">
        <v>651</v>
      </c>
      <c r="B104" s="202"/>
      <c r="C104" s="202"/>
      <c r="D104" s="202"/>
      <c r="E104" s="202"/>
      <c r="F104" s="202"/>
      <c r="G104" s="202"/>
      <c r="H104" s="202"/>
      <c r="I104" s="202"/>
      <c r="J104" s="202"/>
    </row>
    <row r="105" spans="1:10" ht="29.25" customHeight="1">
      <c r="A105" s="203" t="s">
        <v>668</v>
      </c>
      <c r="B105" s="203"/>
      <c r="C105" s="203"/>
      <c r="D105" s="203"/>
      <c r="E105" s="203"/>
      <c r="F105" s="203"/>
      <c r="G105" s="203"/>
      <c r="H105" s="203"/>
      <c r="I105" s="203"/>
      <c r="J105" s="203"/>
    </row>
    <row r="106" spans="1:10" ht="18.75">
      <c r="A106" s="201" t="s">
        <v>652</v>
      </c>
      <c r="B106" s="201"/>
      <c r="C106" s="201"/>
      <c r="D106" s="201"/>
      <c r="E106" s="201"/>
      <c r="F106" s="201"/>
      <c r="G106" s="201"/>
      <c r="H106" s="201"/>
      <c r="I106" s="201"/>
      <c r="J106" s="201"/>
    </row>
    <row r="107" spans="1:10" ht="58.5" customHeight="1">
      <c r="A107" s="202" t="s">
        <v>653</v>
      </c>
      <c r="B107" s="202"/>
      <c r="C107" s="202"/>
      <c r="D107" s="202"/>
      <c r="E107" s="202"/>
      <c r="F107" s="202"/>
      <c r="G107" s="202"/>
      <c r="H107" s="202"/>
      <c r="I107" s="202"/>
      <c r="J107" s="202"/>
    </row>
    <row r="108" spans="1:10" ht="18.75">
      <c r="A108" s="204"/>
      <c r="B108" s="204"/>
      <c r="C108" s="229"/>
      <c r="D108" s="220"/>
      <c r="E108" s="220"/>
      <c r="F108" s="220"/>
      <c r="G108" s="220"/>
      <c r="H108" s="220"/>
      <c r="I108" s="220"/>
      <c r="J108" s="220"/>
    </row>
    <row r="109" spans="1:10" ht="13.5" customHeight="1">
      <c r="A109" s="205" t="s">
        <v>654</v>
      </c>
      <c r="B109" s="205"/>
      <c r="C109" s="205"/>
      <c r="D109" s="205"/>
      <c r="E109" s="205"/>
      <c r="F109" s="205"/>
      <c r="G109" s="205"/>
      <c r="H109" s="205"/>
      <c r="I109" s="205"/>
      <c r="J109" s="205"/>
    </row>
    <row r="110" spans="1:10" ht="57" customHeight="1">
      <c r="A110" s="200" t="s">
        <v>655</v>
      </c>
      <c r="B110" s="200"/>
      <c r="C110" s="200"/>
      <c r="D110" s="200"/>
      <c r="E110" s="200"/>
      <c r="F110" s="200"/>
      <c r="G110" s="200"/>
      <c r="H110" s="200"/>
      <c r="I110" s="200"/>
      <c r="J110" s="200"/>
    </row>
    <row r="111" spans="1:10" ht="18.75">
      <c r="A111" s="206"/>
      <c r="B111" s="204"/>
      <c r="C111" s="229"/>
      <c r="D111" s="220"/>
      <c r="E111" s="220"/>
      <c r="F111" s="220"/>
      <c r="G111" s="220"/>
      <c r="H111" s="220"/>
      <c r="I111" s="220"/>
      <c r="J111" s="220"/>
    </row>
    <row r="112" spans="1:10" ht="18.75">
      <c r="A112" s="205" t="s">
        <v>656</v>
      </c>
      <c r="B112" s="205"/>
      <c r="C112" s="205"/>
      <c r="D112" s="205"/>
      <c r="E112" s="205"/>
      <c r="F112" s="205"/>
      <c r="G112" s="205"/>
      <c r="H112" s="205"/>
      <c r="I112" s="205"/>
      <c r="J112" s="205"/>
    </row>
    <row r="113" spans="1:10" ht="61.5" customHeight="1">
      <c r="A113" s="200" t="s">
        <v>657</v>
      </c>
      <c r="B113" s="200"/>
      <c r="C113" s="200"/>
      <c r="D113" s="200"/>
      <c r="E113" s="200"/>
      <c r="F113" s="200"/>
      <c r="G113" s="200"/>
      <c r="H113" s="200"/>
      <c r="I113" s="200"/>
      <c r="J113" s="200"/>
    </row>
    <row r="114" spans="1:10" ht="18.75">
      <c r="A114" s="207"/>
      <c r="B114" s="207"/>
      <c r="C114" s="207"/>
      <c r="D114" s="207"/>
      <c r="E114" s="207"/>
      <c r="F114" s="207"/>
      <c r="G114" s="207"/>
      <c r="H114" s="207"/>
      <c r="I114" s="207"/>
      <c r="J114" s="207"/>
    </row>
    <row r="115" spans="1:10" ht="18.75">
      <c r="A115" s="208" t="s">
        <v>658</v>
      </c>
      <c r="B115" s="208"/>
      <c r="C115" s="208"/>
      <c r="D115" s="208"/>
      <c r="E115" s="208"/>
      <c r="F115" s="208"/>
      <c r="G115" s="208"/>
      <c r="H115" s="208"/>
      <c r="I115" s="208"/>
      <c r="J115" s="208"/>
    </row>
    <row r="116" spans="1:10" ht="82.5" customHeight="1">
      <c r="A116" s="209" t="s">
        <v>659</v>
      </c>
      <c r="B116" s="209"/>
      <c r="C116" s="209"/>
      <c r="D116" s="209"/>
      <c r="E116" s="209"/>
      <c r="F116" s="209"/>
      <c r="G116" s="209"/>
      <c r="H116" s="209"/>
      <c r="I116" s="209"/>
      <c r="J116" s="209"/>
    </row>
    <row r="117" spans="1:10" ht="18.75">
      <c r="A117" s="210" t="s">
        <v>660</v>
      </c>
      <c r="B117" s="210"/>
      <c r="C117" s="210"/>
      <c r="D117" s="210"/>
      <c r="E117" s="210"/>
      <c r="F117" s="210"/>
      <c r="G117" s="210"/>
      <c r="H117" s="210"/>
      <c r="I117" s="210"/>
      <c r="J117" s="210"/>
    </row>
    <row r="118" spans="1:10" ht="48" customHeight="1">
      <c r="A118" s="209" t="s">
        <v>661</v>
      </c>
      <c r="B118" s="209"/>
      <c r="C118" s="209"/>
      <c r="D118" s="209"/>
      <c r="E118" s="209"/>
      <c r="F118" s="209"/>
      <c r="G118" s="209"/>
      <c r="H118" s="209"/>
      <c r="I118" s="209"/>
      <c r="J118" s="209"/>
    </row>
    <row r="119" spans="1:10" ht="18.75">
      <c r="A119" s="230"/>
      <c r="B119" s="230"/>
      <c r="C119" s="231"/>
      <c r="D119" s="222"/>
      <c r="E119" s="222"/>
      <c r="F119" s="222"/>
      <c r="G119" s="222"/>
      <c r="H119" s="222"/>
      <c r="I119" s="222"/>
      <c r="J119" s="222"/>
    </row>
    <row r="120" spans="1:10" ht="17.25" customHeight="1">
      <c r="A120" s="210" t="s">
        <v>666</v>
      </c>
      <c r="B120" s="210"/>
      <c r="C120" s="210"/>
      <c r="D120" s="210"/>
      <c r="E120" s="210"/>
      <c r="F120" s="210"/>
      <c r="G120" s="210"/>
      <c r="H120" s="210"/>
      <c r="I120" s="210"/>
      <c r="J120" s="210"/>
    </row>
    <row r="121" spans="1:10" ht="32.25" customHeight="1">
      <c r="A121" s="209" t="s">
        <v>662</v>
      </c>
      <c r="B121" s="209"/>
      <c r="C121" s="209"/>
      <c r="D121" s="209"/>
      <c r="E121" s="209"/>
      <c r="F121" s="209"/>
      <c r="G121" s="209"/>
      <c r="H121" s="209"/>
      <c r="I121" s="209"/>
      <c r="J121" s="209"/>
    </row>
    <row r="122" spans="1:10" ht="18.75">
      <c r="A122" s="210" t="s">
        <v>667</v>
      </c>
      <c r="B122" s="210"/>
      <c r="C122" s="210"/>
      <c r="D122" s="210"/>
      <c r="E122" s="210"/>
      <c r="F122" s="210"/>
      <c r="G122" s="210"/>
      <c r="H122" s="210"/>
      <c r="I122" s="210"/>
      <c r="J122" s="210"/>
    </row>
    <row r="123" spans="1:10" ht="18.75">
      <c r="A123" s="209" t="s">
        <v>663</v>
      </c>
      <c r="B123" s="209"/>
      <c r="C123" s="209"/>
      <c r="D123" s="209"/>
      <c r="E123" s="209"/>
      <c r="F123" s="209"/>
      <c r="G123" s="209"/>
      <c r="H123" s="209"/>
      <c r="I123" s="209"/>
      <c r="J123" s="209"/>
    </row>
    <row r="124" spans="1:10" ht="18" customHeight="1">
      <c r="A124" s="210" t="s">
        <v>664</v>
      </c>
      <c r="B124" s="210"/>
      <c r="C124" s="210"/>
      <c r="D124" s="210"/>
      <c r="E124" s="210"/>
      <c r="F124" s="210"/>
      <c r="G124" s="210"/>
      <c r="H124" s="210"/>
      <c r="I124" s="210"/>
      <c r="J124" s="210"/>
    </row>
    <row r="125" spans="1:10" ht="52.5" customHeight="1">
      <c r="A125" s="209" t="s">
        <v>665</v>
      </c>
      <c r="B125" s="209"/>
      <c r="C125" s="209"/>
      <c r="D125" s="209"/>
      <c r="E125" s="209"/>
      <c r="F125" s="209"/>
      <c r="G125" s="209"/>
      <c r="H125" s="209"/>
      <c r="I125" s="209"/>
      <c r="J125" s="209"/>
    </row>
  </sheetData>
  <sheetProtection/>
  <mergeCells count="24">
    <mergeCell ref="A122:J122"/>
    <mergeCell ref="A123:J123"/>
    <mergeCell ref="A124:J124"/>
    <mergeCell ref="A125:J125"/>
    <mergeCell ref="A117:J117"/>
    <mergeCell ref="A118:J118"/>
    <mergeCell ref="A120:J120"/>
    <mergeCell ref="A121:J121"/>
    <mergeCell ref="A112:J112"/>
    <mergeCell ref="A113:J113"/>
    <mergeCell ref="A115:J115"/>
    <mergeCell ref="A116:J116"/>
    <mergeCell ref="A106:J106"/>
    <mergeCell ref="A107:J107"/>
    <mergeCell ref="A109:J109"/>
    <mergeCell ref="A110:J110"/>
    <mergeCell ref="A102:J102"/>
    <mergeCell ref="A103:J103"/>
    <mergeCell ref="A104:J104"/>
    <mergeCell ref="A105:J105"/>
    <mergeCell ref="B18:J18"/>
    <mergeCell ref="A40:J40"/>
    <mergeCell ref="B84:I84"/>
    <mergeCell ref="B93:J100"/>
  </mergeCells>
  <printOptions/>
  <pageMargins left="0.4" right="0.19" top="0.67" bottom="0.89" header="0.28" footer="0.45"/>
  <pageSetup horizontalDpi="600" verticalDpi="600" orientation="portrait" r:id="rId1"/>
  <headerFooter alignWithMargins="0">
    <oddFooter>&amp;RAdministratori
Astrit Avdiaj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F1:L50"/>
  <sheetViews>
    <sheetView workbookViewId="0" topLeftCell="F22">
      <selection activeCell="L24" sqref="L24"/>
    </sheetView>
  </sheetViews>
  <sheetFormatPr defaultColWidth="9.140625" defaultRowHeight="12.75"/>
  <cols>
    <col min="1" max="1" width="4.00390625" style="0" customWidth="1"/>
    <col min="2" max="5" width="0" style="0" hidden="1" customWidth="1"/>
    <col min="10" max="10" width="10.8515625" style="0" customWidth="1"/>
    <col min="12" max="12" width="10.7109375" style="0" customWidth="1"/>
  </cols>
  <sheetData>
    <row r="1" ht="15">
      <c r="G1" s="126" t="s">
        <v>314</v>
      </c>
    </row>
    <row r="2" ht="12.75">
      <c r="G2" s="127" t="s">
        <v>315</v>
      </c>
    </row>
    <row r="3" ht="12.75">
      <c r="G3" s="127"/>
    </row>
    <row r="4" spans="7:12" ht="15.75">
      <c r="G4" s="179" t="s">
        <v>669</v>
      </c>
      <c r="H4" s="179"/>
      <c r="I4" s="179"/>
      <c r="J4" s="179"/>
      <c r="K4" s="179"/>
      <c r="L4" s="179"/>
    </row>
    <row r="6" spans="6:12" ht="12.75" customHeight="1">
      <c r="F6" s="180" t="s">
        <v>111</v>
      </c>
      <c r="G6" s="182" t="s">
        <v>179</v>
      </c>
      <c r="H6" s="180" t="s">
        <v>191</v>
      </c>
      <c r="I6" s="129" t="s">
        <v>304</v>
      </c>
      <c r="J6" s="180" t="s">
        <v>305</v>
      </c>
      <c r="K6" s="180" t="s">
        <v>306</v>
      </c>
      <c r="L6" s="129" t="s">
        <v>304</v>
      </c>
    </row>
    <row r="7" spans="6:12" ht="12.75" customHeight="1">
      <c r="F7" s="181"/>
      <c r="G7" s="183"/>
      <c r="H7" s="181"/>
      <c r="I7" s="130">
        <v>40909</v>
      </c>
      <c r="J7" s="181"/>
      <c r="K7" s="181"/>
      <c r="L7" s="130" t="s">
        <v>670</v>
      </c>
    </row>
    <row r="8" spans="6:12" ht="12.75">
      <c r="F8" s="131">
        <v>1</v>
      </c>
      <c r="G8" s="92" t="s">
        <v>107</v>
      </c>
      <c r="H8" s="131"/>
      <c r="I8" s="132"/>
      <c r="J8" s="132">
        <v>6360000</v>
      </c>
      <c r="K8" s="132">
        <v>0</v>
      </c>
      <c r="L8" s="132">
        <f aca="true" t="shared" si="0" ref="L8:L16">I8+J8-K8</f>
        <v>6360000</v>
      </c>
    </row>
    <row r="9" spans="6:12" ht="12.75">
      <c r="F9" s="131">
        <v>2</v>
      </c>
      <c r="G9" s="92" t="s">
        <v>108</v>
      </c>
      <c r="H9" s="131"/>
      <c r="I9" s="132"/>
      <c r="J9" s="132">
        <v>22600000</v>
      </c>
      <c r="K9" s="132">
        <v>0</v>
      </c>
      <c r="L9" s="132">
        <f t="shared" si="0"/>
        <v>22600000</v>
      </c>
    </row>
    <row r="10" spans="6:12" ht="12.75">
      <c r="F10" s="131">
        <v>3</v>
      </c>
      <c r="G10" s="133" t="s">
        <v>307</v>
      </c>
      <c r="H10" s="131">
        <v>0</v>
      </c>
      <c r="I10" s="132"/>
      <c r="J10" s="132">
        <v>472510</v>
      </c>
      <c r="K10" s="132">
        <v>0</v>
      </c>
      <c r="L10" s="132">
        <f t="shared" si="0"/>
        <v>472510</v>
      </c>
    </row>
    <row r="11" spans="6:12" ht="12.75">
      <c r="F11" s="131">
        <v>4</v>
      </c>
      <c r="G11" s="133" t="s">
        <v>308</v>
      </c>
      <c r="H11" s="131">
        <v>3</v>
      </c>
      <c r="I11" s="132">
        <v>1880000</v>
      </c>
      <c r="J11" s="132">
        <v>6261814</v>
      </c>
      <c r="K11" s="132">
        <v>0</v>
      </c>
      <c r="L11" s="132">
        <f t="shared" si="0"/>
        <v>8141814</v>
      </c>
    </row>
    <row r="12" spans="6:12" ht="12.75">
      <c r="F12" s="131">
        <v>5</v>
      </c>
      <c r="G12" s="133" t="s">
        <v>309</v>
      </c>
      <c r="H12" s="131">
        <v>0</v>
      </c>
      <c r="I12" s="132">
        <v>0</v>
      </c>
      <c r="J12" s="156">
        <v>78575</v>
      </c>
      <c r="K12" s="132">
        <v>0</v>
      </c>
      <c r="L12" s="132">
        <f t="shared" si="0"/>
        <v>78575</v>
      </c>
    </row>
    <row r="13" spans="6:12" ht="12.75">
      <c r="F13" s="131">
        <v>6</v>
      </c>
      <c r="G13" s="133" t="s">
        <v>310</v>
      </c>
      <c r="H13" s="131"/>
      <c r="I13" s="132"/>
      <c r="J13" s="132">
        <v>240000</v>
      </c>
      <c r="K13" s="132">
        <v>0</v>
      </c>
      <c r="L13" s="132">
        <f t="shared" si="0"/>
        <v>240000</v>
      </c>
    </row>
    <row r="14" spans="6:12" ht="12.75">
      <c r="F14" s="131">
        <v>7</v>
      </c>
      <c r="G14" s="134"/>
      <c r="H14" s="131"/>
      <c r="I14" s="132"/>
      <c r="J14" s="132"/>
      <c r="K14" s="132"/>
      <c r="L14" s="132">
        <f t="shared" si="0"/>
        <v>0</v>
      </c>
    </row>
    <row r="15" spans="6:12" ht="12.75">
      <c r="F15" s="131">
        <v>8</v>
      </c>
      <c r="G15" s="134"/>
      <c r="H15" s="131"/>
      <c r="I15" s="132"/>
      <c r="J15" s="132"/>
      <c r="K15" s="132"/>
      <c r="L15" s="132">
        <f t="shared" si="0"/>
        <v>0</v>
      </c>
    </row>
    <row r="16" spans="6:12" ht="13.5" thickBot="1">
      <c r="F16" s="131">
        <v>9</v>
      </c>
      <c r="G16" s="136"/>
      <c r="H16" s="135"/>
      <c r="I16" s="137"/>
      <c r="J16" s="137"/>
      <c r="K16" s="137"/>
      <c r="L16" s="137">
        <f t="shared" si="0"/>
        <v>0</v>
      </c>
    </row>
    <row r="17" spans="6:12" ht="13.5" thickBot="1">
      <c r="F17" s="138"/>
      <c r="G17" s="139" t="s">
        <v>311</v>
      </c>
      <c r="H17" s="140"/>
      <c r="I17" s="141">
        <f>SUM(I8:I16)</f>
        <v>1880000</v>
      </c>
      <c r="J17" s="141">
        <f>SUM(J8:J16)</f>
        <v>36012899</v>
      </c>
      <c r="K17" s="141">
        <f>SUM(K8:K16)</f>
        <v>0</v>
      </c>
      <c r="L17" s="142">
        <f>SUM(L8:L16)</f>
        <v>37892899</v>
      </c>
    </row>
    <row r="19" spans="7:12" ht="15.75">
      <c r="G19" s="179" t="s">
        <v>671</v>
      </c>
      <c r="H19" s="179"/>
      <c r="I19" s="179"/>
      <c r="J19" s="179"/>
      <c r="K19" s="179"/>
      <c r="L19" s="179"/>
    </row>
    <row r="21" spans="6:12" ht="12.75" customHeight="1">
      <c r="F21" s="180" t="s">
        <v>111</v>
      </c>
      <c r="G21" s="182" t="s">
        <v>179</v>
      </c>
      <c r="H21" s="180" t="s">
        <v>191</v>
      </c>
      <c r="I21" s="129" t="s">
        <v>304</v>
      </c>
      <c r="J21" s="180" t="s">
        <v>305</v>
      </c>
      <c r="K21" s="180" t="s">
        <v>306</v>
      </c>
      <c r="L21" s="129" t="s">
        <v>304</v>
      </c>
    </row>
    <row r="22" spans="6:12" ht="12.75" customHeight="1">
      <c r="F22" s="181"/>
      <c r="G22" s="183"/>
      <c r="H22" s="181"/>
      <c r="I22" s="130">
        <v>40909</v>
      </c>
      <c r="J22" s="181"/>
      <c r="K22" s="181"/>
      <c r="L22" s="130" t="s">
        <v>670</v>
      </c>
    </row>
    <row r="23" spans="6:12" ht="12.75">
      <c r="F23" s="131">
        <v>1</v>
      </c>
      <c r="G23" s="133" t="s">
        <v>107</v>
      </c>
      <c r="H23" s="131"/>
      <c r="I23" s="132">
        <v>0</v>
      </c>
      <c r="J23" s="132">
        <v>0</v>
      </c>
      <c r="K23" s="132"/>
      <c r="L23" s="132">
        <f aca="true" t="shared" si="1" ref="L23:L28">I23+J23</f>
        <v>0</v>
      </c>
    </row>
    <row r="24" spans="6:12" ht="12.75">
      <c r="F24" s="131">
        <v>2</v>
      </c>
      <c r="G24" s="92" t="s">
        <v>108</v>
      </c>
      <c r="H24" s="131"/>
      <c r="I24" s="132"/>
      <c r="J24" s="132">
        <v>282500</v>
      </c>
      <c r="K24" s="132"/>
      <c r="L24" s="132">
        <f t="shared" si="1"/>
        <v>282500</v>
      </c>
    </row>
    <row r="25" spans="6:12" ht="12.75">
      <c r="F25" s="131">
        <v>3</v>
      </c>
      <c r="G25" s="133" t="s">
        <v>312</v>
      </c>
      <c r="H25" s="131">
        <v>0</v>
      </c>
      <c r="I25" s="132">
        <v>0</v>
      </c>
      <c r="J25" s="143">
        <v>15750</v>
      </c>
      <c r="K25" s="132">
        <v>0</v>
      </c>
      <c r="L25" s="132">
        <f t="shared" si="1"/>
        <v>15750</v>
      </c>
    </row>
    <row r="26" spans="6:12" ht="12.75">
      <c r="F26" s="131">
        <v>4</v>
      </c>
      <c r="G26" s="133" t="s">
        <v>308</v>
      </c>
      <c r="H26" s="131">
        <v>3</v>
      </c>
      <c r="I26" s="132">
        <v>23333</v>
      </c>
      <c r="J26" s="132">
        <v>1021303</v>
      </c>
      <c r="K26" s="132">
        <v>0</v>
      </c>
      <c r="L26" s="132">
        <f t="shared" si="1"/>
        <v>1044636</v>
      </c>
    </row>
    <row r="27" spans="6:12" ht="12.75">
      <c r="F27" s="131">
        <v>5</v>
      </c>
      <c r="G27" s="133" t="s">
        <v>309</v>
      </c>
      <c r="H27" s="131">
        <v>0</v>
      </c>
      <c r="I27" s="132">
        <v>0</v>
      </c>
      <c r="J27" s="143">
        <v>11776</v>
      </c>
      <c r="K27" s="132">
        <v>0</v>
      </c>
      <c r="L27" s="132">
        <f t="shared" si="1"/>
        <v>11776</v>
      </c>
    </row>
    <row r="28" spans="6:12" ht="12.75">
      <c r="F28" s="131">
        <v>6</v>
      </c>
      <c r="G28" s="133" t="s">
        <v>310</v>
      </c>
      <c r="H28" s="131"/>
      <c r="I28" s="132"/>
      <c r="J28" s="132">
        <v>16000</v>
      </c>
      <c r="K28" s="132"/>
      <c r="L28" s="132">
        <f t="shared" si="1"/>
        <v>16000</v>
      </c>
    </row>
    <row r="29" spans="6:12" ht="12.75">
      <c r="F29" s="131">
        <v>7</v>
      </c>
      <c r="G29" s="134"/>
      <c r="H29" s="131"/>
      <c r="I29" s="132"/>
      <c r="J29" s="132"/>
      <c r="K29" s="132"/>
      <c r="L29" s="132">
        <f>I29+J29-K29</f>
        <v>0</v>
      </c>
    </row>
    <row r="30" spans="6:12" ht="12.75">
      <c r="F30" s="131">
        <v>8</v>
      </c>
      <c r="G30" s="134"/>
      <c r="H30" s="131"/>
      <c r="I30" s="132"/>
      <c r="J30" s="132"/>
      <c r="K30" s="132"/>
      <c r="L30" s="132">
        <f>I30+J30-K30</f>
        <v>0</v>
      </c>
    </row>
    <row r="31" spans="6:12" ht="13.5" thickBot="1">
      <c r="F31" s="131">
        <v>9</v>
      </c>
      <c r="G31" s="136"/>
      <c r="H31" s="135"/>
      <c r="I31" s="137"/>
      <c r="J31" s="137"/>
      <c r="K31" s="137"/>
      <c r="L31" s="137">
        <f>I31+J31-K31</f>
        <v>0</v>
      </c>
    </row>
    <row r="32" spans="6:12" ht="13.5" thickBot="1">
      <c r="F32" s="138"/>
      <c r="G32" s="139" t="s">
        <v>311</v>
      </c>
      <c r="H32" s="140"/>
      <c r="I32" s="141">
        <f>SUM(I23:I31)</f>
        <v>23333</v>
      </c>
      <c r="J32" s="141">
        <f>SUM(J23:J31)</f>
        <v>1347329</v>
      </c>
      <c r="K32" s="141">
        <f>SUM(K23:K31)</f>
        <v>0</v>
      </c>
      <c r="L32" s="142">
        <f>SUM(L23:L31)</f>
        <v>1370662</v>
      </c>
    </row>
    <row r="33" ht="12.75">
      <c r="L33" s="144"/>
    </row>
    <row r="34" spans="7:12" ht="15.75">
      <c r="G34" s="179" t="s">
        <v>672</v>
      </c>
      <c r="H34" s="179"/>
      <c r="I34" s="179"/>
      <c r="J34" s="179"/>
      <c r="K34" s="179"/>
      <c r="L34" s="179"/>
    </row>
    <row r="36" spans="6:12" ht="12.75" customHeight="1">
      <c r="F36" s="180" t="s">
        <v>111</v>
      </c>
      <c r="G36" s="182" t="s">
        <v>179</v>
      </c>
      <c r="H36" s="180" t="s">
        <v>191</v>
      </c>
      <c r="I36" s="129" t="s">
        <v>304</v>
      </c>
      <c r="J36" s="180" t="s">
        <v>305</v>
      </c>
      <c r="K36" s="180" t="s">
        <v>306</v>
      </c>
      <c r="L36" s="129" t="s">
        <v>304</v>
      </c>
    </row>
    <row r="37" spans="6:12" ht="12.75" customHeight="1">
      <c r="F37" s="181"/>
      <c r="G37" s="183"/>
      <c r="H37" s="181"/>
      <c r="I37" s="130">
        <v>40909</v>
      </c>
      <c r="J37" s="181"/>
      <c r="K37" s="181"/>
      <c r="L37" s="130" t="s">
        <v>670</v>
      </c>
    </row>
    <row r="38" spans="6:12" ht="12.75">
      <c r="F38" s="131">
        <v>1</v>
      </c>
      <c r="G38" s="92" t="s">
        <v>107</v>
      </c>
      <c r="H38" s="131"/>
      <c r="I38" s="132">
        <v>0</v>
      </c>
      <c r="J38" s="132">
        <f aca="true" t="shared" si="2" ref="J38:J43">J8</f>
        <v>6360000</v>
      </c>
      <c r="K38" s="132">
        <v>0</v>
      </c>
      <c r="L38" s="132">
        <f aca="true" t="shared" si="3" ref="L38:L46">I38+J38-K38</f>
        <v>6360000</v>
      </c>
    </row>
    <row r="39" spans="6:12" ht="12.75">
      <c r="F39" s="131">
        <v>2</v>
      </c>
      <c r="G39" s="133" t="s">
        <v>108</v>
      </c>
      <c r="H39" s="131"/>
      <c r="I39" s="132">
        <v>0</v>
      </c>
      <c r="J39" s="132">
        <f t="shared" si="2"/>
        <v>22600000</v>
      </c>
      <c r="K39" s="132">
        <f>J24</f>
        <v>282500</v>
      </c>
      <c r="L39" s="132">
        <f t="shared" si="3"/>
        <v>22317500</v>
      </c>
    </row>
    <row r="40" spans="6:12" ht="12.75">
      <c r="F40" s="131">
        <v>3</v>
      </c>
      <c r="G40" s="133" t="s">
        <v>312</v>
      </c>
      <c r="H40" s="131">
        <v>0</v>
      </c>
      <c r="I40" s="132">
        <v>0</v>
      </c>
      <c r="J40" s="232">
        <f t="shared" si="2"/>
        <v>472510</v>
      </c>
      <c r="K40" s="132">
        <f>J25</f>
        <v>15750</v>
      </c>
      <c r="L40" s="132">
        <f t="shared" si="3"/>
        <v>456760</v>
      </c>
    </row>
    <row r="41" spans="6:12" ht="12.75">
      <c r="F41" s="131">
        <v>4</v>
      </c>
      <c r="G41" s="133" t="s">
        <v>308</v>
      </c>
      <c r="H41" s="131">
        <v>3</v>
      </c>
      <c r="I41" s="132">
        <v>1856667</v>
      </c>
      <c r="J41" s="132">
        <f t="shared" si="2"/>
        <v>6261814</v>
      </c>
      <c r="K41" s="132">
        <f>J26</f>
        <v>1021303</v>
      </c>
      <c r="L41" s="132">
        <f t="shared" si="3"/>
        <v>7097178</v>
      </c>
    </row>
    <row r="42" spans="6:12" ht="12.75">
      <c r="F42" s="131">
        <v>5</v>
      </c>
      <c r="G42" s="133" t="s">
        <v>309</v>
      </c>
      <c r="H42" s="131">
        <v>0</v>
      </c>
      <c r="I42" s="132">
        <v>0</v>
      </c>
      <c r="J42" s="132">
        <f t="shared" si="2"/>
        <v>78575</v>
      </c>
      <c r="K42" s="132">
        <f>J27</f>
        <v>11776</v>
      </c>
      <c r="L42" s="233">
        <f t="shared" si="3"/>
        <v>66799</v>
      </c>
    </row>
    <row r="43" spans="6:12" ht="12.75">
      <c r="F43" s="131">
        <v>6</v>
      </c>
      <c r="G43" s="133" t="s">
        <v>310</v>
      </c>
      <c r="H43" s="131"/>
      <c r="I43" s="132"/>
      <c r="J43" s="132">
        <f t="shared" si="2"/>
        <v>240000</v>
      </c>
      <c r="K43" s="132">
        <f>J28</f>
        <v>16000</v>
      </c>
      <c r="L43" s="233">
        <f t="shared" si="3"/>
        <v>224000</v>
      </c>
    </row>
    <row r="44" spans="6:12" ht="12.75">
      <c r="F44" s="131">
        <v>7</v>
      </c>
      <c r="G44" s="133"/>
      <c r="H44" s="131"/>
      <c r="I44" s="132"/>
      <c r="J44" s="132"/>
      <c r="K44" s="132"/>
      <c r="L44" s="132">
        <f t="shared" si="3"/>
        <v>0</v>
      </c>
    </row>
    <row r="45" spans="6:12" ht="12.75">
      <c r="F45" s="131">
        <v>8</v>
      </c>
      <c r="G45" s="134"/>
      <c r="H45" s="131"/>
      <c r="I45" s="132"/>
      <c r="J45" s="132"/>
      <c r="K45" s="132"/>
      <c r="L45" s="132">
        <f t="shared" si="3"/>
        <v>0</v>
      </c>
    </row>
    <row r="46" spans="6:12" ht="13.5" thickBot="1">
      <c r="F46" s="131">
        <v>9</v>
      </c>
      <c r="G46" s="136"/>
      <c r="H46" s="135"/>
      <c r="I46" s="137"/>
      <c r="J46" s="137"/>
      <c r="K46" s="137"/>
      <c r="L46" s="137">
        <f t="shared" si="3"/>
        <v>0</v>
      </c>
    </row>
    <row r="47" spans="6:12" ht="13.5" thickBot="1">
      <c r="F47" s="138"/>
      <c r="G47" s="139" t="s">
        <v>311</v>
      </c>
      <c r="H47" s="140"/>
      <c r="I47" s="141">
        <f>SUM(I38:I46)</f>
        <v>1856667</v>
      </c>
      <c r="J47" s="141">
        <f>SUM(J38:J46)</f>
        <v>36012899</v>
      </c>
      <c r="K47" s="141">
        <f>SUM(K38:K46)</f>
        <v>1347329</v>
      </c>
      <c r="L47" s="142">
        <f>SUM(L38:L46)</f>
        <v>36522237</v>
      </c>
    </row>
    <row r="48" spans="6:12" ht="12.75">
      <c r="F48" s="145"/>
      <c r="G48" s="145"/>
      <c r="H48" s="145"/>
      <c r="I48" s="145"/>
      <c r="J48" s="145"/>
      <c r="K48" s="146"/>
      <c r="L48" s="147"/>
    </row>
    <row r="49" spans="10:12" ht="15.75">
      <c r="J49" s="160" t="s">
        <v>313</v>
      </c>
      <c r="K49" s="160"/>
      <c r="L49" s="160"/>
    </row>
    <row r="50" spans="10:12" ht="12.75">
      <c r="J50" s="161" t="s">
        <v>221</v>
      </c>
      <c r="K50" s="161"/>
      <c r="L50" s="161"/>
    </row>
  </sheetData>
  <mergeCells count="20">
    <mergeCell ref="J49:L49"/>
    <mergeCell ref="J50:L50"/>
    <mergeCell ref="G34:L34"/>
    <mergeCell ref="F36:F37"/>
    <mergeCell ref="G36:G37"/>
    <mergeCell ref="H36:H37"/>
    <mergeCell ref="J36:J37"/>
    <mergeCell ref="K36:K37"/>
    <mergeCell ref="G19:L19"/>
    <mergeCell ref="F21:F22"/>
    <mergeCell ref="G21:G22"/>
    <mergeCell ref="H21:H22"/>
    <mergeCell ref="J21:J22"/>
    <mergeCell ref="K21:K22"/>
    <mergeCell ref="G4:L4"/>
    <mergeCell ref="F6:F7"/>
    <mergeCell ref="G6:G7"/>
    <mergeCell ref="H6:H7"/>
    <mergeCell ref="J6:J7"/>
    <mergeCell ref="K6:K7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J98"/>
  <sheetViews>
    <sheetView workbookViewId="0" topLeftCell="A73">
      <selection activeCell="I103" sqref="I103"/>
    </sheetView>
  </sheetViews>
  <sheetFormatPr defaultColWidth="9.140625" defaultRowHeight="12.75"/>
  <cols>
    <col min="1" max="1" width="5.140625" style="0" customWidth="1"/>
    <col min="6" max="6" width="6.8515625" style="0" customWidth="1"/>
    <col min="8" max="8" width="10.28125" style="0" customWidth="1"/>
    <col min="9" max="9" width="11.00390625" style="0" customWidth="1"/>
    <col min="10" max="10" width="13.28125" style="0" customWidth="1"/>
  </cols>
  <sheetData>
    <row r="1" spans="1:10" ht="12.75">
      <c r="A1" s="8"/>
      <c r="B1" s="127" t="s">
        <v>347</v>
      </c>
      <c r="C1" s="149"/>
      <c r="D1" s="149"/>
      <c r="E1" s="8"/>
      <c r="F1" s="8"/>
      <c r="G1" s="8"/>
      <c r="H1" s="8"/>
      <c r="I1" s="8"/>
      <c r="J1" s="8"/>
    </row>
    <row r="2" spans="1:10" ht="12.75">
      <c r="A2" s="8"/>
      <c r="B2" s="127" t="s">
        <v>348</v>
      </c>
      <c r="C2" s="149"/>
      <c r="D2" s="149"/>
      <c r="E2" s="8"/>
      <c r="F2" s="8"/>
      <c r="G2" s="8"/>
      <c r="H2" s="8"/>
      <c r="I2" s="8"/>
      <c r="J2" s="8"/>
    </row>
    <row r="3" spans="1:10" ht="12.75">
      <c r="A3" s="8"/>
      <c r="B3" s="150"/>
      <c r="C3" s="8"/>
      <c r="D3" s="8"/>
      <c r="E3" s="8"/>
      <c r="F3" s="8"/>
      <c r="G3" s="8"/>
      <c r="H3" s="8"/>
      <c r="I3" s="150" t="s">
        <v>316</v>
      </c>
      <c r="J3" s="8"/>
    </row>
    <row r="4" spans="1:10" ht="12.75">
      <c r="A4" s="8"/>
      <c r="B4" s="150"/>
      <c r="C4" s="8"/>
      <c r="D4" s="8"/>
      <c r="E4" s="8"/>
      <c r="F4" s="8"/>
      <c r="G4" s="8"/>
      <c r="H4" s="8"/>
      <c r="I4" s="8"/>
      <c r="J4" s="8"/>
    </row>
    <row r="5" spans="1:10" ht="12.75">
      <c r="A5" s="83"/>
      <c r="B5" s="83"/>
      <c r="C5" s="83"/>
      <c r="D5" s="83"/>
      <c r="E5" s="83"/>
      <c r="F5" s="83"/>
      <c r="G5" s="83"/>
      <c r="H5" s="83"/>
      <c r="I5" s="151"/>
      <c r="J5" s="152" t="s">
        <v>317</v>
      </c>
    </row>
    <row r="6" spans="1:10" ht="12.75" customHeight="1">
      <c r="A6" s="234" t="s">
        <v>318</v>
      </c>
      <c r="B6" s="235"/>
      <c r="C6" s="235"/>
      <c r="D6" s="235"/>
      <c r="E6" s="235"/>
      <c r="F6" s="235"/>
      <c r="G6" s="235"/>
      <c r="H6" s="235"/>
      <c r="I6" s="235"/>
      <c r="J6" s="234"/>
    </row>
    <row r="7" spans="1:10" ht="22.5" customHeight="1">
      <c r="A7" s="236"/>
      <c r="B7" s="237" t="s">
        <v>319</v>
      </c>
      <c r="C7" s="237"/>
      <c r="D7" s="237"/>
      <c r="E7" s="237"/>
      <c r="F7" s="237"/>
      <c r="G7" s="238" t="s">
        <v>320</v>
      </c>
      <c r="H7" s="238" t="s">
        <v>321</v>
      </c>
      <c r="I7" s="239" t="s">
        <v>673</v>
      </c>
      <c r="J7" s="239" t="s">
        <v>322</v>
      </c>
    </row>
    <row r="8" spans="1:10" ht="12.75" customHeight="1">
      <c r="A8" s="240">
        <v>1</v>
      </c>
      <c r="B8" s="241" t="s">
        <v>323</v>
      </c>
      <c r="C8" s="241"/>
      <c r="D8" s="241"/>
      <c r="E8" s="241"/>
      <c r="F8" s="241"/>
      <c r="G8" s="242">
        <v>70</v>
      </c>
      <c r="H8" s="242">
        <v>11100</v>
      </c>
      <c r="I8" s="243">
        <f>I9+I10+I11</f>
        <v>37944056</v>
      </c>
      <c r="J8" s="243">
        <f>J9+J10+J11</f>
        <v>1575000</v>
      </c>
    </row>
    <row r="9" spans="1:10" ht="25.5" customHeight="1">
      <c r="A9" s="244" t="s">
        <v>324</v>
      </c>
      <c r="B9" s="245" t="s">
        <v>325</v>
      </c>
      <c r="C9" s="245"/>
      <c r="D9" s="245"/>
      <c r="E9" s="245"/>
      <c r="F9" s="246"/>
      <c r="G9" s="247" t="s">
        <v>326</v>
      </c>
      <c r="H9" s="247">
        <v>11101</v>
      </c>
      <c r="I9" s="248">
        <v>0</v>
      </c>
      <c r="J9" s="249">
        <v>0</v>
      </c>
    </row>
    <row r="10" spans="1:10" ht="12.75" customHeight="1">
      <c r="A10" s="250" t="s">
        <v>327</v>
      </c>
      <c r="B10" s="245" t="s">
        <v>328</v>
      </c>
      <c r="C10" s="245"/>
      <c r="D10" s="245"/>
      <c r="E10" s="245"/>
      <c r="F10" s="246"/>
      <c r="G10" s="247">
        <v>704</v>
      </c>
      <c r="H10" s="247">
        <v>11102</v>
      </c>
      <c r="I10" s="251">
        <v>28865781</v>
      </c>
      <c r="J10" s="243">
        <v>1205000</v>
      </c>
    </row>
    <row r="11" spans="1:10" ht="12.75" customHeight="1">
      <c r="A11" s="250" t="s">
        <v>329</v>
      </c>
      <c r="B11" s="245" t="s">
        <v>330</v>
      </c>
      <c r="C11" s="245"/>
      <c r="D11" s="245"/>
      <c r="E11" s="245"/>
      <c r="F11" s="246"/>
      <c r="G11" s="252">
        <v>705</v>
      </c>
      <c r="H11" s="247">
        <v>11103</v>
      </c>
      <c r="I11" s="251">
        <v>9078275</v>
      </c>
      <c r="J11" s="243">
        <v>370000</v>
      </c>
    </row>
    <row r="12" spans="1:10" ht="12.75" customHeight="1">
      <c r="A12" s="240">
        <v>2</v>
      </c>
      <c r="B12" s="241" t="s">
        <v>331</v>
      </c>
      <c r="C12" s="241"/>
      <c r="D12" s="241"/>
      <c r="E12" s="241"/>
      <c r="F12" s="253"/>
      <c r="G12" s="254">
        <v>708</v>
      </c>
      <c r="H12" s="247">
        <v>11104</v>
      </c>
      <c r="I12" s="251">
        <f>I13+I14+I15</f>
        <v>0</v>
      </c>
      <c r="J12" s="251"/>
    </row>
    <row r="13" spans="1:10" ht="12.75">
      <c r="A13" s="244" t="s">
        <v>324</v>
      </c>
      <c r="B13" s="245" t="s">
        <v>332</v>
      </c>
      <c r="C13" s="245"/>
      <c r="D13" s="245"/>
      <c r="E13" s="245"/>
      <c r="F13" s="246"/>
      <c r="G13" s="247">
        <v>7081</v>
      </c>
      <c r="H13" s="247">
        <v>111041</v>
      </c>
      <c r="I13" s="251">
        <v>0</v>
      </c>
      <c r="J13" s="243">
        <v>0</v>
      </c>
    </row>
    <row r="14" spans="1:10" ht="12.75" customHeight="1">
      <c r="A14" s="244" t="s">
        <v>333</v>
      </c>
      <c r="B14" s="245" t="s">
        <v>334</v>
      </c>
      <c r="C14" s="245"/>
      <c r="D14" s="245"/>
      <c r="E14" s="245"/>
      <c r="F14" s="246"/>
      <c r="G14" s="247">
        <v>7082</v>
      </c>
      <c r="H14" s="247">
        <v>111042</v>
      </c>
      <c r="I14" s="251">
        <v>0</v>
      </c>
      <c r="J14" s="243">
        <v>0</v>
      </c>
    </row>
    <row r="15" spans="1:10" ht="12.75" customHeight="1">
      <c r="A15" s="244" t="s">
        <v>335</v>
      </c>
      <c r="B15" s="245" t="s">
        <v>336</v>
      </c>
      <c r="C15" s="245"/>
      <c r="D15" s="245"/>
      <c r="E15" s="245"/>
      <c r="F15" s="246"/>
      <c r="G15" s="247">
        <v>7083</v>
      </c>
      <c r="H15" s="247">
        <v>111043</v>
      </c>
      <c r="I15" s="251">
        <v>0</v>
      </c>
      <c r="J15" s="243">
        <v>0</v>
      </c>
    </row>
    <row r="16" spans="1:10" ht="12.75" customHeight="1">
      <c r="A16" s="255">
        <v>3</v>
      </c>
      <c r="B16" s="241" t="s">
        <v>337</v>
      </c>
      <c r="C16" s="241"/>
      <c r="D16" s="241"/>
      <c r="E16" s="241"/>
      <c r="F16" s="253"/>
      <c r="G16" s="254">
        <v>71</v>
      </c>
      <c r="H16" s="247">
        <v>11201</v>
      </c>
      <c r="I16" s="251">
        <f>I17+I18</f>
        <v>0</v>
      </c>
      <c r="J16" s="251">
        <f>J17+J18</f>
        <v>0</v>
      </c>
    </row>
    <row r="17" spans="1:10" ht="12.75" customHeight="1">
      <c r="A17" s="256"/>
      <c r="B17" s="257" t="s">
        <v>338</v>
      </c>
      <c r="C17" s="257"/>
      <c r="D17" s="257"/>
      <c r="E17" s="257"/>
      <c r="F17" s="258"/>
      <c r="G17" s="259"/>
      <c r="H17" s="247">
        <v>112011</v>
      </c>
      <c r="I17" s="251">
        <v>0</v>
      </c>
      <c r="J17" s="243">
        <v>0</v>
      </c>
    </row>
    <row r="18" spans="1:10" ht="12.75" customHeight="1">
      <c r="A18" s="256"/>
      <c r="B18" s="257" t="s">
        <v>339</v>
      </c>
      <c r="C18" s="257"/>
      <c r="D18" s="257"/>
      <c r="E18" s="257"/>
      <c r="F18" s="258"/>
      <c r="G18" s="259"/>
      <c r="H18" s="247">
        <v>112012</v>
      </c>
      <c r="I18" s="251">
        <v>0</v>
      </c>
      <c r="J18" s="243">
        <v>0</v>
      </c>
    </row>
    <row r="19" spans="1:10" ht="12.75" customHeight="1">
      <c r="A19" s="240">
        <v>4</v>
      </c>
      <c r="B19" s="241" t="s">
        <v>340</v>
      </c>
      <c r="C19" s="241"/>
      <c r="D19" s="241"/>
      <c r="E19" s="241"/>
      <c r="F19" s="253"/>
      <c r="G19" s="260">
        <v>72</v>
      </c>
      <c r="H19" s="261">
        <v>11300</v>
      </c>
      <c r="I19" s="251">
        <v>0</v>
      </c>
      <c r="J19" s="243">
        <v>0</v>
      </c>
    </row>
    <row r="20" spans="1:10" ht="12.75" customHeight="1">
      <c r="A20" s="250"/>
      <c r="B20" s="262" t="s">
        <v>341</v>
      </c>
      <c r="C20" s="262"/>
      <c r="D20" s="262"/>
      <c r="E20" s="262"/>
      <c r="F20" s="262"/>
      <c r="G20" s="263"/>
      <c r="H20" s="264">
        <v>11301</v>
      </c>
      <c r="I20" s="251">
        <v>0</v>
      </c>
      <c r="J20" s="243">
        <v>0</v>
      </c>
    </row>
    <row r="21" spans="1:10" ht="12.75" customHeight="1">
      <c r="A21" s="236">
        <v>5</v>
      </c>
      <c r="B21" s="253" t="s">
        <v>342</v>
      </c>
      <c r="C21" s="253"/>
      <c r="D21" s="253"/>
      <c r="E21" s="253"/>
      <c r="F21" s="253"/>
      <c r="G21" s="254">
        <v>73</v>
      </c>
      <c r="H21" s="254">
        <v>11400</v>
      </c>
      <c r="I21" s="251">
        <v>0</v>
      </c>
      <c r="J21" s="243">
        <v>0</v>
      </c>
    </row>
    <row r="22" spans="1:10" ht="12.75">
      <c r="A22" s="240">
        <v>6</v>
      </c>
      <c r="B22" s="253" t="s">
        <v>343</v>
      </c>
      <c r="C22" s="253"/>
      <c r="D22" s="253"/>
      <c r="E22" s="253"/>
      <c r="F22" s="253"/>
      <c r="G22" s="254">
        <v>75</v>
      </c>
      <c r="H22" s="254">
        <v>11500</v>
      </c>
      <c r="I22" s="251">
        <v>6075</v>
      </c>
      <c r="J22" s="243">
        <v>4964</v>
      </c>
    </row>
    <row r="23" spans="1:10" ht="12.75" customHeight="1">
      <c r="A23" s="236">
        <v>7</v>
      </c>
      <c r="B23" s="241" t="s">
        <v>344</v>
      </c>
      <c r="C23" s="241"/>
      <c r="D23" s="241"/>
      <c r="E23" s="241"/>
      <c r="F23" s="253"/>
      <c r="G23" s="254">
        <v>77</v>
      </c>
      <c r="H23" s="254">
        <v>11600</v>
      </c>
      <c r="I23" s="251">
        <v>0</v>
      </c>
      <c r="J23" s="243">
        <v>0</v>
      </c>
    </row>
    <row r="24" spans="1:10" ht="13.5" customHeight="1">
      <c r="A24" s="240" t="s">
        <v>345</v>
      </c>
      <c r="B24" s="241" t="s">
        <v>346</v>
      </c>
      <c r="C24" s="241"/>
      <c r="D24" s="241"/>
      <c r="E24" s="241"/>
      <c r="F24" s="241"/>
      <c r="G24" s="242"/>
      <c r="H24" s="242">
        <v>11800</v>
      </c>
      <c r="I24" s="243">
        <f>I8+I12+I16+I19+I21+I22+I23</f>
        <v>37950131</v>
      </c>
      <c r="J24" s="243">
        <f>J8+J12+J16+J19+J21+J22+J23</f>
        <v>1579964</v>
      </c>
    </row>
    <row r="25" spans="1:10" ht="12.75">
      <c r="A25" s="153"/>
      <c r="B25" s="154"/>
      <c r="C25" s="154"/>
      <c r="D25" s="154"/>
      <c r="E25" s="154"/>
      <c r="F25" s="154"/>
      <c r="G25" s="154"/>
      <c r="H25" s="154"/>
      <c r="I25" s="155"/>
      <c r="J25" s="155"/>
    </row>
    <row r="26" spans="1:10" ht="12.75">
      <c r="A26" s="153"/>
      <c r="B26" s="154"/>
      <c r="C26" s="154"/>
      <c r="D26" s="154"/>
      <c r="E26" s="154"/>
      <c r="F26" s="154"/>
      <c r="G26" s="154"/>
      <c r="H26" s="154"/>
      <c r="I26" s="155"/>
      <c r="J26" s="155"/>
    </row>
    <row r="27" spans="1:10" ht="12.75">
      <c r="A27" s="153"/>
      <c r="B27" s="154"/>
      <c r="C27" s="154"/>
      <c r="D27" s="154"/>
      <c r="E27" s="154"/>
      <c r="F27" s="154"/>
      <c r="G27" s="154"/>
      <c r="H27" s="154"/>
      <c r="I27" s="155"/>
      <c r="J27" s="155"/>
    </row>
    <row r="28" spans="1:10" ht="12.75">
      <c r="A28" s="153"/>
      <c r="B28" s="154"/>
      <c r="C28" s="154"/>
      <c r="D28" s="154"/>
      <c r="E28" s="154"/>
      <c r="F28" s="154"/>
      <c r="G28" s="154"/>
      <c r="H28" s="154"/>
      <c r="I28" s="155" t="s">
        <v>313</v>
      </c>
      <c r="J28" s="155"/>
    </row>
    <row r="29" spans="1:10" ht="12.75">
      <c r="A29" s="153"/>
      <c r="B29" s="154"/>
      <c r="C29" s="154"/>
      <c r="D29" s="154"/>
      <c r="E29" s="154"/>
      <c r="F29" s="154"/>
      <c r="G29" s="154"/>
      <c r="H29" s="154"/>
      <c r="I29" s="155" t="s">
        <v>440</v>
      </c>
      <c r="J29" s="155"/>
    </row>
    <row r="30" spans="1:10" ht="12.75">
      <c r="A30" s="153"/>
      <c r="B30" s="154"/>
      <c r="C30" s="154"/>
      <c r="D30" s="154"/>
      <c r="E30" s="154"/>
      <c r="F30" s="154"/>
      <c r="G30" s="154"/>
      <c r="H30" s="154"/>
      <c r="I30" s="155"/>
      <c r="J30" s="155"/>
    </row>
    <row r="31" spans="1:10" ht="12.75">
      <c r="A31" s="153"/>
      <c r="B31" s="154"/>
      <c r="C31" s="154"/>
      <c r="D31" s="154"/>
      <c r="E31" s="154"/>
      <c r="F31" s="154"/>
      <c r="G31" s="154"/>
      <c r="H31" s="154"/>
      <c r="I31" s="155"/>
      <c r="J31" s="155"/>
    </row>
    <row r="32" spans="1:10" ht="12.75">
      <c r="A32" s="153"/>
      <c r="B32" s="154"/>
      <c r="C32" s="154"/>
      <c r="D32" s="154"/>
      <c r="E32" s="154"/>
      <c r="F32" s="154"/>
      <c r="G32" s="154"/>
      <c r="H32" s="154"/>
      <c r="I32" s="155"/>
      <c r="J32" s="155"/>
    </row>
    <row r="33" spans="1:10" ht="12.75">
      <c r="A33" s="153"/>
      <c r="B33" s="154"/>
      <c r="C33" s="154"/>
      <c r="D33" s="154"/>
      <c r="E33" s="154"/>
      <c r="F33" s="154"/>
      <c r="G33" s="154"/>
      <c r="H33" s="154"/>
      <c r="I33" s="155"/>
      <c r="J33" s="155"/>
    </row>
    <row r="34" spans="1:10" ht="12.75">
      <c r="A34" s="153"/>
      <c r="B34" s="154"/>
      <c r="C34" s="154"/>
      <c r="D34" s="154"/>
      <c r="E34" s="154"/>
      <c r="F34" s="154"/>
      <c r="G34" s="154"/>
      <c r="H34" s="154"/>
      <c r="I34" s="155"/>
      <c r="J34" s="155"/>
    </row>
    <row r="35" spans="1:10" ht="12.75">
      <c r="A35" s="153"/>
      <c r="B35" s="154"/>
      <c r="C35" s="154"/>
      <c r="D35" s="154"/>
      <c r="E35" s="154"/>
      <c r="F35" s="154"/>
      <c r="G35" s="154"/>
      <c r="H35" s="154"/>
      <c r="I35" s="155"/>
      <c r="J35" s="155"/>
    </row>
    <row r="36" spans="1:10" ht="12.75">
      <c r="A36" s="153"/>
      <c r="B36" s="154"/>
      <c r="C36" s="154"/>
      <c r="D36" s="154"/>
      <c r="E36" s="154"/>
      <c r="F36" s="154"/>
      <c r="G36" s="154"/>
      <c r="H36" s="154"/>
      <c r="I36" s="155"/>
      <c r="J36" s="155"/>
    </row>
    <row r="37" spans="1:10" ht="12.75">
      <c r="A37" s="153"/>
      <c r="B37" s="154"/>
      <c r="C37" s="154"/>
      <c r="D37" s="154"/>
      <c r="E37" s="154"/>
      <c r="F37" s="154"/>
      <c r="G37" s="154"/>
      <c r="H37" s="154"/>
      <c r="I37" s="155"/>
      <c r="J37" s="155"/>
    </row>
    <row r="38" spans="1:10" ht="12.75">
      <c r="A38" s="153"/>
      <c r="B38" s="154"/>
      <c r="C38" s="154"/>
      <c r="D38" s="154"/>
      <c r="E38" s="154"/>
      <c r="F38" s="154"/>
      <c r="G38" s="154"/>
      <c r="H38" s="154"/>
      <c r="I38" s="155"/>
      <c r="J38" s="155"/>
    </row>
    <row r="39" spans="1:10" ht="12.75">
      <c r="A39" s="153"/>
      <c r="B39" s="154"/>
      <c r="C39" s="154"/>
      <c r="D39" s="154"/>
      <c r="E39" s="154"/>
      <c r="F39" s="154"/>
      <c r="G39" s="154"/>
      <c r="H39" s="154"/>
      <c r="I39" s="155"/>
      <c r="J39" s="155"/>
    </row>
    <row r="40" spans="1:10" ht="12.75">
      <c r="A40" s="153"/>
      <c r="B40" s="154"/>
      <c r="C40" s="154"/>
      <c r="D40" s="154"/>
      <c r="E40" s="154"/>
      <c r="F40" s="154"/>
      <c r="G40" s="154"/>
      <c r="H40" s="154"/>
      <c r="I40" s="155"/>
      <c r="J40" s="155"/>
    </row>
    <row r="41" spans="1:10" ht="12.75">
      <c r="A41" s="153"/>
      <c r="B41" s="154"/>
      <c r="C41" s="154"/>
      <c r="D41" s="154"/>
      <c r="E41" s="154"/>
      <c r="F41" s="154"/>
      <c r="G41" s="154"/>
      <c r="H41" s="154"/>
      <c r="I41" s="155"/>
      <c r="J41" s="155"/>
    </row>
    <row r="42" spans="1:10" ht="12.75">
      <c r="A42" s="153"/>
      <c r="B42" s="154"/>
      <c r="C42" s="154"/>
      <c r="D42" s="154"/>
      <c r="E42" s="154"/>
      <c r="F42" s="154"/>
      <c r="G42" s="154"/>
      <c r="H42" s="154"/>
      <c r="I42" s="155"/>
      <c r="J42" s="155"/>
    </row>
    <row r="43" spans="1:10" ht="12.75">
      <c r="A43" s="153"/>
      <c r="B43" s="154"/>
      <c r="C43" s="154"/>
      <c r="D43" s="154"/>
      <c r="E43" s="154"/>
      <c r="F43" s="154"/>
      <c r="G43" s="154"/>
      <c r="H43" s="154"/>
      <c r="I43" s="155"/>
      <c r="J43" s="155"/>
    </row>
    <row r="44" spans="1:10" ht="12.75">
      <c r="A44" s="153"/>
      <c r="B44" s="154"/>
      <c r="C44" s="154"/>
      <c r="D44" s="154"/>
      <c r="E44" s="154"/>
      <c r="F44" s="154"/>
      <c r="G44" s="154"/>
      <c r="H44" s="154"/>
      <c r="I44" s="155"/>
      <c r="J44" s="155"/>
    </row>
    <row r="45" spans="1:10" ht="12.75">
      <c r="A45" s="153"/>
      <c r="B45" s="154"/>
      <c r="C45" s="154"/>
      <c r="D45" s="154"/>
      <c r="E45" s="154"/>
      <c r="F45" s="154"/>
      <c r="G45" s="154"/>
      <c r="H45" s="154"/>
      <c r="I45" s="155"/>
      <c r="J45" s="155"/>
    </row>
    <row r="46" spans="1:10" ht="12.75">
      <c r="A46" s="153"/>
      <c r="B46" s="154"/>
      <c r="C46" s="154"/>
      <c r="D46" s="154"/>
      <c r="E46" s="154"/>
      <c r="F46" s="154"/>
      <c r="G46" s="154"/>
      <c r="H46" s="154"/>
      <c r="I46" s="155"/>
      <c r="J46" s="155"/>
    </row>
    <row r="47" spans="1:10" ht="12.75">
      <c r="A47" s="153"/>
      <c r="B47" s="154"/>
      <c r="C47" s="154"/>
      <c r="D47" s="154"/>
      <c r="E47" s="154"/>
      <c r="F47" s="154"/>
      <c r="G47" s="154"/>
      <c r="H47" s="154"/>
      <c r="I47" s="155"/>
      <c r="J47" s="155"/>
    </row>
    <row r="52" spans="1:10" ht="12.75">
      <c r="A52" s="8"/>
      <c r="B52" s="127" t="s">
        <v>347</v>
      </c>
      <c r="C52" s="149"/>
      <c r="D52" s="149"/>
      <c r="E52" s="8"/>
      <c r="F52" s="8"/>
      <c r="G52" s="8"/>
      <c r="H52" s="8"/>
      <c r="I52" s="8"/>
      <c r="J52" s="8"/>
    </row>
    <row r="53" spans="1:10" ht="12.75">
      <c r="A53" s="8"/>
      <c r="B53" s="127" t="s">
        <v>348</v>
      </c>
      <c r="C53" s="149"/>
      <c r="D53" s="149"/>
      <c r="E53" s="8"/>
      <c r="F53" s="8"/>
      <c r="G53" s="8"/>
      <c r="H53" s="8"/>
      <c r="I53" s="8"/>
      <c r="J53" s="8"/>
    </row>
    <row r="54" spans="1:10" ht="12.75">
      <c r="A54" s="8"/>
      <c r="B54" s="150"/>
      <c r="C54" s="8"/>
      <c r="D54" s="8"/>
      <c r="E54" s="8"/>
      <c r="F54" s="8"/>
      <c r="G54" s="8"/>
      <c r="H54" s="8"/>
      <c r="I54" s="150" t="s">
        <v>490</v>
      </c>
      <c r="J54" s="8"/>
    </row>
    <row r="55" spans="1:10" ht="12.75" customHeight="1">
      <c r="A55" s="83"/>
      <c r="B55" s="83"/>
      <c r="C55" s="83"/>
      <c r="D55" s="83"/>
      <c r="E55" s="83"/>
      <c r="F55" s="83"/>
      <c r="G55" s="83"/>
      <c r="H55" s="83"/>
      <c r="I55" s="151"/>
      <c r="J55" s="152" t="s">
        <v>317</v>
      </c>
    </row>
    <row r="56" spans="1:10" ht="12.75">
      <c r="A56" s="235" t="s">
        <v>318</v>
      </c>
      <c r="B56" s="235"/>
      <c r="C56" s="235"/>
      <c r="D56" s="235"/>
      <c r="E56" s="235"/>
      <c r="F56" s="235"/>
      <c r="G56" s="235"/>
      <c r="H56" s="235"/>
      <c r="I56" s="235"/>
      <c r="J56" s="234"/>
    </row>
    <row r="57" spans="1:10" ht="12.75" customHeight="1">
      <c r="A57" s="265"/>
      <c r="B57" s="266" t="s">
        <v>491</v>
      </c>
      <c r="C57" s="267"/>
      <c r="D57" s="267"/>
      <c r="E57" s="267"/>
      <c r="F57" s="266"/>
      <c r="G57" s="268" t="s">
        <v>320</v>
      </c>
      <c r="H57" s="268" t="s">
        <v>321</v>
      </c>
      <c r="I57" s="239" t="s">
        <v>673</v>
      </c>
      <c r="J57" s="239" t="s">
        <v>322</v>
      </c>
    </row>
    <row r="58" spans="1:10" ht="12.75" customHeight="1">
      <c r="A58" s="269">
        <v>1</v>
      </c>
      <c r="B58" s="270" t="s">
        <v>492</v>
      </c>
      <c r="C58" s="271"/>
      <c r="D58" s="271"/>
      <c r="E58" s="271"/>
      <c r="F58" s="271"/>
      <c r="G58" s="272">
        <v>60</v>
      </c>
      <c r="H58" s="272">
        <v>12100</v>
      </c>
      <c r="I58" s="273">
        <f>I59+I60+I61+I62+I63</f>
        <v>20367224</v>
      </c>
      <c r="J58" s="273">
        <f>J59+J60+J61+J62+J63</f>
        <v>1137553</v>
      </c>
    </row>
    <row r="59" spans="1:10" ht="12.75" customHeight="1">
      <c r="A59" s="274" t="s">
        <v>493</v>
      </c>
      <c r="B59" s="275" t="s">
        <v>494</v>
      </c>
      <c r="C59" s="276" t="s">
        <v>495</v>
      </c>
      <c r="D59" s="276"/>
      <c r="E59" s="276"/>
      <c r="F59" s="276"/>
      <c r="G59" s="277" t="s">
        <v>496</v>
      </c>
      <c r="H59" s="277">
        <v>12101</v>
      </c>
      <c r="I59" s="278">
        <v>18989574</v>
      </c>
      <c r="J59" s="278">
        <v>950153</v>
      </c>
    </row>
    <row r="60" spans="1:10" ht="12.75" customHeight="1">
      <c r="A60" s="274" t="s">
        <v>327</v>
      </c>
      <c r="B60" s="275" t="s">
        <v>497</v>
      </c>
      <c r="C60" s="276" t="s">
        <v>495</v>
      </c>
      <c r="D60" s="276"/>
      <c r="E60" s="276"/>
      <c r="F60" s="276"/>
      <c r="G60" s="277"/>
      <c r="H60" s="279">
        <v>12102</v>
      </c>
      <c r="I60" s="278"/>
      <c r="J60" s="278"/>
    </row>
    <row r="61" spans="1:10" ht="12.75" customHeight="1">
      <c r="A61" s="274" t="s">
        <v>329</v>
      </c>
      <c r="B61" s="275" t="s">
        <v>498</v>
      </c>
      <c r="C61" s="276" t="s">
        <v>495</v>
      </c>
      <c r="D61" s="276"/>
      <c r="E61" s="276"/>
      <c r="F61" s="276"/>
      <c r="G61" s="277" t="s">
        <v>499</v>
      </c>
      <c r="H61" s="277">
        <v>12103</v>
      </c>
      <c r="I61" s="278">
        <v>1511995</v>
      </c>
      <c r="J61" s="278">
        <v>249000</v>
      </c>
    </row>
    <row r="62" spans="1:10" ht="12.75" customHeight="1">
      <c r="A62" s="274" t="s">
        <v>500</v>
      </c>
      <c r="B62" s="280" t="s">
        <v>501</v>
      </c>
      <c r="C62" s="276" t="s">
        <v>495</v>
      </c>
      <c r="D62" s="276"/>
      <c r="E62" s="276"/>
      <c r="F62" s="276"/>
      <c r="G62" s="277"/>
      <c r="H62" s="281">
        <v>12104</v>
      </c>
      <c r="I62" s="278">
        <v>-134345</v>
      </c>
      <c r="J62" s="278">
        <v>-61600</v>
      </c>
    </row>
    <row r="63" spans="1:10" ht="12.75" customHeight="1">
      <c r="A63" s="274" t="s">
        <v>502</v>
      </c>
      <c r="B63" s="275" t="s">
        <v>503</v>
      </c>
      <c r="C63" s="276" t="s">
        <v>495</v>
      </c>
      <c r="D63" s="276"/>
      <c r="E63" s="276"/>
      <c r="F63" s="276"/>
      <c r="G63" s="277" t="s">
        <v>504</v>
      </c>
      <c r="H63" s="279">
        <v>12105</v>
      </c>
      <c r="I63" s="278"/>
      <c r="J63" s="278"/>
    </row>
    <row r="64" spans="1:10" ht="12.75" customHeight="1">
      <c r="A64" s="269">
        <v>2</v>
      </c>
      <c r="B64" s="270" t="s">
        <v>505</v>
      </c>
      <c r="C64" s="271"/>
      <c r="D64" s="271"/>
      <c r="E64" s="271"/>
      <c r="F64" s="271"/>
      <c r="G64" s="272">
        <v>64</v>
      </c>
      <c r="H64" s="272">
        <v>12200</v>
      </c>
      <c r="I64" s="273">
        <f>I65+I66</f>
        <v>3144434</v>
      </c>
      <c r="J64" s="273">
        <f>J65+J66</f>
        <v>382205</v>
      </c>
    </row>
    <row r="65" spans="1:10" ht="12.75" customHeight="1">
      <c r="A65" s="282" t="s">
        <v>144</v>
      </c>
      <c r="B65" s="270" t="s">
        <v>506</v>
      </c>
      <c r="C65" s="283"/>
      <c r="D65" s="283"/>
      <c r="E65" s="283"/>
      <c r="F65" s="283"/>
      <c r="G65" s="279">
        <v>641</v>
      </c>
      <c r="H65" s="279">
        <v>12201</v>
      </c>
      <c r="I65" s="278">
        <v>2706240</v>
      </c>
      <c r="J65" s="278">
        <v>329270</v>
      </c>
    </row>
    <row r="66" spans="1:10" ht="12.75" customHeight="1">
      <c r="A66" s="282" t="s">
        <v>507</v>
      </c>
      <c r="B66" s="284" t="s">
        <v>508</v>
      </c>
      <c r="C66" s="283"/>
      <c r="D66" s="283"/>
      <c r="E66" s="283"/>
      <c r="F66" s="283"/>
      <c r="G66" s="279">
        <v>644</v>
      </c>
      <c r="H66" s="279">
        <v>12202</v>
      </c>
      <c r="I66" s="278">
        <v>438194</v>
      </c>
      <c r="J66" s="278">
        <v>52935</v>
      </c>
    </row>
    <row r="67" spans="1:10" ht="12.75" customHeight="1">
      <c r="A67" s="269">
        <v>3</v>
      </c>
      <c r="B67" s="270" t="s">
        <v>509</v>
      </c>
      <c r="C67" s="271"/>
      <c r="D67" s="271"/>
      <c r="E67" s="271"/>
      <c r="F67" s="271"/>
      <c r="G67" s="272">
        <v>68</v>
      </c>
      <c r="H67" s="272">
        <v>12300</v>
      </c>
      <c r="I67" s="273">
        <v>1347329</v>
      </c>
      <c r="J67" s="273">
        <v>23333</v>
      </c>
    </row>
    <row r="68" spans="1:10" ht="12.75">
      <c r="A68" s="269">
        <v>4</v>
      </c>
      <c r="B68" s="270" t="s">
        <v>510</v>
      </c>
      <c r="C68" s="271"/>
      <c r="D68" s="271"/>
      <c r="E68" s="271"/>
      <c r="F68" s="271"/>
      <c r="G68" s="272">
        <v>61</v>
      </c>
      <c r="H68" s="272">
        <v>12400</v>
      </c>
      <c r="I68" s="273">
        <f>I69+I70+I71+I72+I73+I74+I75+I76+I77+I78+I79+I80+I83</f>
        <v>5081055</v>
      </c>
      <c r="J68" s="273">
        <f>J69+J70+J71+J72+J73+J74+J75+J76+J77+J78+J79+J80+J83</f>
        <v>18905</v>
      </c>
    </row>
    <row r="69" spans="1:10" ht="12.75">
      <c r="A69" s="282" t="s">
        <v>324</v>
      </c>
      <c r="B69" s="285" t="s">
        <v>511</v>
      </c>
      <c r="C69" s="285"/>
      <c r="D69" s="285"/>
      <c r="E69" s="285"/>
      <c r="F69" s="286"/>
      <c r="G69" s="287"/>
      <c r="H69" s="287">
        <v>12401</v>
      </c>
      <c r="I69" s="278"/>
      <c r="J69" s="273"/>
    </row>
    <row r="70" spans="1:10" ht="12.75">
      <c r="A70" s="282" t="s">
        <v>333</v>
      </c>
      <c r="B70" s="285" t="s">
        <v>512</v>
      </c>
      <c r="C70" s="285"/>
      <c r="D70" s="285"/>
      <c r="E70" s="285"/>
      <c r="F70" s="286"/>
      <c r="G70" s="274">
        <v>611</v>
      </c>
      <c r="H70" s="287">
        <v>12402</v>
      </c>
      <c r="I70" s="278">
        <v>769500</v>
      </c>
      <c r="J70" s="273"/>
    </row>
    <row r="71" spans="1:10" ht="12.75">
      <c r="A71" s="282" t="s">
        <v>335</v>
      </c>
      <c r="B71" s="285" t="s">
        <v>513</v>
      </c>
      <c r="C71" s="285"/>
      <c r="D71" s="285"/>
      <c r="E71" s="285"/>
      <c r="F71" s="286"/>
      <c r="G71" s="277">
        <v>613</v>
      </c>
      <c r="H71" s="287">
        <v>12403</v>
      </c>
      <c r="I71" s="278"/>
      <c r="J71" s="278"/>
    </row>
    <row r="72" spans="1:10" ht="12.75">
      <c r="A72" s="282" t="s">
        <v>514</v>
      </c>
      <c r="B72" s="285" t="s">
        <v>515</v>
      </c>
      <c r="C72" s="285"/>
      <c r="D72" s="285"/>
      <c r="E72" s="285"/>
      <c r="F72" s="286"/>
      <c r="G72" s="274">
        <v>615</v>
      </c>
      <c r="H72" s="287">
        <v>12404</v>
      </c>
      <c r="I72" s="288">
        <v>206000</v>
      </c>
      <c r="J72" s="289"/>
    </row>
    <row r="73" spans="1:10" ht="12.75">
      <c r="A73" s="282" t="s">
        <v>516</v>
      </c>
      <c r="B73" s="285" t="s">
        <v>517</v>
      </c>
      <c r="C73" s="285"/>
      <c r="D73" s="285"/>
      <c r="E73" s="285"/>
      <c r="F73" s="286"/>
      <c r="G73" s="274">
        <v>616</v>
      </c>
      <c r="H73" s="287">
        <v>12405</v>
      </c>
      <c r="I73" s="290">
        <v>30895</v>
      </c>
      <c r="J73" s="290">
        <v>6500</v>
      </c>
    </row>
    <row r="74" spans="1:10" ht="12.75" customHeight="1">
      <c r="A74" s="282" t="s">
        <v>518</v>
      </c>
      <c r="B74" s="285" t="s">
        <v>519</v>
      </c>
      <c r="C74" s="285"/>
      <c r="D74" s="285"/>
      <c r="E74" s="285"/>
      <c r="F74" s="286"/>
      <c r="G74" s="274">
        <v>617</v>
      </c>
      <c r="H74" s="287">
        <v>12406</v>
      </c>
      <c r="I74" s="278"/>
      <c r="J74" s="273"/>
    </row>
    <row r="75" spans="1:10" ht="12.75" customHeight="1">
      <c r="A75" s="282" t="s">
        <v>520</v>
      </c>
      <c r="B75" s="275" t="s">
        <v>521</v>
      </c>
      <c r="C75" s="276" t="s">
        <v>495</v>
      </c>
      <c r="D75" s="276"/>
      <c r="E75" s="276"/>
      <c r="F75" s="276"/>
      <c r="G75" s="274">
        <v>618</v>
      </c>
      <c r="H75" s="287">
        <v>12407</v>
      </c>
      <c r="I75" s="278">
        <v>81708</v>
      </c>
      <c r="J75" s="278"/>
    </row>
    <row r="76" spans="1:10" ht="12.75" customHeight="1">
      <c r="A76" s="282" t="s">
        <v>522</v>
      </c>
      <c r="B76" s="276" t="s">
        <v>523</v>
      </c>
      <c r="C76" s="276"/>
      <c r="D76" s="276"/>
      <c r="E76" s="276"/>
      <c r="F76" s="275"/>
      <c r="G76" s="274">
        <v>623</v>
      </c>
      <c r="H76" s="287">
        <v>12408</v>
      </c>
      <c r="I76" s="278"/>
      <c r="J76" s="273"/>
    </row>
    <row r="77" spans="1:10" ht="12.75" customHeight="1">
      <c r="A77" s="282" t="s">
        <v>524</v>
      </c>
      <c r="B77" s="276" t="s">
        <v>525</v>
      </c>
      <c r="C77" s="276"/>
      <c r="D77" s="276"/>
      <c r="E77" s="276"/>
      <c r="F77" s="275"/>
      <c r="G77" s="274">
        <v>624</v>
      </c>
      <c r="H77" s="287">
        <v>12409</v>
      </c>
      <c r="I77" s="278"/>
      <c r="J77" s="273"/>
    </row>
    <row r="78" spans="1:10" ht="12.75" customHeight="1">
      <c r="A78" s="282" t="s">
        <v>526</v>
      </c>
      <c r="B78" s="276" t="s">
        <v>527</v>
      </c>
      <c r="C78" s="276"/>
      <c r="D78" s="276"/>
      <c r="E78" s="276"/>
      <c r="F78" s="275"/>
      <c r="G78" s="274">
        <v>625</v>
      </c>
      <c r="H78" s="287">
        <v>12410</v>
      </c>
      <c r="I78" s="278"/>
      <c r="J78" s="273"/>
    </row>
    <row r="79" spans="1:10" ht="12.75" customHeight="1">
      <c r="A79" s="282" t="s">
        <v>528</v>
      </c>
      <c r="B79" s="276" t="s">
        <v>529</v>
      </c>
      <c r="C79" s="276"/>
      <c r="D79" s="276"/>
      <c r="E79" s="276"/>
      <c r="F79" s="275"/>
      <c r="G79" s="274">
        <v>626</v>
      </c>
      <c r="H79" s="287">
        <v>12411</v>
      </c>
      <c r="I79" s="278">
        <v>85955</v>
      </c>
      <c r="J79" s="278"/>
    </row>
    <row r="80" spans="1:10" ht="12.75" customHeight="1">
      <c r="A80" s="291" t="s">
        <v>530</v>
      </c>
      <c r="B80" s="275" t="s">
        <v>531</v>
      </c>
      <c r="C80" s="276"/>
      <c r="D80" s="276"/>
      <c r="E80" s="276"/>
      <c r="F80" s="276"/>
      <c r="G80" s="274">
        <v>627</v>
      </c>
      <c r="H80" s="287">
        <v>12412</v>
      </c>
      <c r="I80" s="278">
        <v>3882927</v>
      </c>
      <c r="J80" s="278"/>
    </row>
    <row r="81" spans="1:10" ht="12.75">
      <c r="A81" s="282"/>
      <c r="B81" s="292" t="s">
        <v>532</v>
      </c>
      <c r="C81" s="293"/>
      <c r="D81" s="293"/>
      <c r="E81" s="293"/>
      <c r="F81" s="293"/>
      <c r="G81" s="274">
        <v>6271</v>
      </c>
      <c r="H81" s="274">
        <v>124121</v>
      </c>
      <c r="I81" s="278">
        <v>3882927</v>
      </c>
      <c r="J81" s="278"/>
    </row>
    <row r="82" spans="1:10" ht="12.75" customHeight="1">
      <c r="A82" s="282"/>
      <c r="B82" s="292" t="s">
        <v>533</v>
      </c>
      <c r="C82" s="293"/>
      <c r="D82" s="293"/>
      <c r="E82" s="293"/>
      <c r="F82" s="293"/>
      <c r="G82" s="274">
        <v>6272</v>
      </c>
      <c r="H82" s="274">
        <v>124122</v>
      </c>
      <c r="I82" s="278"/>
      <c r="J82" s="278"/>
    </row>
    <row r="83" spans="1:10" ht="12.75" customHeight="1">
      <c r="A83" s="282" t="s">
        <v>534</v>
      </c>
      <c r="B83" s="275" t="s">
        <v>535</v>
      </c>
      <c r="C83" s="276"/>
      <c r="D83" s="276"/>
      <c r="E83" s="276"/>
      <c r="F83" s="276"/>
      <c r="G83" s="274">
        <v>628</v>
      </c>
      <c r="H83" s="274">
        <v>12413</v>
      </c>
      <c r="I83" s="278">
        <v>24070</v>
      </c>
      <c r="J83" s="278">
        <v>12405</v>
      </c>
    </row>
    <row r="84" spans="1:10" ht="12.75" customHeight="1">
      <c r="A84" s="269">
        <v>5</v>
      </c>
      <c r="B84" s="280" t="s">
        <v>536</v>
      </c>
      <c r="C84" s="276"/>
      <c r="D84" s="276"/>
      <c r="E84" s="276"/>
      <c r="F84" s="276"/>
      <c r="G84" s="294">
        <v>63</v>
      </c>
      <c r="H84" s="294">
        <v>12500</v>
      </c>
      <c r="I84" s="273">
        <f>I85+I86+I87+I88</f>
        <v>281040</v>
      </c>
      <c r="J84" s="273">
        <f>J85+J86+J87+J88</f>
        <v>3981</v>
      </c>
    </row>
    <row r="85" spans="1:10" ht="12.75">
      <c r="A85" s="282" t="s">
        <v>324</v>
      </c>
      <c r="B85" s="275" t="s">
        <v>537</v>
      </c>
      <c r="C85" s="276"/>
      <c r="D85" s="276"/>
      <c r="E85" s="276"/>
      <c r="F85" s="276"/>
      <c r="G85" s="274">
        <v>632</v>
      </c>
      <c r="H85" s="274">
        <v>12501</v>
      </c>
      <c r="I85" s="278"/>
      <c r="J85" s="273"/>
    </row>
    <row r="86" spans="1:10" ht="12.75" customHeight="1">
      <c r="A86" s="282" t="s">
        <v>333</v>
      </c>
      <c r="B86" s="275" t="s">
        <v>180</v>
      </c>
      <c r="C86" s="276"/>
      <c r="D86" s="276"/>
      <c r="E86" s="276"/>
      <c r="F86" s="276"/>
      <c r="G86" s="274">
        <v>633</v>
      </c>
      <c r="H86" s="274">
        <v>12502</v>
      </c>
      <c r="I86" s="278"/>
      <c r="J86" s="273"/>
    </row>
    <row r="87" spans="1:10" ht="12.75" customHeight="1">
      <c r="A87" s="282" t="s">
        <v>335</v>
      </c>
      <c r="B87" s="275" t="s">
        <v>538</v>
      </c>
      <c r="C87" s="276"/>
      <c r="D87" s="276"/>
      <c r="E87" s="276"/>
      <c r="F87" s="276"/>
      <c r="G87" s="274">
        <v>634</v>
      </c>
      <c r="H87" s="274">
        <v>12503</v>
      </c>
      <c r="I87" s="278"/>
      <c r="J87" s="278"/>
    </row>
    <row r="88" spans="1:10" ht="12.75" customHeight="1">
      <c r="A88" s="282" t="s">
        <v>514</v>
      </c>
      <c r="B88" s="275" t="s">
        <v>539</v>
      </c>
      <c r="C88" s="276"/>
      <c r="D88" s="276"/>
      <c r="E88" s="276"/>
      <c r="F88" s="276"/>
      <c r="G88" s="274" t="s">
        <v>540</v>
      </c>
      <c r="H88" s="274">
        <v>12504</v>
      </c>
      <c r="I88" s="278">
        <v>281040</v>
      </c>
      <c r="J88" s="278">
        <v>3981</v>
      </c>
    </row>
    <row r="89" spans="1:10" ht="12.75">
      <c r="A89" s="295" t="s">
        <v>541</v>
      </c>
      <c r="B89" s="270" t="s">
        <v>542</v>
      </c>
      <c r="C89" s="271"/>
      <c r="D89" s="271"/>
      <c r="E89" s="271"/>
      <c r="F89" s="271"/>
      <c r="G89" s="274"/>
      <c r="H89" s="274">
        <v>12600</v>
      </c>
      <c r="I89" s="273">
        <f>I58+I64+I67+I68+I84</f>
        <v>30221082</v>
      </c>
      <c r="J89" s="273">
        <f>J58+J64+J67+J68+J84</f>
        <v>1565977</v>
      </c>
    </row>
    <row r="90" spans="1:10" ht="12.75">
      <c r="A90" s="296"/>
      <c r="B90" s="297" t="s">
        <v>543</v>
      </c>
      <c r="C90" s="298"/>
      <c r="D90" s="298"/>
      <c r="E90" s="298"/>
      <c r="F90" s="299"/>
      <c r="G90" s="296"/>
      <c r="H90" s="296"/>
      <c r="I90" s="239" t="s">
        <v>673</v>
      </c>
      <c r="J90" s="239" t="s">
        <v>322</v>
      </c>
    </row>
    <row r="91" spans="1:10" ht="12.75">
      <c r="A91" s="300">
        <v>1</v>
      </c>
      <c r="B91" s="301" t="s">
        <v>544</v>
      </c>
      <c r="C91" s="301"/>
      <c r="D91" s="301"/>
      <c r="E91" s="301"/>
      <c r="F91" s="302"/>
      <c r="G91" s="303"/>
      <c r="H91" s="303">
        <v>14000</v>
      </c>
      <c r="I91" s="273">
        <v>8</v>
      </c>
      <c r="J91" s="273">
        <v>4</v>
      </c>
    </row>
    <row r="92" spans="1:10" ht="12.75">
      <c r="A92" s="300">
        <v>2</v>
      </c>
      <c r="B92" s="301" t="s">
        <v>545</v>
      </c>
      <c r="C92" s="301"/>
      <c r="D92" s="301"/>
      <c r="E92" s="301"/>
      <c r="F92" s="302"/>
      <c r="G92" s="303"/>
      <c r="H92" s="303">
        <v>15000</v>
      </c>
      <c r="I92" s="273">
        <f>I93+I95</f>
        <v>36012899</v>
      </c>
      <c r="J92" s="273">
        <f>J93+J95</f>
        <v>1880000</v>
      </c>
    </row>
    <row r="93" spans="1:10" ht="12.75">
      <c r="A93" s="296" t="s">
        <v>324</v>
      </c>
      <c r="B93" s="285" t="s">
        <v>546</v>
      </c>
      <c r="C93" s="285"/>
      <c r="D93" s="285"/>
      <c r="E93" s="285"/>
      <c r="F93" s="286"/>
      <c r="G93" s="303"/>
      <c r="H93" s="304">
        <v>15001</v>
      </c>
      <c r="I93" s="278">
        <f>I94</f>
        <v>36012899</v>
      </c>
      <c r="J93" s="278">
        <v>1880000</v>
      </c>
    </row>
    <row r="94" spans="1:10" ht="12.75">
      <c r="A94" s="296"/>
      <c r="B94" s="305" t="s">
        <v>547</v>
      </c>
      <c r="C94" s="305"/>
      <c r="D94" s="305"/>
      <c r="E94" s="305"/>
      <c r="F94" s="306"/>
      <c r="G94" s="303"/>
      <c r="H94" s="304">
        <v>150011</v>
      </c>
      <c r="I94" s="278">
        <v>36012899</v>
      </c>
      <c r="J94" s="278">
        <v>1880000</v>
      </c>
    </row>
    <row r="95" spans="1:10" ht="12.75">
      <c r="A95" s="307" t="s">
        <v>333</v>
      </c>
      <c r="B95" s="285" t="s">
        <v>548</v>
      </c>
      <c r="C95" s="285"/>
      <c r="D95" s="285"/>
      <c r="E95" s="285"/>
      <c r="F95" s="286"/>
      <c r="G95" s="303"/>
      <c r="H95" s="304">
        <v>15002</v>
      </c>
      <c r="I95" s="273">
        <f>I96</f>
        <v>0</v>
      </c>
      <c r="J95" s="273">
        <f>J96</f>
        <v>0</v>
      </c>
    </row>
    <row r="96" spans="1:10" ht="12.75">
      <c r="A96" s="265"/>
      <c r="B96" s="305" t="s">
        <v>549</v>
      </c>
      <c r="C96" s="305"/>
      <c r="D96" s="305"/>
      <c r="E96" s="305"/>
      <c r="F96" s="306"/>
      <c r="G96" s="303"/>
      <c r="H96" s="304">
        <v>150021</v>
      </c>
      <c r="I96" s="273">
        <v>0</v>
      </c>
      <c r="J96" s="273">
        <v>0</v>
      </c>
    </row>
    <row r="97" spans="1:10" ht="12.75">
      <c r="A97" s="92"/>
      <c r="B97" s="92"/>
      <c r="C97" s="92"/>
      <c r="D97" s="92"/>
      <c r="E97" s="92"/>
      <c r="F97" s="92"/>
      <c r="G97" s="92"/>
      <c r="H97" s="92"/>
      <c r="I97" s="155" t="s">
        <v>313</v>
      </c>
      <c r="J97" s="155"/>
    </row>
    <row r="98" spans="9:10" ht="12.75">
      <c r="I98" s="155" t="s">
        <v>440</v>
      </c>
      <c r="J98" s="155"/>
    </row>
  </sheetData>
  <mergeCells count="60">
    <mergeCell ref="B96:F96"/>
    <mergeCell ref="B92:F92"/>
    <mergeCell ref="B93:F93"/>
    <mergeCell ref="B94:F94"/>
    <mergeCell ref="B95:F95"/>
    <mergeCell ref="B87:F87"/>
    <mergeCell ref="B88:F88"/>
    <mergeCell ref="B90:F90"/>
    <mergeCell ref="B91:F91"/>
    <mergeCell ref="B89:F89"/>
    <mergeCell ref="B83:F83"/>
    <mergeCell ref="B84:F84"/>
    <mergeCell ref="B85:F85"/>
    <mergeCell ref="B86:F86"/>
    <mergeCell ref="B79:F79"/>
    <mergeCell ref="B80:F80"/>
    <mergeCell ref="B81:F81"/>
    <mergeCell ref="B82:F82"/>
    <mergeCell ref="B75:F75"/>
    <mergeCell ref="B76:F76"/>
    <mergeCell ref="B77:F77"/>
    <mergeCell ref="B78:F78"/>
    <mergeCell ref="B71:F71"/>
    <mergeCell ref="B72:F72"/>
    <mergeCell ref="B73:F73"/>
    <mergeCell ref="B74:F74"/>
    <mergeCell ref="B67:F67"/>
    <mergeCell ref="B68:F68"/>
    <mergeCell ref="B69:F69"/>
    <mergeCell ref="B70:F70"/>
    <mergeCell ref="B63:F63"/>
    <mergeCell ref="B64:F64"/>
    <mergeCell ref="B65:F65"/>
    <mergeCell ref="B66:F66"/>
    <mergeCell ref="B59:F59"/>
    <mergeCell ref="B60:F60"/>
    <mergeCell ref="B61:F61"/>
    <mergeCell ref="B62:F62"/>
    <mergeCell ref="B57:F57"/>
    <mergeCell ref="B58:F58"/>
    <mergeCell ref="A56:J56"/>
    <mergeCell ref="B22:F22"/>
    <mergeCell ref="B23:F23"/>
    <mergeCell ref="B24:F24"/>
    <mergeCell ref="B18:F18"/>
    <mergeCell ref="B19:F19"/>
    <mergeCell ref="B20:F20"/>
    <mergeCell ref="B21:F21"/>
    <mergeCell ref="B14:F14"/>
    <mergeCell ref="B15:F15"/>
    <mergeCell ref="B16:F16"/>
    <mergeCell ref="B17:F17"/>
    <mergeCell ref="B10:F10"/>
    <mergeCell ref="B11:F11"/>
    <mergeCell ref="B12:F12"/>
    <mergeCell ref="B13:F13"/>
    <mergeCell ref="A6:J6"/>
    <mergeCell ref="B7:F7"/>
    <mergeCell ref="B8:F8"/>
    <mergeCell ref="B9:F9"/>
  </mergeCells>
  <printOptions/>
  <pageMargins left="0.5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</cp:lastModifiedBy>
  <cp:lastPrinted>2013-02-23T07:29:32Z</cp:lastPrinted>
  <dcterms:created xsi:type="dcterms:W3CDTF">2006-04-07T12:35:24Z</dcterms:created>
  <dcterms:modified xsi:type="dcterms:W3CDTF">2013-02-23T07:43:42Z</dcterms:modified>
  <cp:category/>
  <cp:version/>
  <cp:contentType/>
  <cp:contentStatus/>
</cp:coreProperties>
</file>