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2120" windowHeight="8640" tabRatio="808" activeTab="0"/>
  </bookViews>
  <sheets>
    <sheet name="KAPAKU" sheetId="1" r:id="rId1"/>
    <sheet name="AKTI" sheetId="2" r:id="rId2"/>
    <sheet name="PAS" sheetId="3" r:id="rId3"/>
    <sheet name="Te Ardh - Shpez Funks" sheetId="4" r:id="rId4"/>
    <sheet name="Pasqyra e fll" sheetId="5" r:id="rId5"/>
    <sheet name="pasqyra e kapitalit" sheetId="6" r:id="rId6"/>
    <sheet name="REZU TAT" sheetId="7" r:id="rId7"/>
    <sheet name="Amortizimi fiskal" sheetId="8" r:id="rId8"/>
  </sheets>
  <definedNames>
    <definedName name="_xlnm.Print_Area" localSheetId="1">'AKTI'!$A$3:$G$47</definedName>
    <definedName name="_xlnm.Print_Area" localSheetId="7">'Amortizimi fiskal'!$A$1:$I$26</definedName>
    <definedName name="_xlnm.Print_Area" localSheetId="2">'PAS'!$A$1:$G$42</definedName>
    <definedName name="_xlnm.Print_Area" localSheetId="4">'Pasqyra e fll'!$A$1:$G$32</definedName>
    <definedName name="_xlnm.Print_Area" localSheetId="5">'pasqyra e kapitalit'!$A$1:$I$36</definedName>
    <definedName name="_xlnm.Print_Area" localSheetId="3">'Te Ardh - Shpez Funks'!$A$1:$G$38</definedName>
  </definedNames>
  <calcPr fullCalcOnLoad="1"/>
</workbook>
</file>

<file path=xl/sharedStrings.xml><?xml version="1.0" encoding="utf-8"?>
<sst xmlns="http://schemas.openxmlformats.org/spreadsheetml/2006/main" count="352" uniqueCount="296">
  <si>
    <t>Shpenzime per interesa</t>
  </si>
  <si>
    <t>SHENIME</t>
  </si>
  <si>
    <t>Amortizimi dhe zhvleresime</t>
  </si>
  <si>
    <t>Te ardhurat dhe shpenzimet financiare nga njesite e kontrolluara</t>
  </si>
  <si>
    <t>Nr</t>
  </si>
  <si>
    <t>I</t>
  </si>
  <si>
    <t>II</t>
  </si>
  <si>
    <t>III</t>
  </si>
  <si>
    <t>Emri dhe adresa e plote</t>
  </si>
  <si>
    <t>Data e krijimit</t>
  </si>
  <si>
    <t>Nr. i  Regjistrit  Tregetar</t>
  </si>
  <si>
    <t>STATUSI   JURIDIK</t>
  </si>
  <si>
    <t>( Ndermarje Shteterore,Shoqeri Anonime,Shoqeri P.Kufizuar etj.)</t>
  </si>
  <si>
    <t>VEPRIMTARIA KRYESORE</t>
  </si>
  <si>
    <t>LLOGARITE  VJETORE</t>
  </si>
  <si>
    <t>( Gjendjet  Financiare )</t>
  </si>
  <si>
    <t xml:space="preserve">  PERIUDHA   Nga</t>
  </si>
  <si>
    <t>Deri   me</t>
  </si>
  <si>
    <t xml:space="preserve">  DATA E MBYLLJES</t>
  </si>
  <si>
    <t xml:space="preserve">  MIRATUAR   NGA</t>
  </si>
  <si>
    <t>me  date</t>
  </si>
  <si>
    <t xml:space="preserve">  Data e depozitimit</t>
  </si>
  <si>
    <t>Inventari</t>
  </si>
  <si>
    <t>Aktive te tjera afatgjata</t>
  </si>
  <si>
    <t>Shenime</t>
  </si>
  <si>
    <t>Grantet dhe te ardhurat e shtyra</t>
  </si>
  <si>
    <t>Huamarje te tjera afatgjata</t>
  </si>
  <si>
    <t>Rezerva te tjera</t>
  </si>
  <si>
    <t>Referenca</t>
  </si>
  <si>
    <t>Llogarive</t>
  </si>
  <si>
    <t xml:space="preserve">  Parapagime te mara</t>
  </si>
  <si>
    <t>Derivativet</t>
  </si>
  <si>
    <t>Interesi I arketuar</t>
  </si>
  <si>
    <t>TOTALI</t>
  </si>
  <si>
    <t>Efekti I ndryshymit ne politikat kontabel</t>
  </si>
  <si>
    <t>Pozicioni I rregulluar</t>
  </si>
  <si>
    <t>Fitimi neto I periudhes kontable</t>
  </si>
  <si>
    <t>Dividentet e paguara/deklaruara</t>
  </si>
  <si>
    <t>Trasferimi ne rezerven e detyrueshme ligjore</t>
  </si>
  <si>
    <t>Trasferimi ne rezerven e detyrueshme statutore</t>
  </si>
  <si>
    <t>Emetimi I Kapitalit Aksioner</t>
  </si>
  <si>
    <t>Efekte te ndryshymit te kurseve te kembimit gjate konsolidimit</t>
  </si>
  <si>
    <t>Krijimi I rezervave te rivleresimit</t>
  </si>
  <si>
    <t>Kapitalizimi I fitimit te pashperndar dhe rezervat</t>
  </si>
  <si>
    <t>Dividentet e paguara</t>
  </si>
  <si>
    <t>Emetimi I kapitalit aksionar</t>
  </si>
  <si>
    <t>Pasqyra e ndryshymeve ne kapital paraqet veçmas:</t>
  </si>
  <si>
    <t>a) Fitimin ose humbjen neto te periudhes kontable</t>
  </si>
  <si>
    <t>b)Te ardhurat dhe shpenzimet qe jane regjistruar direkte ne rezervat e kapitalit ,ne peputhje me politikat kontable te kerkuara nga SNK te tjera (Psh ndryshymet ne rezervat e konvertimit te njesive te kontrolluara te huaja)</t>
  </si>
  <si>
    <t>c)Efektet e ndryshymit te politikave kontable ne zerat e kapitalit(psh regullimi retrospektiv I  fitimeve te pashperndara si rezultat I zbatimit te nje SNK-je te re)</t>
  </si>
  <si>
    <t>d)Efektin e regullimit te  gabimit ne zerat e kapitalit</t>
  </si>
  <si>
    <t>e)Kontributet nga aksioneret ne kapital</t>
  </si>
  <si>
    <t>f)Shperndarja e kapitalit tek aksioneret (psh pagesat e dividenteve)</t>
  </si>
  <si>
    <t>g)Veprimet me aksionet e thesarit</t>
  </si>
  <si>
    <t>h)rritja dhe pakesimi I rezervave(duke perfshire ndryshymet ne rezerven ligjore,statutore dhe rezerva te tjera)</t>
  </si>
  <si>
    <t>I)Veprimet e tjera ekonomike me efekt ne zerat e kapitalit</t>
  </si>
  <si>
    <t xml:space="preserve">                                                   KAPITALI AKSIONER QE I PERKET AKSIONERVE TE SHOQERISE</t>
  </si>
  <si>
    <t>GJIROKASTER</t>
  </si>
  <si>
    <t>ALBANIA</t>
  </si>
  <si>
    <t>Shenime Shpjeguese</t>
  </si>
  <si>
    <t>KAPITALI AKSIONAR</t>
  </si>
  <si>
    <t>PRIMI I AKSIONIT</t>
  </si>
  <si>
    <t>AKSIONET E THESARIT</t>
  </si>
  <si>
    <t>REZERVA STATUTORE DHE LIGJORE</t>
  </si>
  <si>
    <t>REZERVA TE KONVERTIMIT NE MONEDHA TE HUAJA</t>
  </si>
  <si>
    <t>REZERVA TE TJERA</t>
  </si>
  <si>
    <t>Blerja e aktiveve afatgjata materiale</t>
  </si>
  <si>
    <t>Pagesat e detyrimeve te qirase financiare</t>
  </si>
  <si>
    <t>Dividente te paguar</t>
  </si>
  <si>
    <t>REZULTATI TATIMOR</t>
  </si>
  <si>
    <t>Humbje e mbartur</t>
  </si>
  <si>
    <t>Shpenzime te pa zbritshme (+)</t>
  </si>
  <si>
    <t>Amortizime tej normave tatimore</t>
  </si>
  <si>
    <t>Shpenzime pritje e dhurime tej kufirit tatimor</t>
  </si>
  <si>
    <t>Gjoba, penalitete, demshperblime</t>
  </si>
  <si>
    <t>Provizione qe nuk njihen nga dispozitat</t>
  </si>
  <si>
    <t>Amortizime shpenzime per tu shperndare</t>
  </si>
  <si>
    <t>Fitimi tatimori ushtrimit (2 + 3)</t>
  </si>
  <si>
    <t>Pjesa e humbjes se mbartur ( - )</t>
  </si>
  <si>
    <t>Perqindja e tatimit mbi fitimin</t>
  </si>
  <si>
    <t>SHUMA E TATIMIT TE LLOGARITUR</t>
  </si>
  <si>
    <t>Diferenca konvertimi Aktive</t>
  </si>
  <si>
    <t>Diferenca konvertimi Pasive</t>
  </si>
  <si>
    <t>Nga viti 2007</t>
  </si>
  <si>
    <t>Fitimi i ushtrimit</t>
  </si>
  <si>
    <t>Te tjera shpenzime te panjohura (pa fatura)</t>
  </si>
  <si>
    <t>HUMBJE E TATUESHME ( 4 + 5 )</t>
  </si>
  <si>
    <t xml:space="preserve">PERSHKRIMI </t>
  </si>
  <si>
    <t>Ushtrimi</t>
  </si>
  <si>
    <t>Mbyllur</t>
  </si>
  <si>
    <t>Fluksi monetar nga veprimtarite e shfrytezimit</t>
  </si>
  <si>
    <t>Mjete monetare (MM)  te arketuara nga klientet</t>
  </si>
  <si>
    <t>Mjete monetare (MM) te paguara ndaj furnitoreve dhe punonjesve</t>
  </si>
  <si>
    <t>Mjete monetare (MM) te ardhura nga veprimtarite</t>
  </si>
  <si>
    <t>Mjete monetare (MM) neto nga veprimtarite e shfrytezimit</t>
  </si>
  <si>
    <t>Fluksi i monetar nga veprimtarite investueset</t>
  </si>
  <si>
    <t>Blerja e njesise se kontrolluar X minus parate e arketuara</t>
  </si>
  <si>
    <t>Te ardhurat nga shitja e paisjeve</t>
  </si>
  <si>
    <t>Divident I arketuar</t>
  </si>
  <si>
    <t>Mjete monetare (MM) neto e perdorur ne  veprimtarite  investuese</t>
  </si>
  <si>
    <t>Fluksi monetar nga aktivitetet financiare</t>
  </si>
  <si>
    <t>Te ardhura nga emeitimi I kapitalit aksioner</t>
  </si>
  <si>
    <t>Te ardhura nga huamarrje afatgjata</t>
  </si>
  <si>
    <t>Mjete monetare (MM) neto e perdorur ne  veprimtarite finaciare</t>
  </si>
  <si>
    <t>Rritja /Renia e mjeteve monetare</t>
  </si>
  <si>
    <t>Mjetet monetare ne fillim te periudhes Kontabel</t>
  </si>
  <si>
    <t>Mjetet monetare ne fund te periudhes Kontabel</t>
  </si>
  <si>
    <t>Rimbursim tatimesh nga shteti</t>
  </si>
  <si>
    <t>Pagesa per tatime, taksa e derdhje te ngjashme</t>
  </si>
  <si>
    <t>Kthimi I huave te marra</t>
  </si>
  <si>
    <t>Paraardhes</t>
  </si>
  <si>
    <t>Pagesa per shpenzime te tjera</t>
  </si>
  <si>
    <t>Arketim I huave te marra</t>
  </si>
  <si>
    <t>A   K   T   I   V   E   T</t>
  </si>
  <si>
    <t>Para ardhes</t>
  </si>
  <si>
    <t>A K T I V E T    A F A T S H K U R T E R A</t>
  </si>
  <si>
    <t>Aktivet  monetare</t>
  </si>
  <si>
    <t>i</t>
  </si>
  <si>
    <t>Banka</t>
  </si>
  <si>
    <t>ii</t>
  </si>
  <si>
    <t>Arka</t>
  </si>
  <si>
    <t>Derivative dhe aktive te mbajtura per tregetim</t>
  </si>
  <si>
    <t xml:space="preserve">Derivative </t>
  </si>
  <si>
    <t>Aktive te mbajtura per tregetim</t>
  </si>
  <si>
    <t>Aktive te tjera financiare afatshkurtera</t>
  </si>
  <si>
    <t>Kliente per mallra,produkte e sherbime</t>
  </si>
  <si>
    <t xml:space="preserve">Debitore,Kreditore te tjere </t>
  </si>
  <si>
    <t>iii</t>
  </si>
  <si>
    <t>Tatim mbi fitimin</t>
  </si>
  <si>
    <t>iv</t>
  </si>
  <si>
    <t>TVSH</t>
  </si>
  <si>
    <t>v</t>
  </si>
  <si>
    <t>Te drejta e detyrime ndaj ortakeve</t>
  </si>
  <si>
    <t>Lendet e para</t>
  </si>
  <si>
    <t>Prodhim ne proces</t>
  </si>
  <si>
    <t>Produkte te gateshme</t>
  </si>
  <si>
    <t>Mallra per rishitje</t>
  </si>
  <si>
    <t>Parapagesa per furnizime</t>
  </si>
  <si>
    <t>Aktive biologjike afatshkurtera</t>
  </si>
  <si>
    <t>Aktive afatshkurtra te mbajtura per rishitje</t>
  </si>
  <si>
    <t>Parapagime dhe shpenzime te shtyra</t>
  </si>
  <si>
    <t>Shpenzime te periudhave te ardhshme</t>
  </si>
  <si>
    <t>A K T I V E T    A F A T G J A T A</t>
  </si>
  <si>
    <t>Investimet  financiare afatgjata</t>
  </si>
  <si>
    <t xml:space="preserve">i </t>
  </si>
  <si>
    <t>Pjesemarje te tjera ne njesi te kontrolluara</t>
  </si>
  <si>
    <t>Aksione dhe investime te tjera ne pjesemarje</t>
  </si>
  <si>
    <t>Aksone dhe letra te tjera me vlere</t>
  </si>
  <si>
    <t>Llogari / Kerkesa te arketueshme afatgjata</t>
  </si>
  <si>
    <t>Aktive afatgjata materiale</t>
  </si>
  <si>
    <t>Toka</t>
  </si>
  <si>
    <t>Ndertesa</t>
  </si>
  <si>
    <t>Aktive tjera afat gjata materiale ( me Vl.Kontab)</t>
  </si>
  <si>
    <t>Ativet biologjike afatgjata</t>
  </si>
  <si>
    <t>Aktive afatgjata jo materiale</t>
  </si>
  <si>
    <t>Emri i mire</t>
  </si>
  <si>
    <t>Shpenzimet e zhvillimit</t>
  </si>
  <si>
    <t>Aktive tjera afat gjata jo materiale</t>
  </si>
  <si>
    <t>Kapitali aksioner i pa paguar</t>
  </si>
  <si>
    <t>T O T A L I     A K T I V E V E   ( I + II )</t>
  </si>
  <si>
    <t>PASIVET  DHE  KAPITALI</t>
  </si>
  <si>
    <t>P A S I V E T      A F A T S H K U R T  R A</t>
  </si>
  <si>
    <t>Huamarrjet</t>
  </si>
  <si>
    <t>Overdraftet bankare</t>
  </si>
  <si>
    <t>Huamarrje afatshkurtra</t>
  </si>
  <si>
    <t>Huat  dhe  parapagimet</t>
  </si>
  <si>
    <t>Te pagushme ndaj furnitoreve</t>
  </si>
  <si>
    <t>Te pagushme ndaj punonjesve</t>
  </si>
  <si>
    <t>Detyrime per Sigurime Shoq.Shend.</t>
  </si>
  <si>
    <t>Detyrime tatimore per TAP-in.</t>
  </si>
  <si>
    <t>Detyrime tatimore per Tatim Fitimin</t>
  </si>
  <si>
    <t>vi</t>
  </si>
  <si>
    <t>Te drejta e detyrime ndaj ortakeve.</t>
  </si>
  <si>
    <t>vii</t>
  </si>
  <si>
    <t>Dividente per tu paguar.</t>
  </si>
  <si>
    <t>viii</t>
  </si>
  <si>
    <t>Debitore dhe Kreditore te tjere.</t>
  </si>
  <si>
    <t>Provizionet afatshkurtera</t>
  </si>
  <si>
    <t>P A S I V E T      A F A T G J A T A</t>
  </si>
  <si>
    <t>Huat  afatgjata</t>
  </si>
  <si>
    <t>Bono te konvertueshme</t>
  </si>
  <si>
    <t>Provizionet afatgjata</t>
  </si>
  <si>
    <t>T O T A L I      P A S I V E V E      ( I+II )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</si>
  <si>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</si>
  <si>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</si>
  <si>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</si>
  <si>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</si>
  <si>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</si>
  <si>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</si>
  <si>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</si>
  <si>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</si>
  <si>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</t>
  </si>
  <si>
    <t>Fitimet e pashperndara</t>
  </si>
  <si>
    <t>Fitimi (Humbja) e vitit financiar</t>
  </si>
  <si>
    <t>TOTALI   PASIVEVE   DHE   KAPITALIT  (I+II+III)</t>
  </si>
  <si>
    <t>Makineri dhe pajisje</t>
  </si>
  <si>
    <t>viiii</t>
  </si>
  <si>
    <t>Huamarrje nga bankat</t>
  </si>
  <si>
    <t>ix</t>
  </si>
  <si>
    <t>Pershkrimi i Elementeve</t>
  </si>
  <si>
    <t>Shitjet neto</t>
  </si>
  <si>
    <t>Kosto e prodhimit/blerje se mallrave te shitura</t>
  </si>
  <si>
    <t>Fitim (Humbja) bruto (1-2)</t>
  </si>
  <si>
    <t>Te ardhura te tjera nga veprimtarite e shfrytezimt</t>
  </si>
  <si>
    <t>Shpenzime te tjera te zakonshme</t>
  </si>
  <si>
    <t>Fitimi (humbja) nga veprimtarite e shfrytezimit</t>
  </si>
  <si>
    <t>Te ardhurat dhe shpenzimet financiare nga pjesemarrjet</t>
  </si>
  <si>
    <t>Te ardhurat dhe shpenzimet financiare</t>
  </si>
  <si>
    <t>Totali i te Ardhurave dhe Shpenzimeve financiare</t>
  </si>
  <si>
    <t>Fitimi (humbja) para tatimit</t>
  </si>
  <si>
    <t>Shpenzimet e tatimit mbi fitimin</t>
  </si>
  <si>
    <t>Fitimi (humbja) neto e vitit financiar</t>
  </si>
  <si>
    <t>Elementet e pasqyrave te konsoliduara</t>
  </si>
  <si>
    <t>Ndryshimi ne inventarin e produkteve te gatshme</t>
  </si>
  <si>
    <t>13.1.   Te ardh.e shpenz.financ.nga invest.te tjera financ.afatgjata</t>
  </si>
  <si>
    <t>13.2.   Te ardhurat dhe shpenzimet nga interesat</t>
  </si>
  <si>
    <t>13.3 .   Fitimet (Humbjet) nga kursi i kembimit</t>
  </si>
  <si>
    <t>13.4 .  Te ardhura dhe shpenzime te tjera financiare</t>
  </si>
  <si>
    <t>Te ardhurat dhe shpenzimet te jashtezakonshme</t>
  </si>
  <si>
    <t xml:space="preserve">   Aktivet e Qarkulluse</t>
  </si>
  <si>
    <t>HUMBJET E VITEVE</t>
  </si>
  <si>
    <t>2.1</t>
  </si>
  <si>
    <t>2.2</t>
  </si>
  <si>
    <t>2.3</t>
  </si>
  <si>
    <t>3</t>
  </si>
  <si>
    <t>4</t>
  </si>
  <si>
    <t>6</t>
  </si>
  <si>
    <t>5.2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</si>
  <si>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</si>
  <si>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</si>
  <si>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</si>
  <si>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</si>
  <si>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</si>
  <si>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</si>
  <si>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</si>
  <si>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</si>
  <si>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</si>
  <si>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9.2</t>
  </si>
  <si>
    <t>9.3</t>
  </si>
  <si>
    <t>9.4</t>
  </si>
  <si>
    <t>9.5</t>
  </si>
  <si>
    <t>9.6</t>
  </si>
  <si>
    <t>9.7</t>
  </si>
  <si>
    <t>9.8</t>
  </si>
  <si>
    <t>9.10</t>
  </si>
  <si>
    <t>9.11</t>
  </si>
  <si>
    <t>PASQYRA E AMORTIZIMIT PER EFEKT FISKAL</t>
  </si>
  <si>
    <t>Nr. Rend</t>
  </si>
  <si>
    <t>E M E R T I M I</t>
  </si>
  <si>
    <t>Perqindja Amortizimit Sipas Ligjit</t>
  </si>
  <si>
    <t>Shuma e Amortizimit Vjetor per Efekt Fiskal</t>
  </si>
  <si>
    <t>Shuma e Amortizimit Vjetor per Efekt Tregtar</t>
  </si>
  <si>
    <t>Diferenca ne Fitimin Tatimor</t>
  </si>
  <si>
    <t>A</t>
  </si>
  <si>
    <t>B</t>
  </si>
  <si>
    <t>5=3-4</t>
  </si>
  <si>
    <t>6=2+4</t>
  </si>
  <si>
    <t>1.</t>
  </si>
  <si>
    <t xml:space="preserve">Ndertesa </t>
  </si>
  <si>
    <t>2.</t>
  </si>
  <si>
    <t>Makineri dhe paisje</t>
  </si>
  <si>
    <t>3.</t>
  </si>
  <si>
    <t>Mjete transporti</t>
  </si>
  <si>
    <t>4.</t>
  </si>
  <si>
    <t>Paisje zyre</t>
  </si>
  <si>
    <t>5.</t>
  </si>
  <si>
    <t>Paisje informatike</t>
  </si>
  <si>
    <t>BLLOKU I FURRAVE</t>
  </si>
  <si>
    <t>SH.P.K</t>
  </si>
  <si>
    <t>Tregeti e pergjithshme</t>
  </si>
  <si>
    <t>ADMINISTRATORI</t>
  </si>
  <si>
    <t>NERITAN BIZHGA</t>
  </si>
  <si>
    <t xml:space="preserve">RINA -3 </t>
  </si>
  <si>
    <t>18.03.2003</t>
  </si>
  <si>
    <t>Mallra, cigare, artikuj.etj.</t>
  </si>
  <si>
    <t>Pagesa per kreditore</t>
  </si>
  <si>
    <t>Taksa bashkie</t>
  </si>
  <si>
    <t>Divident te paguara</t>
  </si>
  <si>
    <t>Nga viti 2008</t>
  </si>
  <si>
    <t>Nga viti 2009</t>
  </si>
  <si>
    <t>Pozicioni me 31.12.2011</t>
  </si>
  <si>
    <t>01.01.2012</t>
  </si>
  <si>
    <t>31.12.2012</t>
  </si>
  <si>
    <t>18.01.2013</t>
  </si>
  <si>
    <t>B  I  L  A  N  C  I     2012</t>
  </si>
  <si>
    <t>Pasqyra   e   Fluksit Monetar - Metoda Direkte   2012</t>
  </si>
  <si>
    <t>Amortizim I mbartur 2011</t>
  </si>
  <si>
    <t>Totali I amortizimit 2012</t>
  </si>
  <si>
    <t>Shpenzimet admi. pagat + sigurimet(3273728+491059+111307/2</t>
  </si>
  <si>
    <t>Shpenzimet e shitjes  (687)</t>
  </si>
  <si>
    <t>Pasqyra   e   te   Ardhurave   dhe   Shpenzimeve   2012</t>
  </si>
  <si>
    <t>Dhjetor 31,2012</t>
  </si>
  <si>
    <t>Pozicioni me 1.01.2011</t>
  </si>
  <si>
    <t>Pozicioni me 31.12.2012</t>
  </si>
  <si>
    <t xml:space="preserve"> </t>
  </si>
  <si>
    <t>NIPT  K 23116611 O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</si>
</sst>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-* #,##0_L_e_k_-;\-* #,##0_L_e_k_-;_-* &quot;-&quot;_L_e_k_-;_-@_-"/>
    <numFmt numFmtId="173" formatCode="_-* #,##0.00_L_e_k_-;\-* #,##0.00_L_e_k_-;_-* &quot;-&quot;??_L_e_k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0.0"/>
    <numFmt numFmtId="183" formatCode="0.000"/>
    <numFmt numFmtId="184" formatCode="_(* #,##0_);_(* \(#,##0\);_(* &quot;-&quot;??_);_(@_)"/>
    <numFmt numFmtId="185" formatCode="0.0%"/>
    <numFmt numFmtId="186" formatCode="_-* #,##0_-;\-* #,##0_-;_-* &quot;-&quot;??_-;_-@_-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Ναι&quot;;&quot;Ναι&quot;;&quot;'Οχι&quot;"/>
    <numFmt numFmtId="193" formatCode="&quot;Αληθές&quot;;&quot;Αληθές&quot;;&quot;Ψευδές&quot;"/>
    <numFmt numFmtId="194" formatCode="&quot;Ενεργοποίηση&quot;;&quot;Ενεργοποίηση&quot;;&quot;Απενεργοποίηση&quot;"/>
    <numFmt numFmtId="195" formatCode="_(* #,##0.0_);_(* \(#,##0.0\);_(* &quot;-&quot;??_);_(@_)"/>
    <numFmt numFmtId="196" formatCode="#,##0.0"/>
    <numFmt numFmtId="197" formatCode="_-* #,##0.0_L_e_k_-;\-* #,##0.0_L_e_k_-;_-* &quot;-&quot;??_L_e_k_-;_-@_-"/>
    <numFmt numFmtId="198" formatCode="_-* #,##0_L_e_k_-;\-* #,##0_L_e_k_-;_-* &quot;-&quot;??_L_e_k_-;_-@_-"/>
    <numFmt numFmtId="199" formatCode="[$-409]dddd\,\ mmmm\ dd\,\ yyyy"/>
    <numFmt numFmtId="200" formatCode="#,##0_ ;[Red]\-#,##0\ "/>
    <numFmt numFmtId="201" formatCode="#,##0_ ;\-#,##0\ "/>
  </numFmts>
  <fonts count="5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4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Elephant"/>
      <family val="1"/>
    </font>
    <font>
      <sz val="11.5"/>
      <name val="Arial"/>
      <family val="2"/>
    </font>
    <font>
      <sz val="11"/>
      <name val="Elephant"/>
      <family val="1"/>
    </font>
    <font>
      <sz val="10"/>
      <name val="Elephant"/>
      <family val="1"/>
    </font>
    <font>
      <sz val="7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ck"/>
      <top style="medium"/>
      <bottom style="hair"/>
    </border>
    <border>
      <left style="thick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ck"/>
      <top>
        <color indexed="63"/>
      </top>
      <bottom>
        <color indexed="63"/>
      </bottom>
    </border>
    <border>
      <left style="thick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ck"/>
      <top style="hair"/>
      <bottom style="medium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thin"/>
      <right style="thin"/>
      <top style="thin"/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hair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</borders>
  <cellStyleXfs count="65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04">
    <xf numFmtId="1" fontId="0" fillId="0" borderId="0" xfId="0" applyAlignment="1">
      <alignment/>
    </xf>
    <xf numFmtId="1" fontId="0" fillId="0" borderId="0" xfId="0" applyBorder="1" applyAlignment="1">
      <alignment/>
    </xf>
    <xf numFmtId="1" fontId="3" fillId="0" borderId="10" xfId="0" applyFont="1" applyBorder="1" applyAlignment="1">
      <alignment horizontal="center"/>
    </xf>
    <xf numFmtId="1" fontId="0" fillId="0" borderId="0" xfId="0" applyAlignment="1">
      <alignment horizontal="center"/>
    </xf>
    <xf numFmtId="3" fontId="0" fillId="0" borderId="0" xfId="0" applyNumberFormat="1" applyAlignment="1">
      <alignment/>
    </xf>
    <xf numFmtId="1" fontId="0" fillId="0" borderId="0" xfId="0" applyAlignment="1">
      <alignment vertical="center"/>
    </xf>
    <xf numFmtId="1" fontId="0" fillId="0" borderId="0" xfId="0" applyBorder="1" applyAlignment="1">
      <alignment horizontal="center" vertical="center"/>
    </xf>
    <xf numFmtId="1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1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4" fontId="4" fillId="0" borderId="11" xfId="42" applyNumberFormat="1" applyFont="1" applyBorder="1" applyAlignment="1">
      <alignment vertical="center"/>
    </xf>
    <xf numFmtId="3" fontId="0" fillId="0" borderId="0" xfId="42" applyNumberFormat="1" applyFont="1" applyAlignment="1">
      <alignment/>
    </xf>
    <xf numFmtId="1" fontId="0" fillId="33" borderId="0" xfId="0" applyFill="1" applyAlignment="1">
      <alignment/>
    </xf>
    <xf numFmtId="1" fontId="0" fillId="33" borderId="12" xfId="0" applyFont="1" applyFill="1" applyBorder="1" applyAlignment="1">
      <alignment/>
    </xf>
    <xf numFmtId="1" fontId="0" fillId="33" borderId="13" xfId="0" applyFont="1" applyFill="1" applyBorder="1" applyAlignment="1">
      <alignment/>
    </xf>
    <xf numFmtId="3" fontId="0" fillId="33" borderId="14" xfId="42" applyNumberFormat="1" applyFont="1" applyFill="1" applyBorder="1" applyAlignment="1">
      <alignment/>
    </xf>
    <xf numFmtId="1" fontId="0" fillId="33" borderId="15" xfId="0" applyFont="1" applyFill="1" applyBorder="1" applyAlignment="1">
      <alignment/>
    </xf>
    <xf numFmtId="1" fontId="0" fillId="33" borderId="16" xfId="0" applyFont="1" applyFill="1" applyBorder="1" applyAlignment="1">
      <alignment/>
    </xf>
    <xf numFmtId="1" fontId="0" fillId="33" borderId="17" xfId="0" applyFont="1" applyFill="1" applyBorder="1" applyAlignment="1">
      <alignment/>
    </xf>
    <xf numFmtId="3" fontId="0" fillId="33" borderId="18" xfId="42" applyNumberFormat="1" applyFont="1" applyFill="1" applyBorder="1" applyAlignment="1">
      <alignment/>
    </xf>
    <xf numFmtId="1" fontId="0" fillId="33" borderId="19" xfId="0" applyFont="1" applyFill="1" applyBorder="1" applyAlignment="1">
      <alignment/>
    </xf>
    <xf numFmtId="1" fontId="0" fillId="33" borderId="20" xfId="0" applyFont="1" applyFill="1" applyBorder="1" applyAlignment="1">
      <alignment/>
    </xf>
    <xf numFmtId="3" fontId="0" fillId="33" borderId="21" xfId="42" applyNumberFormat="1" applyFont="1" applyFill="1" applyBorder="1" applyAlignment="1">
      <alignment/>
    </xf>
    <xf numFmtId="0" fontId="0" fillId="33" borderId="13" xfId="58" applyFont="1" applyFill="1" applyBorder="1">
      <alignment/>
      <protection/>
    </xf>
    <xf numFmtId="3" fontId="0" fillId="33" borderId="14" xfId="0" applyNumberFormat="1" applyFont="1" applyFill="1" applyBorder="1" applyAlignment="1">
      <alignment/>
    </xf>
    <xf numFmtId="1" fontId="0" fillId="33" borderId="22" xfId="0" applyFont="1" applyFill="1" applyBorder="1" applyAlignment="1">
      <alignment/>
    </xf>
    <xf numFmtId="1" fontId="0" fillId="33" borderId="23" xfId="0" applyFont="1" applyFill="1" applyBorder="1" applyAlignment="1">
      <alignment/>
    </xf>
    <xf numFmtId="3" fontId="0" fillId="33" borderId="24" xfId="0" applyNumberFormat="1" applyFont="1" applyFill="1" applyBorder="1" applyAlignment="1">
      <alignment/>
    </xf>
    <xf numFmtId="3" fontId="0" fillId="33" borderId="21" xfId="0" applyNumberFormat="1" applyFont="1" applyFill="1" applyBorder="1" applyAlignment="1">
      <alignment/>
    </xf>
    <xf numFmtId="1" fontId="0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1" fontId="0" fillId="0" borderId="0" xfId="0" applyFont="1" applyAlignment="1">
      <alignment/>
    </xf>
    <xf numFmtId="1" fontId="0" fillId="0" borderId="25" xfId="0" applyFont="1" applyBorder="1" applyAlignment="1">
      <alignment horizontal="center" vertical="center"/>
    </xf>
    <xf numFmtId="1" fontId="0" fillId="0" borderId="0" xfId="0" applyFont="1" applyBorder="1" applyAlignment="1">
      <alignment horizontal="center"/>
    </xf>
    <xf numFmtId="1" fontId="0" fillId="0" borderId="0" xfId="0" applyFont="1" applyBorder="1" applyAlignment="1">
      <alignment/>
    </xf>
    <xf numFmtId="0" fontId="0" fillId="33" borderId="26" xfId="58" applyFont="1" applyFill="1" applyBorder="1" applyAlignment="1">
      <alignment horizontal="center" vertical="center" wrapText="1"/>
      <protection/>
    </xf>
    <xf numFmtId="0" fontId="0" fillId="33" borderId="27" xfId="58" applyFont="1" applyFill="1" applyBorder="1" applyAlignment="1">
      <alignment horizontal="center" vertical="center" wrapText="1"/>
      <protection/>
    </xf>
    <xf numFmtId="0" fontId="0" fillId="33" borderId="28" xfId="58" applyFont="1" applyFill="1" applyBorder="1" applyAlignment="1">
      <alignment horizontal="right"/>
      <protection/>
    </xf>
    <xf numFmtId="0" fontId="0" fillId="33" borderId="29" xfId="58" applyFont="1" applyFill="1" applyBorder="1">
      <alignment/>
      <protection/>
    </xf>
    <xf numFmtId="3" fontId="0" fillId="33" borderId="30" xfId="44" applyNumberFormat="1" applyFont="1" applyFill="1" applyBorder="1" applyAlignment="1">
      <alignment/>
    </xf>
    <xf numFmtId="0" fontId="0" fillId="33" borderId="31" xfId="58" applyFont="1" applyFill="1" applyBorder="1" applyAlignment="1">
      <alignment horizontal="right"/>
      <protection/>
    </xf>
    <xf numFmtId="0" fontId="0" fillId="33" borderId="32" xfId="58" applyFont="1" applyFill="1" applyBorder="1">
      <alignment/>
      <protection/>
    </xf>
    <xf numFmtId="3" fontId="0" fillId="33" borderId="33" xfId="44" applyNumberFormat="1" applyFont="1" applyFill="1" applyBorder="1" applyAlignment="1">
      <alignment/>
    </xf>
    <xf numFmtId="1" fontId="0" fillId="0" borderId="34" xfId="0" applyFont="1" applyBorder="1" applyAlignment="1">
      <alignment/>
    </xf>
    <xf numFmtId="1" fontId="0" fillId="0" borderId="35" xfId="0" applyFont="1" applyBorder="1" applyAlignment="1">
      <alignment/>
    </xf>
    <xf numFmtId="1" fontId="0" fillId="0" borderId="36" xfId="0" applyFont="1" applyBorder="1" applyAlignment="1">
      <alignment/>
    </xf>
    <xf numFmtId="1" fontId="0" fillId="0" borderId="37" xfId="0" applyFont="1" applyBorder="1" applyAlignment="1">
      <alignment/>
    </xf>
    <xf numFmtId="1" fontId="8" fillId="0" borderId="0" xfId="0" applyFont="1" applyBorder="1" applyAlignment="1">
      <alignment/>
    </xf>
    <xf numFmtId="1" fontId="0" fillId="0" borderId="38" xfId="0" applyFont="1" applyBorder="1" applyAlignment="1">
      <alignment/>
    </xf>
    <xf numFmtId="1" fontId="9" fillId="0" borderId="38" xfId="0" applyFont="1" applyBorder="1" applyAlignment="1">
      <alignment horizontal="right"/>
    </xf>
    <xf numFmtId="1" fontId="0" fillId="0" borderId="38" xfId="0" applyFont="1" applyBorder="1" applyAlignment="1">
      <alignment horizontal="center"/>
    </xf>
    <xf numFmtId="1" fontId="0" fillId="0" borderId="39" xfId="0" applyFont="1" applyBorder="1" applyAlignment="1">
      <alignment/>
    </xf>
    <xf numFmtId="1" fontId="0" fillId="0" borderId="40" xfId="0" applyFont="1" applyBorder="1" applyAlignment="1">
      <alignment/>
    </xf>
    <xf numFmtId="1" fontId="9" fillId="0" borderId="40" xfId="0" applyFont="1" applyBorder="1" applyAlignment="1">
      <alignment/>
    </xf>
    <xf numFmtId="1" fontId="9" fillId="0" borderId="40" xfId="0" applyFont="1" applyBorder="1" applyAlignment="1">
      <alignment horizontal="center"/>
    </xf>
    <xf numFmtId="1" fontId="9" fillId="0" borderId="0" xfId="0" applyFont="1" applyBorder="1" applyAlignment="1">
      <alignment/>
    </xf>
    <xf numFmtId="1" fontId="9" fillId="0" borderId="38" xfId="0" applyFont="1" applyBorder="1" applyAlignment="1">
      <alignment/>
    </xf>
    <xf numFmtId="1" fontId="9" fillId="0" borderId="0" xfId="0" applyFont="1" applyBorder="1" applyAlignment="1">
      <alignment horizontal="center"/>
    </xf>
    <xf numFmtId="1" fontId="11" fillId="0" borderId="0" xfId="0" applyFont="1" applyAlignment="1">
      <alignment/>
    </xf>
    <xf numFmtId="1" fontId="12" fillId="0" borderId="0" xfId="0" applyFont="1" applyBorder="1" applyAlignment="1">
      <alignment/>
    </xf>
    <xf numFmtId="1" fontId="9" fillId="0" borderId="38" xfId="0" applyFont="1" applyBorder="1" applyAlignment="1">
      <alignment horizontal="center"/>
    </xf>
    <xf numFmtId="1" fontId="0" fillId="0" borderId="41" xfId="0" applyFont="1" applyBorder="1" applyAlignment="1">
      <alignment/>
    </xf>
    <xf numFmtId="1" fontId="0" fillId="0" borderId="42" xfId="0" applyFont="1" applyBorder="1" applyAlignment="1">
      <alignment/>
    </xf>
    <xf numFmtId="49" fontId="0" fillId="0" borderId="25" xfId="0" applyNumberFormat="1" applyFont="1" applyBorder="1" applyAlignment="1">
      <alignment horizontal="center" vertical="center"/>
    </xf>
    <xf numFmtId="3" fontId="0" fillId="0" borderId="25" xfId="0" applyNumberFormat="1" applyFont="1" applyFill="1" applyBorder="1" applyAlignment="1">
      <alignment vertical="center"/>
    </xf>
    <xf numFmtId="1" fontId="0" fillId="0" borderId="25" xfId="0" applyFont="1" applyBorder="1" applyAlignment="1">
      <alignment vertical="center"/>
    </xf>
    <xf numFmtId="1" fontId="13" fillId="0" borderId="43" xfId="0" applyFont="1" applyBorder="1" applyAlignment="1">
      <alignment/>
    </xf>
    <xf numFmtId="3" fontId="0" fillId="0" borderId="43" xfId="42" applyNumberFormat="1" applyFont="1" applyBorder="1" applyAlignment="1">
      <alignment/>
    </xf>
    <xf numFmtId="1" fontId="10" fillId="0" borderId="25" xfId="0" applyFont="1" applyBorder="1" applyAlignment="1">
      <alignment/>
    </xf>
    <xf numFmtId="3" fontId="0" fillId="0" borderId="25" xfId="42" applyNumberFormat="1" applyFont="1" applyBorder="1" applyAlignment="1">
      <alignment/>
    </xf>
    <xf numFmtId="1" fontId="13" fillId="0" borderId="25" xfId="0" applyFont="1" applyBorder="1" applyAlignment="1">
      <alignment/>
    </xf>
    <xf numFmtId="3" fontId="0" fillId="33" borderId="25" xfId="42" applyNumberFormat="1" applyFont="1" applyFill="1" applyBorder="1" applyAlignment="1">
      <alignment/>
    </xf>
    <xf numFmtId="1" fontId="14" fillId="0" borderId="43" xfId="0" applyFont="1" applyBorder="1" applyAlignment="1">
      <alignment/>
    </xf>
    <xf numFmtId="1" fontId="15" fillId="0" borderId="0" xfId="0" applyFont="1" applyBorder="1" applyAlignment="1">
      <alignment/>
    </xf>
    <xf numFmtId="3" fontId="15" fillId="0" borderId="0" xfId="42" applyNumberFormat="1" applyFont="1" applyBorder="1" applyAlignment="1">
      <alignment/>
    </xf>
    <xf numFmtId="3" fontId="0" fillId="0" borderId="0" xfId="42" applyNumberFormat="1" applyFont="1" applyAlignment="1">
      <alignment/>
    </xf>
    <xf numFmtId="1" fontId="16" fillId="0" borderId="0" xfId="0" applyFont="1" applyAlignment="1">
      <alignment horizontal="center"/>
    </xf>
    <xf numFmtId="4" fontId="0" fillId="0" borderId="25" xfId="0" applyNumberFormat="1" applyFont="1" applyBorder="1" applyAlignment="1">
      <alignment/>
    </xf>
    <xf numFmtId="9" fontId="0" fillId="0" borderId="25" xfId="0" applyNumberFormat="1" applyFont="1" applyBorder="1" applyAlignment="1">
      <alignment horizontal="center"/>
    </xf>
    <xf numFmtId="1" fontId="0" fillId="0" borderId="25" xfId="0" applyFont="1" applyBorder="1" applyAlignment="1">
      <alignment/>
    </xf>
    <xf numFmtId="1" fontId="0" fillId="0" borderId="25" xfId="0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right"/>
    </xf>
    <xf numFmtId="173" fontId="0" fillId="0" borderId="25" xfId="42" applyFont="1" applyBorder="1" applyAlignment="1">
      <alignment horizontal="right"/>
    </xf>
    <xf numFmtId="2" fontId="0" fillId="0" borderId="25" xfId="0" applyNumberFormat="1" applyFont="1" applyBorder="1" applyAlignment="1">
      <alignment/>
    </xf>
    <xf numFmtId="4" fontId="0" fillId="0" borderId="44" xfId="42" applyNumberFormat="1" applyFont="1" applyFill="1" applyBorder="1" applyAlignment="1">
      <alignment vertical="center"/>
    </xf>
    <xf numFmtId="4" fontId="0" fillId="0" borderId="44" xfId="42" applyNumberFormat="1" applyFont="1" applyBorder="1" applyAlignment="1">
      <alignment vertical="center"/>
    </xf>
    <xf numFmtId="4" fontId="0" fillId="0" borderId="45" xfId="42" applyNumberFormat="1" applyFont="1" applyBorder="1" applyAlignment="1">
      <alignment vertical="center"/>
    </xf>
    <xf numFmtId="4" fontId="0" fillId="0" borderId="46" xfId="42" applyNumberFormat="1" applyFont="1" applyBorder="1" applyAlignment="1">
      <alignment vertical="center"/>
    </xf>
    <xf numFmtId="4" fontId="4" fillId="0" borderId="46" xfId="42" applyNumberFormat="1" applyFont="1" applyBorder="1" applyAlignment="1">
      <alignment vertical="center"/>
    </xf>
    <xf numFmtId="4" fontId="4" fillId="0" borderId="47" xfId="42" applyNumberFormat="1" applyFont="1" applyBorder="1" applyAlignment="1">
      <alignment vertical="center"/>
    </xf>
    <xf numFmtId="4" fontId="4" fillId="0" borderId="44" xfId="42" applyNumberFormat="1" applyFont="1" applyBorder="1" applyAlignment="1">
      <alignment vertical="center"/>
    </xf>
    <xf numFmtId="4" fontId="5" fillId="0" borderId="48" xfId="42" applyNumberFormat="1" applyFont="1" applyBorder="1" applyAlignment="1">
      <alignment vertical="center"/>
    </xf>
    <xf numFmtId="3" fontId="0" fillId="0" borderId="25" xfId="0" applyNumberFormat="1" applyFont="1" applyBorder="1" applyAlignment="1">
      <alignment horizontal="center" vertical="center"/>
    </xf>
    <xf numFmtId="4" fontId="0" fillId="0" borderId="25" xfId="42" applyNumberFormat="1" applyFont="1" applyBorder="1" applyAlignment="1">
      <alignment vertical="center"/>
    </xf>
    <xf numFmtId="4" fontId="0" fillId="0" borderId="25" xfId="42" applyNumberFormat="1" applyFont="1" applyFill="1" applyBorder="1" applyAlignment="1">
      <alignment vertical="center"/>
    </xf>
    <xf numFmtId="1" fontId="0" fillId="0" borderId="25" xfId="0" applyFont="1" applyBorder="1" applyAlignment="1">
      <alignment horizontal="left" vertical="center"/>
    </xf>
    <xf numFmtId="4" fontId="6" fillId="0" borderId="25" xfId="42" applyNumberFormat="1" applyFont="1" applyBorder="1" applyAlignment="1">
      <alignment vertical="center"/>
    </xf>
    <xf numFmtId="1" fontId="0" fillId="0" borderId="0" xfId="0" applyFont="1" applyFill="1" applyAlignment="1">
      <alignment vertical="center"/>
    </xf>
    <xf numFmtId="3" fontId="0" fillId="0" borderId="36" xfId="0" applyNumberFormat="1" applyFont="1" applyFill="1" applyBorder="1" applyAlignment="1">
      <alignment horizontal="center" vertical="center"/>
    </xf>
    <xf numFmtId="1" fontId="0" fillId="0" borderId="0" xfId="0" applyFont="1" applyFill="1" applyAlignment="1">
      <alignment/>
    </xf>
    <xf numFmtId="1" fontId="0" fillId="0" borderId="43" xfId="0" applyFont="1" applyFill="1" applyBorder="1" applyAlignment="1">
      <alignment horizontal="center" vertical="center"/>
    </xf>
    <xf numFmtId="1" fontId="0" fillId="0" borderId="41" xfId="0" applyFont="1" applyFill="1" applyBorder="1" applyAlignment="1">
      <alignment horizontal="center" vertical="center"/>
    </xf>
    <xf numFmtId="3" fontId="0" fillId="0" borderId="42" xfId="0" applyNumberFormat="1" applyFont="1" applyFill="1" applyBorder="1" applyAlignment="1">
      <alignment horizontal="center" vertical="center"/>
    </xf>
    <xf numFmtId="3" fontId="0" fillId="0" borderId="43" xfId="0" applyNumberFormat="1" applyFont="1" applyFill="1" applyBorder="1" applyAlignment="1">
      <alignment horizontal="center" vertical="center"/>
    </xf>
    <xf numFmtId="1" fontId="0" fillId="0" borderId="49" xfId="0" applyFont="1" applyFill="1" applyBorder="1" applyAlignment="1">
      <alignment horizontal="center" vertical="center"/>
    </xf>
    <xf numFmtId="1" fontId="0" fillId="0" borderId="40" xfId="0" applyFont="1" applyFill="1" applyBorder="1" applyAlignment="1">
      <alignment horizontal="center" vertical="center"/>
    </xf>
    <xf numFmtId="1" fontId="0" fillId="0" borderId="25" xfId="0" applyFont="1" applyFill="1" applyBorder="1" applyAlignment="1">
      <alignment horizontal="center" vertical="center"/>
    </xf>
    <xf numFmtId="1" fontId="0" fillId="0" borderId="40" xfId="0" applyFont="1" applyFill="1" applyBorder="1" applyAlignment="1">
      <alignment horizontal="left" vertical="center"/>
    </xf>
    <xf numFmtId="1" fontId="0" fillId="0" borderId="50" xfId="0" applyFont="1" applyFill="1" applyBorder="1" applyAlignment="1">
      <alignment vertical="center"/>
    </xf>
    <xf numFmtId="49" fontId="0" fillId="0" borderId="25" xfId="0" applyNumberFormat="1" applyFont="1" applyFill="1" applyBorder="1" applyAlignment="1">
      <alignment horizontal="center" vertical="center"/>
    </xf>
    <xf numFmtId="1" fontId="6" fillId="0" borderId="50" xfId="0" applyFont="1" applyFill="1" applyBorder="1" applyAlignment="1">
      <alignment vertical="center"/>
    </xf>
    <xf numFmtId="1" fontId="0" fillId="0" borderId="25" xfId="0" applyFont="1" applyFill="1" applyBorder="1" applyAlignment="1">
      <alignment vertical="center"/>
    </xf>
    <xf numFmtId="1" fontId="0" fillId="0" borderId="0" xfId="0" applyFont="1" applyFill="1" applyBorder="1" applyAlignment="1">
      <alignment horizontal="center" vertical="center"/>
    </xf>
    <xf numFmtId="1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1" fontId="0" fillId="0" borderId="0" xfId="0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center" vertical="center"/>
    </xf>
    <xf numFmtId="1" fontId="0" fillId="0" borderId="0" xfId="0" applyFont="1" applyFill="1" applyBorder="1" applyAlignment="1">
      <alignment horizontal="center"/>
    </xf>
    <xf numFmtId="1" fontId="0" fillId="0" borderId="0" xfId="0" applyFont="1" applyFill="1" applyBorder="1" applyAlignment="1">
      <alignment horizontal="right"/>
    </xf>
    <xf numFmtId="1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9" fillId="0" borderId="36" xfId="0" applyNumberFormat="1" applyFont="1" applyFill="1" applyBorder="1" applyAlignment="1">
      <alignment horizontal="center" vertical="center"/>
    </xf>
    <xf numFmtId="3" fontId="9" fillId="0" borderId="42" xfId="0" applyNumberFormat="1" applyFont="1" applyFill="1" applyBorder="1" applyAlignment="1">
      <alignment horizontal="center" vertical="center"/>
    </xf>
    <xf numFmtId="3" fontId="9" fillId="0" borderId="43" xfId="0" applyNumberFormat="1" applyFont="1" applyFill="1" applyBorder="1" applyAlignment="1">
      <alignment horizontal="center" vertical="center"/>
    </xf>
    <xf numFmtId="1" fontId="0" fillId="0" borderId="49" xfId="0" applyFont="1" applyFill="1" applyBorder="1" applyAlignment="1">
      <alignment horizontal="left" vertical="center"/>
    </xf>
    <xf numFmtId="49" fontId="0" fillId="0" borderId="50" xfId="0" applyNumberFormat="1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right" vertical="center"/>
    </xf>
    <xf numFmtId="173" fontId="0" fillId="0" borderId="0" xfId="42" applyFont="1" applyFill="1" applyAlignment="1">
      <alignment vertical="center"/>
    </xf>
    <xf numFmtId="173" fontId="0" fillId="0" borderId="0" xfId="42" applyFont="1" applyFill="1" applyAlignment="1">
      <alignment/>
    </xf>
    <xf numFmtId="1" fontId="0" fillId="0" borderId="49" xfId="0" applyFont="1" applyFill="1" applyBorder="1" applyAlignment="1">
      <alignment vertical="center"/>
    </xf>
    <xf numFmtId="1" fontId="0" fillId="0" borderId="40" xfId="0" applyFont="1" applyFill="1" applyBorder="1" applyAlignment="1">
      <alignment vertical="center"/>
    </xf>
    <xf numFmtId="173" fontId="0" fillId="0" borderId="0" xfId="42" applyFont="1" applyFill="1" applyBorder="1" applyAlignment="1">
      <alignment vertical="center"/>
    </xf>
    <xf numFmtId="49" fontId="0" fillId="0" borderId="0" xfId="42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1" fontId="0" fillId="0" borderId="38" xfId="0" applyFont="1" applyBorder="1" applyAlignment="1">
      <alignment horizontal="center"/>
    </xf>
    <xf numFmtId="1" fontId="10" fillId="0" borderId="38" xfId="0" applyFont="1" applyBorder="1" applyAlignment="1">
      <alignment horizontal="center"/>
    </xf>
    <xf numFmtId="1" fontId="9" fillId="0" borderId="51" xfId="0" applyFont="1" applyBorder="1" applyAlignment="1">
      <alignment horizontal="center"/>
    </xf>
    <xf numFmtId="1" fontId="9" fillId="0" borderId="11" xfId="0" applyFont="1" applyBorder="1" applyAlignment="1">
      <alignment horizontal="center"/>
    </xf>
    <xf numFmtId="1" fontId="0" fillId="0" borderId="49" xfId="0" applyFont="1" applyFill="1" applyBorder="1" applyAlignment="1">
      <alignment horizontal="center" vertical="center"/>
    </xf>
    <xf numFmtId="1" fontId="0" fillId="0" borderId="40" xfId="0" applyFont="1" applyFill="1" applyBorder="1" applyAlignment="1">
      <alignment horizontal="center" vertical="center"/>
    </xf>
    <xf numFmtId="1" fontId="0" fillId="0" borderId="50" xfId="0" applyFont="1" applyFill="1" applyBorder="1" applyAlignment="1">
      <alignment horizontal="center" vertical="center"/>
    </xf>
    <xf numFmtId="1" fontId="9" fillId="0" borderId="0" xfId="0" applyFont="1" applyFill="1" applyAlignment="1">
      <alignment horizontal="center" vertical="center"/>
    </xf>
    <xf numFmtId="1" fontId="8" fillId="0" borderId="0" xfId="0" applyFont="1" applyFill="1" applyAlignment="1">
      <alignment horizontal="center" vertical="center"/>
    </xf>
    <xf numFmtId="1" fontId="0" fillId="0" borderId="52" xfId="0" applyFont="1" applyFill="1" applyBorder="1" applyAlignment="1">
      <alignment horizontal="center" vertical="center"/>
    </xf>
    <xf numFmtId="1" fontId="0" fillId="0" borderId="43" xfId="0" applyFont="1" applyFill="1" applyBorder="1" applyAlignment="1">
      <alignment horizontal="center" vertical="center"/>
    </xf>
    <xf numFmtId="1" fontId="0" fillId="0" borderId="34" xfId="0" applyFont="1" applyFill="1" applyBorder="1" applyAlignment="1">
      <alignment horizontal="center" vertical="center"/>
    </xf>
    <xf numFmtId="1" fontId="0" fillId="0" borderId="35" xfId="0" applyFont="1" applyFill="1" applyBorder="1" applyAlignment="1">
      <alignment horizontal="center" vertical="center"/>
    </xf>
    <xf numFmtId="1" fontId="0" fillId="0" borderId="36" xfId="0" applyFont="1" applyFill="1" applyBorder="1" applyAlignment="1">
      <alignment horizontal="center" vertical="center"/>
    </xf>
    <xf numFmtId="1" fontId="0" fillId="0" borderId="41" xfId="0" applyFont="1" applyFill="1" applyBorder="1" applyAlignment="1">
      <alignment horizontal="center" vertical="center"/>
    </xf>
    <xf numFmtId="1" fontId="0" fillId="0" borderId="38" xfId="0" applyFont="1" applyFill="1" applyBorder="1" applyAlignment="1">
      <alignment horizontal="center" vertical="center"/>
    </xf>
    <xf numFmtId="1" fontId="0" fillId="0" borderId="42" xfId="0" applyFont="1" applyFill="1" applyBorder="1" applyAlignment="1">
      <alignment horizontal="center" vertical="center"/>
    </xf>
    <xf numFmtId="1" fontId="0" fillId="0" borderId="34" xfId="0" applyFont="1" applyFill="1" applyBorder="1" applyAlignment="1">
      <alignment horizontal="left" vertical="center"/>
    </xf>
    <xf numFmtId="1" fontId="0" fillId="0" borderId="35" xfId="0" applyFont="1" applyFill="1" applyBorder="1" applyAlignment="1">
      <alignment horizontal="left" vertical="center"/>
    </xf>
    <xf numFmtId="1" fontId="0" fillId="0" borderId="36" xfId="0" applyFont="1" applyFill="1" applyBorder="1" applyAlignment="1">
      <alignment horizontal="left" vertical="center"/>
    </xf>
    <xf numFmtId="1" fontId="0" fillId="0" borderId="41" xfId="0" applyFont="1" applyFill="1" applyBorder="1" applyAlignment="1">
      <alignment horizontal="left" vertical="center"/>
    </xf>
    <xf numFmtId="1" fontId="0" fillId="0" borderId="38" xfId="0" applyFont="1" applyFill="1" applyBorder="1" applyAlignment="1">
      <alignment horizontal="left" vertical="center"/>
    </xf>
    <xf numFmtId="1" fontId="0" fillId="0" borderId="42" xfId="0" applyFont="1" applyFill="1" applyBorder="1" applyAlignment="1">
      <alignment horizontal="left" vertical="center"/>
    </xf>
    <xf numFmtId="3" fontId="0" fillId="0" borderId="52" xfId="0" applyNumberFormat="1" applyFont="1" applyFill="1" applyBorder="1" applyAlignment="1">
      <alignment horizontal="right" vertical="center"/>
    </xf>
    <xf numFmtId="3" fontId="0" fillId="0" borderId="43" xfId="0" applyNumberFormat="1" applyFont="1" applyFill="1" applyBorder="1" applyAlignment="1">
      <alignment horizontal="right" vertical="center"/>
    </xf>
    <xf numFmtId="3" fontId="0" fillId="0" borderId="52" xfId="0" applyNumberFormat="1" applyFont="1" applyFill="1" applyBorder="1" applyAlignment="1">
      <alignment vertical="center"/>
    </xf>
    <xf numFmtId="3" fontId="0" fillId="0" borderId="43" xfId="0" applyNumberFormat="1" applyFont="1" applyFill="1" applyBorder="1" applyAlignment="1">
      <alignment vertical="center"/>
    </xf>
    <xf numFmtId="49" fontId="0" fillId="0" borderId="52" xfId="0" applyNumberFormat="1" applyFont="1" applyFill="1" applyBorder="1" applyAlignment="1">
      <alignment horizontal="center" vertical="center"/>
    </xf>
    <xf numFmtId="49" fontId="0" fillId="0" borderId="43" xfId="0" applyNumberFormat="1" applyFont="1" applyFill="1" applyBorder="1" applyAlignment="1">
      <alignment horizontal="center" vertical="center"/>
    </xf>
    <xf numFmtId="1" fontId="0" fillId="0" borderId="49" xfId="0" applyFont="1" applyFill="1" applyBorder="1" applyAlignment="1">
      <alignment horizontal="left" vertical="center"/>
    </xf>
    <xf numFmtId="1" fontId="0" fillId="0" borderId="40" xfId="0" applyFont="1" applyFill="1" applyBorder="1" applyAlignment="1">
      <alignment horizontal="left" vertical="center"/>
    </xf>
    <xf numFmtId="1" fontId="0" fillId="0" borderId="50" xfId="0" applyFont="1" applyFill="1" applyBorder="1" applyAlignment="1">
      <alignment horizontal="left" vertical="center"/>
    </xf>
    <xf numFmtId="1" fontId="7" fillId="0" borderId="0" xfId="0" applyFont="1" applyFill="1" applyAlignment="1">
      <alignment horizontal="center" vertical="center"/>
    </xf>
    <xf numFmtId="1" fontId="9" fillId="0" borderId="52" xfId="0" applyFont="1" applyFill="1" applyBorder="1" applyAlignment="1">
      <alignment horizontal="center" vertical="center"/>
    </xf>
    <xf numFmtId="1" fontId="9" fillId="0" borderId="43" xfId="0" applyFont="1" applyFill="1" applyBorder="1" applyAlignment="1">
      <alignment horizontal="center" vertical="center"/>
    </xf>
    <xf numFmtId="1" fontId="9" fillId="0" borderId="34" xfId="0" applyFont="1" applyFill="1" applyBorder="1" applyAlignment="1">
      <alignment horizontal="center" vertical="center"/>
    </xf>
    <xf numFmtId="1" fontId="9" fillId="0" borderId="35" xfId="0" applyFont="1" applyFill="1" applyBorder="1" applyAlignment="1">
      <alignment horizontal="center" vertical="center"/>
    </xf>
    <xf numFmtId="1" fontId="9" fillId="0" borderId="36" xfId="0" applyFont="1" applyFill="1" applyBorder="1" applyAlignment="1">
      <alignment horizontal="center" vertical="center"/>
    </xf>
    <xf numFmtId="1" fontId="9" fillId="0" borderId="41" xfId="0" applyFont="1" applyFill="1" applyBorder="1" applyAlignment="1">
      <alignment horizontal="center" vertical="center"/>
    </xf>
    <xf numFmtId="1" fontId="9" fillId="0" borderId="38" xfId="0" applyFont="1" applyFill="1" applyBorder="1" applyAlignment="1">
      <alignment horizontal="center" vertical="center"/>
    </xf>
    <xf numFmtId="1" fontId="9" fillId="0" borderId="42" xfId="0" applyFont="1" applyFill="1" applyBorder="1" applyAlignment="1">
      <alignment horizontal="center" vertical="center"/>
    </xf>
    <xf numFmtId="1" fontId="7" fillId="0" borderId="25" xfId="0" applyFont="1" applyBorder="1" applyAlignment="1">
      <alignment horizontal="center" vertical="center"/>
    </xf>
    <xf numFmtId="1" fontId="0" fillId="0" borderId="25" xfId="0" applyFont="1" applyBorder="1" applyAlignment="1">
      <alignment horizontal="center" vertical="center"/>
    </xf>
    <xf numFmtId="1" fontId="0" fillId="0" borderId="53" xfId="0" applyFont="1" applyBorder="1" applyAlignment="1">
      <alignment horizontal="center" vertical="center"/>
    </xf>
    <xf numFmtId="1" fontId="0" fillId="0" borderId="54" xfId="0" applyFont="1" applyBorder="1" applyAlignment="1">
      <alignment horizontal="center" vertical="center"/>
    </xf>
    <xf numFmtId="1" fontId="0" fillId="0" borderId="27" xfId="0" applyFont="1" applyBorder="1" applyAlignment="1">
      <alignment horizontal="center" vertical="center"/>
    </xf>
    <xf numFmtId="1" fontId="3" fillId="0" borderId="53" xfId="0" applyFont="1" applyBorder="1" applyAlignment="1">
      <alignment horizontal="center" vertical="center" wrapText="1"/>
    </xf>
    <xf numFmtId="1" fontId="3" fillId="0" borderId="54" xfId="0" applyFont="1" applyBorder="1" applyAlignment="1">
      <alignment horizontal="center" vertical="center" wrapText="1"/>
    </xf>
    <xf numFmtId="1" fontId="3" fillId="0" borderId="27" xfId="0" applyFont="1" applyBorder="1" applyAlignment="1">
      <alignment horizontal="center" vertical="center" wrapText="1"/>
    </xf>
    <xf numFmtId="1" fontId="3" fillId="0" borderId="55" xfId="0" applyFont="1" applyBorder="1" applyAlignment="1">
      <alignment horizontal="center"/>
    </xf>
    <xf numFmtId="1" fontId="3" fillId="0" borderId="11" xfId="0" applyFont="1" applyBorder="1" applyAlignment="1">
      <alignment horizontal="center"/>
    </xf>
    <xf numFmtId="1" fontId="3" fillId="0" borderId="56" xfId="0" applyFont="1" applyBorder="1" applyAlignment="1">
      <alignment horizontal="center"/>
    </xf>
    <xf numFmtId="0" fontId="0" fillId="33" borderId="57" xfId="58" applyFont="1" applyFill="1" applyBorder="1" applyAlignment="1">
      <alignment horizontal="center" vertical="center" wrapText="1"/>
      <protection/>
    </xf>
    <xf numFmtId="0" fontId="0" fillId="33" borderId="28" xfId="58" applyFont="1" applyFill="1" applyBorder="1" applyAlignment="1">
      <alignment horizontal="center" vertical="center" wrapText="1"/>
      <protection/>
    </xf>
    <xf numFmtId="0" fontId="0" fillId="33" borderId="58" xfId="58" applyFont="1" applyFill="1" applyBorder="1" applyAlignment="1">
      <alignment horizontal="center" vertical="center" wrapText="1"/>
      <protection/>
    </xf>
    <xf numFmtId="0" fontId="0" fillId="33" borderId="29" xfId="58" applyFont="1" applyFill="1" applyBorder="1" applyAlignment="1">
      <alignment horizontal="center" vertical="center" wrapText="1"/>
      <protection/>
    </xf>
    <xf numFmtId="3" fontId="0" fillId="33" borderId="59" xfId="0" applyNumberFormat="1" applyFont="1" applyFill="1" applyBorder="1" applyAlignment="1">
      <alignment horizontal="center"/>
    </xf>
    <xf numFmtId="3" fontId="0" fillId="33" borderId="60" xfId="0" applyNumberFormat="1" applyFont="1" applyFill="1" applyBorder="1" applyAlignment="1">
      <alignment horizontal="center"/>
    </xf>
    <xf numFmtId="1" fontId="16" fillId="0" borderId="0" xfId="0" applyFont="1" applyAlignment="1">
      <alignment horizontal="center"/>
    </xf>
    <xf numFmtId="2" fontId="0" fillId="0" borderId="25" xfId="0" applyNumberFormat="1" applyFont="1" applyBorder="1" applyAlignment="1">
      <alignment horizontal="center" vertical="center" wrapText="1"/>
    </xf>
    <xf numFmtId="1" fontId="0" fillId="0" borderId="25" xfId="0" applyFont="1" applyBorder="1" applyAlignment="1">
      <alignment horizontal="center" vertical="center" wrapText="1"/>
    </xf>
    <xf numFmtId="1" fontId="0" fillId="0" borderId="25" xfId="0" applyFont="1" applyBorder="1" applyAlignment="1">
      <alignment horizontal="left"/>
    </xf>
    <xf numFmtId="1" fontId="0" fillId="0" borderId="25" xfId="0" applyFont="1" applyBorder="1" applyAlignment="1">
      <alignment horizontal="center"/>
    </xf>
    <xf numFmtId="1" fontId="4" fillId="0" borderId="0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rofit &amp; Loss acc. Albavia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Profit &amp; Loss acc. Albavi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L49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3.28125" style="32" customWidth="1"/>
    <col min="2" max="2" width="3.7109375" style="32" customWidth="1"/>
    <col min="3" max="4" width="9.140625" style="32" customWidth="1"/>
    <col min="5" max="5" width="10.140625" style="32" customWidth="1"/>
    <col min="6" max="10" width="9.140625" style="32" customWidth="1"/>
    <col min="11" max="11" width="7.00390625" style="32" customWidth="1"/>
    <col min="12" max="12" width="3.7109375" style="32" customWidth="1"/>
    <col min="13" max="16384" width="9.140625" style="32" customWidth="1"/>
  </cols>
  <sheetData>
    <row r="2" spans="2:12" ht="12.75">
      <c r="B2" s="44"/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2:12" ht="15">
      <c r="B3" s="47"/>
      <c r="C3" s="48" t="s">
        <v>8</v>
      </c>
      <c r="D3" s="35"/>
      <c r="E3" s="35"/>
      <c r="F3" s="49" t="s">
        <v>272</v>
      </c>
      <c r="G3" s="50"/>
      <c r="H3" s="51"/>
      <c r="I3" s="49"/>
      <c r="J3" s="49"/>
      <c r="K3" s="35"/>
      <c r="L3" s="52"/>
    </row>
    <row r="4" spans="2:12" ht="15">
      <c r="B4" s="47"/>
      <c r="C4" s="35"/>
      <c r="D4" s="35"/>
      <c r="E4" s="35"/>
      <c r="F4" s="53" t="s">
        <v>267</v>
      </c>
      <c r="G4" s="53"/>
      <c r="H4" s="54"/>
      <c r="I4" s="53"/>
      <c r="J4" s="53"/>
      <c r="K4" s="35"/>
      <c r="L4" s="52"/>
    </row>
    <row r="5" spans="2:12" ht="12.75">
      <c r="B5" s="47"/>
      <c r="C5" s="35"/>
      <c r="D5" s="35"/>
      <c r="E5" s="35"/>
      <c r="F5" s="53" t="s">
        <v>57</v>
      </c>
      <c r="G5" s="53"/>
      <c r="H5" s="53"/>
      <c r="I5" s="53"/>
      <c r="J5" s="53"/>
      <c r="K5" s="35"/>
      <c r="L5" s="52"/>
    </row>
    <row r="6" spans="2:12" ht="15">
      <c r="B6" s="47"/>
      <c r="C6" s="35"/>
      <c r="D6" s="35"/>
      <c r="E6" s="35"/>
      <c r="F6" s="35"/>
      <c r="G6" s="35"/>
      <c r="H6" s="35"/>
      <c r="I6" s="55" t="s">
        <v>58</v>
      </c>
      <c r="J6" s="53"/>
      <c r="K6" s="35"/>
      <c r="L6" s="52"/>
    </row>
    <row r="7" spans="2:12" ht="12.75">
      <c r="B7" s="47" t="s">
        <v>294</v>
      </c>
      <c r="C7" s="203" t="s">
        <v>295</v>
      </c>
      <c r="D7" s="35"/>
      <c r="E7" s="35"/>
      <c r="F7" s="35"/>
      <c r="G7" s="35"/>
      <c r="H7" s="35"/>
      <c r="I7" s="35"/>
      <c r="J7" s="35"/>
      <c r="K7" s="35"/>
      <c r="L7" s="52"/>
    </row>
    <row r="8" spans="2:12" ht="12.75">
      <c r="B8" s="47"/>
      <c r="C8" s="35"/>
      <c r="D8" s="35"/>
      <c r="E8" s="35"/>
      <c r="F8" s="35"/>
      <c r="G8" s="35"/>
      <c r="H8" s="35"/>
      <c r="I8" s="35"/>
      <c r="J8" s="35"/>
      <c r="K8" s="35"/>
      <c r="L8" s="52"/>
    </row>
    <row r="9" spans="2:12" ht="15">
      <c r="B9" s="47"/>
      <c r="C9" s="56" t="s">
        <v>9</v>
      </c>
      <c r="D9" s="35"/>
      <c r="E9" s="35"/>
      <c r="F9" s="141" t="s">
        <v>273</v>
      </c>
      <c r="G9" s="141"/>
      <c r="H9" s="141"/>
      <c r="I9" s="141"/>
      <c r="J9" s="35"/>
      <c r="K9" s="35"/>
      <c r="L9" s="52"/>
    </row>
    <row r="10" spans="2:12" ht="15">
      <c r="B10" s="47"/>
      <c r="C10" s="56" t="s">
        <v>10</v>
      </c>
      <c r="D10" s="35"/>
      <c r="E10" s="35"/>
      <c r="F10" s="141">
        <v>1202757</v>
      </c>
      <c r="G10" s="141"/>
      <c r="H10" s="141"/>
      <c r="I10" s="141"/>
      <c r="J10" s="35"/>
      <c r="K10" s="35"/>
      <c r="L10" s="52"/>
    </row>
    <row r="11" spans="2:12" ht="12.75">
      <c r="B11" s="47"/>
      <c r="C11" s="35"/>
      <c r="D11" s="35"/>
      <c r="E11" s="35"/>
      <c r="F11" s="35"/>
      <c r="G11" s="35"/>
      <c r="H11" s="35"/>
      <c r="I11" s="35"/>
      <c r="J11" s="35"/>
      <c r="K11" s="35"/>
      <c r="L11" s="52"/>
    </row>
    <row r="12" spans="2:12" ht="12.75">
      <c r="B12" s="47"/>
      <c r="C12" s="35"/>
      <c r="D12" s="35"/>
      <c r="E12" s="35"/>
      <c r="F12" s="35"/>
      <c r="G12" s="35"/>
      <c r="H12" s="35"/>
      <c r="I12" s="35"/>
      <c r="J12" s="35"/>
      <c r="K12" s="35"/>
      <c r="L12" s="52"/>
    </row>
    <row r="13" spans="2:12" ht="12.75">
      <c r="B13" s="47"/>
      <c r="C13" s="35"/>
      <c r="D13" s="35"/>
      <c r="E13" s="35"/>
      <c r="F13" s="35"/>
      <c r="G13" s="35"/>
      <c r="H13" s="35"/>
      <c r="I13" s="35"/>
      <c r="J13" s="35"/>
      <c r="K13" s="35"/>
      <c r="L13" s="52"/>
    </row>
    <row r="14" spans="2:12" ht="12.75">
      <c r="B14" s="47"/>
      <c r="C14" s="35"/>
      <c r="D14" s="35"/>
      <c r="E14" s="35"/>
      <c r="F14" s="35"/>
      <c r="G14" s="35"/>
      <c r="H14" s="35"/>
      <c r="I14" s="35"/>
      <c r="J14" s="35"/>
      <c r="K14" s="35"/>
      <c r="L14" s="52"/>
    </row>
    <row r="15" spans="2:12" ht="12.75">
      <c r="B15" s="47"/>
      <c r="C15" s="35"/>
      <c r="D15" s="35"/>
      <c r="E15" s="35"/>
      <c r="F15" s="35"/>
      <c r="G15" s="35"/>
      <c r="H15" s="35"/>
      <c r="I15" s="35"/>
      <c r="J15" s="35"/>
      <c r="K15" s="35"/>
      <c r="L15" s="52"/>
    </row>
    <row r="16" spans="2:12" ht="15">
      <c r="B16" s="47"/>
      <c r="C16" s="56" t="s">
        <v>11</v>
      </c>
      <c r="D16" s="35"/>
      <c r="E16" s="35"/>
      <c r="F16" s="49"/>
      <c r="G16" s="57" t="s">
        <v>268</v>
      </c>
      <c r="H16" s="49"/>
      <c r="I16" s="49"/>
      <c r="J16" s="49"/>
      <c r="K16" s="49"/>
      <c r="L16" s="52"/>
    </row>
    <row r="17" spans="2:12" ht="12.75">
      <c r="B17" s="47"/>
      <c r="C17" s="35"/>
      <c r="D17" s="35"/>
      <c r="E17" s="35"/>
      <c r="F17" s="35"/>
      <c r="G17" s="35"/>
      <c r="H17" s="35"/>
      <c r="I17" s="35"/>
      <c r="J17" s="35"/>
      <c r="K17" s="35"/>
      <c r="L17" s="52"/>
    </row>
    <row r="18" spans="2:12" ht="15">
      <c r="B18" s="47"/>
      <c r="C18" s="35"/>
      <c r="D18" s="35"/>
      <c r="E18" s="35"/>
      <c r="F18" s="35"/>
      <c r="G18" s="58" t="s">
        <v>12</v>
      </c>
      <c r="H18" s="35"/>
      <c r="I18" s="35"/>
      <c r="J18" s="35"/>
      <c r="K18" s="35"/>
      <c r="L18" s="52"/>
    </row>
    <row r="19" spans="2:12" ht="12.75">
      <c r="B19" s="47"/>
      <c r="C19" s="35"/>
      <c r="D19" s="35"/>
      <c r="E19" s="35"/>
      <c r="F19" s="35"/>
      <c r="G19" s="35"/>
      <c r="H19" s="35"/>
      <c r="I19" s="35"/>
      <c r="J19" s="35"/>
      <c r="K19" s="35"/>
      <c r="L19" s="52"/>
    </row>
    <row r="20" spans="2:12" ht="12.75">
      <c r="B20" s="47"/>
      <c r="C20" s="35"/>
      <c r="D20" s="35"/>
      <c r="E20" s="35"/>
      <c r="F20" s="35"/>
      <c r="G20" s="35"/>
      <c r="H20" s="35"/>
      <c r="I20" s="35"/>
      <c r="J20" s="35"/>
      <c r="K20" s="35"/>
      <c r="L20" s="52"/>
    </row>
    <row r="21" spans="2:12" ht="12.75">
      <c r="B21" s="47"/>
      <c r="C21" s="35"/>
      <c r="D21" s="35"/>
      <c r="E21" s="35"/>
      <c r="F21" s="35"/>
      <c r="G21" s="35"/>
      <c r="H21" s="35"/>
      <c r="I21" s="35"/>
      <c r="J21" s="35"/>
      <c r="K21" s="35"/>
      <c r="L21" s="52"/>
    </row>
    <row r="22" spans="2:12" ht="12.75">
      <c r="B22" s="47"/>
      <c r="C22" s="35"/>
      <c r="D22" s="35"/>
      <c r="E22" s="35"/>
      <c r="F22" s="35"/>
      <c r="G22" s="35"/>
      <c r="H22" s="35"/>
      <c r="I22" s="35"/>
      <c r="J22" s="35"/>
      <c r="K22" s="35"/>
      <c r="L22" s="52"/>
    </row>
    <row r="23" spans="2:12" ht="12.75">
      <c r="B23" s="47"/>
      <c r="C23" s="35"/>
      <c r="D23" s="35"/>
      <c r="E23" s="35"/>
      <c r="F23" s="35"/>
      <c r="G23" s="35"/>
      <c r="H23" s="35"/>
      <c r="I23" s="35"/>
      <c r="J23" s="35"/>
      <c r="K23" s="35"/>
      <c r="L23" s="52"/>
    </row>
    <row r="24" spans="2:12" ht="12.75">
      <c r="B24" s="47"/>
      <c r="C24" s="35"/>
      <c r="D24" s="35"/>
      <c r="E24" s="35"/>
      <c r="F24" s="35"/>
      <c r="G24" s="35"/>
      <c r="H24" s="35"/>
      <c r="I24" s="35"/>
      <c r="J24" s="35"/>
      <c r="K24" s="35"/>
      <c r="L24" s="52"/>
    </row>
    <row r="25" spans="1:12" ht="19.5">
      <c r="A25" s="59"/>
      <c r="B25" s="47"/>
      <c r="C25" s="35"/>
      <c r="D25" s="35"/>
      <c r="E25" s="35"/>
      <c r="F25" s="35"/>
      <c r="G25" s="35"/>
      <c r="H25" s="35"/>
      <c r="I25" s="35"/>
      <c r="J25" s="35"/>
      <c r="K25" s="35"/>
      <c r="L25" s="52"/>
    </row>
    <row r="26" spans="2:12" ht="15.75" thickBot="1">
      <c r="B26" s="47"/>
      <c r="C26" s="60" t="s">
        <v>13</v>
      </c>
      <c r="D26" s="35"/>
      <c r="E26" s="35"/>
      <c r="F26" s="142" t="s">
        <v>269</v>
      </c>
      <c r="G26" s="142"/>
      <c r="H26" s="142"/>
      <c r="I26" s="142"/>
      <c r="J26" s="35"/>
      <c r="K26" s="35"/>
      <c r="L26" s="52"/>
    </row>
    <row r="27" spans="2:12" ht="15.75" thickBot="1">
      <c r="B27" s="47"/>
      <c r="C27" s="35"/>
      <c r="D27" s="35"/>
      <c r="E27" s="35"/>
      <c r="F27" s="143" t="s">
        <v>274</v>
      </c>
      <c r="G27" s="143"/>
      <c r="H27" s="143"/>
      <c r="I27" s="143"/>
      <c r="J27" s="35"/>
      <c r="K27" s="35"/>
      <c r="L27" s="52"/>
    </row>
    <row r="28" spans="2:12" ht="12.75">
      <c r="B28" s="47"/>
      <c r="C28" s="35"/>
      <c r="D28" s="35"/>
      <c r="E28" s="35"/>
      <c r="F28" s="35"/>
      <c r="G28" s="35"/>
      <c r="H28" s="35"/>
      <c r="I28" s="35"/>
      <c r="J28" s="35"/>
      <c r="K28" s="35"/>
      <c r="L28" s="52"/>
    </row>
    <row r="29" spans="2:12" ht="12.75">
      <c r="B29" s="47"/>
      <c r="C29" s="35"/>
      <c r="D29" s="35"/>
      <c r="E29" s="35"/>
      <c r="F29" s="35"/>
      <c r="G29" s="35"/>
      <c r="H29" s="35"/>
      <c r="I29" s="35"/>
      <c r="J29" s="35"/>
      <c r="K29" s="35"/>
      <c r="L29" s="52"/>
    </row>
    <row r="30" spans="2:12" ht="12.75">
      <c r="B30" s="47"/>
      <c r="C30" s="35"/>
      <c r="D30" s="35"/>
      <c r="E30" s="35"/>
      <c r="F30" s="35"/>
      <c r="G30" s="35"/>
      <c r="H30" s="35"/>
      <c r="I30" s="35"/>
      <c r="J30" s="35"/>
      <c r="K30" s="35"/>
      <c r="L30" s="52"/>
    </row>
    <row r="31" spans="2:12" ht="12.75">
      <c r="B31" s="47"/>
      <c r="C31" s="35"/>
      <c r="D31" s="35"/>
      <c r="E31" s="35"/>
      <c r="F31" s="35"/>
      <c r="G31" s="35"/>
      <c r="H31" s="35"/>
      <c r="I31" s="35"/>
      <c r="J31" s="35"/>
      <c r="K31" s="35"/>
      <c r="L31" s="52"/>
    </row>
    <row r="32" spans="2:12" ht="12.75">
      <c r="B32" s="47"/>
      <c r="C32" s="35"/>
      <c r="D32" s="35"/>
      <c r="E32" s="35"/>
      <c r="F32" s="35"/>
      <c r="G32" s="35"/>
      <c r="H32" s="35"/>
      <c r="I32" s="35"/>
      <c r="J32" s="35"/>
      <c r="K32" s="35"/>
      <c r="L32" s="52"/>
    </row>
    <row r="33" spans="2:12" ht="12.75">
      <c r="B33" s="47"/>
      <c r="C33" s="35"/>
      <c r="D33" s="35"/>
      <c r="E33" s="35"/>
      <c r="F33" s="35"/>
      <c r="G33" s="35"/>
      <c r="H33" s="35"/>
      <c r="I33" s="35"/>
      <c r="J33" s="35"/>
      <c r="K33" s="35"/>
      <c r="L33" s="52"/>
    </row>
    <row r="34" spans="2:12" ht="12.75">
      <c r="B34" s="47"/>
      <c r="C34" s="35"/>
      <c r="D34" s="35"/>
      <c r="E34" s="35"/>
      <c r="F34" s="35"/>
      <c r="G34" s="35"/>
      <c r="H34" s="35"/>
      <c r="I34" s="35"/>
      <c r="J34" s="35"/>
      <c r="K34" s="35"/>
      <c r="L34" s="52"/>
    </row>
    <row r="35" spans="2:12" ht="12.75">
      <c r="B35" s="47"/>
      <c r="C35" s="35"/>
      <c r="D35" s="35"/>
      <c r="E35" s="35"/>
      <c r="F35" s="35"/>
      <c r="G35" s="35"/>
      <c r="H35" s="35"/>
      <c r="I35" s="35"/>
      <c r="J35" s="35"/>
      <c r="K35" s="35"/>
      <c r="L35" s="52"/>
    </row>
    <row r="36" spans="2:12" ht="12.75">
      <c r="B36" s="47"/>
      <c r="C36" s="35"/>
      <c r="D36" s="35"/>
      <c r="E36" s="35"/>
      <c r="F36" s="35"/>
      <c r="G36" s="35"/>
      <c r="H36" s="35"/>
      <c r="I36" s="35"/>
      <c r="J36" s="35"/>
      <c r="K36" s="35"/>
      <c r="L36" s="52"/>
    </row>
    <row r="37" spans="2:12" ht="12.75">
      <c r="B37" s="47"/>
      <c r="C37" s="35"/>
      <c r="D37" s="35"/>
      <c r="E37" s="35"/>
      <c r="F37" s="35"/>
      <c r="G37" s="35"/>
      <c r="H37" s="35"/>
      <c r="I37" s="35"/>
      <c r="J37" s="35"/>
      <c r="K37" s="35"/>
      <c r="L37" s="52"/>
    </row>
    <row r="38" spans="2:12" ht="12.75">
      <c r="B38" s="47"/>
      <c r="C38" s="44"/>
      <c r="D38" s="45"/>
      <c r="E38" s="45"/>
      <c r="F38" s="45"/>
      <c r="G38" s="45"/>
      <c r="H38" s="45"/>
      <c r="I38" s="45"/>
      <c r="J38" s="46"/>
      <c r="K38" s="35"/>
      <c r="L38" s="52"/>
    </row>
    <row r="39" spans="2:12" ht="15">
      <c r="B39" s="47"/>
      <c r="C39" s="47"/>
      <c r="D39" s="35"/>
      <c r="E39" s="35"/>
      <c r="F39" s="35"/>
      <c r="G39" s="58" t="s">
        <v>14</v>
      </c>
      <c r="H39" s="35"/>
      <c r="I39" s="35"/>
      <c r="J39" s="52"/>
      <c r="K39" s="35"/>
      <c r="L39" s="52"/>
    </row>
    <row r="40" spans="2:12" ht="15">
      <c r="B40" s="47"/>
      <c r="C40" s="47"/>
      <c r="D40" s="35"/>
      <c r="E40" s="35"/>
      <c r="F40" s="35"/>
      <c r="G40" s="58" t="s">
        <v>15</v>
      </c>
      <c r="H40" s="35"/>
      <c r="I40" s="35"/>
      <c r="J40" s="52"/>
      <c r="K40" s="35"/>
      <c r="L40" s="52"/>
    </row>
    <row r="41" spans="2:12" ht="12.75">
      <c r="B41" s="47"/>
      <c r="C41" s="47"/>
      <c r="D41" s="35"/>
      <c r="E41" s="35"/>
      <c r="F41" s="35"/>
      <c r="G41" s="35"/>
      <c r="H41" s="35"/>
      <c r="I41" s="35"/>
      <c r="J41" s="52"/>
      <c r="K41" s="35"/>
      <c r="L41" s="52"/>
    </row>
    <row r="42" spans="2:12" ht="15">
      <c r="B42" s="47"/>
      <c r="C42" s="47" t="s">
        <v>16</v>
      </c>
      <c r="E42" s="57" t="s">
        <v>281</v>
      </c>
      <c r="F42" s="49"/>
      <c r="G42" s="34" t="s">
        <v>17</v>
      </c>
      <c r="H42" s="57" t="s">
        <v>282</v>
      </c>
      <c r="I42" s="49"/>
      <c r="J42" s="52"/>
      <c r="K42" s="35"/>
      <c r="L42" s="52"/>
    </row>
    <row r="43" spans="2:12" ht="15">
      <c r="B43" s="47"/>
      <c r="C43" s="47" t="s">
        <v>18</v>
      </c>
      <c r="D43" s="35"/>
      <c r="E43" s="49"/>
      <c r="F43" s="61"/>
      <c r="G43" s="49" t="s">
        <v>283</v>
      </c>
      <c r="H43" s="49"/>
      <c r="I43" s="49"/>
      <c r="J43" s="52"/>
      <c r="K43" s="35"/>
      <c r="L43" s="52"/>
    </row>
    <row r="44" spans="2:12" ht="15">
      <c r="B44" s="47"/>
      <c r="C44" s="47" t="s">
        <v>19</v>
      </c>
      <c r="D44" s="35"/>
      <c r="E44" s="53"/>
      <c r="F44" s="55"/>
      <c r="G44" s="53"/>
      <c r="H44" s="55"/>
      <c r="I44" s="53"/>
      <c r="J44" s="52"/>
      <c r="K44" s="35"/>
      <c r="L44" s="52"/>
    </row>
    <row r="45" spans="2:12" ht="15">
      <c r="B45" s="47"/>
      <c r="C45" s="47"/>
      <c r="D45" s="35"/>
      <c r="E45" s="35"/>
      <c r="F45" s="34" t="s">
        <v>20</v>
      </c>
      <c r="G45" s="54"/>
      <c r="H45" s="53"/>
      <c r="I45" s="53"/>
      <c r="J45" s="52"/>
      <c r="K45" s="35"/>
      <c r="L45" s="52"/>
    </row>
    <row r="46" spans="2:12" ht="12.75">
      <c r="B46" s="47"/>
      <c r="C46" s="47" t="s">
        <v>21</v>
      </c>
      <c r="D46" s="35"/>
      <c r="E46" s="140"/>
      <c r="F46" s="140"/>
      <c r="G46" s="140"/>
      <c r="H46" s="140"/>
      <c r="I46" s="49"/>
      <c r="J46" s="52"/>
      <c r="K46" s="35"/>
      <c r="L46" s="52"/>
    </row>
    <row r="47" spans="2:12" ht="12.75">
      <c r="B47" s="47"/>
      <c r="C47" s="62"/>
      <c r="D47" s="49"/>
      <c r="E47" s="49"/>
      <c r="F47" s="49"/>
      <c r="G47" s="49"/>
      <c r="H47" s="49"/>
      <c r="I47" s="49"/>
      <c r="J47" s="63"/>
      <c r="K47" s="35"/>
      <c r="L47" s="52"/>
    </row>
    <row r="48" spans="2:12" ht="12.75">
      <c r="B48" s="47"/>
      <c r="C48" s="35"/>
      <c r="D48" s="35"/>
      <c r="E48" s="35"/>
      <c r="F48" s="35"/>
      <c r="G48" s="35"/>
      <c r="H48" s="35"/>
      <c r="I48" s="35"/>
      <c r="J48" s="35"/>
      <c r="K48" s="35"/>
      <c r="L48" s="52"/>
    </row>
    <row r="49" spans="2:12" ht="12.75">
      <c r="B49" s="62"/>
      <c r="C49" s="49"/>
      <c r="D49" s="49"/>
      <c r="E49" s="49"/>
      <c r="F49" s="49"/>
      <c r="G49" s="49"/>
      <c r="H49" s="49"/>
      <c r="I49" s="49"/>
      <c r="J49" s="49"/>
      <c r="K49" s="49"/>
      <c r="L49" s="63"/>
    </row>
  </sheetData>
  <sheetProtection/>
  <mergeCells count="5">
    <mergeCell ref="E46:H46"/>
    <mergeCell ref="F9:I9"/>
    <mergeCell ref="F10:I10"/>
    <mergeCell ref="F26:I26"/>
    <mergeCell ref="F27:I27"/>
  </mergeCells>
  <printOptions/>
  <pageMargins left="0.75" right="0.75" top="1" bottom="1" header="0.5" footer="0.5"/>
  <pageSetup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____5">
    <tabColor indexed="16"/>
  </sheetPr>
  <dimension ref="A1:G49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.7109375" style="117" customWidth="1"/>
    <col min="2" max="2" width="2.7109375" style="117" customWidth="1"/>
    <col min="3" max="3" width="4.00390625" style="117" customWidth="1"/>
    <col min="4" max="4" width="40.57421875" style="101" customWidth="1"/>
    <col min="5" max="5" width="8.28125" style="101" bestFit="1" customWidth="1"/>
    <col min="6" max="7" width="15.7109375" style="118" customWidth="1"/>
    <col min="8" max="8" width="7.00390625" style="101" customWidth="1"/>
    <col min="9" max="16384" width="9.140625" style="101" customWidth="1"/>
  </cols>
  <sheetData>
    <row r="1" spans="1:7" s="99" customFormat="1" ht="18" customHeight="1">
      <c r="A1" s="147" t="s">
        <v>284</v>
      </c>
      <c r="B1" s="148"/>
      <c r="C1" s="148"/>
      <c r="D1" s="148"/>
      <c r="E1" s="148"/>
      <c r="F1" s="148"/>
      <c r="G1" s="148"/>
    </row>
    <row r="3" spans="1:7" ht="18.75" customHeight="1">
      <c r="A3" s="149" t="s">
        <v>4</v>
      </c>
      <c r="B3" s="151" t="s">
        <v>113</v>
      </c>
      <c r="C3" s="152"/>
      <c r="D3" s="153"/>
      <c r="E3" s="149" t="s">
        <v>24</v>
      </c>
      <c r="F3" s="100" t="s">
        <v>88</v>
      </c>
      <c r="G3" s="100" t="s">
        <v>88</v>
      </c>
    </row>
    <row r="4" spans="1:7" ht="18" customHeight="1">
      <c r="A4" s="150"/>
      <c r="B4" s="154"/>
      <c r="C4" s="155"/>
      <c r="D4" s="156"/>
      <c r="E4" s="150"/>
      <c r="F4" s="104" t="s">
        <v>89</v>
      </c>
      <c r="G4" s="105" t="s">
        <v>114</v>
      </c>
    </row>
    <row r="5" spans="1:7" s="99" customFormat="1" ht="19.5" customHeight="1">
      <c r="A5" s="102" t="s">
        <v>5</v>
      </c>
      <c r="B5" s="144" t="s">
        <v>115</v>
      </c>
      <c r="C5" s="145"/>
      <c r="D5" s="146"/>
      <c r="E5" s="102"/>
      <c r="F5" s="65"/>
      <c r="G5" s="65"/>
    </row>
    <row r="6" spans="1:7" s="99" customFormat="1" ht="15" customHeight="1">
      <c r="A6" s="108"/>
      <c r="B6" s="106">
        <v>1</v>
      </c>
      <c r="C6" s="109" t="s">
        <v>116</v>
      </c>
      <c r="D6" s="110"/>
      <c r="E6" s="111" t="s">
        <v>221</v>
      </c>
      <c r="F6" s="65">
        <f>F7+F8</f>
        <v>707908</v>
      </c>
      <c r="G6" s="65">
        <v>75593</v>
      </c>
    </row>
    <row r="7" spans="1:7" s="99" customFormat="1" ht="15" customHeight="1">
      <c r="A7" s="108"/>
      <c r="B7" s="106"/>
      <c r="C7" s="107" t="s">
        <v>117</v>
      </c>
      <c r="D7" s="112" t="s">
        <v>118</v>
      </c>
      <c r="E7" s="111"/>
      <c r="F7" s="65">
        <v>707908</v>
      </c>
      <c r="G7" s="65">
        <v>75593</v>
      </c>
    </row>
    <row r="8" spans="1:7" s="99" customFormat="1" ht="15" customHeight="1">
      <c r="A8" s="108"/>
      <c r="B8" s="106"/>
      <c r="C8" s="107" t="s">
        <v>119</v>
      </c>
      <c r="D8" s="112" t="s">
        <v>120</v>
      </c>
      <c r="E8" s="111"/>
      <c r="F8" s="65"/>
      <c r="G8" s="65"/>
    </row>
    <row r="9" spans="1:7" s="99" customFormat="1" ht="15" customHeight="1">
      <c r="A9" s="108"/>
      <c r="B9" s="106">
        <v>2</v>
      </c>
      <c r="C9" s="109" t="s">
        <v>121</v>
      </c>
      <c r="D9" s="110"/>
      <c r="E9" s="111"/>
      <c r="F9" s="65"/>
      <c r="G9" s="65"/>
    </row>
    <row r="10" spans="1:7" s="99" customFormat="1" ht="15" customHeight="1">
      <c r="A10" s="108"/>
      <c r="B10" s="106"/>
      <c r="C10" s="107" t="s">
        <v>117</v>
      </c>
      <c r="D10" s="112" t="s">
        <v>122</v>
      </c>
      <c r="E10" s="111"/>
      <c r="F10" s="65"/>
      <c r="G10" s="65"/>
    </row>
    <row r="11" spans="1:7" s="99" customFormat="1" ht="15" customHeight="1">
      <c r="A11" s="108"/>
      <c r="B11" s="106"/>
      <c r="C11" s="107" t="s">
        <v>119</v>
      </c>
      <c r="D11" s="112" t="s">
        <v>123</v>
      </c>
      <c r="E11" s="111"/>
      <c r="F11" s="65"/>
      <c r="G11" s="65"/>
    </row>
    <row r="12" spans="1:7" s="99" customFormat="1" ht="15" customHeight="1">
      <c r="A12" s="108"/>
      <c r="B12" s="106">
        <v>3</v>
      </c>
      <c r="C12" s="109" t="s">
        <v>124</v>
      </c>
      <c r="D12" s="110"/>
      <c r="E12" s="111" t="s">
        <v>222</v>
      </c>
      <c r="F12" s="65">
        <f>F15+F16+F13</f>
        <v>12887888</v>
      </c>
      <c r="G12" s="65">
        <v>12031813</v>
      </c>
    </row>
    <row r="13" spans="1:7" s="99" customFormat="1" ht="15" customHeight="1">
      <c r="A13" s="108"/>
      <c r="B13" s="106"/>
      <c r="C13" s="107" t="s">
        <v>117</v>
      </c>
      <c r="D13" s="112" t="s">
        <v>125</v>
      </c>
      <c r="E13" s="111"/>
      <c r="F13" s="65">
        <v>1089918</v>
      </c>
      <c r="G13" s="65">
        <v>967100</v>
      </c>
    </row>
    <row r="14" spans="1:7" s="99" customFormat="1" ht="15" customHeight="1">
      <c r="A14" s="108"/>
      <c r="B14" s="106"/>
      <c r="C14" s="107" t="s">
        <v>119</v>
      </c>
      <c r="D14" s="112" t="s">
        <v>126</v>
      </c>
      <c r="E14" s="111"/>
      <c r="F14" s="65"/>
      <c r="G14" s="65"/>
    </row>
    <row r="15" spans="1:7" s="99" customFormat="1" ht="15" customHeight="1">
      <c r="A15" s="108"/>
      <c r="B15" s="106"/>
      <c r="C15" s="107" t="s">
        <v>127</v>
      </c>
      <c r="D15" s="112" t="s">
        <v>128</v>
      </c>
      <c r="E15" s="111"/>
      <c r="F15" s="65"/>
      <c r="G15" s="65"/>
    </row>
    <row r="16" spans="1:7" s="99" customFormat="1" ht="15" customHeight="1">
      <c r="A16" s="108"/>
      <c r="B16" s="106"/>
      <c r="C16" s="107" t="s">
        <v>129</v>
      </c>
      <c r="D16" s="112" t="s">
        <v>130</v>
      </c>
      <c r="E16" s="111"/>
      <c r="F16" s="65">
        <v>11797970</v>
      </c>
      <c r="G16" s="65">
        <v>11064713</v>
      </c>
    </row>
    <row r="17" spans="1:7" s="99" customFormat="1" ht="15" customHeight="1">
      <c r="A17" s="108"/>
      <c r="B17" s="106"/>
      <c r="C17" s="107" t="s">
        <v>131</v>
      </c>
      <c r="D17" s="112" t="s">
        <v>132</v>
      </c>
      <c r="E17" s="111"/>
      <c r="F17" s="65"/>
      <c r="G17" s="65"/>
    </row>
    <row r="18" spans="1:7" s="99" customFormat="1" ht="15" customHeight="1">
      <c r="A18" s="108"/>
      <c r="B18" s="106">
        <v>4</v>
      </c>
      <c r="C18" s="109" t="s">
        <v>22</v>
      </c>
      <c r="D18" s="110"/>
      <c r="E18" s="111" t="s">
        <v>223</v>
      </c>
      <c r="F18" s="65">
        <f>F22+F23</f>
        <v>73085091</v>
      </c>
      <c r="G18" s="65">
        <v>60917556</v>
      </c>
    </row>
    <row r="19" spans="1:7" s="99" customFormat="1" ht="15" customHeight="1">
      <c r="A19" s="108"/>
      <c r="B19" s="106"/>
      <c r="C19" s="107" t="s">
        <v>117</v>
      </c>
      <c r="D19" s="112" t="s">
        <v>133</v>
      </c>
      <c r="E19" s="111"/>
      <c r="F19" s="65"/>
      <c r="G19" s="65"/>
    </row>
    <row r="20" spans="1:7" s="99" customFormat="1" ht="15" customHeight="1">
      <c r="A20" s="108"/>
      <c r="B20" s="106"/>
      <c r="C20" s="107" t="s">
        <v>119</v>
      </c>
      <c r="D20" s="112" t="s">
        <v>134</v>
      </c>
      <c r="E20" s="111"/>
      <c r="F20" s="65"/>
      <c r="G20" s="65"/>
    </row>
    <row r="21" spans="1:7" s="99" customFormat="1" ht="15" customHeight="1">
      <c r="A21" s="108"/>
      <c r="B21" s="106"/>
      <c r="C21" s="107" t="s">
        <v>127</v>
      </c>
      <c r="D21" s="112" t="s">
        <v>135</v>
      </c>
      <c r="E21" s="111"/>
      <c r="F21" s="65"/>
      <c r="G21" s="65"/>
    </row>
    <row r="22" spans="1:7" s="99" customFormat="1" ht="15" customHeight="1">
      <c r="A22" s="108"/>
      <c r="B22" s="106"/>
      <c r="C22" s="107" t="s">
        <v>129</v>
      </c>
      <c r="D22" s="112" t="s">
        <v>136</v>
      </c>
      <c r="E22" s="111"/>
      <c r="F22" s="65">
        <f>12861524+60223567</f>
        <v>73085091</v>
      </c>
      <c r="G22" s="65">
        <v>60469892</v>
      </c>
    </row>
    <row r="23" spans="1:7" s="99" customFormat="1" ht="15" customHeight="1">
      <c r="A23" s="108"/>
      <c r="B23" s="106"/>
      <c r="C23" s="107" t="s">
        <v>131</v>
      </c>
      <c r="D23" s="112" t="s">
        <v>137</v>
      </c>
      <c r="E23" s="111"/>
      <c r="F23" s="65">
        <v>0</v>
      </c>
      <c r="G23" s="65">
        <v>447664</v>
      </c>
    </row>
    <row r="24" spans="1:7" s="99" customFormat="1" ht="15" customHeight="1">
      <c r="A24" s="108"/>
      <c r="B24" s="106">
        <v>5</v>
      </c>
      <c r="C24" s="109" t="s">
        <v>138</v>
      </c>
      <c r="D24" s="110"/>
      <c r="E24" s="111"/>
      <c r="F24" s="65"/>
      <c r="G24" s="65"/>
    </row>
    <row r="25" spans="1:7" s="99" customFormat="1" ht="15" customHeight="1">
      <c r="A25" s="108"/>
      <c r="B25" s="106">
        <v>6</v>
      </c>
      <c r="C25" s="109" t="s">
        <v>139</v>
      </c>
      <c r="D25" s="110"/>
      <c r="E25" s="111"/>
      <c r="F25" s="65"/>
      <c r="G25" s="65"/>
    </row>
    <row r="26" spans="1:7" s="99" customFormat="1" ht="15" customHeight="1">
      <c r="A26" s="108"/>
      <c r="B26" s="106">
        <v>7</v>
      </c>
      <c r="C26" s="109" t="s">
        <v>140</v>
      </c>
      <c r="D26" s="110"/>
      <c r="E26" s="111"/>
      <c r="F26" s="65"/>
      <c r="G26" s="65"/>
    </row>
    <row r="27" spans="1:7" s="99" customFormat="1" ht="15" customHeight="1">
      <c r="A27" s="108"/>
      <c r="B27" s="106"/>
      <c r="C27" s="107" t="s">
        <v>117</v>
      </c>
      <c r="D27" s="110" t="s">
        <v>81</v>
      </c>
      <c r="E27" s="111"/>
      <c r="F27" s="65"/>
      <c r="G27" s="65"/>
    </row>
    <row r="28" spans="1:7" s="99" customFormat="1" ht="15" customHeight="1">
      <c r="A28" s="108"/>
      <c r="B28" s="106"/>
      <c r="C28" s="107" t="s">
        <v>119</v>
      </c>
      <c r="D28" s="110" t="s">
        <v>141</v>
      </c>
      <c r="E28" s="111"/>
      <c r="F28" s="65"/>
      <c r="G28" s="65"/>
    </row>
    <row r="29" spans="1:7" s="99" customFormat="1" ht="19.5" customHeight="1">
      <c r="A29" s="108" t="s">
        <v>6</v>
      </c>
      <c r="B29" s="144" t="s">
        <v>142</v>
      </c>
      <c r="C29" s="145"/>
      <c r="D29" s="146"/>
      <c r="E29" s="111"/>
      <c r="F29" s="65"/>
      <c r="G29" s="65"/>
    </row>
    <row r="30" spans="1:7" s="99" customFormat="1" ht="15" customHeight="1">
      <c r="A30" s="108"/>
      <c r="B30" s="106">
        <v>1</v>
      </c>
      <c r="C30" s="109" t="s">
        <v>143</v>
      </c>
      <c r="D30" s="110"/>
      <c r="E30" s="111" t="s">
        <v>224</v>
      </c>
      <c r="F30" s="65"/>
      <c r="G30" s="65"/>
    </row>
    <row r="31" spans="1:7" s="99" customFormat="1" ht="15" customHeight="1">
      <c r="A31" s="108"/>
      <c r="B31" s="106"/>
      <c r="C31" s="107" t="s">
        <v>144</v>
      </c>
      <c r="D31" s="112" t="s">
        <v>145</v>
      </c>
      <c r="E31" s="111"/>
      <c r="F31" s="65"/>
      <c r="G31" s="65"/>
    </row>
    <row r="32" spans="1:7" s="99" customFormat="1" ht="15" customHeight="1">
      <c r="A32" s="108"/>
      <c r="B32" s="106"/>
      <c r="C32" s="107" t="s">
        <v>119</v>
      </c>
      <c r="D32" s="112" t="s">
        <v>146</v>
      </c>
      <c r="E32" s="111"/>
      <c r="F32" s="65"/>
      <c r="G32" s="65"/>
    </row>
    <row r="33" spans="1:7" s="99" customFormat="1" ht="15" customHeight="1">
      <c r="A33" s="108"/>
      <c r="B33" s="106"/>
      <c r="C33" s="107" t="s">
        <v>127</v>
      </c>
      <c r="D33" s="112" t="s">
        <v>147</v>
      </c>
      <c r="E33" s="111"/>
      <c r="F33" s="65"/>
      <c r="G33" s="65"/>
    </row>
    <row r="34" spans="1:7" s="99" customFormat="1" ht="15" customHeight="1">
      <c r="A34" s="108"/>
      <c r="B34" s="106"/>
      <c r="C34" s="107" t="s">
        <v>129</v>
      </c>
      <c r="D34" s="112" t="s">
        <v>148</v>
      </c>
      <c r="E34" s="111"/>
      <c r="F34" s="65"/>
      <c r="G34" s="65"/>
    </row>
    <row r="35" spans="1:7" s="99" customFormat="1" ht="15" customHeight="1">
      <c r="A35" s="108"/>
      <c r="B35" s="106">
        <v>2</v>
      </c>
      <c r="C35" s="109" t="s">
        <v>149</v>
      </c>
      <c r="D35" s="110"/>
      <c r="E35" s="111" t="s">
        <v>225</v>
      </c>
      <c r="F35" s="65">
        <f>F38+F39</f>
        <v>13608414</v>
      </c>
      <c r="G35" s="65">
        <v>13193904</v>
      </c>
    </row>
    <row r="36" spans="1:7" s="99" customFormat="1" ht="15" customHeight="1">
      <c r="A36" s="108"/>
      <c r="B36" s="106"/>
      <c r="C36" s="107" t="s">
        <v>117</v>
      </c>
      <c r="D36" s="112" t="s">
        <v>150</v>
      </c>
      <c r="E36" s="111"/>
      <c r="F36" s="65"/>
      <c r="G36" s="65"/>
    </row>
    <row r="37" spans="1:7" s="99" customFormat="1" ht="15" customHeight="1">
      <c r="A37" s="108"/>
      <c r="B37" s="106"/>
      <c r="C37" s="107" t="s">
        <v>119</v>
      </c>
      <c r="D37" s="112" t="s">
        <v>151</v>
      </c>
      <c r="E37" s="111"/>
      <c r="F37" s="65"/>
      <c r="G37" s="65"/>
    </row>
    <row r="38" spans="1:7" s="99" customFormat="1" ht="15" customHeight="1">
      <c r="A38" s="108"/>
      <c r="B38" s="106"/>
      <c r="C38" s="107" t="s">
        <v>127</v>
      </c>
      <c r="D38" s="112" t="s">
        <v>195</v>
      </c>
      <c r="E38" s="111"/>
      <c r="F38" s="65">
        <v>9590187</v>
      </c>
      <c r="G38" s="65">
        <v>9590187</v>
      </c>
    </row>
    <row r="39" spans="1:7" s="99" customFormat="1" ht="15" customHeight="1">
      <c r="A39" s="108"/>
      <c r="B39" s="106"/>
      <c r="C39" s="107" t="s">
        <v>129</v>
      </c>
      <c r="D39" s="112" t="s">
        <v>152</v>
      </c>
      <c r="E39" s="111"/>
      <c r="F39" s="65">
        <f>3603717+414510</f>
        <v>4018227</v>
      </c>
      <c r="G39" s="65">
        <v>3603717</v>
      </c>
    </row>
    <row r="40" spans="1:7" s="99" customFormat="1" ht="15" customHeight="1">
      <c r="A40" s="108"/>
      <c r="B40" s="106">
        <v>3</v>
      </c>
      <c r="C40" s="109" t="s">
        <v>153</v>
      </c>
      <c r="D40" s="110"/>
      <c r="E40" s="111"/>
      <c r="F40" s="65"/>
      <c r="G40" s="65"/>
    </row>
    <row r="41" spans="1:7" s="99" customFormat="1" ht="15" customHeight="1">
      <c r="A41" s="108"/>
      <c r="B41" s="106">
        <v>4</v>
      </c>
      <c r="C41" s="109" t="s">
        <v>154</v>
      </c>
      <c r="D41" s="110"/>
      <c r="E41" s="111"/>
      <c r="F41" s="65">
        <f>F42</f>
        <v>0</v>
      </c>
      <c r="G41" s="65">
        <v>0</v>
      </c>
    </row>
    <row r="42" spans="1:7" s="99" customFormat="1" ht="15" customHeight="1">
      <c r="A42" s="108"/>
      <c r="B42" s="106"/>
      <c r="C42" s="107" t="s">
        <v>117</v>
      </c>
      <c r="D42" s="112" t="s">
        <v>155</v>
      </c>
      <c r="E42" s="111"/>
      <c r="F42" s="65"/>
      <c r="G42" s="65"/>
    </row>
    <row r="43" spans="1:7" s="99" customFormat="1" ht="15" customHeight="1">
      <c r="A43" s="108"/>
      <c r="B43" s="106"/>
      <c r="C43" s="107" t="s">
        <v>119</v>
      </c>
      <c r="D43" s="112" t="s">
        <v>156</v>
      </c>
      <c r="E43" s="111"/>
      <c r="F43" s="65">
        <v>0</v>
      </c>
      <c r="G43" s="65">
        <v>0</v>
      </c>
    </row>
    <row r="44" spans="1:7" s="99" customFormat="1" ht="15" customHeight="1">
      <c r="A44" s="108"/>
      <c r="B44" s="106"/>
      <c r="C44" s="107" t="s">
        <v>127</v>
      </c>
      <c r="D44" s="112" t="s">
        <v>157</v>
      </c>
      <c r="E44" s="111"/>
      <c r="F44" s="65"/>
      <c r="G44" s="65"/>
    </row>
    <row r="45" spans="1:7" s="99" customFormat="1" ht="15" customHeight="1">
      <c r="A45" s="108"/>
      <c r="B45" s="106">
        <v>5</v>
      </c>
      <c r="C45" s="109" t="s">
        <v>158</v>
      </c>
      <c r="D45" s="110"/>
      <c r="E45" s="111"/>
      <c r="F45" s="65"/>
      <c r="G45" s="65"/>
    </row>
    <row r="46" spans="1:7" s="99" customFormat="1" ht="15" customHeight="1">
      <c r="A46" s="108"/>
      <c r="B46" s="106">
        <v>6</v>
      </c>
      <c r="C46" s="109" t="s">
        <v>23</v>
      </c>
      <c r="D46" s="110"/>
      <c r="E46" s="111"/>
      <c r="F46" s="65"/>
      <c r="G46" s="65"/>
    </row>
    <row r="47" spans="1:7" s="99" customFormat="1" ht="35.25" customHeight="1">
      <c r="A47" s="113"/>
      <c r="B47" s="144" t="s">
        <v>159</v>
      </c>
      <c r="C47" s="145"/>
      <c r="D47" s="146"/>
      <c r="E47" s="111"/>
      <c r="F47" s="65">
        <f>F35+F18+F12+F6+F42</f>
        <v>100289301</v>
      </c>
      <c r="G47" s="65">
        <v>86218866</v>
      </c>
    </row>
    <row r="48" spans="1:7" s="99" customFormat="1" ht="15.75" customHeight="1">
      <c r="A48" s="114"/>
      <c r="B48" s="114"/>
      <c r="C48" s="114"/>
      <c r="D48" s="114"/>
      <c r="E48" s="115"/>
      <c r="F48" s="116"/>
      <c r="G48" s="116"/>
    </row>
    <row r="49" spans="1:7" s="99" customFormat="1" ht="15.75" customHeight="1">
      <c r="A49" s="114"/>
      <c r="B49" s="114"/>
      <c r="C49" s="114"/>
      <c r="D49" s="114"/>
      <c r="E49" s="115"/>
      <c r="F49" s="116">
        <f>PAS!F42-AKTI!F47</f>
        <v>0</v>
      </c>
      <c r="G49" s="116"/>
    </row>
  </sheetData>
  <sheetProtection/>
  <mergeCells count="7">
    <mergeCell ref="B5:D5"/>
    <mergeCell ref="B29:D29"/>
    <mergeCell ref="B47:D47"/>
    <mergeCell ref="A1:G1"/>
    <mergeCell ref="A3:A4"/>
    <mergeCell ref="B3:D4"/>
    <mergeCell ref="E3:E4"/>
  </mergeCells>
  <printOptions/>
  <pageMargins left="0.75" right="0.75" top="1" bottom="0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____7">
    <tabColor indexed="16"/>
  </sheetPr>
  <dimension ref="A1:G53"/>
  <sheetViews>
    <sheetView zoomScalePageLayoutView="0" workbookViewId="0" topLeftCell="A25">
      <selection activeCell="F44" sqref="F44"/>
    </sheetView>
  </sheetViews>
  <sheetFormatPr defaultColWidth="9.140625" defaultRowHeight="12.75"/>
  <cols>
    <col min="1" max="1" width="3.7109375" style="117" customWidth="1"/>
    <col min="2" max="2" width="2.7109375" style="117" customWidth="1"/>
    <col min="3" max="3" width="4.00390625" style="117" customWidth="1"/>
    <col min="4" max="4" width="40.57421875" style="101" customWidth="1"/>
    <col min="5" max="5" width="8.28125" style="101" customWidth="1"/>
    <col min="6" max="7" width="15.7109375" style="118" customWidth="1"/>
    <col min="8" max="8" width="4.00390625" style="101" customWidth="1"/>
    <col min="9" max="16384" width="9.140625" style="101" customWidth="1"/>
  </cols>
  <sheetData>
    <row r="1" spans="1:7" s="99" customFormat="1" ht="18" customHeight="1">
      <c r="A1" s="148" t="s">
        <v>284</v>
      </c>
      <c r="B1" s="148"/>
      <c r="C1" s="148"/>
      <c r="D1" s="148"/>
      <c r="E1" s="148"/>
      <c r="F1" s="148"/>
      <c r="G1" s="148"/>
    </row>
    <row r="3" spans="1:7" s="99" customFormat="1" ht="15.75" customHeight="1">
      <c r="A3" s="149" t="s">
        <v>4</v>
      </c>
      <c r="B3" s="151" t="s">
        <v>160</v>
      </c>
      <c r="C3" s="152"/>
      <c r="D3" s="153"/>
      <c r="E3" s="149" t="s">
        <v>24</v>
      </c>
      <c r="F3" s="100" t="s">
        <v>88</v>
      </c>
      <c r="G3" s="100" t="s">
        <v>88</v>
      </c>
    </row>
    <row r="4" spans="1:7" s="99" customFormat="1" ht="15.75" customHeight="1">
      <c r="A4" s="150"/>
      <c r="B4" s="154"/>
      <c r="C4" s="155"/>
      <c r="D4" s="156"/>
      <c r="E4" s="150"/>
      <c r="F4" s="104" t="s">
        <v>89</v>
      </c>
      <c r="G4" s="105" t="s">
        <v>110</v>
      </c>
    </row>
    <row r="5" spans="1:7" s="99" customFormat="1" ht="24.75" customHeight="1">
      <c r="A5" s="108" t="s">
        <v>5</v>
      </c>
      <c r="B5" s="144" t="s">
        <v>161</v>
      </c>
      <c r="C5" s="145"/>
      <c r="D5" s="146"/>
      <c r="E5" s="108">
        <v>5</v>
      </c>
      <c r="F5" s="65"/>
      <c r="G5" s="65"/>
    </row>
    <row r="6" spans="1:7" s="99" customFormat="1" ht="15.75" customHeight="1">
      <c r="A6" s="108"/>
      <c r="B6" s="106">
        <v>1</v>
      </c>
      <c r="C6" s="109" t="s">
        <v>31</v>
      </c>
      <c r="D6" s="110"/>
      <c r="E6" s="108"/>
      <c r="F6" s="65"/>
      <c r="G6" s="65"/>
    </row>
    <row r="7" spans="1:7" s="99" customFormat="1" ht="15.75" customHeight="1">
      <c r="A7" s="108"/>
      <c r="B7" s="106">
        <v>2</v>
      </c>
      <c r="C7" s="109" t="s">
        <v>162</v>
      </c>
      <c r="D7" s="110"/>
      <c r="E7" s="108"/>
      <c r="F7" s="65">
        <f>F8</f>
        <v>0</v>
      </c>
      <c r="G7" s="65">
        <v>0</v>
      </c>
    </row>
    <row r="8" spans="1:7" s="99" customFormat="1" ht="15.75" customHeight="1">
      <c r="A8" s="108"/>
      <c r="B8" s="106"/>
      <c r="C8" s="107" t="s">
        <v>117</v>
      </c>
      <c r="D8" s="112" t="s">
        <v>163</v>
      </c>
      <c r="E8" s="108"/>
      <c r="F8" s="65">
        <v>0</v>
      </c>
      <c r="G8" s="65">
        <v>0</v>
      </c>
    </row>
    <row r="9" spans="1:7" s="99" customFormat="1" ht="15.75" customHeight="1">
      <c r="A9" s="108"/>
      <c r="B9" s="106"/>
      <c r="C9" s="107" t="s">
        <v>119</v>
      </c>
      <c r="D9" s="112" t="s">
        <v>164</v>
      </c>
      <c r="E9" s="108"/>
      <c r="F9" s="65"/>
      <c r="G9" s="65"/>
    </row>
    <row r="10" spans="1:7" s="99" customFormat="1" ht="15.75" customHeight="1">
      <c r="A10" s="108"/>
      <c r="B10" s="106">
        <v>3</v>
      </c>
      <c r="C10" s="109" t="s">
        <v>165</v>
      </c>
      <c r="D10" s="110"/>
      <c r="E10" s="111">
        <v>5.1</v>
      </c>
      <c r="F10" s="65">
        <f>F11+F13+F14+F15+F16+F19</f>
        <v>94336196</v>
      </c>
      <c r="G10" s="65">
        <v>80865824</v>
      </c>
    </row>
    <row r="11" spans="1:7" s="99" customFormat="1" ht="15.75" customHeight="1">
      <c r="A11" s="108"/>
      <c r="B11" s="106"/>
      <c r="C11" s="107" t="s">
        <v>117</v>
      </c>
      <c r="D11" s="112" t="s">
        <v>166</v>
      </c>
      <c r="E11" s="108"/>
      <c r="F11" s="65">
        <v>12921318</v>
      </c>
      <c r="G11" s="65">
        <v>19628678</v>
      </c>
    </row>
    <row r="12" spans="1:7" s="99" customFormat="1" ht="15.75" customHeight="1">
      <c r="A12" s="108"/>
      <c r="B12" s="106"/>
      <c r="C12" s="107" t="s">
        <v>119</v>
      </c>
      <c r="D12" s="112" t="s">
        <v>30</v>
      </c>
      <c r="E12" s="108"/>
      <c r="F12" s="65"/>
      <c r="G12" s="65"/>
    </row>
    <row r="13" spans="1:7" s="99" customFormat="1" ht="15.75" customHeight="1">
      <c r="A13" s="108"/>
      <c r="B13" s="106"/>
      <c r="C13" s="107" t="s">
        <v>127</v>
      </c>
      <c r="D13" s="112" t="s">
        <v>167</v>
      </c>
      <c r="E13" s="108"/>
      <c r="F13" s="65">
        <v>52644</v>
      </c>
      <c r="G13" s="65">
        <v>223760</v>
      </c>
    </row>
    <row r="14" spans="1:7" s="99" customFormat="1" ht="15.75" customHeight="1">
      <c r="A14" s="108"/>
      <c r="B14" s="106"/>
      <c r="C14" s="107" t="s">
        <v>129</v>
      </c>
      <c r="D14" s="112" t="s">
        <v>168</v>
      </c>
      <c r="E14" s="108"/>
      <c r="F14" s="65">
        <v>78399</v>
      </c>
      <c r="G14" s="65">
        <v>75330</v>
      </c>
    </row>
    <row r="15" spans="1:7" s="99" customFormat="1" ht="15.75" customHeight="1">
      <c r="A15" s="108"/>
      <c r="B15" s="106"/>
      <c r="C15" s="107" t="s">
        <v>131</v>
      </c>
      <c r="D15" s="112" t="s">
        <v>169</v>
      </c>
      <c r="E15" s="108"/>
      <c r="F15" s="65">
        <v>17100</v>
      </c>
      <c r="G15" s="65">
        <v>16000</v>
      </c>
    </row>
    <row r="16" spans="1:7" s="99" customFormat="1" ht="15.75" customHeight="1">
      <c r="A16" s="108"/>
      <c r="B16" s="106"/>
      <c r="C16" s="107" t="s">
        <v>171</v>
      </c>
      <c r="D16" s="112" t="s">
        <v>170</v>
      </c>
      <c r="E16" s="108"/>
      <c r="F16" s="65">
        <f>393123-382190</f>
        <v>10933</v>
      </c>
      <c r="G16" s="65">
        <v>25290</v>
      </c>
    </row>
    <row r="17" spans="1:7" s="99" customFormat="1" ht="15.75" customHeight="1">
      <c r="A17" s="108"/>
      <c r="B17" s="106"/>
      <c r="C17" s="107" t="s">
        <v>173</v>
      </c>
      <c r="D17" s="112" t="s">
        <v>172</v>
      </c>
      <c r="E17" s="108"/>
      <c r="F17" s="65"/>
      <c r="G17" s="65"/>
    </row>
    <row r="18" spans="1:7" s="99" customFormat="1" ht="15.75" customHeight="1">
      <c r="A18" s="108"/>
      <c r="B18" s="106"/>
      <c r="C18" s="107" t="s">
        <v>175</v>
      </c>
      <c r="D18" s="112" t="s">
        <v>174</v>
      </c>
      <c r="E18" s="108"/>
      <c r="F18" s="65"/>
      <c r="G18" s="65"/>
    </row>
    <row r="19" spans="1:7" s="99" customFormat="1" ht="15.75" customHeight="1">
      <c r="A19" s="108"/>
      <c r="B19" s="106"/>
      <c r="C19" s="107" t="s">
        <v>196</v>
      </c>
      <c r="D19" s="112" t="s">
        <v>176</v>
      </c>
      <c r="E19" s="108"/>
      <c r="F19" s="65">
        <v>81255802</v>
      </c>
      <c r="G19" s="65">
        <v>60896766</v>
      </c>
    </row>
    <row r="20" spans="1:7" s="99" customFormat="1" ht="15.75" customHeight="1">
      <c r="A20" s="108"/>
      <c r="B20" s="106"/>
      <c r="C20" s="107" t="s">
        <v>198</v>
      </c>
      <c r="D20" s="112" t="s">
        <v>82</v>
      </c>
      <c r="E20" s="108"/>
      <c r="F20" s="65"/>
      <c r="G20" s="65"/>
    </row>
    <row r="21" spans="1:7" s="99" customFormat="1" ht="15.75" customHeight="1">
      <c r="A21" s="108"/>
      <c r="B21" s="106">
        <v>4</v>
      </c>
      <c r="C21" s="109" t="s">
        <v>25</v>
      </c>
      <c r="D21" s="110"/>
      <c r="E21" s="108"/>
      <c r="F21" s="65"/>
      <c r="G21" s="65"/>
    </row>
    <row r="22" spans="1:7" s="99" customFormat="1" ht="15.75" customHeight="1">
      <c r="A22" s="108"/>
      <c r="B22" s="106">
        <v>5</v>
      </c>
      <c r="C22" s="109" t="s">
        <v>177</v>
      </c>
      <c r="D22" s="110"/>
      <c r="E22" s="111"/>
      <c r="F22" s="65"/>
      <c r="G22" s="65"/>
    </row>
    <row r="23" spans="1:7" s="99" customFormat="1" ht="24.75" customHeight="1">
      <c r="A23" s="108" t="s">
        <v>6</v>
      </c>
      <c r="B23" s="144" t="s">
        <v>178</v>
      </c>
      <c r="C23" s="145"/>
      <c r="D23" s="146"/>
      <c r="E23" s="111" t="s">
        <v>227</v>
      </c>
      <c r="F23" s="65"/>
      <c r="G23" s="65"/>
    </row>
    <row r="24" spans="1:7" s="99" customFormat="1" ht="15.75" customHeight="1">
      <c r="A24" s="108"/>
      <c r="B24" s="106">
        <v>1</v>
      </c>
      <c r="C24" s="109" t="s">
        <v>179</v>
      </c>
      <c r="D24" s="110"/>
      <c r="E24" s="111"/>
      <c r="F24" s="65"/>
      <c r="G24" s="65"/>
    </row>
    <row r="25" spans="1:7" s="99" customFormat="1" ht="15.75" customHeight="1">
      <c r="A25" s="108"/>
      <c r="B25" s="106"/>
      <c r="C25" s="107" t="s">
        <v>117</v>
      </c>
      <c r="D25" s="112" t="s">
        <v>197</v>
      </c>
      <c r="E25" s="111"/>
      <c r="F25" s="65"/>
      <c r="G25" s="65"/>
    </row>
    <row r="26" spans="1:7" s="99" customFormat="1" ht="15.75" customHeight="1">
      <c r="A26" s="108"/>
      <c r="B26" s="106"/>
      <c r="C26" s="107" t="s">
        <v>119</v>
      </c>
      <c r="D26" s="112" t="s">
        <v>180</v>
      </c>
      <c r="E26" s="111"/>
      <c r="F26" s="65"/>
      <c r="G26" s="65"/>
    </row>
    <row r="27" spans="1:7" s="99" customFormat="1" ht="15.75" customHeight="1">
      <c r="A27" s="108"/>
      <c r="B27" s="106">
        <v>2</v>
      </c>
      <c r="C27" s="109" t="s">
        <v>26</v>
      </c>
      <c r="D27" s="110"/>
      <c r="E27" s="111"/>
      <c r="F27" s="65"/>
      <c r="G27" s="65"/>
    </row>
    <row r="28" spans="1:7" s="99" customFormat="1" ht="15.75" customHeight="1">
      <c r="A28" s="108"/>
      <c r="B28" s="106">
        <v>3</v>
      </c>
      <c r="C28" s="109" t="s">
        <v>25</v>
      </c>
      <c r="D28" s="110"/>
      <c r="E28" s="111"/>
      <c r="F28" s="65"/>
      <c r="G28" s="65"/>
    </row>
    <row r="29" spans="1:7" s="99" customFormat="1" ht="15.75" customHeight="1">
      <c r="A29" s="108"/>
      <c r="B29" s="106">
        <v>4</v>
      </c>
      <c r="C29" s="109" t="s">
        <v>181</v>
      </c>
      <c r="D29" s="110"/>
      <c r="E29" s="111"/>
      <c r="F29" s="65"/>
      <c r="G29" s="65"/>
    </row>
    <row r="30" spans="1:7" s="99" customFormat="1" ht="24.75" customHeight="1">
      <c r="A30" s="108"/>
      <c r="B30" s="144" t="s">
        <v>182</v>
      </c>
      <c r="C30" s="145"/>
      <c r="D30" s="146"/>
      <c r="E30" s="111"/>
      <c r="F30" s="65"/>
      <c r="G30" s="65"/>
    </row>
    <row r="31" spans="1:7" s="99" customFormat="1" ht="24.75" customHeight="1">
      <c r="A31" s="108" t="s">
        <v>7</v>
      </c>
      <c r="B31" s="144" t="s">
        <v>183</v>
      </c>
      <c r="C31" s="145"/>
      <c r="D31" s="146"/>
      <c r="E31" s="111" t="s">
        <v>226</v>
      </c>
      <c r="F31" s="65">
        <f>F34+F38+F41</f>
        <v>5953105</v>
      </c>
      <c r="G31" s="65">
        <v>5353041.9</v>
      </c>
    </row>
    <row r="32" spans="1:7" s="99" customFormat="1" ht="15.75" customHeight="1">
      <c r="A32" s="108"/>
      <c r="B32" s="106">
        <v>1</v>
      </c>
      <c r="C32" s="109" t="s">
        <v>184</v>
      </c>
      <c r="D32" s="110"/>
      <c r="E32" s="111"/>
      <c r="F32" s="65"/>
      <c r="G32" s="65"/>
    </row>
    <row r="33" spans="1:7" s="99" customFormat="1" ht="15.75" customHeight="1">
      <c r="A33" s="108"/>
      <c r="B33" s="103">
        <v>2</v>
      </c>
      <c r="C33" s="109" t="s">
        <v>185</v>
      </c>
      <c r="D33" s="110"/>
      <c r="E33" s="111"/>
      <c r="F33" s="65"/>
      <c r="G33" s="65"/>
    </row>
    <row r="34" spans="1:7" s="99" customFormat="1" ht="15.75" customHeight="1">
      <c r="A34" s="108"/>
      <c r="B34" s="106">
        <v>3</v>
      </c>
      <c r="C34" s="109" t="s">
        <v>186</v>
      </c>
      <c r="D34" s="110"/>
      <c r="E34" s="111"/>
      <c r="F34" s="65">
        <v>2400000</v>
      </c>
      <c r="G34" s="65">
        <v>2400000</v>
      </c>
    </row>
    <row r="35" spans="1:7" s="99" customFormat="1" ht="15.75" customHeight="1">
      <c r="A35" s="108"/>
      <c r="B35" s="103">
        <v>4</v>
      </c>
      <c r="C35" s="109" t="s">
        <v>187</v>
      </c>
      <c r="D35" s="110"/>
      <c r="E35" s="111"/>
      <c r="F35" s="65"/>
      <c r="G35" s="65"/>
    </row>
    <row r="36" spans="1:7" s="99" customFormat="1" ht="15.75" customHeight="1">
      <c r="A36" s="108"/>
      <c r="B36" s="106">
        <v>5</v>
      </c>
      <c r="C36" s="109" t="s">
        <v>188</v>
      </c>
      <c r="D36" s="110"/>
      <c r="E36" s="111"/>
      <c r="F36" s="65"/>
      <c r="G36" s="65"/>
    </row>
    <row r="37" spans="1:7" s="99" customFormat="1" ht="15.75" customHeight="1">
      <c r="A37" s="108"/>
      <c r="B37" s="103">
        <v>6</v>
      </c>
      <c r="C37" s="109" t="s">
        <v>189</v>
      </c>
      <c r="D37" s="110"/>
      <c r="E37" s="111"/>
      <c r="F37" s="65"/>
      <c r="G37" s="65"/>
    </row>
    <row r="38" spans="1:7" s="99" customFormat="1" ht="15.75" customHeight="1">
      <c r="A38" s="108"/>
      <c r="B38" s="106">
        <v>7</v>
      </c>
      <c r="C38" s="109" t="s">
        <v>190</v>
      </c>
      <c r="D38" s="110"/>
      <c r="E38" s="111"/>
      <c r="F38" s="65">
        <v>15000</v>
      </c>
      <c r="G38" s="65">
        <v>15000</v>
      </c>
    </row>
    <row r="39" spans="1:7" s="99" customFormat="1" ht="15.75" customHeight="1">
      <c r="A39" s="108"/>
      <c r="B39" s="103">
        <v>8</v>
      </c>
      <c r="C39" s="109" t="s">
        <v>191</v>
      </c>
      <c r="D39" s="110"/>
      <c r="E39" s="111"/>
      <c r="F39" s="65"/>
      <c r="G39" s="65"/>
    </row>
    <row r="40" spans="1:7" s="99" customFormat="1" ht="15.75" customHeight="1">
      <c r="A40" s="108"/>
      <c r="B40" s="106">
        <v>9</v>
      </c>
      <c r="C40" s="109" t="s">
        <v>192</v>
      </c>
      <c r="D40" s="110"/>
      <c r="E40" s="111"/>
      <c r="F40" s="65">
        <v>0</v>
      </c>
      <c r="G40" s="65"/>
    </row>
    <row r="41" spans="1:7" s="99" customFormat="1" ht="15.75" customHeight="1">
      <c r="A41" s="108"/>
      <c r="B41" s="103">
        <v>10</v>
      </c>
      <c r="C41" s="109" t="s">
        <v>193</v>
      </c>
      <c r="D41" s="110"/>
      <c r="E41" s="111"/>
      <c r="F41" s="65">
        <v>3538105</v>
      </c>
      <c r="G41" s="65">
        <v>2938041.9</v>
      </c>
    </row>
    <row r="42" spans="1:7" s="99" customFormat="1" ht="24.75" customHeight="1">
      <c r="A42" s="108"/>
      <c r="B42" s="144" t="s">
        <v>194</v>
      </c>
      <c r="C42" s="145"/>
      <c r="D42" s="146"/>
      <c r="E42" s="111"/>
      <c r="F42" s="65">
        <f>F31+F10+F7</f>
        <v>100289301</v>
      </c>
      <c r="G42" s="65">
        <v>86218865.9</v>
      </c>
    </row>
    <row r="43" spans="1:7" s="99" customFormat="1" ht="15.75" customHeight="1">
      <c r="A43" s="114"/>
      <c r="B43" s="114"/>
      <c r="C43" s="119"/>
      <c r="D43" s="115"/>
      <c r="E43" s="120"/>
      <c r="F43" s="116"/>
      <c r="G43" s="116"/>
    </row>
    <row r="44" spans="1:7" s="99" customFormat="1" ht="15.75" customHeight="1">
      <c r="A44" s="114"/>
      <c r="B44" s="114"/>
      <c r="C44" s="119"/>
      <c r="D44" s="115"/>
      <c r="E44" s="114"/>
      <c r="F44" s="116"/>
      <c r="G44" s="116"/>
    </row>
    <row r="45" spans="1:7" s="99" customFormat="1" ht="15.75" customHeight="1">
      <c r="A45" s="114"/>
      <c r="B45" s="114"/>
      <c r="C45" s="119"/>
      <c r="D45" s="115"/>
      <c r="E45" s="114"/>
      <c r="F45" s="116"/>
      <c r="G45" s="116"/>
    </row>
    <row r="46" spans="1:7" s="99" customFormat="1" ht="15.75" customHeight="1">
      <c r="A46" s="114"/>
      <c r="B46" s="114"/>
      <c r="C46" s="119"/>
      <c r="D46" s="115"/>
      <c r="E46" s="114"/>
      <c r="F46" s="116"/>
      <c r="G46" s="116"/>
    </row>
    <row r="47" spans="1:7" s="99" customFormat="1" ht="15.75" customHeight="1">
      <c r="A47" s="114"/>
      <c r="B47" s="114"/>
      <c r="C47" s="119"/>
      <c r="D47" s="115"/>
      <c r="E47" s="114"/>
      <c r="F47" s="116"/>
      <c r="G47" s="116"/>
    </row>
    <row r="48" spans="1:7" s="99" customFormat="1" ht="15.75" customHeight="1">
      <c r="A48" s="114"/>
      <c r="B48" s="114"/>
      <c r="C48" s="119"/>
      <c r="D48" s="115"/>
      <c r="E48" s="115"/>
      <c r="F48" s="116"/>
      <c r="G48" s="116"/>
    </row>
    <row r="49" spans="1:7" s="99" customFormat="1" ht="15.75" customHeight="1">
      <c r="A49" s="114"/>
      <c r="B49" s="114"/>
      <c r="C49" s="119"/>
      <c r="D49" s="115"/>
      <c r="E49" s="115"/>
      <c r="F49" s="116"/>
      <c r="G49" s="116"/>
    </row>
    <row r="50" spans="1:7" s="99" customFormat="1" ht="15.75" customHeight="1">
      <c r="A50" s="114"/>
      <c r="B50" s="114"/>
      <c r="C50" s="119"/>
      <c r="D50" s="115"/>
      <c r="E50" s="115"/>
      <c r="F50" s="116"/>
      <c r="G50" s="116"/>
    </row>
    <row r="51" spans="1:7" s="99" customFormat="1" ht="15.75" customHeight="1">
      <c r="A51" s="114"/>
      <c r="B51" s="114"/>
      <c r="C51" s="119"/>
      <c r="D51" s="115"/>
      <c r="E51" s="115"/>
      <c r="F51" s="116"/>
      <c r="G51" s="116"/>
    </row>
    <row r="52" spans="1:7" s="99" customFormat="1" ht="15.75" customHeight="1">
      <c r="A52" s="114"/>
      <c r="B52" s="114"/>
      <c r="C52" s="114"/>
      <c r="D52" s="114"/>
      <c r="E52" s="115"/>
      <c r="F52" s="116"/>
      <c r="G52" s="116"/>
    </row>
    <row r="53" spans="1:7" ht="12.75">
      <c r="A53" s="121"/>
      <c r="B53" s="121"/>
      <c r="C53" s="122"/>
      <c r="D53" s="123"/>
      <c r="E53" s="123"/>
      <c r="F53" s="124"/>
      <c r="G53" s="124"/>
    </row>
  </sheetData>
  <sheetProtection/>
  <mergeCells count="9">
    <mergeCell ref="A1:G1"/>
    <mergeCell ref="A3:A4"/>
    <mergeCell ref="B3:D4"/>
    <mergeCell ref="E3:E4"/>
    <mergeCell ref="B42:D42"/>
    <mergeCell ref="B5:D5"/>
    <mergeCell ref="B23:D23"/>
    <mergeCell ref="B30:D30"/>
    <mergeCell ref="B31:D31"/>
  </mergeCells>
  <printOptions/>
  <pageMargins left="0.75" right="0.75" top="0.5" bottom="0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____9">
    <tabColor indexed="16"/>
  </sheetPr>
  <dimension ref="A1:L107"/>
  <sheetViews>
    <sheetView workbookViewId="0" topLeftCell="A25">
      <selection activeCell="B25" sqref="B25:D26"/>
    </sheetView>
  </sheetViews>
  <sheetFormatPr defaultColWidth="9.140625" defaultRowHeight="12.75"/>
  <cols>
    <col min="1" max="2" width="3.7109375" style="117" customWidth="1"/>
    <col min="3" max="3" width="2.7109375" style="117" customWidth="1"/>
    <col min="4" max="4" width="53.8515625" style="101" customWidth="1"/>
    <col min="5" max="5" width="8.28125" style="101" bestFit="1" customWidth="1"/>
    <col min="6" max="6" width="14.57421875" style="118" customWidth="1"/>
    <col min="7" max="7" width="18.140625" style="118" bestFit="1" customWidth="1"/>
    <col min="8" max="8" width="9.57421875" style="101" customWidth="1"/>
    <col min="9" max="10" width="18.140625" style="101" bestFit="1" customWidth="1"/>
    <col min="11" max="16384" width="9.140625" style="101" customWidth="1"/>
  </cols>
  <sheetData>
    <row r="1" spans="1:7" s="99" customFormat="1" ht="18" customHeight="1">
      <c r="A1" s="172" t="s">
        <v>290</v>
      </c>
      <c r="B1" s="172"/>
      <c r="C1" s="172"/>
      <c r="D1" s="172"/>
      <c r="E1" s="172"/>
      <c r="F1" s="172"/>
      <c r="G1" s="172"/>
    </row>
    <row r="3" spans="1:7" s="99" customFormat="1" ht="15.75" customHeight="1">
      <c r="A3" s="173" t="s">
        <v>4</v>
      </c>
      <c r="B3" s="175" t="s">
        <v>199</v>
      </c>
      <c r="C3" s="176"/>
      <c r="D3" s="177"/>
      <c r="E3" s="149" t="s">
        <v>24</v>
      </c>
      <c r="F3" s="125" t="s">
        <v>88</v>
      </c>
      <c r="G3" s="125" t="s">
        <v>88</v>
      </c>
    </row>
    <row r="4" spans="1:7" s="99" customFormat="1" ht="15.75" customHeight="1">
      <c r="A4" s="174"/>
      <c r="B4" s="178"/>
      <c r="C4" s="179"/>
      <c r="D4" s="180"/>
      <c r="E4" s="150"/>
      <c r="F4" s="126" t="s">
        <v>89</v>
      </c>
      <c r="G4" s="127" t="s">
        <v>110</v>
      </c>
    </row>
    <row r="5" spans="1:7" s="99" customFormat="1" ht="24.75" customHeight="1">
      <c r="A5" s="108">
        <v>1</v>
      </c>
      <c r="B5" s="169" t="s">
        <v>200</v>
      </c>
      <c r="C5" s="170"/>
      <c r="D5" s="171"/>
      <c r="E5" s="129">
        <v>7.1</v>
      </c>
      <c r="F5" s="130">
        <v>180966431</v>
      </c>
      <c r="G5" s="65">
        <v>166106537</v>
      </c>
    </row>
    <row r="6" spans="1:10" s="99" customFormat="1" ht="25.5" customHeight="1">
      <c r="A6" s="108">
        <v>2</v>
      </c>
      <c r="B6" s="169" t="s">
        <v>201</v>
      </c>
      <c r="C6" s="170"/>
      <c r="D6" s="171"/>
      <c r="E6" s="129" t="s">
        <v>228</v>
      </c>
      <c r="F6" s="130">
        <v>-167279117</v>
      </c>
      <c r="G6" s="65">
        <v>-154066848</v>
      </c>
      <c r="I6" s="131"/>
      <c r="J6" s="131"/>
    </row>
    <row r="7" spans="1:10" s="99" customFormat="1" ht="21.75" customHeight="1">
      <c r="A7" s="149">
        <v>3</v>
      </c>
      <c r="B7" s="157" t="s">
        <v>202</v>
      </c>
      <c r="C7" s="158"/>
      <c r="D7" s="159"/>
      <c r="E7" s="167"/>
      <c r="F7" s="163">
        <f>F6+F5</f>
        <v>13687314</v>
      </c>
      <c r="G7" s="165">
        <f>G6+G5</f>
        <v>12039689</v>
      </c>
      <c r="J7" s="131"/>
    </row>
    <row r="8" spans="1:7" s="99" customFormat="1" ht="12.75">
      <c r="A8" s="150"/>
      <c r="B8" s="160"/>
      <c r="C8" s="161"/>
      <c r="D8" s="162"/>
      <c r="E8" s="168"/>
      <c r="F8" s="164"/>
      <c r="G8" s="166"/>
    </row>
    <row r="9" spans="1:9" s="99" customFormat="1" ht="18.75" customHeight="1">
      <c r="A9" s="149">
        <v>4</v>
      </c>
      <c r="B9" s="157" t="s">
        <v>289</v>
      </c>
      <c r="C9" s="158"/>
      <c r="D9" s="159"/>
      <c r="E9" s="167" t="s">
        <v>229</v>
      </c>
      <c r="F9" s="163">
        <v>-360792</v>
      </c>
      <c r="G9" s="165">
        <v>-225172</v>
      </c>
      <c r="I9" s="132"/>
    </row>
    <row r="10" spans="1:7" s="99" customFormat="1" ht="7.5" customHeight="1">
      <c r="A10" s="150"/>
      <c r="B10" s="160"/>
      <c r="C10" s="161"/>
      <c r="D10" s="162"/>
      <c r="E10" s="168"/>
      <c r="F10" s="164"/>
      <c r="G10" s="166"/>
    </row>
    <row r="11" spans="1:7" s="99" customFormat="1" ht="18.75" customHeight="1">
      <c r="A11" s="149">
        <v>5</v>
      </c>
      <c r="B11" s="157" t="s">
        <v>288</v>
      </c>
      <c r="C11" s="158"/>
      <c r="D11" s="159"/>
      <c r="E11" s="167" t="s">
        <v>230</v>
      </c>
      <c r="F11" s="163">
        <f>-3820440</f>
        <v>-3820440</v>
      </c>
      <c r="G11" s="165">
        <v>-2772414</v>
      </c>
    </row>
    <row r="12" spans="1:7" s="99" customFormat="1" ht="12.75">
      <c r="A12" s="150"/>
      <c r="B12" s="160"/>
      <c r="C12" s="161"/>
      <c r="D12" s="162"/>
      <c r="E12" s="168"/>
      <c r="F12" s="164"/>
      <c r="G12" s="166"/>
    </row>
    <row r="13" spans="1:7" s="99" customFormat="1" ht="18.75" customHeight="1">
      <c r="A13" s="149">
        <v>6</v>
      </c>
      <c r="B13" s="157" t="s">
        <v>203</v>
      </c>
      <c r="C13" s="158"/>
      <c r="D13" s="159"/>
      <c r="E13" s="167" t="s">
        <v>231</v>
      </c>
      <c r="F13" s="163"/>
      <c r="G13" s="165"/>
    </row>
    <row r="14" spans="1:7" s="99" customFormat="1" ht="12.75">
      <c r="A14" s="150"/>
      <c r="B14" s="160"/>
      <c r="C14" s="161"/>
      <c r="D14" s="162"/>
      <c r="E14" s="168"/>
      <c r="F14" s="164"/>
      <c r="G14" s="166"/>
    </row>
    <row r="15" spans="1:7" s="99" customFormat="1" ht="18.75" customHeight="1">
      <c r="A15" s="149">
        <v>7</v>
      </c>
      <c r="B15" s="157" t="s">
        <v>204</v>
      </c>
      <c r="C15" s="158"/>
      <c r="D15" s="159"/>
      <c r="E15" s="167" t="s">
        <v>232</v>
      </c>
      <c r="F15" s="163">
        <f>-15666-20850-48750-202809-91155-16667-302000-343846-22142-2474715-2300-27788-272400-260449-318834-109600-230848-38442-284830-112924-3240-17708-40000-1500-6000-120000-924-54116-1410-2945</f>
        <v>-5444858</v>
      </c>
      <c r="G15" s="165">
        <v>-5291201</v>
      </c>
    </row>
    <row r="16" spans="1:9" s="99" customFormat="1" ht="12.75">
      <c r="A16" s="150"/>
      <c r="B16" s="160"/>
      <c r="C16" s="161"/>
      <c r="D16" s="162"/>
      <c r="E16" s="168"/>
      <c r="F16" s="164"/>
      <c r="G16" s="166"/>
      <c r="I16" s="131"/>
    </row>
    <row r="17" spans="1:7" s="99" customFormat="1" ht="12.75">
      <c r="A17" s="149">
        <v>8</v>
      </c>
      <c r="B17" s="157" t="s">
        <v>213</v>
      </c>
      <c r="C17" s="158"/>
      <c r="D17" s="159"/>
      <c r="E17" s="167" t="s">
        <v>233</v>
      </c>
      <c r="F17" s="163"/>
      <c r="G17" s="165"/>
    </row>
    <row r="18" spans="1:9" s="99" customFormat="1" ht="21.75" customHeight="1">
      <c r="A18" s="150"/>
      <c r="B18" s="160"/>
      <c r="C18" s="161"/>
      <c r="D18" s="162"/>
      <c r="E18" s="168"/>
      <c r="F18" s="164"/>
      <c r="G18" s="166"/>
      <c r="I18" s="131"/>
    </row>
    <row r="19" spans="1:7" s="99" customFormat="1" ht="12.75">
      <c r="A19" s="149">
        <v>9</v>
      </c>
      <c r="B19" s="157" t="s">
        <v>2</v>
      </c>
      <c r="C19" s="158"/>
      <c r="D19" s="159"/>
      <c r="E19" s="167" t="s">
        <v>234</v>
      </c>
      <c r="F19" s="163">
        <v>-130000</v>
      </c>
      <c r="G19" s="165">
        <v>-120000</v>
      </c>
    </row>
    <row r="20" spans="1:9" s="99" customFormat="1" ht="19.5" customHeight="1">
      <c r="A20" s="150"/>
      <c r="B20" s="160"/>
      <c r="C20" s="161"/>
      <c r="D20" s="162"/>
      <c r="E20" s="168"/>
      <c r="F20" s="164"/>
      <c r="G20" s="166"/>
      <c r="I20" s="131"/>
    </row>
    <row r="21" spans="1:7" s="99" customFormat="1" ht="18.75" customHeight="1">
      <c r="A21" s="149">
        <v>10</v>
      </c>
      <c r="B21" s="157" t="s">
        <v>205</v>
      </c>
      <c r="C21" s="158"/>
      <c r="D21" s="159"/>
      <c r="E21" s="167"/>
      <c r="F21" s="163">
        <f>F7+F11+F9+F13+F15+F17+F19</f>
        <v>3931224</v>
      </c>
      <c r="G21" s="163">
        <f>G7+G11+G9+G13+G15+G17+G19</f>
        <v>3630902</v>
      </c>
    </row>
    <row r="22" spans="1:7" s="99" customFormat="1" ht="12.75">
      <c r="A22" s="150"/>
      <c r="B22" s="160"/>
      <c r="C22" s="161" t="s">
        <v>3</v>
      </c>
      <c r="D22" s="162"/>
      <c r="E22" s="168"/>
      <c r="F22" s="164"/>
      <c r="G22" s="164"/>
    </row>
    <row r="23" spans="1:7" s="99" customFormat="1" ht="18.75" customHeight="1">
      <c r="A23" s="149">
        <v>11</v>
      </c>
      <c r="B23" s="157" t="s">
        <v>206</v>
      </c>
      <c r="C23" s="158"/>
      <c r="D23" s="159"/>
      <c r="E23" s="167"/>
      <c r="F23" s="163"/>
      <c r="G23" s="165"/>
    </row>
    <row r="24" spans="1:7" s="99" customFormat="1" ht="9" customHeight="1">
      <c r="A24" s="150"/>
      <c r="B24" s="160"/>
      <c r="C24" s="161"/>
      <c r="D24" s="162"/>
      <c r="E24" s="168"/>
      <c r="F24" s="164"/>
      <c r="G24" s="166"/>
    </row>
    <row r="25" spans="1:7" s="99" customFormat="1" ht="18.75" customHeight="1">
      <c r="A25" s="149">
        <v>12</v>
      </c>
      <c r="B25" s="157" t="s">
        <v>3</v>
      </c>
      <c r="C25" s="158"/>
      <c r="D25" s="159"/>
      <c r="E25" s="167"/>
      <c r="F25" s="163"/>
      <c r="G25" s="165"/>
    </row>
    <row r="26" spans="1:7" s="99" customFormat="1" ht="9" customHeight="1">
      <c r="A26" s="150"/>
      <c r="B26" s="160"/>
      <c r="C26" s="161"/>
      <c r="D26" s="162"/>
      <c r="E26" s="168"/>
      <c r="F26" s="164"/>
      <c r="G26" s="166"/>
    </row>
    <row r="27" spans="1:7" s="99" customFormat="1" ht="18.75" customHeight="1">
      <c r="A27" s="149">
        <v>13</v>
      </c>
      <c r="B27" s="157" t="s">
        <v>207</v>
      </c>
      <c r="C27" s="158"/>
      <c r="D27" s="159"/>
      <c r="E27" s="167" t="s">
        <v>235</v>
      </c>
      <c r="F27" s="163"/>
      <c r="G27" s="165"/>
    </row>
    <row r="28" spans="1:7" s="99" customFormat="1" ht="7.5" customHeight="1">
      <c r="A28" s="150"/>
      <c r="B28" s="160"/>
      <c r="C28" s="161"/>
      <c r="D28" s="162"/>
      <c r="E28" s="168"/>
      <c r="F28" s="164"/>
      <c r="G28" s="166"/>
    </row>
    <row r="29" spans="1:7" s="99" customFormat="1" ht="15.75" customHeight="1">
      <c r="A29" s="108"/>
      <c r="B29" s="133" t="s">
        <v>214</v>
      </c>
      <c r="C29" s="134"/>
      <c r="D29" s="110"/>
      <c r="E29" s="129"/>
      <c r="F29" s="130"/>
      <c r="G29" s="65"/>
    </row>
    <row r="30" spans="1:7" s="99" customFormat="1" ht="15.75" customHeight="1">
      <c r="A30" s="108"/>
      <c r="B30" s="169" t="s">
        <v>215</v>
      </c>
      <c r="C30" s="170"/>
      <c r="D30" s="171"/>
      <c r="E30" s="129"/>
      <c r="F30" s="130">
        <v>4</v>
      </c>
      <c r="G30" s="65">
        <v>-366411</v>
      </c>
    </row>
    <row r="31" spans="1:7" s="99" customFormat="1" ht="15.75" customHeight="1">
      <c r="A31" s="108"/>
      <c r="B31" s="133" t="s">
        <v>216</v>
      </c>
      <c r="C31" s="134"/>
      <c r="D31" s="110"/>
      <c r="E31" s="129"/>
      <c r="F31" s="130"/>
      <c r="G31" s="65"/>
    </row>
    <row r="32" spans="1:7" s="99" customFormat="1" ht="15.75" customHeight="1">
      <c r="A32" s="108"/>
      <c r="B32" s="169" t="s">
        <v>217</v>
      </c>
      <c r="C32" s="170"/>
      <c r="D32" s="171"/>
      <c r="E32" s="129"/>
      <c r="F32" s="130"/>
      <c r="G32" s="65"/>
    </row>
    <row r="33" spans="1:7" s="99" customFormat="1" ht="27.75" customHeight="1">
      <c r="A33" s="108">
        <v>14</v>
      </c>
      <c r="B33" s="144" t="s">
        <v>208</v>
      </c>
      <c r="C33" s="145"/>
      <c r="D33" s="146"/>
      <c r="E33" s="129"/>
      <c r="F33" s="130">
        <f>F30</f>
        <v>4</v>
      </c>
      <c r="G33" s="65">
        <f>G30</f>
        <v>-366411</v>
      </c>
    </row>
    <row r="34" spans="1:7" s="99" customFormat="1" ht="27.75" customHeight="1">
      <c r="A34" s="108">
        <v>15</v>
      </c>
      <c r="B34" s="169" t="s">
        <v>218</v>
      </c>
      <c r="C34" s="170"/>
      <c r="D34" s="171"/>
      <c r="E34" s="129" t="s">
        <v>236</v>
      </c>
      <c r="F34" s="130"/>
      <c r="G34" s="65"/>
    </row>
    <row r="35" spans="1:7" s="99" customFormat="1" ht="26.25" customHeight="1">
      <c r="A35" s="108">
        <v>16</v>
      </c>
      <c r="B35" s="128" t="s">
        <v>209</v>
      </c>
      <c r="C35" s="109"/>
      <c r="D35" s="110"/>
      <c r="E35" s="129"/>
      <c r="F35" s="130">
        <f>F21+F33</f>
        <v>3931228</v>
      </c>
      <c r="G35" s="130">
        <f>G21+G33</f>
        <v>3264491</v>
      </c>
    </row>
    <row r="36" spans="1:7" s="99" customFormat="1" ht="24.75" customHeight="1">
      <c r="A36" s="108">
        <v>17</v>
      </c>
      <c r="B36" s="169" t="s">
        <v>210</v>
      </c>
      <c r="C36" s="170"/>
      <c r="D36" s="171"/>
      <c r="E36" s="129"/>
      <c r="F36" s="130">
        <f>-F35*10%</f>
        <v>-393122.80000000005</v>
      </c>
      <c r="G36" s="130">
        <f>-G35*10%</f>
        <v>-326449.10000000003</v>
      </c>
    </row>
    <row r="37" spans="1:7" s="99" customFormat="1" ht="24" customHeight="1">
      <c r="A37" s="108">
        <v>18</v>
      </c>
      <c r="B37" s="128" t="s">
        <v>211</v>
      </c>
      <c r="C37" s="109"/>
      <c r="D37" s="110"/>
      <c r="E37" s="129"/>
      <c r="F37" s="130">
        <f>F35+F36</f>
        <v>3538105.2</v>
      </c>
      <c r="G37" s="65">
        <f>G35+G36</f>
        <v>2938041.9</v>
      </c>
    </row>
    <row r="38" spans="1:7" s="99" customFormat="1" ht="24" customHeight="1">
      <c r="A38" s="108">
        <v>19</v>
      </c>
      <c r="B38" s="169" t="s">
        <v>212</v>
      </c>
      <c r="C38" s="170"/>
      <c r="D38" s="171"/>
      <c r="E38" s="129"/>
      <c r="F38" s="130"/>
      <c r="G38" s="65"/>
    </row>
    <row r="39" spans="1:7" s="99" customFormat="1" ht="15.75" customHeight="1">
      <c r="A39" s="114"/>
      <c r="B39" s="114"/>
      <c r="C39" s="114"/>
      <c r="D39" s="115"/>
      <c r="E39" s="120"/>
      <c r="F39" s="116"/>
      <c r="G39" s="116"/>
    </row>
    <row r="40" spans="1:7" s="99" customFormat="1" ht="15.75" customHeight="1">
      <c r="A40" s="114"/>
      <c r="B40" s="114"/>
      <c r="C40" s="114"/>
      <c r="D40" s="115"/>
      <c r="E40" s="120"/>
      <c r="F40" s="116"/>
      <c r="G40" s="116"/>
    </row>
    <row r="41" spans="1:7" s="99" customFormat="1" ht="15.75" customHeight="1">
      <c r="A41" s="114"/>
      <c r="B41" s="114"/>
      <c r="C41" s="114"/>
      <c r="D41" s="116"/>
      <c r="E41" s="120"/>
      <c r="F41" s="116"/>
      <c r="G41" s="116"/>
    </row>
    <row r="42" spans="1:7" s="99" customFormat="1" ht="15.75" customHeight="1">
      <c r="A42" s="114"/>
      <c r="B42" s="114"/>
      <c r="C42" s="114"/>
      <c r="D42" s="115"/>
      <c r="E42" s="120"/>
      <c r="F42" s="116"/>
      <c r="G42" s="116"/>
    </row>
    <row r="43" spans="1:7" s="99" customFormat="1" ht="15.75" customHeight="1">
      <c r="A43" s="114"/>
      <c r="B43" s="114"/>
      <c r="C43" s="114"/>
      <c r="D43" s="135"/>
      <c r="E43" s="136"/>
      <c r="F43" s="116"/>
      <c r="G43" s="116"/>
    </row>
    <row r="44" spans="1:7" s="99" customFormat="1" ht="15.75" customHeight="1">
      <c r="A44" s="114"/>
      <c r="B44" s="114"/>
      <c r="C44" s="114"/>
      <c r="D44" s="137"/>
      <c r="E44" s="120"/>
      <c r="F44" s="116"/>
      <c r="G44" s="116"/>
    </row>
    <row r="45" spans="1:7" s="99" customFormat="1" ht="15.75" customHeight="1">
      <c r="A45" s="114"/>
      <c r="B45" s="114"/>
      <c r="C45" s="114"/>
      <c r="D45" s="115"/>
      <c r="E45" s="120"/>
      <c r="F45" s="116"/>
      <c r="G45" s="116"/>
    </row>
    <row r="46" spans="1:7" s="99" customFormat="1" ht="15.75" customHeight="1">
      <c r="A46" s="114"/>
      <c r="B46" s="114"/>
      <c r="C46" s="114"/>
      <c r="D46" s="115"/>
      <c r="E46" s="120"/>
      <c r="F46" s="116"/>
      <c r="G46" s="116"/>
    </row>
    <row r="47" spans="1:7" s="99" customFormat="1" ht="15.75" customHeight="1">
      <c r="A47" s="114"/>
      <c r="B47" s="114"/>
      <c r="C47" s="114"/>
      <c r="D47" s="115"/>
      <c r="E47" s="120"/>
      <c r="F47" s="116"/>
      <c r="G47" s="116"/>
    </row>
    <row r="48" spans="1:7" s="99" customFormat="1" ht="15.75" customHeight="1">
      <c r="A48" s="114"/>
      <c r="B48" s="114"/>
      <c r="C48" s="114"/>
      <c r="D48" s="114"/>
      <c r="E48" s="120"/>
      <c r="F48" s="116"/>
      <c r="G48" s="116"/>
    </row>
    <row r="49" spans="1:7" ht="12.75">
      <c r="A49" s="121"/>
      <c r="B49" s="121"/>
      <c r="C49" s="121"/>
      <c r="D49" s="123"/>
      <c r="E49" s="138"/>
      <c r="F49" s="124"/>
      <c r="G49" s="124"/>
    </row>
    <row r="50" ht="12.75">
      <c r="E50" s="139"/>
    </row>
    <row r="51" ht="12.75">
      <c r="E51" s="139"/>
    </row>
    <row r="52" ht="12.75">
      <c r="E52" s="139"/>
    </row>
    <row r="53" ht="12.75">
      <c r="E53" s="139"/>
    </row>
    <row r="54" ht="12.75">
      <c r="E54" s="139"/>
    </row>
    <row r="55" ht="12.75">
      <c r="E55" s="139"/>
    </row>
    <row r="56" ht="12.75">
      <c r="E56" s="139"/>
    </row>
    <row r="57" ht="12.75">
      <c r="E57" s="139"/>
    </row>
    <row r="58" ht="12.75">
      <c r="E58" s="139"/>
    </row>
    <row r="59" ht="12.75">
      <c r="E59" s="139"/>
    </row>
    <row r="60" ht="12.75">
      <c r="E60" s="139"/>
    </row>
    <row r="61" ht="12.75">
      <c r="E61" s="139"/>
    </row>
    <row r="62" ht="12.75">
      <c r="E62" s="139"/>
    </row>
    <row r="63" ht="12.75">
      <c r="E63" s="139"/>
    </row>
    <row r="64" ht="12.75">
      <c r="E64" s="139"/>
    </row>
    <row r="65" ht="12.75">
      <c r="E65" s="139"/>
    </row>
    <row r="66" ht="12.75">
      <c r="E66" s="139"/>
    </row>
    <row r="67" ht="12.75">
      <c r="E67" s="139"/>
    </row>
    <row r="68" ht="12.75">
      <c r="E68" s="139"/>
    </row>
    <row r="69" ht="12.75">
      <c r="E69" s="139"/>
    </row>
    <row r="70" ht="12.75">
      <c r="E70" s="139"/>
    </row>
    <row r="71" ht="12.75">
      <c r="E71" s="139"/>
    </row>
    <row r="72" ht="12.75">
      <c r="E72" s="139"/>
    </row>
    <row r="73" ht="12.75">
      <c r="E73" s="139"/>
    </row>
    <row r="74" ht="12.75">
      <c r="E74" s="139"/>
    </row>
    <row r="75" ht="12.75">
      <c r="E75" s="139"/>
    </row>
    <row r="76" spans="5:12" ht="12.75">
      <c r="E76" s="139"/>
      <c r="I76" s="132"/>
      <c r="J76" s="132"/>
      <c r="K76" s="132"/>
      <c r="L76" s="132"/>
    </row>
    <row r="77" spans="5:12" ht="12.75">
      <c r="E77" s="139"/>
      <c r="I77" s="132"/>
      <c r="J77" s="132"/>
      <c r="K77" s="132"/>
      <c r="L77" s="132"/>
    </row>
    <row r="78" spans="5:12" ht="12.75">
      <c r="E78" s="139"/>
      <c r="I78" s="132"/>
      <c r="J78" s="132"/>
      <c r="K78" s="132"/>
      <c r="L78" s="132"/>
    </row>
    <row r="79" spans="5:12" ht="12.75">
      <c r="E79" s="139"/>
      <c r="I79" s="132"/>
      <c r="J79" s="132"/>
      <c r="K79" s="132"/>
      <c r="L79" s="132"/>
    </row>
    <row r="80" spans="5:12" ht="12.75">
      <c r="E80" s="139"/>
      <c r="I80" s="132"/>
      <c r="J80" s="132"/>
      <c r="K80" s="132"/>
      <c r="L80" s="132"/>
    </row>
    <row r="81" spans="5:12" ht="12.75">
      <c r="E81" s="139"/>
      <c r="I81" s="132"/>
      <c r="J81" s="132"/>
      <c r="K81" s="132"/>
      <c r="L81" s="132"/>
    </row>
    <row r="82" spans="5:12" ht="12.75">
      <c r="E82" s="139"/>
      <c r="I82" s="132"/>
      <c r="J82" s="132"/>
      <c r="K82" s="132"/>
      <c r="L82" s="132"/>
    </row>
    <row r="83" spans="5:12" ht="12.75">
      <c r="E83" s="139"/>
      <c r="I83" s="132"/>
      <c r="J83" s="132"/>
      <c r="K83" s="132"/>
      <c r="L83" s="132"/>
    </row>
    <row r="84" spans="5:12" ht="12.75">
      <c r="E84" s="139"/>
      <c r="I84" s="132"/>
      <c r="J84" s="132"/>
      <c r="K84" s="132"/>
      <c r="L84" s="132"/>
    </row>
    <row r="85" ht="12.75">
      <c r="E85" s="139"/>
    </row>
    <row r="86" ht="12.75">
      <c r="E86" s="139"/>
    </row>
    <row r="87" ht="12.75">
      <c r="E87" s="117"/>
    </row>
    <row r="88" ht="12.75">
      <c r="E88" s="117"/>
    </row>
    <row r="89" ht="12.75">
      <c r="E89" s="117"/>
    </row>
    <row r="90" ht="12.75">
      <c r="E90" s="117"/>
    </row>
    <row r="91" ht="12.75">
      <c r="E91" s="117"/>
    </row>
    <row r="92" ht="12.75">
      <c r="E92" s="117"/>
    </row>
    <row r="93" ht="12.75">
      <c r="E93" s="117"/>
    </row>
    <row r="94" ht="12.75">
      <c r="E94" s="117"/>
    </row>
    <row r="95" ht="12.75">
      <c r="E95" s="117"/>
    </row>
    <row r="96" ht="12.75">
      <c r="E96" s="117"/>
    </row>
    <row r="97" ht="12.75">
      <c r="E97" s="117"/>
    </row>
    <row r="98" ht="12.75">
      <c r="E98" s="117"/>
    </row>
    <row r="99" ht="12.75">
      <c r="E99" s="117"/>
    </row>
    <row r="100" ht="12.75">
      <c r="E100" s="117"/>
    </row>
    <row r="101" ht="12.75">
      <c r="E101" s="117"/>
    </row>
    <row r="102" ht="12.75">
      <c r="E102" s="117"/>
    </row>
    <row r="103" ht="12.75">
      <c r="E103" s="117"/>
    </row>
    <row r="104" ht="12.75">
      <c r="E104" s="117"/>
    </row>
    <row r="105" ht="12.75">
      <c r="E105" s="117"/>
    </row>
    <row r="106" ht="12.75">
      <c r="E106" s="117"/>
    </row>
    <row r="107" ht="12.75">
      <c r="E107" s="117"/>
    </row>
  </sheetData>
  <sheetProtection/>
  <mergeCells count="67">
    <mergeCell ref="E7:E8"/>
    <mergeCell ref="E9:E10"/>
    <mergeCell ref="A1:G1"/>
    <mergeCell ref="A3:A4"/>
    <mergeCell ref="B3:D4"/>
    <mergeCell ref="B5:D5"/>
    <mergeCell ref="E3:E4"/>
    <mergeCell ref="B6:D6"/>
    <mergeCell ref="G13:G14"/>
    <mergeCell ref="E13:E14"/>
    <mergeCell ref="A7:A8"/>
    <mergeCell ref="B7:D8"/>
    <mergeCell ref="F7:F8"/>
    <mergeCell ref="G7:G8"/>
    <mergeCell ref="A9:A10"/>
    <mergeCell ref="B9:D10"/>
    <mergeCell ref="F9:F10"/>
    <mergeCell ref="G9:G10"/>
    <mergeCell ref="G21:G22"/>
    <mergeCell ref="E21:E22"/>
    <mergeCell ref="A11:A12"/>
    <mergeCell ref="B11:D12"/>
    <mergeCell ref="F11:F12"/>
    <mergeCell ref="G11:G12"/>
    <mergeCell ref="E11:E12"/>
    <mergeCell ref="A13:A14"/>
    <mergeCell ref="B13:D14"/>
    <mergeCell ref="F13:F14"/>
    <mergeCell ref="G25:G26"/>
    <mergeCell ref="E25:E26"/>
    <mergeCell ref="A15:A16"/>
    <mergeCell ref="B15:D16"/>
    <mergeCell ref="F15:F16"/>
    <mergeCell ref="G15:G16"/>
    <mergeCell ref="E15:E16"/>
    <mergeCell ref="A21:A22"/>
    <mergeCell ref="B21:D22"/>
    <mergeCell ref="F21:F22"/>
    <mergeCell ref="B38:D38"/>
    <mergeCell ref="B34:D34"/>
    <mergeCell ref="B30:D30"/>
    <mergeCell ref="B32:D32"/>
    <mergeCell ref="B33:D33"/>
    <mergeCell ref="A23:A24"/>
    <mergeCell ref="B23:D24"/>
    <mergeCell ref="A25:A26"/>
    <mergeCell ref="B25:D26"/>
    <mergeCell ref="E19:E20"/>
    <mergeCell ref="A27:A28"/>
    <mergeCell ref="B27:D28"/>
    <mergeCell ref="F27:F28"/>
    <mergeCell ref="G27:G28"/>
    <mergeCell ref="E27:E28"/>
    <mergeCell ref="F23:F24"/>
    <mergeCell ref="G23:G24"/>
    <mergeCell ref="E23:E24"/>
    <mergeCell ref="F25:F26"/>
    <mergeCell ref="A17:A18"/>
    <mergeCell ref="B17:D18"/>
    <mergeCell ref="F17:F18"/>
    <mergeCell ref="G17:G18"/>
    <mergeCell ref="E17:E18"/>
    <mergeCell ref="B36:D36"/>
    <mergeCell ref="A19:A20"/>
    <mergeCell ref="B19:D20"/>
    <mergeCell ref="F19:F20"/>
    <mergeCell ref="G19:G20"/>
  </mergeCells>
  <printOptions horizontalCentered="1"/>
  <pageMargins left="0.75" right="0.75" top="1" bottom="1" header="0.5" footer="0.5"/>
  <pageSetup horizontalDpi="600" verticalDpi="600" orientation="portrait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____11">
    <tabColor indexed="16"/>
  </sheetPr>
  <dimension ref="A1:G43"/>
  <sheetViews>
    <sheetView workbookViewId="0" topLeftCell="A19">
      <selection activeCell="E35" sqref="E35"/>
    </sheetView>
  </sheetViews>
  <sheetFormatPr defaultColWidth="9.140625" defaultRowHeight="12.75"/>
  <cols>
    <col min="1" max="1" width="2.8515625" style="3" bestFit="1" customWidth="1"/>
    <col min="2" max="2" width="0.2890625" style="3" customWidth="1"/>
    <col min="3" max="3" width="60.140625" style="0" customWidth="1"/>
    <col min="4" max="4" width="8.28125" style="0" bestFit="1" customWidth="1"/>
    <col min="5" max="6" width="18.00390625" style="4" customWidth="1"/>
    <col min="7" max="7" width="0.13671875" style="0" hidden="1" customWidth="1"/>
  </cols>
  <sheetData>
    <row r="1" spans="1:6" s="5" customFormat="1" ht="18" customHeight="1">
      <c r="A1" s="181" t="s">
        <v>285</v>
      </c>
      <c r="B1" s="181"/>
      <c r="C1" s="181"/>
      <c r="D1" s="181"/>
      <c r="E1" s="181"/>
      <c r="F1" s="181"/>
    </row>
    <row r="2" spans="1:6" s="5" customFormat="1" ht="15.75" customHeight="1">
      <c r="A2" s="182" t="s">
        <v>4</v>
      </c>
      <c r="B2" s="182" t="s">
        <v>87</v>
      </c>
      <c r="C2" s="182"/>
      <c r="D2" s="182" t="s">
        <v>24</v>
      </c>
      <c r="E2" s="94" t="s">
        <v>88</v>
      </c>
      <c r="F2" s="94" t="s">
        <v>88</v>
      </c>
    </row>
    <row r="3" spans="1:6" s="5" customFormat="1" ht="15.75" customHeight="1">
      <c r="A3" s="182"/>
      <c r="B3" s="182"/>
      <c r="C3" s="182"/>
      <c r="D3" s="182"/>
      <c r="E3" s="94" t="s">
        <v>89</v>
      </c>
      <c r="F3" s="94" t="s">
        <v>110</v>
      </c>
    </row>
    <row r="4" spans="1:6" s="5" customFormat="1" ht="15.75" customHeight="1">
      <c r="A4" s="33"/>
      <c r="B4" s="66"/>
      <c r="C4" s="66" t="s">
        <v>90</v>
      </c>
      <c r="D4" s="64"/>
      <c r="E4" s="95"/>
      <c r="F4" s="95"/>
    </row>
    <row r="5" spans="1:7" s="5" customFormat="1" ht="15.75" customHeight="1">
      <c r="A5" s="33"/>
      <c r="B5" s="66"/>
      <c r="C5" s="66" t="s">
        <v>91</v>
      </c>
      <c r="D5" s="64">
        <v>9.1</v>
      </c>
      <c r="E5" s="96">
        <f>8894078+172072353+34414470+AKTI!F13</f>
        <v>216470819</v>
      </c>
      <c r="F5" s="96">
        <v>194383613</v>
      </c>
      <c r="G5" s="86">
        <v>125013000</v>
      </c>
    </row>
    <row r="6" spans="1:7" s="5" customFormat="1" ht="15.75" customHeight="1">
      <c r="A6" s="33"/>
      <c r="B6" s="66"/>
      <c r="C6" s="66" t="s">
        <v>92</v>
      </c>
      <c r="D6" s="64" t="s">
        <v>237</v>
      </c>
      <c r="E6" s="95">
        <v>-203430437</v>
      </c>
      <c r="F6" s="95">
        <v>-183065153</v>
      </c>
      <c r="G6" s="87">
        <v>-103359813</v>
      </c>
    </row>
    <row r="7" spans="1:7" s="5" customFormat="1" ht="15.75" customHeight="1">
      <c r="A7" s="33"/>
      <c r="B7" s="66"/>
      <c r="C7" s="66" t="s">
        <v>93</v>
      </c>
      <c r="D7" s="64"/>
      <c r="E7" s="95"/>
      <c r="F7" s="95"/>
      <c r="G7" s="87"/>
    </row>
    <row r="8" spans="1:7" s="5" customFormat="1" ht="15.75" customHeight="1">
      <c r="A8" s="33"/>
      <c r="B8" s="66"/>
      <c r="C8" s="66" t="s">
        <v>107</v>
      </c>
      <c r="D8" s="64"/>
      <c r="E8" s="95"/>
      <c r="F8" s="95"/>
      <c r="G8" s="87"/>
    </row>
    <row r="9" spans="1:7" s="5" customFormat="1" ht="15.75" customHeight="1">
      <c r="A9" s="33"/>
      <c r="B9" s="66"/>
      <c r="C9" s="66" t="s">
        <v>275</v>
      </c>
      <c r="D9" s="64" t="s">
        <v>238</v>
      </c>
      <c r="E9" s="96">
        <v>0</v>
      </c>
      <c r="F9" s="96">
        <v>0</v>
      </c>
      <c r="G9" s="86">
        <v>-5873230</v>
      </c>
    </row>
    <row r="10" spans="1:7" s="5" customFormat="1" ht="15.75" customHeight="1">
      <c r="A10" s="33"/>
      <c r="B10" s="66"/>
      <c r="C10" s="66" t="s">
        <v>277</v>
      </c>
      <c r="D10" s="64" t="s">
        <v>239</v>
      </c>
      <c r="E10" s="96">
        <v>-2938042</v>
      </c>
      <c r="F10" s="96">
        <v>-2690224</v>
      </c>
      <c r="G10" s="86">
        <v>-3032257</v>
      </c>
    </row>
    <row r="11" spans="1:7" s="5" customFormat="1" ht="15.75" customHeight="1">
      <c r="A11" s="33"/>
      <c r="B11" s="66"/>
      <c r="C11" s="66" t="s">
        <v>108</v>
      </c>
      <c r="D11" s="64" t="s">
        <v>240</v>
      </c>
      <c r="E11" s="96">
        <f>-5267658-382190</f>
        <v>-5649848</v>
      </c>
      <c r="F11" s="96">
        <v>-2779686</v>
      </c>
      <c r="G11" s="86">
        <v>-764633</v>
      </c>
    </row>
    <row r="12" spans="1:7" s="5" customFormat="1" ht="15.75" customHeight="1">
      <c r="A12" s="33"/>
      <c r="B12" s="66"/>
      <c r="C12" s="66" t="s">
        <v>276</v>
      </c>
      <c r="D12" s="64" t="s">
        <v>241</v>
      </c>
      <c r="E12" s="96">
        <v>-177200</v>
      </c>
      <c r="F12" s="96">
        <v>-78740</v>
      </c>
      <c r="G12" s="86">
        <v>-60000</v>
      </c>
    </row>
    <row r="13" spans="1:7" s="5" customFormat="1" ht="15.75" customHeight="1" thickBot="1">
      <c r="A13" s="33"/>
      <c r="B13" s="66"/>
      <c r="C13" s="66" t="s">
        <v>111</v>
      </c>
      <c r="D13" s="64" t="s">
        <v>242</v>
      </c>
      <c r="E13" s="95">
        <f>-3273728-491059-55653</f>
        <v>-3820440</v>
      </c>
      <c r="F13" s="95">
        <v>-5291201</v>
      </c>
      <c r="G13" s="88"/>
    </row>
    <row r="14" spans="1:7" s="5" customFormat="1" ht="15.75" customHeight="1" thickBot="1">
      <c r="A14" s="33"/>
      <c r="B14" s="66"/>
      <c r="C14" s="66" t="s">
        <v>94</v>
      </c>
      <c r="D14" s="64"/>
      <c r="E14" s="95">
        <f>E13+E12+E11+E9+E6+E5+E10</f>
        <v>454852</v>
      </c>
      <c r="F14" s="95">
        <v>478609</v>
      </c>
      <c r="G14" s="11">
        <f>G13+G12+G11+G9+G6+G5+G10</f>
        <v>11923067</v>
      </c>
    </row>
    <row r="15" spans="1:7" s="5" customFormat="1" ht="15.75" customHeight="1">
      <c r="A15" s="33"/>
      <c r="B15" s="66"/>
      <c r="C15" s="66" t="s">
        <v>95</v>
      </c>
      <c r="D15" s="64"/>
      <c r="E15" s="95"/>
      <c r="F15" s="95"/>
      <c r="G15" s="89"/>
    </row>
    <row r="16" spans="1:7" s="5" customFormat="1" ht="15.75" customHeight="1">
      <c r="A16" s="33"/>
      <c r="B16" s="66"/>
      <c r="C16" s="66" t="s">
        <v>96</v>
      </c>
      <c r="D16" s="64"/>
      <c r="E16" s="95"/>
      <c r="F16" s="95"/>
      <c r="G16" s="87"/>
    </row>
    <row r="17" spans="1:7" s="5" customFormat="1" ht="15.75" customHeight="1">
      <c r="A17" s="33"/>
      <c r="B17" s="66"/>
      <c r="C17" s="66" t="s">
        <v>66</v>
      </c>
      <c r="D17" s="64"/>
      <c r="E17" s="95"/>
      <c r="F17" s="95"/>
      <c r="G17" s="87"/>
    </row>
    <row r="18" spans="1:7" s="5" customFormat="1" ht="15.75" customHeight="1">
      <c r="A18" s="33"/>
      <c r="B18" s="66"/>
      <c r="C18" s="66" t="s">
        <v>97</v>
      </c>
      <c r="D18" s="64"/>
      <c r="E18" s="95"/>
      <c r="F18" s="95"/>
      <c r="G18" s="87"/>
    </row>
    <row r="19" spans="1:7" s="5" customFormat="1" ht="15.75" customHeight="1">
      <c r="A19" s="33"/>
      <c r="B19" s="66"/>
      <c r="C19" s="66" t="s">
        <v>32</v>
      </c>
      <c r="D19" s="64" t="s">
        <v>243</v>
      </c>
      <c r="E19" s="95"/>
      <c r="F19" s="95"/>
      <c r="G19" s="87"/>
    </row>
    <row r="20" spans="1:7" s="5" customFormat="1" ht="15.75" customHeight="1" thickBot="1">
      <c r="A20" s="33"/>
      <c r="B20" s="66"/>
      <c r="C20" s="66" t="s">
        <v>98</v>
      </c>
      <c r="D20" s="64"/>
      <c r="E20" s="95"/>
      <c r="F20" s="95"/>
      <c r="G20" s="88"/>
    </row>
    <row r="21" spans="1:7" s="5" customFormat="1" ht="15.75" customHeight="1" thickBot="1">
      <c r="A21" s="33"/>
      <c r="B21" s="66"/>
      <c r="C21" s="66" t="s">
        <v>99</v>
      </c>
      <c r="D21" s="64"/>
      <c r="E21" s="95"/>
      <c r="F21" s="95"/>
      <c r="G21" s="11"/>
    </row>
    <row r="22" spans="1:7" s="5" customFormat="1" ht="15.75" customHeight="1">
      <c r="A22" s="33"/>
      <c r="B22" s="33"/>
      <c r="C22" s="66" t="s">
        <v>100</v>
      </c>
      <c r="D22" s="64"/>
      <c r="E22" s="95"/>
      <c r="F22" s="95"/>
      <c r="G22" s="90"/>
    </row>
    <row r="23" spans="1:7" s="5" customFormat="1" ht="15.75" customHeight="1">
      <c r="A23" s="33"/>
      <c r="B23" s="66"/>
      <c r="C23" s="66" t="s">
        <v>101</v>
      </c>
      <c r="D23" s="64"/>
      <c r="E23" s="95"/>
      <c r="F23" s="95"/>
      <c r="G23" s="87"/>
    </row>
    <row r="24" spans="1:7" s="5" customFormat="1" ht="15.75" customHeight="1">
      <c r="A24" s="33"/>
      <c r="B24" s="66"/>
      <c r="C24" s="66" t="s">
        <v>112</v>
      </c>
      <c r="D24" s="64" t="s">
        <v>244</v>
      </c>
      <c r="E24" s="95"/>
      <c r="F24" s="95"/>
      <c r="G24" s="87"/>
    </row>
    <row r="25" spans="1:7" s="5" customFormat="1" ht="15.75" customHeight="1">
      <c r="A25" s="33"/>
      <c r="B25" s="66"/>
      <c r="C25" s="66" t="s">
        <v>109</v>
      </c>
      <c r="D25" s="64" t="s">
        <v>245</v>
      </c>
      <c r="E25" s="95">
        <v>0</v>
      </c>
      <c r="F25" s="95">
        <v>0</v>
      </c>
      <c r="G25" s="87">
        <v>-12132853</v>
      </c>
    </row>
    <row r="26" spans="1:7" s="5" customFormat="1" ht="15.75" customHeight="1">
      <c r="A26" s="33"/>
      <c r="B26" s="66"/>
      <c r="C26" s="66" t="s">
        <v>102</v>
      </c>
      <c r="D26" s="64"/>
      <c r="E26" s="95"/>
      <c r="F26" s="95"/>
      <c r="G26" s="87"/>
    </row>
    <row r="27" spans="1:7" s="5" customFormat="1" ht="15.75" customHeight="1">
      <c r="A27" s="33"/>
      <c r="B27" s="66"/>
      <c r="C27" s="66" t="s">
        <v>67</v>
      </c>
      <c r="D27" s="64"/>
      <c r="E27" s="95"/>
      <c r="F27" s="95"/>
      <c r="G27" s="87"/>
    </row>
    <row r="28" spans="1:7" s="5" customFormat="1" ht="15.75" customHeight="1" thickBot="1">
      <c r="A28" s="33"/>
      <c r="B28" s="66"/>
      <c r="C28" s="66" t="s">
        <v>68</v>
      </c>
      <c r="D28" s="64"/>
      <c r="E28" s="95"/>
      <c r="F28" s="95"/>
      <c r="G28" s="88"/>
    </row>
    <row r="29" spans="1:7" s="5" customFormat="1" ht="15.75" customHeight="1" thickBot="1">
      <c r="A29" s="33"/>
      <c r="B29" s="66"/>
      <c r="C29" s="66" t="s">
        <v>103</v>
      </c>
      <c r="D29" s="64"/>
      <c r="E29" s="95">
        <f>E24+E25</f>
        <v>0</v>
      </c>
      <c r="F29" s="95">
        <v>0</v>
      </c>
      <c r="G29" s="91">
        <f>G24+G25</f>
        <v>-12132853</v>
      </c>
    </row>
    <row r="30" spans="1:7" s="5" customFormat="1" ht="15.75" customHeight="1">
      <c r="A30" s="33"/>
      <c r="B30" s="66"/>
      <c r="C30" s="66" t="s">
        <v>104</v>
      </c>
      <c r="D30" s="64"/>
      <c r="E30" s="95">
        <f>E29+E14</f>
        <v>454852</v>
      </c>
      <c r="F30" s="95">
        <v>478609</v>
      </c>
      <c r="G30" s="90">
        <f>G29+G14</f>
        <v>-209786</v>
      </c>
    </row>
    <row r="31" spans="1:7" s="5" customFormat="1" ht="15.75" customHeight="1">
      <c r="A31" s="33"/>
      <c r="B31" s="66"/>
      <c r="C31" s="66" t="s">
        <v>105</v>
      </c>
      <c r="D31" s="64"/>
      <c r="E31" s="95">
        <v>253056</v>
      </c>
      <c r="F31" s="95">
        <v>253056</v>
      </c>
      <c r="G31" s="92">
        <v>468037</v>
      </c>
    </row>
    <row r="32" spans="1:7" s="5" customFormat="1" ht="15.75" customHeight="1" thickBot="1">
      <c r="A32" s="66"/>
      <c r="B32" s="97"/>
      <c r="C32" s="66" t="s">
        <v>106</v>
      </c>
      <c r="D32" s="64"/>
      <c r="E32" s="98">
        <f>E30+E31</f>
        <v>707908</v>
      </c>
      <c r="F32" s="98">
        <v>731665</v>
      </c>
      <c r="G32" s="93">
        <f>G30+G31</f>
        <v>258251</v>
      </c>
    </row>
    <row r="33" spans="1:6" s="5" customFormat="1" ht="15.75" customHeight="1" thickTop="1">
      <c r="A33" s="6"/>
      <c r="B33" s="6"/>
      <c r="C33" s="7"/>
      <c r="D33" s="7"/>
      <c r="E33" s="8"/>
      <c r="F33" s="8"/>
    </row>
    <row r="34" spans="1:6" s="5" customFormat="1" ht="15.75" customHeight="1">
      <c r="A34" s="6"/>
      <c r="B34" s="6"/>
      <c r="C34" s="7"/>
      <c r="D34" s="7"/>
      <c r="E34" s="8"/>
      <c r="F34" s="8"/>
    </row>
    <row r="35" spans="1:6" s="5" customFormat="1" ht="15.75" customHeight="1">
      <c r="A35" s="6"/>
      <c r="B35" s="6"/>
      <c r="C35" s="7"/>
      <c r="D35" s="7"/>
      <c r="E35" s="8"/>
      <c r="F35" s="8"/>
    </row>
    <row r="36" spans="1:6" s="5" customFormat="1" ht="15.75" customHeight="1">
      <c r="A36" s="6"/>
      <c r="B36" s="6"/>
      <c r="C36" s="7"/>
      <c r="D36" s="7"/>
      <c r="E36" s="8"/>
      <c r="F36" s="8"/>
    </row>
    <row r="37" spans="1:6" s="5" customFormat="1" ht="15.75" customHeight="1">
      <c r="A37" s="6"/>
      <c r="B37" s="6"/>
      <c r="C37" s="7"/>
      <c r="D37" s="7"/>
      <c r="E37" s="8"/>
      <c r="F37" s="8"/>
    </row>
    <row r="38" spans="1:6" s="5" customFormat="1" ht="15.75" customHeight="1">
      <c r="A38" s="6"/>
      <c r="B38" s="6"/>
      <c r="C38" s="7"/>
      <c r="D38" s="7"/>
      <c r="E38" s="8"/>
      <c r="F38" s="8"/>
    </row>
    <row r="39" spans="1:6" s="5" customFormat="1" ht="15.75" customHeight="1">
      <c r="A39" s="6"/>
      <c r="B39" s="6"/>
      <c r="C39" s="7"/>
      <c r="D39" s="7"/>
      <c r="E39" s="8"/>
      <c r="F39" s="8"/>
    </row>
    <row r="40" spans="1:6" s="5" customFormat="1" ht="15.75" customHeight="1">
      <c r="A40" s="6"/>
      <c r="B40" s="6"/>
      <c r="C40" s="7"/>
      <c r="D40" s="7"/>
      <c r="E40" s="8"/>
      <c r="F40" s="8"/>
    </row>
    <row r="41" spans="1:6" s="5" customFormat="1" ht="15.75" customHeight="1">
      <c r="A41" s="6"/>
      <c r="B41" s="6"/>
      <c r="C41" s="7"/>
      <c r="D41" s="7"/>
      <c r="E41" s="8"/>
      <c r="F41" s="8"/>
    </row>
    <row r="42" spans="1:6" s="5" customFormat="1" ht="15.75" customHeight="1">
      <c r="A42" s="6"/>
      <c r="B42" s="6"/>
      <c r="C42" s="6"/>
      <c r="D42" s="6"/>
      <c r="E42" s="8"/>
      <c r="F42" s="8"/>
    </row>
    <row r="43" spans="1:6" ht="12.75">
      <c r="A43" s="9"/>
      <c r="B43" s="9"/>
      <c r="C43" s="1"/>
      <c r="D43" s="1"/>
      <c r="E43" s="10"/>
      <c r="F43" s="10"/>
    </row>
    <row r="61" ht="14.25" customHeight="1"/>
  </sheetData>
  <sheetProtection/>
  <mergeCells count="4">
    <mergeCell ref="A1:F1"/>
    <mergeCell ref="A2:A3"/>
    <mergeCell ref="B2:C3"/>
    <mergeCell ref="D2:D3"/>
  </mergeCells>
  <printOptions/>
  <pageMargins left="0.57" right="0.31" top="1.38" bottom="0.49" header="0.511811023622047" footer="0.511811023622047"/>
  <pageSetup horizontalDpi="600" verticalDpi="600" orientation="portrait" paperSize="9" scale="73" r:id="rId1"/>
  <headerFooter alignWithMargins="0">
    <oddHeader>&amp;C&amp;"Arial,Bold"     &amp;9  &amp;"Arial,Bold Italic"&amp;8PASQYRA   E   FLUKSIT   TË PARASË &amp;R&amp;"Arial,Bold Italic"&amp;11 2012
</oddHeader>
    <oddFooter>&amp;L&amp;"Elephant,Bold"FINANCIERI&amp;CADMINISTRATORI 
NERITAN BIZHGA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____12">
    <tabColor indexed="16"/>
  </sheetPr>
  <dimension ref="A1:AN38"/>
  <sheetViews>
    <sheetView workbookViewId="0" topLeftCell="C1">
      <selection activeCell="F37" sqref="F37"/>
    </sheetView>
  </sheetViews>
  <sheetFormatPr defaultColWidth="9.140625" defaultRowHeight="12.75"/>
  <cols>
    <col min="1" max="1" width="57.421875" style="0" customWidth="1"/>
    <col min="2" max="2" width="18.00390625" style="0" customWidth="1"/>
    <col min="3" max="3" width="8.421875" style="0" customWidth="1"/>
    <col min="4" max="4" width="9.421875" style="0" customWidth="1"/>
    <col min="5" max="5" width="11.28125" style="0" customWidth="1"/>
    <col min="6" max="6" width="9.8515625" style="0" customWidth="1"/>
    <col min="7" max="7" width="17.57421875" style="0" customWidth="1"/>
    <col min="8" max="8" width="10.28125" style="0" customWidth="1"/>
    <col min="9" max="9" width="16.8515625" style="0" customWidth="1"/>
  </cols>
  <sheetData>
    <row r="1" spans="1:9" ht="13.5" thickBot="1">
      <c r="A1" s="183" t="s">
        <v>59</v>
      </c>
      <c r="B1" s="189" t="s">
        <v>56</v>
      </c>
      <c r="C1" s="190"/>
      <c r="D1" s="190"/>
      <c r="E1" s="190"/>
      <c r="F1" s="190"/>
      <c r="G1" s="190"/>
      <c r="H1" s="190"/>
      <c r="I1" s="191"/>
    </row>
    <row r="2" spans="1:10" ht="12.75">
      <c r="A2" s="184"/>
      <c r="B2" s="186" t="s">
        <v>60</v>
      </c>
      <c r="C2" s="186" t="s">
        <v>61</v>
      </c>
      <c r="D2" s="186" t="s">
        <v>62</v>
      </c>
      <c r="E2" s="186" t="s">
        <v>63</v>
      </c>
      <c r="F2" s="186" t="s">
        <v>64</v>
      </c>
      <c r="G2" s="186" t="s">
        <v>220</v>
      </c>
      <c r="H2" s="186" t="s">
        <v>65</v>
      </c>
      <c r="I2" s="186" t="s">
        <v>33</v>
      </c>
      <c r="J2" s="2"/>
    </row>
    <row r="3" spans="1:10" ht="12.75">
      <c r="A3" s="184"/>
      <c r="B3" s="187"/>
      <c r="C3" s="187"/>
      <c r="D3" s="187"/>
      <c r="E3" s="187"/>
      <c r="F3" s="187"/>
      <c r="G3" s="187"/>
      <c r="H3" s="187"/>
      <c r="I3" s="187"/>
      <c r="J3" s="2"/>
    </row>
    <row r="4" spans="1:10" ht="12.75">
      <c r="A4" s="184"/>
      <c r="B4" s="187"/>
      <c r="C4" s="187"/>
      <c r="D4" s="187"/>
      <c r="E4" s="187"/>
      <c r="F4" s="187"/>
      <c r="G4" s="187"/>
      <c r="H4" s="187"/>
      <c r="I4" s="187"/>
      <c r="J4" s="2"/>
    </row>
    <row r="5" spans="1:10" ht="12.75">
      <c r="A5" s="184"/>
      <c r="B5" s="187"/>
      <c r="C5" s="187"/>
      <c r="D5" s="187"/>
      <c r="E5" s="187"/>
      <c r="F5" s="187"/>
      <c r="G5" s="187"/>
      <c r="H5" s="187"/>
      <c r="I5" s="187"/>
      <c r="J5" s="2"/>
    </row>
    <row r="6" spans="1:10" ht="12.75">
      <c r="A6" s="184"/>
      <c r="B6" s="187"/>
      <c r="C6" s="187"/>
      <c r="D6" s="187"/>
      <c r="E6" s="187"/>
      <c r="F6" s="187"/>
      <c r="G6" s="187"/>
      <c r="H6" s="187"/>
      <c r="I6" s="187"/>
      <c r="J6" s="2"/>
    </row>
    <row r="7" spans="1:10" ht="13.5" thickBot="1">
      <c r="A7" s="185"/>
      <c r="B7" s="188"/>
      <c r="C7" s="188"/>
      <c r="D7" s="188"/>
      <c r="E7" s="188"/>
      <c r="F7" s="188"/>
      <c r="G7" s="188"/>
      <c r="H7" s="188"/>
      <c r="I7" s="188"/>
      <c r="J7" s="2"/>
    </row>
    <row r="8" spans="1:40" ht="15.75">
      <c r="A8" s="67" t="s">
        <v>292</v>
      </c>
      <c r="B8" s="68">
        <v>2400000</v>
      </c>
      <c r="C8" s="68"/>
      <c r="D8" s="68"/>
      <c r="E8" s="68">
        <v>15000</v>
      </c>
      <c r="F8" s="68"/>
      <c r="G8" s="68">
        <v>2938042</v>
      </c>
      <c r="H8" s="68"/>
      <c r="I8" s="68">
        <f>G8+E8+B8</f>
        <v>5353042</v>
      </c>
      <c r="J8" s="12"/>
      <c r="K8" s="12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34" ht="14.25">
      <c r="A9" s="69" t="s">
        <v>34</v>
      </c>
      <c r="B9" s="70"/>
      <c r="C9" s="70"/>
      <c r="D9" s="68"/>
      <c r="E9" s="70"/>
      <c r="F9" s="68"/>
      <c r="G9" s="68"/>
      <c r="H9" s="68"/>
      <c r="I9" s="68"/>
      <c r="J9" s="12"/>
      <c r="K9" s="12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15.75">
      <c r="A10" s="71" t="s">
        <v>35</v>
      </c>
      <c r="B10" s="70"/>
      <c r="C10" s="70"/>
      <c r="D10" s="68"/>
      <c r="E10" s="70"/>
      <c r="F10" s="68"/>
      <c r="G10" s="70"/>
      <c r="H10" s="70"/>
      <c r="I10" s="70"/>
      <c r="J10" s="12"/>
      <c r="K10" s="12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4.25">
      <c r="A11" s="69" t="s">
        <v>36</v>
      </c>
      <c r="B11" s="70"/>
      <c r="C11" s="70"/>
      <c r="D11" s="70"/>
      <c r="E11" s="70"/>
      <c r="F11" s="70"/>
      <c r="G11" s="70"/>
      <c r="H11" s="70"/>
      <c r="I11" s="70">
        <f aca="true" t="shared" si="0" ref="I11:I16">SUM(G11:H11)</f>
        <v>0</v>
      </c>
      <c r="J11" s="12"/>
      <c r="K11" s="12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4.25">
      <c r="A12" s="69" t="s">
        <v>37</v>
      </c>
      <c r="B12" s="70"/>
      <c r="C12" s="70"/>
      <c r="D12" s="70"/>
      <c r="E12" s="70"/>
      <c r="F12" s="70"/>
      <c r="G12" s="70">
        <v>-2938042</v>
      </c>
      <c r="H12" s="70"/>
      <c r="I12" s="70">
        <f t="shared" si="0"/>
        <v>-2938042</v>
      </c>
      <c r="J12" s="12"/>
      <c r="K12" s="12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4.25">
      <c r="A13" s="69" t="s">
        <v>38</v>
      </c>
      <c r="B13" s="70"/>
      <c r="C13" s="70"/>
      <c r="D13" s="70"/>
      <c r="E13" s="70"/>
      <c r="F13" s="70"/>
      <c r="G13" s="70"/>
      <c r="H13" s="70"/>
      <c r="I13" s="70">
        <f t="shared" si="0"/>
        <v>0</v>
      </c>
      <c r="J13" s="12"/>
      <c r="K13" s="12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4.25">
      <c r="A14" s="69" t="s">
        <v>39</v>
      </c>
      <c r="B14" s="70"/>
      <c r="C14" s="70"/>
      <c r="D14" s="70"/>
      <c r="E14" s="70"/>
      <c r="F14" s="70"/>
      <c r="G14" s="70"/>
      <c r="H14" s="70"/>
      <c r="I14" s="70">
        <f t="shared" si="0"/>
        <v>0</v>
      </c>
      <c r="J14" s="12"/>
      <c r="K14" s="12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4.25">
      <c r="A15" s="69" t="s">
        <v>27</v>
      </c>
      <c r="B15" s="70"/>
      <c r="C15" s="70"/>
      <c r="D15" s="70"/>
      <c r="E15" s="70"/>
      <c r="F15" s="70"/>
      <c r="G15" s="70"/>
      <c r="H15" s="70"/>
      <c r="I15" s="70">
        <f t="shared" si="0"/>
        <v>0</v>
      </c>
      <c r="J15" s="12"/>
      <c r="K15" s="12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4.25">
      <c r="A16" s="69" t="s">
        <v>40</v>
      </c>
      <c r="B16" s="70"/>
      <c r="C16" s="70"/>
      <c r="D16" s="70"/>
      <c r="E16" s="70"/>
      <c r="F16" s="70"/>
      <c r="G16" s="70"/>
      <c r="H16" s="70"/>
      <c r="I16" s="70">
        <f t="shared" si="0"/>
        <v>0</v>
      </c>
      <c r="J16" s="12"/>
      <c r="K16" s="12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5.75">
      <c r="A17" s="67" t="s">
        <v>280</v>
      </c>
      <c r="B17" s="68">
        <f>B8</f>
        <v>2400000</v>
      </c>
      <c r="C17" s="68"/>
      <c r="D17" s="68"/>
      <c r="E17" s="68">
        <f>E8</f>
        <v>15000</v>
      </c>
      <c r="F17" s="68"/>
      <c r="G17" s="68">
        <f>SUM(G8:G16)</f>
        <v>0</v>
      </c>
      <c r="H17" s="70"/>
      <c r="I17" s="68">
        <f>B17+E17+G17</f>
        <v>2415000</v>
      </c>
      <c r="J17" s="12"/>
      <c r="K17" s="12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4.25">
      <c r="A18" s="69" t="s">
        <v>41</v>
      </c>
      <c r="B18" s="70"/>
      <c r="C18" s="70"/>
      <c r="D18" s="70"/>
      <c r="E18" s="70"/>
      <c r="F18" s="68"/>
      <c r="G18" s="70"/>
      <c r="H18" s="70"/>
      <c r="I18" s="68"/>
      <c r="J18" s="12"/>
      <c r="K18" s="12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4.25">
      <c r="A19" s="69" t="s">
        <v>36</v>
      </c>
      <c r="B19" s="70"/>
      <c r="C19" s="70"/>
      <c r="D19" s="70"/>
      <c r="E19" s="70"/>
      <c r="F19" s="70"/>
      <c r="G19" s="72">
        <v>3538105</v>
      </c>
      <c r="H19" s="70"/>
      <c r="I19" s="70">
        <f>G19</f>
        <v>3538105</v>
      </c>
      <c r="J19" s="12"/>
      <c r="K19" s="12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4.25">
      <c r="A20" s="69" t="s">
        <v>38</v>
      </c>
      <c r="B20" s="70"/>
      <c r="C20" s="70"/>
      <c r="D20" s="70"/>
      <c r="E20" s="70"/>
      <c r="F20" s="70"/>
      <c r="G20" s="72"/>
      <c r="H20" s="70"/>
      <c r="I20" s="70"/>
      <c r="J20" s="12"/>
      <c r="K20" s="12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4.25">
      <c r="A21" s="69" t="s">
        <v>42</v>
      </c>
      <c r="B21" s="70"/>
      <c r="C21" s="70"/>
      <c r="D21" s="70"/>
      <c r="E21" s="70"/>
      <c r="F21" s="70"/>
      <c r="G21" s="70"/>
      <c r="H21" s="70"/>
      <c r="I21" s="70"/>
      <c r="J21" s="12"/>
      <c r="K21" s="12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4.25">
      <c r="A22" s="69" t="s">
        <v>43</v>
      </c>
      <c r="B22" s="70"/>
      <c r="C22" s="70"/>
      <c r="D22" s="70"/>
      <c r="E22" s="68"/>
      <c r="F22" s="70"/>
      <c r="G22" s="68"/>
      <c r="H22" s="70"/>
      <c r="I22" s="70"/>
      <c r="J22" s="12"/>
      <c r="K22" s="12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4.25">
      <c r="A23" s="69" t="s">
        <v>44</v>
      </c>
      <c r="B23" s="70"/>
      <c r="C23" s="70"/>
      <c r="D23" s="70"/>
      <c r="E23" s="70"/>
      <c r="F23" s="70"/>
      <c r="G23" s="68"/>
      <c r="H23" s="70"/>
      <c r="I23" s="70"/>
      <c r="J23" s="12"/>
      <c r="K23" s="12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4.25">
      <c r="A24" s="69" t="s">
        <v>45</v>
      </c>
      <c r="B24" s="70"/>
      <c r="C24" s="70"/>
      <c r="D24" s="70"/>
      <c r="E24" s="70"/>
      <c r="F24" s="70"/>
      <c r="G24" s="70"/>
      <c r="H24" s="70"/>
      <c r="I24" s="70"/>
      <c r="J24" s="12"/>
      <c r="K24" s="12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15.75">
      <c r="A25" s="71" t="s">
        <v>219</v>
      </c>
      <c r="B25" s="68"/>
      <c r="C25" s="68"/>
      <c r="D25" s="68"/>
      <c r="E25" s="68"/>
      <c r="F25" s="68"/>
      <c r="G25" s="68"/>
      <c r="H25" s="68"/>
      <c r="I25" s="68"/>
      <c r="J25" s="12"/>
      <c r="K25" s="12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13.5">
      <c r="A26" s="73" t="s">
        <v>293</v>
      </c>
      <c r="B26" s="68">
        <v>2400000</v>
      </c>
      <c r="C26" s="70"/>
      <c r="D26" s="70"/>
      <c r="E26" s="70">
        <v>15000</v>
      </c>
      <c r="F26" s="70"/>
      <c r="G26" s="70">
        <f>SUM(G17:G25)</f>
        <v>3538105</v>
      </c>
      <c r="H26" s="70"/>
      <c r="I26" s="70">
        <f>B26+E26+G26</f>
        <v>5953105</v>
      </c>
      <c r="J26" s="12"/>
      <c r="K26" s="12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2.75">
      <c r="A27" s="74" t="s">
        <v>46</v>
      </c>
      <c r="B27" s="75"/>
      <c r="C27" s="75"/>
      <c r="D27" s="75"/>
      <c r="E27" s="75"/>
      <c r="F27" s="75"/>
      <c r="G27" s="75"/>
      <c r="H27" s="75"/>
      <c r="I27" s="76"/>
      <c r="J27" s="12"/>
      <c r="K27" s="12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9" ht="12.75">
      <c r="A28" s="74" t="s">
        <v>47</v>
      </c>
      <c r="B28" s="74"/>
      <c r="C28" s="74"/>
      <c r="D28" s="74"/>
      <c r="E28" s="74"/>
      <c r="F28" s="74"/>
      <c r="G28" s="74"/>
      <c r="H28" s="74"/>
      <c r="I28" s="32"/>
    </row>
    <row r="29" spans="1:9" ht="12.75">
      <c r="A29" s="74" t="s">
        <v>48</v>
      </c>
      <c r="B29" s="74"/>
      <c r="C29" s="74"/>
      <c r="D29" s="74"/>
      <c r="E29" s="74"/>
      <c r="F29" s="74"/>
      <c r="G29" s="74"/>
      <c r="H29" s="74"/>
      <c r="I29" s="32"/>
    </row>
    <row r="30" spans="1:9" ht="12.75">
      <c r="A30" s="74" t="s">
        <v>49</v>
      </c>
      <c r="B30" s="74"/>
      <c r="C30" s="74"/>
      <c r="D30" s="74"/>
      <c r="E30" s="74"/>
      <c r="F30" s="74"/>
      <c r="G30" s="74"/>
      <c r="H30" s="74"/>
      <c r="I30" s="32"/>
    </row>
    <row r="31" spans="1:9" ht="12.75">
      <c r="A31" s="74" t="s">
        <v>50</v>
      </c>
      <c r="B31" s="74"/>
      <c r="C31" s="74"/>
      <c r="D31" s="74"/>
      <c r="E31" s="74"/>
      <c r="F31" s="74"/>
      <c r="G31" s="74"/>
      <c r="H31" s="74"/>
      <c r="I31" s="32"/>
    </row>
    <row r="32" spans="1:9" ht="12.75">
      <c r="A32" s="74" t="s">
        <v>51</v>
      </c>
      <c r="B32" s="74"/>
      <c r="C32" s="74"/>
      <c r="D32" s="74"/>
      <c r="E32" s="74"/>
      <c r="F32" s="74"/>
      <c r="G32" s="74"/>
      <c r="H32" s="74"/>
      <c r="I32" s="32"/>
    </row>
    <row r="33" spans="1:9" ht="12.75">
      <c r="A33" s="74" t="s">
        <v>52</v>
      </c>
      <c r="B33" s="74"/>
      <c r="C33" s="74"/>
      <c r="D33" s="74"/>
      <c r="E33" s="74"/>
      <c r="F33" s="74"/>
      <c r="G33" s="74"/>
      <c r="H33" s="74"/>
      <c r="I33" s="32"/>
    </row>
    <row r="34" spans="1:9" ht="12.75">
      <c r="A34" s="74" t="s">
        <v>53</v>
      </c>
      <c r="B34" s="74"/>
      <c r="C34" s="74"/>
      <c r="D34" s="74"/>
      <c r="E34" s="74"/>
      <c r="F34" s="74"/>
      <c r="G34" s="74"/>
      <c r="H34" s="74"/>
      <c r="I34" s="32"/>
    </row>
    <row r="35" spans="1:9" ht="12.75">
      <c r="A35" s="74" t="s">
        <v>54</v>
      </c>
      <c r="B35" s="74"/>
      <c r="C35" s="74"/>
      <c r="D35" s="74"/>
      <c r="E35" s="74"/>
      <c r="F35" s="74"/>
      <c r="G35" s="74"/>
      <c r="H35" s="74"/>
      <c r="I35" s="32"/>
    </row>
    <row r="36" spans="1:9" ht="12.75">
      <c r="A36" s="74" t="s">
        <v>55</v>
      </c>
      <c r="B36" s="74"/>
      <c r="C36" s="74"/>
      <c r="D36" s="74"/>
      <c r="E36" s="74"/>
      <c r="F36" s="74"/>
      <c r="G36" s="74"/>
      <c r="H36" s="74"/>
      <c r="I36" s="32"/>
    </row>
    <row r="37" spans="1:9" ht="12.75">
      <c r="A37" s="74"/>
      <c r="B37" s="74"/>
      <c r="C37" s="74"/>
      <c r="D37" s="74"/>
      <c r="E37" s="74"/>
      <c r="F37" s="74"/>
      <c r="G37" s="74"/>
      <c r="H37" s="74"/>
      <c r="I37" s="32"/>
    </row>
    <row r="38" spans="1:9" ht="12.75">
      <c r="A38" s="74"/>
      <c r="B38" s="74"/>
      <c r="C38" s="74"/>
      <c r="D38" s="74"/>
      <c r="E38" s="74"/>
      <c r="F38" s="74"/>
      <c r="G38" s="74"/>
      <c r="H38" s="74"/>
      <c r="I38" s="32"/>
    </row>
  </sheetData>
  <sheetProtection/>
  <mergeCells count="10">
    <mergeCell ref="A1:A7"/>
    <mergeCell ref="B2:B7"/>
    <mergeCell ref="C2:C7"/>
    <mergeCell ref="D2:D7"/>
    <mergeCell ref="B1:I1"/>
    <mergeCell ref="I2:I7"/>
    <mergeCell ref="E2:E7"/>
    <mergeCell ref="F2:F7"/>
    <mergeCell ref="G2:G7"/>
    <mergeCell ref="H2:H7"/>
  </mergeCells>
  <printOptions horizontalCentered="1"/>
  <pageMargins left="0" right="0" top="1.45" bottom="1" header="0.5" footer="0.5"/>
  <pageSetup horizontalDpi="600" verticalDpi="600" orientation="landscape" scale="81" r:id="rId1"/>
  <headerFooter alignWithMargins="0">
    <oddHeader>&amp;L&amp;"Arial,Bold Italic"&amp;9RINA-3 SHPK
GJIROKASTER
K23116611O
&amp;C&amp;"Arial,Bold"PASQYRA E NDRYSHYMEVE NE KAPITAL&amp;R&amp;"Arial,Bold"2012</oddHeader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____10">
    <tabColor indexed="16"/>
  </sheetPr>
  <dimension ref="A2:D21"/>
  <sheetViews>
    <sheetView zoomScalePageLayoutView="0" workbookViewId="0" topLeftCell="A19">
      <selection activeCell="D4" sqref="D4"/>
    </sheetView>
  </sheetViews>
  <sheetFormatPr defaultColWidth="9.140625" defaultRowHeight="12.75"/>
  <cols>
    <col min="1" max="1" width="9.140625" style="30" customWidth="1"/>
    <col min="2" max="2" width="38.421875" style="30" bestFit="1" customWidth="1"/>
    <col min="3" max="3" width="10.28125" style="30" bestFit="1" customWidth="1"/>
    <col min="4" max="4" width="24.8515625" style="31" customWidth="1"/>
    <col min="5" max="5" width="9.140625" style="30" customWidth="1"/>
    <col min="6" max="16384" width="9.140625" style="13" customWidth="1"/>
  </cols>
  <sheetData>
    <row r="1" ht="13.5" thickBot="1"/>
    <row r="2" spans="1:4" ht="14.25" thickBot="1" thickTop="1">
      <c r="A2" s="192" t="s">
        <v>1</v>
      </c>
      <c r="B2" s="194" t="s">
        <v>69</v>
      </c>
      <c r="C2" s="36" t="s">
        <v>28</v>
      </c>
      <c r="D2" s="196" t="s">
        <v>291</v>
      </c>
    </row>
    <row r="3" spans="1:4" ht="13.5" thickBot="1">
      <c r="A3" s="193"/>
      <c r="B3" s="195"/>
      <c r="C3" s="37" t="s">
        <v>29</v>
      </c>
      <c r="D3" s="197"/>
    </row>
    <row r="4" spans="1:4" ht="13.5" thickBot="1">
      <c r="A4" s="38">
        <v>1</v>
      </c>
      <c r="B4" s="39" t="s">
        <v>70</v>
      </c>
      <c r="C4" s="39"/>
      <c r="D4" s="40"/>
    </row>
    <row r="5" spans="1:4" ht="39.75" customHeight="1">
      <c r="A5" s="14"/>
      <c r="B5" s="15" t="s">
        <v>83</v>
      </c>
      <c r="C5" s="15"/>
      <c r="D5" s="16"/>
    </row>
    <row r="6" spans="1:4" ht="39.75" customHeight="1">
      <c r="A6" s="17"/>
      <c r="B6" s="18" t="s">
        <v>278</v>
      </c>
      <c r="C6" s="19"/>
      <c r="D6" s="20"/>
    </row>
    <row r="7" spans="1:4" ht="39.75" customHeight="1" thickBot="1">
      <c r="A7" s="21"/>
      <c r="B7" s="22" t="s">
        <v>279</v>
      </c>
      <c r="C7" s="22"/>
      <c r="D7" s="23">
        <v>0</v>
      </c>
    </row>
    <row r="8" spans="1:4" ht="39.75" customHeight="1" thickBot="1">
      <c r="A8" s="38">
        <v>2</v>
      </c>
      <c r="B8" s="39" t="s">
        <v>84</v>
      </c>
      <c r="C8" s="39"/>
      <c r="D8" s="40">
        <v>3931228</v>
      </c>
    </row>
    <row r="9" spans="1:4" ht="39.75" customHeight="1" thickBot="1">
      <c r="A9" s="38">
        <v>3</v>
      </c>
      <c r="B9" s="39" t="s">
        <v>71</v>
      </c>
      <c r="C9" s="39"/>
      <c r="D9" s="40">
        <v>0</v>
      </c>
    </row>
    <row r="10" spans="1:4" ht="39.75" customHeight="1">
      <c r="A10" s="14"/>
      <c r="B10" s="24" t="s">
        <v>72</v>
      </c>
      <c r="C10" s="15"/>
      <c r="D10" s="25"/>
    </row>
    <row r="11" spans="1:4" ht="39.75" customHeight="1">
      <c r="A11" s="26"/>
      <c r="B11" s="27" t="s">
        <v>73</v>
      </c>
      <c r="C11" s="27"/>
      <c r="D11" s="28"/>
    </row>
    <row r="12" spans="1:4" ht="39.75" customHeight="1">
      <c r="A12" s="26"/>
      <c r="B12" s="27" t="s">
        <v>74</v>
      </c>
      <c r="C12" s="27"/>
      <c r="D12" s="28"/>
    </row>
    <row r="13" spans="1:4" ht="39.75" customHeight="1">
      <c r="A13" s="26"/>
      <c r="B13" s="27" t="s">
        <v>75</v>
      </c>
      <c r="C13" s="27"/>
      <c r="D13" s="28"/>
    </row>
    <row r="14" spans="1:4" ht="39.75" customHeight="1">
      <c r="A14" s="26"/>
      <c r="B14" s="27" t="s">
        <v>76</v>
      </c>
      <c r="C14" s="27"/>
      <c r="D14" s="28"/>
    </row>
    <row r="15" spans="1:4" ht="39.75" customHeight="1">
      <c r="A15" s="26"/>
      <c r="B15" s="27" t="s">
        <v>85</v>
      </c>
      <c r="C15" s="27"/>
      <c r="D15" s="28"/>
    </row>
    <row r="16" spans="1:4" ht="39.75" customHeight="1" thickBot="1">
      <c r="A16" s="21"/>
      <c r="B16" s="22" t="s">
        <v>0</v>
      </c>
      <c r="C16" s="22"/>
      <c r="D16" s="29"/>
    </row>
    <row r="17" spans="1:4" ht="39.75" customHeight="1" thickBot="1">
      <c r="A17" s="38">
        <v>4</v>
      </c>
      <c r="B17" s="39" t="s">
        <v>77</v>
      </c>
      <c r="C17" s="39"/>
      <c r="D17" s="40">
        <f>D8+D9</f>
        <v>3931228</v>
      </c>
    </row>
    <row r="18" spans="1:4" ht="39.75" customHeight="1" thickBot="1">
      <c r="A18" s="38">
        <v>5</v>
      </c>
      <c r="B18" s="39" t="s">
        <v>78</v>
      </c>
      <c r="C18" s="39"/>
      <c r="D18" s="40">
        <v>0</v>
      </c>
    </row>
    <row r="19" spans="1:4" ht="39.75" customHeight="1" thickBot="1">
      <c r="A19" s="38">
        <v>6</v>
      </c>
      <c r="B19" s="39" t="s">
        <v>86</v>
      </c>
      <c r="C19" s="39"/>
      <c r="D19" s="40">
        <v>0</v>
      </c>
    </row>
    <row r="20" spans="1:4" ht="39.75" customHeight="1" thickBot="1">
      <c r="A20" s="38">
        <v>7</v>
      </c>
      <c r="B20" s="39" t="s">
        <v>79</v>
      </c>
      <c r="C20" s="39"/>
      <c r="D20" s="40">
        <v>10</v>
      </c>
    </row>
    <row r="21" spans="1:4" ht="39.75" customHeight="1" thickBot="1">
      <c r="A21" s="41">
        <v>8</v>
      </c>
      <c r="B21" s="42" t="s">
        <v>80</v>
      </c>
      <c r="C21" s="42"/>
      <c r="D21" s="43">
        <f>D17*10%</f>
        <v>393122.80000000005</v>
      </c>
    </row>
    <row r="22" ht="13.5" thickTop="1"/>
  </sheetData>
  <sheetProtection/>
  <mergeCells count="3">
    <mergeCell ref="A2:A3"/>
    <mergeCell ref="B2:B3"/>
    <mergeCell ref="D2:D3"/>
  </mergeCells>
  <printOptions horizontalCentered="1"/>
  <pageMargins left="0.75" right="0.75" top="0" bottom="0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____13">
    <tabColor indexed="16"/>
  </sheetPr>
  <dimension ref="A1:I25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4" width="9.140625" style="32" customWidth="1"/>
    <col min="5" max="5" width="14.8515625" style="32" customWidth="1"/>
    <col min="6" max="6" width="12.7109375" style="32" customWidth="1"/>
    <col min="7" max="7" width="12.57421875" style="32" customWidth="1"/>
    <col min="8" max="8" width="9.140625" style="32" customWidth="1"/>
    <col min="9" max="9" width="18.7109375" style="32" customWidth="1"/>
    <col min="10" max="16384" width="9.140625" style="32" customWidth="1"/>
  </cols>
  <sheetData>
    <row r="1" spans="1:9" ht="12.75">
      <c r="A1" s="198" t="s">
        <v>246</v>
      </c>
      <c r="B1" s="198"/>
      <c r="C1" s="198"/>
      <c r="D1" s="198"/>
      <c r="E1" s="198"/>
      <c r="F1" s="198"/>
      <c r="G1" s="198"/>
      <c r="H1" s="198"/>
      <c r="I1" s="198"/>
    </row>
    <row r="2" spans="1:9" ht="12.75">
      <c r="A2" s="198"/>
      <c r="B2" s="198"/>
      <c r="C2" s="198"/>
      <c r="D2" s="198"/>
      <c r="E2" s="198"/>
      <c r="F2" s="198"/>
      <c r="G2" s="198"/>
      <c r="H2" s="198"/>
      <c r="I2" s="198"/>
    </row>
    <row r="3" spans="3:7" ht="18.75">
      <c r="C3" s="77"/>
      <c r="D3" s="77"/>
      <c r="E3" s="77"/>
      <c r="F3" s="77"/>
      <c r="G3" s="77"/>
    </row>
    <row r="6" spans="1:9" ht="12.75">
      <c r="A6" s="199" t="s">
        <v>247</v>
      </c>
      <c r="B6" s="200" t="s">
        <v>248</v>
      </c>
      <c r="C6" s="200"/>
      <c r="D6" s="200" t="s">
        <v>249</v>
      </c>
      <c r="E6" s="200" t="s">
        <v>286</v>
      </c>
      <c r="F6" s="200" t="s">
        <v>250</v>
      </c>
      <c r="G6" s="200" t="s">
        <v>251</v>
      </c>
      <c r="H6" s="200" t="s">
        <v>252</v>
      </c>
      <c r="I6" s="200" t="s">
        <v>287</v>
      </c>
    </row>
    <row r="7" spans="1:9" ht="12.75">
      <c r="A7" s="199"/>
      <c r="B7" s="200"/>
      <c r="C7" s="200"/>
      <c r="D7" s="200"/>
      <c r="E7" s="200"/>
      <c r="F7" s="200"/>
      <c r="G7" s="200"/>
      <c r="H7" s="200"/>
      <c r="I7" s="200"/>
    </row>
    <row r="8" spans="1:9" ht="12.75">
      <c r="A8" s="199"/>
      <c r="B8" s="200"/>
      <c r="C8" s="200"/>
      <c r="D8" s="200"/>
      <c r="E8" s="200"/>
      <c r="F8" s="200"/>
      <c r="G8" s="200"/>
      <c r="H8" s="200"/>
      <c r="I8" s="200"/>
    </row>
    <row r="9" spans="1:9" ht="12.75">
      <c r="A9" s="199"/>
      <c r="B9" s="200"/>
      <c r="C9" s="200"/>
      <c r="D9" s="200"/>
      <c r="E9" s="200"/>
      <c r="F9" s="200"/>
      <c r="G9" s="200"/>
      <c r="H9" s="200"/>
      <c r="I9" s="200"/>
    </row>
    <row r="10" spans="1:9" ht="12.75">
      <c r="A10" s="81" t="s">
        <v>253</v>
      </c>
      <c r="B10" s="202" t="s">
        <v>254</v>
      </c>
      <c r="C10" s="202"/>
      <c r="D10" s="81">
        <v>1</v>
      </c>
      <c r="E10" s="81">
        <v>2</v>
      </c>
      <c r="F10" s="81">
        <v>3</v>
      </c>
      <c r="G10" s="81">
        <v>4</v>
      </c>
      <c r="H10" s="81" t="s">
        <v>255</v>
      </c>
      <c r="I10" s="81" t="s">
        <v>256</v>
      </c>
    </row>
    <row r="11" spans="1:9" ht="12.75">
      <c r="A11" s="80"/>
      <c r="B11" s="202"/>
      <c r="C11" s="202"/>
      <c r="D11" s="80"/>
      <c r="E11" s="78"/>
      <c r="F11" s="80"/>
      <c r="G11" s="80"/>
      <c r="H11" s="80"/>
      <c r="I11" s="80"/>
    </row>
    <row r="12" spans="1:9" ht="12.75">
      <c r="A12" s="82" t="s">
        <v>257</v>
      </c>
      <c r="B12" s="201" t="s">
        <v>258</v>
      </c>
      <c r="C12" s="201"/>
      <c r="D12" s="79">
        <v>0.02</v>
      </c>
      <c r="E12" s="78"/>
      <c r="F12" s="78"/>
      <c r="G12" s="78"/>
      <c r="H12" s="83"/>
      <c r="I12" s="84"/>
    </row>
    <row r="13" spans="1:9" ht="12.75">
      <c r="A13" s="82"/>
      <c r="B13" s="201"/>
      <c r="C13" s="201"/>
      <c r="D13" s="80"/>
      <c r="E13" s="78"/>
      <c r="F13" s="78"/>
      <c r="G13" s="78"/>
      <c r="H13" s="83"/>
      <c r="I13" s="83"/>
    </row>
    <row r="14" spans="1:9" ht="12.75">
      <c r="A14" s="82" t="s">
        <v>259</v>
      </c>
      <c r="B14" s="201" t="s">
        <v>260</v>
      </c>
      <c r="C14" s="201"/>
      <c r="D14" s="79">
        <v>0.05</v>
      </c>
      <c r="E14" s="78"/>
      <c r="F14" s="78"/>
      <c r="G14" s="78"/>
      <c r="H14" s="83"/>
      <c r="I14" s="84"/>
    </row>
    <row r="15" spans="1:9" ht="12.75">
      <c r="A15" s="82"/>
      <c r="B15" s="201"/>
      <c r="C15" s="201"/>
      <c r="D15" s="81"/>
      <c r="E15" s="78"/>
      <c r="F15" s="78"/>
      <c r="G15" s="78"/>
      <c r="H15" s="83"/>
      <c r="I15" s="83"/>
    </row>
    <row r="16" spans="1:9" ht="12.75">
      <c r="A16" s="82" t="s">
        <v>261</v>
      </c>
      <c r="B16" s="201" t="s">
        <v>262</v>
      </c>
      <c r="C16" s="201"/>
      <c r="D16" s="79">
        <v>0.1</v>
      </c>
      <c r="E16" s="78">
        <v>829900</v>
      </c>
      <c r="F16" s="78">
        <v>130000</v>
      </c>
      <c r="G16" s="78">
        <f>F16</f>
        <v>130000</v>
      </c>
      <c r="H16" s="83"/>
      <c r="I16" s="84">
        <f>F16+E16</f>
        <v>959900</v>
      </c>
    </row>
    <row r="17" spans="1:9" ht="12.75">
      <c r="A17" s="82"/>
      <c r="B17" s="201"/>
      <c r="C17" s="201"/>
      <c r="D17" s="81"/>
      <c r="E17" s="78"/>
      <c r="F17" s="78"/>
      <c r="G17" s="78"/>
      <c r="H17" s="83"/>
      <c r="I17" s="83"/>
    </row>
    <row r="18" spans="1:9" ht="12.75">
      <c r="A18" s="82" t="s">
        <v>263</v>
      </c>
      <c r="B18" s="201" t="s">
        <v>264</v>
      </c>
      <c r="C18" s="201"/>
      <c r="D18" s="79">
        <v>0.1</v>
      </c>
      <c r="E18" s="78"/>
      <c r="F18" s="78"/>
      <c r="G18" s="78"/>
      <c r="H18" s="83"/>
      <c r="I18" s="84"/>
    </row>
    <row r="19" spans="1:9" ht="12.75">
      <c r="A19" s="82"/>
      <c r="B19" s="201"/>
      <c r="C19" s="201"/>
      <c r="D19" s="79"/>
      <c r="E19" s="78"/>
      <c r="F19" s="78"/>
      <c r="G19" s="78"/>
      <c r="H19" s="83"/>
      <c r="I19" s="83"/>
    </row>
    <row r="20" spans="1:9" ht="12.75">
      <c r="A20" s="82" t="s">
        <v>265</v>
      </c>
      <c r="B20" s="201" t="s">
        <v>266</v>
      </c>
      <c r="C20" s="201"/>
      <c r="D20" s="79">
        <v>0.1</v>
      </c>
      <c r="E20" s="78"/>
      <c r="F20" s="78"/>
      <c r="G20" s="78"/>
      <c r="H20" s="83"/>
      <c r="I20" s="84"/>
    </row>
    <row r="21" spans="1:9" ht="12.75">
      <c r="A21" s="82"/>
      <c r="B21" s="202"/>
      <c r="C21" s="202"/>
      <c r="D21" s="81"/>
      <c r="E21" s="78"/>
      <c r="F21" s="78"/>
      <c r="G21" s="78"/>
      <c r="H21" s="85"/>
      <c r="I21" s="85"/>
    </row>
    <row r="22" spans="1:9" ht="12.75">
      <c r="A22" s="82"/>
      <c r="B22" s="202" t="s">
        <v>33</v>
      </c>
      <c r="C22" s="202"/>
      <c r="D22" s="80"/>
      <c r="E22" s="78">
        <f>E16</f>
        <v>829900</v>
      </c>
      <c r="F22" s="78">
        <f>F16</f>
        <v>130000</v>
      </c>
      <c r="G22" s="78">
        <f>G16</f>
        <v>130000</v>
      </c>
      <c r="H22" s="78">
        <f>H16</f>
        <v>0</v>
      </c>
      <c r="I22" s="78">
        <f>I16</f>
        <v>959900</v>
      </c>
    </row>
    <row r="24" ht="12.75">
      <c r="G24" s="32" t="s">
        <v>270</v>
      </c>
    </row>
    <row r="25" ht="12.75">
      <c r="G25" s="32" t="s">
        <v>271</v>
      </c>
    </row>
  </sheetData>
  <sheetProtection/>
  <mergeCells count="22">
    <mergeCell ref="B16:C16"/>
    <mergeCell ref="B17:C17"/>
    <mergeCell ref="G6:G9"/>
    <mergeCell ref="H6:H9"/>
    <mergeCell ref="I6:I9"/>
    <mergeCell ref="B22:C22"/>
    <mergeCell ref="B18:C18"/>
    <mergeCell ref="B19:C19"/>
    <mergeCell ref="B20:C20"/>
    <mergeCell ref="B21:C21"/>
    <mergeCell ref="B14:C14"/>
    <mergeCell ref="B15:C15"/>
    <mergeCell ref="B10:C10"/>
    <mergeCell ref="B11:C11"/>
    <mergeCell ref="B12:C12"/>
    <mergeCell ref="B13:C13"/>
    <mergeCell ref="A1:I2"/>
    <mergeCell ref="A6:A9"/>
    <mergeCell ref="B6:C9"/>
    <mergeCell ref="D6:D9"/>
    <mergeCell ref="E6:E9"/>
    <mergeCell ref="F6:F9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&amp; Copier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C S</dc:creator>
  <cp:keywords/>
  <dc:description/>
  <cp:lastModifiedBy>user</cp:lastModifiedBy>
  <cp:lastPrinted>2013-03-14T19:19:35Z</cp:lastPrinted>
  <dcterms:created xsi:type="dcterms:W3CDTF">2004-09-15T22:40:45Z</dcterms:created>
  <dcterms:modified xsi:type="dcterms:W3CDTF">2013-04-14T19:35:02Z</dcterms:modified>
  <cp:category/>
  <cp:version/>
  <cp:contentType/>
  <cp:contentStatus/>
</cp:coreProperties>
</file>