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7425" tabRatio="928" activeTab="0"/>
  </bookViews>
  <sheets>
    <sheet name="Kapaku" sheetId="1" r:id="rId1"/>
    <sheet name="Aktive" sheetId="2" r:id="rId2"/>
    <sheet name="Pasive" sheetId="3" r:id="rId3"/>
    <sheet name="Fitim.Humbje" sheetId="4" r:id="rId4"/>
    <sheet name="Fluksi monetar" sheetId="5" r:id="rId5"/>
    <sheet name="Kapitali" sheetId="6" r:id="rId6"/>
    <sheet name="Aktivet e trupezuara" sheetId="7" r:id="rId7"/>
    <sheet name="Aktivet e patrupezuara" sheetId="8" r:id="rId8"/>
    <sheet name="Inventaret" sheetId="9" r:id="rId9"/>
    <sheet name="Furnitore" sheetId="10" r:id="rId10"/>
    <sheet name="Kreditore te tjere" sheetId="11" r:id="rId11"/>
    <sheet name="kerkesa te arketueshme" sheetId="12" r:id="rId12"/>
    <sheet name="te tjera te arketueshme" sheetId="13" r:id="rId13"/>
    <sheet name="Shitje neto" sheetId="14" r:id="rId14"/>
    <sheet name="te ardhura te tjera" sheetId="15" r:id="rId15"/>
    <sheet name="Kosto direkte" sheetId="16" r:id="rId16"/>
    <sheet name="Shpenzimet e shitjes" sheetId="17" r:id="rId17"/>
    <sheet name="Shpenzime admin." sheetId="18" r:id="rId18"/>
    <sheet name="Tatim mbi ardhurat" sheetId="19" r:id="rId19"/>
    <sheet name="Tatimi" sheetId="20" state="hidden" r:id="rId20"/>
  </sheets>
  <externalReferences>
    <externalReference r:id="rId23"/>
    <externalReference r:id="rId24"/>
    <externalReference r:id="rId25"/>
  </externalReferences>
  <definedNames>
    <definedName name="ARA_Threshold">#REF!</definedName>
    <definedName name="ARP_Threshold">#REF!</definedName>
    <definedName name="AS2DocOpenMode" localSheetId="18" hidden="1">"AS2DocumentBrowse"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ilanci" localSheetId="5">#REF!</definedName>
    <definedName name="bilanci">#REF!</definedName>
    <definedName name="code">#REF!</definedName>
    <definedName name="L_Adjust">'[1]Links'!$H:$H</definedName>
    <definedName name="L_AJE_Tot">'[1]Links'!$G:$G</definedName>
    <definedName name="L_CY_Beg">'[1]Links'!$F:$F</definedName>
    <definedName name="L_CY_End">'[1]Links'!$J:$J</definedName>
    <definedName name="L_PY_End">'[1]Links'!$K:$K</definedName>
    <definedName name="L_RJE_Tot">'[1]Links'!$I:$I</definedName>
    <definedName name="opex" localSheetId="7">#REF!</definedName>
    <definedName name="opex" localSheetId="6">#REF!</definedName>
    <definedName name="opex" localSheetId="19">#REF!</definedName>
    <definedName name="opex">#REF!</definedName>
    <definedName name="_xlnm.Print_Area" localSheetId="1">'Aktive'!$A$3:$H$56</definedName>
    <definedName name="_xlnm.Print_Area" localSheetId="7">'Aktivet e patrupezuara'!$A$1:$M$38</definedName>
    <definedName name="_xlnm.Print_Area" localSheetId="6">'Aktivet e trupezuara'!$A$1:$S$45</definedName>
    <definedName name="_xlnm.Print_Area" localSheetId="3">'Fitim.Humbje'!$A$1:$G$38</definedName>
    <definedName name="_xlnm.Print_Area" localSheetId="4">'Fluksi monetar'!$A$1:$F$42</definedName>
    <definedName name="_xlnm.Print_Area" localSheetId="9">'Furnitore'!$A$1:$G$27</definedName>
    <definedName name="_xlnm.Print_Area" localSheetId="8">'Inventaret'!$A$1:$G$33</definedName>
    <definedName name="_xlnm.Print_Area" localSheetId="0">'Kapaku'!$A$3:$K$43</definedName>
    <definedName name="_xlnm.Print_Area" localSheetId="5">'Kapitali'!$A$1:$K$26</definedName>
    <definedName name="_xlnm.Print_Area" localSheetId="11">'kerkesa te arketueshme'!$A$1:$F$41</definedName>
    <definedName name="_xlnm.Print_Area" localSheetId="15">'Kosto direkte'!$A$1:$G$36</definedName>
    <definedName name="_xlnm.Print_Area" localSheetId="10">'Kreditore te tjere'!$A$1:$G$14</definedName>
    <definedName name="_xlnm.Print_Area" localSheetId="2">'Pasive'!$C$3:$H$50</definedName>
    <definedName name="_xlnm.Print_Area" localSheetId="13">'Shitje neto'!$A$1:$G$34</definedName>
    <definedName name="_xlnm.Print_Area" localSheetId="17">'Shpenzime admin.'!$A$1:$G$32</definedName>
    <definedName name="_xlnm.Print_Area" localSheetId="16">'Shpenzimet e shitjes'!$A$1:$G$21</definedName>
    <definedName name="_xlnm.Print_Area" localSheetId="18">'Tatim mbi ardhurat'!$A$1:$F$38</definedName>
    <definedName name="_xlnm.Print_Area" localSheetId="19">'Tatimi'!$A$1:$G$61</definedName>
    <definedName name="_xlnm.Print_Area" localSheetId="14">'te ardhura te tjera'!$A$1:$G$15</definedName>
    <definedName name="_xlnm.Print_Area" localSheetId="12">'te tjera te arketueshme'!$A$1:$G$32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RangeCount" localSheetId="7" hidden="1">1</definedName>
    <definedName name="TextRefCopyRangeCount" localSheetId="6" hidden="1">1</definedName>
    <definedName name="TextRefCopyRangeCount" localSheetId="4" hidden="1">1</definedName>
    <definedName name="TextRefCopyRangeCount" localSheetId="18" hidden="1">1</definedName>
    <definedName name="TextRefCopyRangeCount" hidden="1">8</definedName>
  </definedNames>
  <calcPr fullCalcOnLoad="1"/>
</workbook>
</file>

<file path=xl/sharedStrings.xml><?xml version="1.0" encoding="utf-8"?>
<sst xmlns="http://schemas.openxmlformats.org/spreadsheetml/2006/main" count="573" uniqueCount="445">
  <si>
    <t>I</t>
  </si>
  <si>
    <t>i)</t>
  </si>
  <si>
    <t>ii)</t>
  </si>
  <si>
    <t>iii)</t>
  </si>
  <si>
    <t>iv)</t>
  </si>
  <si>
    <t>v)</t>
  </si>
  <si>
    <t>vi)</t>
  </si>
  <si>
    <t>II.</t>
  </si>
  <si>
    <t>1.)</t>
  </si>
  <si>
    <t>Aktive</t>
  </si>
  <si>
    <t>Aktive Afatshkurtra</t>
  </si>
  <si>
    <t>Mjete Monetare</t>
  </si>
  <si>
    <t>Mjete Monetare ne arke</t>
  </si>
  <si>
    <t>Mjete Monetare ne banke</t>
  </si>
  <si>
    <t>Instrumenta financiare</t>
  </si>
  <si>
    <t>Derivative dhe Aktive Financiare te mbajtur per tregtim</t>
  </si>
  <si>
    <t>Derivativet</t>
  </si>
  <si>
    <t>Aktivet e mbajtura per tregtim</t>
  </si>
  <si>
    <t>Llogari/Kerkesa te arketueshme</t>
  </si>
  <si>
    <t>Aktive te tjera financiare afatshkurtra</t>
  </si>
  <si>
    <t>Llogari/Kerkesa te tjera te arketueshme</t>
  </si>
  <si>
    <t>Instrumente te tjera borxhi</t>
  </si>
  <si>
    <t>Investime te tjera financiare</t>
  </si>
  <si>
    <t>Inventari</t>
  </si>
  <si>
    <t>Lendet e para</t>
  </si>
  <si>
    <t>Prodhimi ne proces</t>
  </si>
  <si>
    <t>Produkte te gatshme</t>
  </si>
  <si>
    <t>Mallra per rishitje</t>
  </si>
  <si>
    <t>Parapagesat per furnizime</t>
  </si>
  <si>
    <t>Aktivet biologjike afatshkurtra</t>
  </si>
  <si>
    <t>Aktive afatshkurtra te mbajtura per shitje</t>
  </si>
  <si>
    <t>Parapagimet dhe shpenzimet e shtyra</t>
  </si>
  <si>
    <t>Materiale ambalazhi dhe inventare te ndryshme</t>
  </si>
  <si>
    <t>Investimet financiare afatgjata</t>
  </si>
  <si>
    <t>Aksione dhe investime te tjera ne pjesemarrje</t>
  </si>
  <si>
    <t>Aksione dhe pjesemarrje ne njesi te kontrolluara</t>
  </si>
  <si>
    <t>Aksione dhe letra te tjera me vlere</t>
  </si>
  <si>
    <t>Llogari/Kerkesa te arketueshme afatgjata</t>
  </si>
  <si>
    <t>Aktive afatgjata materiale</t>
  </si>
  <si>
    <t>Toka</t>
  </si>
  <si>
    <t>Ndertesa</t>
  </si>
  <si>
    <t>Makineri dhe pajisje</t>
  </si>
  <si>
    <t>Mjete transporti</t>
  </si>
  <si>
    <t>Aktive te tjera afatgjata materiale</t>
  </si>
  <si>
    <t>Aktive biologjike afatgjata</t>
  </si>
  <si>
    <t>Aktive afatgjata te mbajtura per shitje</t>
  </si>
  <si>
    <t>Aktive afatgjata jomateriale</t>
  </si>
  <si>
    <t>Emri i mire</t>
  </si>
  <si>
    <t>Aktive te tjera afatgjata jomateriale</t>
  </si>
  <si>
    <t>Licenca,patenta, te tjera</t>
  </si>
  <si>
    <t>Kapitali aksionar i papaguar</t>
  </si>
  <si>
    <t>Aktive te tjera afatgjata</t>
  </si>
  <si>
    <t>TOTALI AKTIVEVE ( I+II )</t>
  </si>
  <si>
    <t>Aktive afatgjata ne proces</t>
  </si>
  <si>
    <t>I.</t>
  </si>
  <si>
    <t>vii)</t>
  </si>
  <si>
    <t>III.</t>
  </si>
  <si>
    <t>PASIVET DHE KAPITALI</t>
  </si>
  <si>
    <t>PASIVE AFATSHKURTA</t>
  </si>
  <si>
    <t>Huamarrjet afatshkurtra</t>
  </si>
  <si>
    <t>Huate dhe obligacionet afatshkurtra</t>
  </si>
  <si>
    <t>Bono te konvertueshme</t>
  </si>
  <si>
    <t>Kthimet/Ripagesat e huave afatgjata</t>
  </si>
  <si>
    <t>Huate dhe parapagimet</t>
  </si>
  <si>
    <t>Te pagueshme ndaj furnitoreve</t>
  </si>
  <si>
    <t>Te pagueshme ndaj punojesve</t>
  </si>
  <si>
    <t>Te pagueshme ndaj sigurimeve shoqerore</t>
  </si>
  <si>
    <t>Detyrime tatimore</t>
  </si>
  <si>
    <t>Provizionet afatshkurta</t>
  </si>
  <si>
    <t>Kreditore te tjere</t>
  </si>
  <si>
    <t>Te ardhura te shtyra</t>
  </si>
  <si>
    <t>Detyrime ndaj aksionereve</t>
  </si>
  <si>
    <t>Grandet dhe te ardhurat e shtyra</t>
  </si>
  <si>
    <t>Huate afatgjata</t>
  </si>
  <si>
    <t>Huate bankare afatgjata</t>
  </si>
  <si>
    <t>Bono afatgjata</t>
  </si>
  <si>
    <t>Bonot e konvertueshme afatgjata</t>
  </si>
  <si>
    <t>Detyrime nga qeraja financiare</t>
  </si>
  <si>
    <t>Huamarrje te tjera afatgjata</t>
  </si>
  <si>
    <t>Provizionet afatgjata</t>
  </si>
  <si>
    <t>Grandet dhe te ardhurat e shtyra afatgjata</t>
  </si>
  <si>
    <t>KAPITALI</t>
  </si>
  <si>
    <t>Aksionet e pakices</t>
  </si>
  <si>
    <t>Kapitali i aksionereve te shoqerise meme</t>
  </si>
  <si>
    <t>Kapitali aksionar</t>
  </si>
  <si>
    <t>Njesite ose aksionet e thesarit</t>
  </si>
  <si>
    <t>Rezerva statusore</t>
  </si>
  <si>
    <t>Primi i aksionit</t>
  </si>
  <si>
    <t>Rezerva ligjore</t>
  </si>
  <si>
    <t>Rezerva te tjera</t>
  </si>
  <si>
    <t>Fitimet e pashperndara</t>
  </si>
  <si>
    <t>Fitim (Humbja) e vitit</t>
  </si>
  <si>
    <t>TOTALI I PASIVEVE DHE KAPITALIT</t>
  </si>
  <si>
    <t>PASQYRA E TE ARDHURAVE DHE SHPENZIMEVE</t>
  </si>
  <si>
    <t>Shitjet Neto</t>
  </si>
  <si>
    <t>Kosto e shitjes dhe e sherbimeve</t>
  </si>
  <si>
    <t>Shpenzimet administrative</t>
  </si>
  <si>
    <t>Fitim (humbja) bruto (1-2)</t>
  </si>
  <si>
    <t xml:space="preserve">Kostot e shperndarjes </t>
  </si>
  <si>
    <t>Te ardhura te tjera nga veprimtarite e shfrytezimit</t>
  </si>
  <si>
    <t>Fitim/(humbja) nga veprimtarite e shfrytezimit</t>
  </si>
  <si>
    <t>Te ardhura dhe shpenzime financiare nga njesite e kontrolluara</t>
  </si>
  <si>
    <t>Shpenzime te tjera te zakonshme</t>
  </si>
  <si>
    <t>Te ardhura dhe shpenzime financiare nga pjesemarrjet</t>
  </si>
  <si>
    <t>Te ardhurat dhe shpenzimet financiare nga investime te tjera financiare afatgjata</t>
  </si>
  <si>
    <t>Fitimet (Humbjet) nga kursi i kembimit</t>
  </si>
  <si>
    <t xml:space="preserve">Te ardhura dhe shpenzime te tjera financiare </t>
  </si>
  <si>
    <t>Totali i te ardhurave /(shpenzimeve) financiare  (11.1+/- 11.2+/- 11.3 +/- 11.4)</t>
  </si>
  <si>
    <t>Te ardhurat /(shpenzimet) financiare neto:</t>
  </si>
  <si>
    <t>Fitim/(humbja) para tatimit (8 +/- 12)</t>
  </si>
  <si>
    <t>Shpenzimet e tatim fitimit</t>
  </si>
  <si>
    <t>Fitim/(humbje) neto e vitit (13-14)</t>
  </si>
  <si>
    <t>Elementet e pasqyrave te konsoliduara</t>
  </si>
  <si>
    <t>Kostoja e tatimit te korporates</t>
  </si>
  <si>
    <t>Kostoja e tatimit te shtyre te korporates</t>
  </si>
  <si>
    <t>Shenimi 2</t>
  </si>
  <si>
    <t>Fluksi Monetar nga veprimtarite e shfrytezimit</t>
  </si>
  <si>
    <t>Fitimi para tatimit:</t>
  </si>
  <si>
    <t>Rregullime per:</t>
  </si>
  <si>
    <t>Amortizimin</t>
  </si>
  <si>
    <t>Fitimi nga veprimtarite e shfrytezimit para ndryshimit ne kapital</t>
  </si>
  <si>
    <t>(Rritje) / renie ne tepricen e inventarit</t>
  </si>
  <si>
    <t>(Rritje) / renie ne tepricen e kerkesave te arketueshme</t>
  </si>
  <si>
    <t>Rritje / (renie) ne tepricen e kerkesave te pagueshme</t>
  </si>
  <si>
    <t>Parate e perftuara nga aktivitetet</t>
  </si>
  <si>
    <t>Interesi i paguar</t>
  </si>
  <si>
    <t>Paraja neto nga aktivitetet e shfrytezimit</t>
  </si>
  <si>
    <t>Fluksi monetar nga veprimtarite investuese</t>
  </si>
  <si>
    <t>Interesi i arketuar</t>
  </si>
  <si>
    <t>Tatim fitimi i paguar</t>
  </si>
  <si>
    <t>Fluksi monetar nga veprimtarite financiare</t>
  </si>
  <si>
    <t>Blerja e aktiveve afatgjata materiale</t>
  </si>
  <si>
    <t>Humbje nga shitja e aktiveve afatgjata</t>
  </si>
  <si>
    <t>Te ardhurat nga shitja e aktiveve afatgjata materiale</t>
  </si>
  <si>
    <t>Huate e akorduara</t>
  </si>
  <si>
    <t>Dividentet e paguar</t>
  </si>
  <si>
    <t>Paraja neto e perdorur ne aktivitetet financiare</t>
  </si>
  <si>
    <t>Pagesat e huave</t>
  </si>
  <si>
    <t>Paraja neto e perdorur ne aktivitetet e investuese</t>
  </si>
  <si>
    <t>Rritja/renia neto e mjeteve monetare</t>
  </si>
  <si>
    <t>Mjetet monetare ne fillim te periudhes kontabel (1 Janar)</t>
  </si>
  <si>
    <t>Mjetet monetare ne fund te periudhes kontabel (31 Dhjetor)</t>
  </si>
  <si>
    <t>PASQYRA E NDRYSHIMEVE NE KAPITAL</t>
  </si>
  <si>
    <t>Fitimi i pashperndare</t>
  </si>
  <si>
    <t>Totali</t>
  </si>
  <si>
    <t>(ne LEK)</t>
  </si>
  <si>
    <t>Transferime ne rezerven ligjore</t>
  </si>
  <si>
    <t>Fitimi Neto i vitit</t>
  </si>
  <si>
    <t>Aktive Afatgjata</t>
  </si>
  <si>
    <t>Shpenzimet e kerkim zhvillimit</t>
  </si>
  <si>
    <t>PASIVE AFATGJATA</t>
  </si>
  <si>
    <t>Te ardhurat (shpenzimet) nga interesi</t>
  </si>
  <si>
    <t xml:space="preserve">Shpenzime neto financiare </t>
  </si>
  <si>
    <t>Dividentet e deklaruar</t>
  </si>
  <si>
    <t xml:space="preserve"> </t>
  </si>
  <si>
    <t>Balance in BS</t>
  </si>
  <si>
    <t>Validation</t>
  </si>
  <si>
    <t>Totali - Produkte dhe mallra</t>
  </si>
  <si>
    <t>Shenimi 5</t>
  </si>
  <si>
    <t>PRODUKTE DHE MALLRA</t>
  </si>
  <si>
    <t>Karta SIM me kontrate</t>
  </si>
  <si>
    <t>Karta VMCC me kontrate</t>
  </si>
  <si>
    <t>Paketa lidhjeje</t>
  </si>
  <si>
    <t>Paketa promovuese</t>
  </si>
  <si>
    <t>Karta rimbushese</t>
  </si>
  <si>
    <t>Aparate Celulare</t>
  </si>
  <si>
    <t>Aksesore</t>
  </si>
  <si>
    <t>Karta SIM zevendesuese</t>
  </si>
  <si>
    <t>Provizioni per produkte dhe mallra</t>
  </si>
  <si>
    <t xml:space="preserve">Provizione per zhvleresim qe lidhet me llogarite per "Produkte dhe mallra" dhe levizjet gjate vitit </t>
  </si>
  <si>
    <t>jane si me poshte:</t>
  </si>
  <si>
    <t>Provizioni shtese per vitin</t>
  </si>
  <si>
    <t>Inventarit te nxjerre jashte perdorimit gjate vitit</t>
  </si>
  <si>
    <t>"Alcatel Lucent"</t>
  </si>
  <si>
    <t>"Siemens"</t>
  </si>
  <si>
    <t>"Vodafone Greece"</t>
  </si>
  <si>
    <t>"Ericsson Sweden"</t>
  </si>
  <si>
    <t>"S.S sh.p.k"</t>
  </si>
  <si>
    <t>"Ericsson Hellas"</t>
  </si>
  <si>
    <t>Shenimi 8</t>
  </si>
  <si>
    <t>FURNITORE PER BLERJE DHE SHERBIME &lt; 1 VIT</t>
  </si>
  <si>
    <t>Totali - Furnitore per blerje dhe sherbime &lt; 1 vit</t>
  </si>
  <si>
    <t>Shenimi 6</t>
  </si>
  <si>
    <t>Shenimi 7</t>
  </si>
  <si>
    <t>KERKESA TE TJERA TE ARKETUESHME</t>
  </si>
  <si>
    <t>Shenimi 9</t>
  </si>
  <si>
    <t>Balance in P&amp;L</t>
  </si>
  <si>
    <t>Totali - shitje neto</t>
  </si>
  <si>
    <t>Te ardhura - Linjat me qera</t>
  </si>
  <si>
    <t>Te ardhura - Te tjera</t>
  </si>
  <si>
    <t>Totali - Te ardhura te tjera nga veprimtarite e shfrytezimit</t>
  </si>
  <si>
    <t>Klientet me kontrate</t>
  </si>
  <si>
    <t>Interkoneksion - "Albtelecom"</t>
  </si>
  <si>
    <t>Interkoneksion - "Eagle Mobile"</t>
  </si>
  <si>
    <t>Interkoneksion - "Ote GLOBE Greece"</t>
  </si>
  <si>
    <t>Interkoneksion - "Cable &amp; Wireless"</t>
  </si>
  <si>
    <t>Interkoneksion - "BT GmbH"</t>
  </si>
  <si>
    <t>Interkoneksion - "Telecom Italia Sparkle"</t>
  </si>
  <si>
    <t>Interkoneksion - "Operatoret Rurale"</t>
  </si>
  <si>
    <t>Te arketueshme Roaming</t>
  </si>
  <si>
    <t>Linja me qera</t>
  </si>
  <si>
    <t>Te arketueshme PPRTU</t>
  </si>
  <si>
    <t>Provizioni i borxhit te keq</t>
  </si>
  <si>
    <t>Totali - Llogari te arketueshme</t>
  </si>
  <si>
    <t>Llogarite e arketueshme jane vendosur pas justifikimeve per borxhin e keq dhe borxhin e pasigurte,analiza e se ciles eshte si vijon.</t>
  </si>
  <si>
    <t xml:space="preserve">Stok i nxjerre jashte perdorimit gjate vitit </t>
  </si>
  <si>
    <t>Paradheniet dhe huate e punojesve</t>
  </si>
  <si>
    <t>Te arketueshme nga distributoret</t>
  </si>
  <si>
    <t>Debitore te tjere</t>
  </si>
  <si>
    <t>Totali - Llogari te tjera te arketueshme</t>
  </si>
  <si>
    <t>Llogari te tjera te pagueshme</t>
  </si>
  <si>
    <t>Depozita per garancine</t>
  </si>
  <si>
    <t>Llogari pasivi te tjera</t>
  </si>
  <si>
    <t>Kosto e periudhave te ardhshme tatimore</t>
  </si>
  <si>
    <t>Totali - Llogari te tjera te pagueshme</t>
  </si>
  <si>
    <t>E ardhura e periudhave te ardhshme tatimore</t>
  </si>
  <si>
    <t>Borxhi i pasigurte i periudhave te ardhshme tatimore</t>
  </si>
  <si>
    <t>Llogari te tjera te arketueshme jane vendosur pas justifikimeve per borxhin e pasigurte te periudhave te ardhshme tatimore si me poshte:</t>
  </si>
  <si>
    <t>Trafiku i klienteve me kontrate</t>
  </si>
  <si>
    <t>Trafiku i klienteve me parapagese</t>
  </si>
  <si>
    <t>Sherbimet Roaming</t>
  </si>
  <si>
    <t>Tarifa interkoneksioni me "Albtelecom"</t>
  </si>
  <si>
    <t>Tarifa interkoneksioni me "AMC"</t>
  </si>
  <si>
    <t>Tarifa interkoneksioni me "Eagle Mobile"</t>
  </si>
  <si>
    <t>Tarifa interkoneksioni me "Vodafone Greece"</t>
  </si>
  <si>
    <t>Tarifa interkoneksioni me "Ote GLOBE Greece"</t>
  </si>
  <si>
    <t>Tarifa interkoneksioni me "Cable &amp; Wireless"</t>
  </si>
  <si>
    <t>Tarifa interkoneksioni me "BT GmbH"</t>
  </si>
  <si>
    <t>Tarifa interkoneksioni me "Telecom Italia Sparkle"</t>
  </si>
  <si>
    <t>Tarifa interkoneksioni me operatoret rurale</t>
  </si>
  <si>
    <t xml:space="preserve">Trafiku MMS </t>
  </si>
  <si>
    <t>Trafiku GPRS</t>
  </si>
  <si>
    <t>Trafiku PPRTU</t>
  </si>
  <si>
    <t>Te ardhura te tjera</t>
  </si>
  <si>
    <t>E ardhura e pajisjeve</t>
  </si>
  <si>
    <t>Tarifat e shkeputjes</t>
  </si>
  <si>
    <t>Kosto interkoneksioni</t>
  </si>
  <si>
    <t>Kosto e pajisjeve</t>
  </si>
  <si>
    <t>Amortizimi i licences</t>
  </si>
  <si>
    <t>Amortizimi i rrjetit</t>
  </si>
  <si>
    <t xml:space="preserve">Tarifa e Entit Rregullator </t>
  </si>
  <si>
    <t>Komisionet e shitjeve</t>
  </si>
  <si>
    <t>Zbritjet e shitjeve</t>
  </si>
  <si>
    <t>Komisionet e mbledhjes</t>
  </si>
  <si>
    <t>Kosto te tjera</t>
  </si>
  <si>
    <t>Kosto direkte - Tarifa konsultimi</t>
  </si>
  <si>
    <t>Totali - Kosto direkte</t>
  </si>
  <si>
    <t>Kosto direkte</t>
  </si>
  <si>
    <t>Kosto direkte - Mirembajtje informatike</t>
  </si>
  <si>
    <t>Shpenzime brenda grupit Vodafone</t>
  </si>
  <si>
    <t>Kosto direkte - Udhetim dhe akomodim</t>
  </si>
  <si>
    <t>Kosto direkte - Kosto e linjave me qera</t>
  </si>
  <si>
    <t xml:space="preserve">Kosto direkte - Energji elektrike rrjeti dhe energji te tjera </t>
  </si>
  <si>
    <t>Kosto direkte - Mirembajtje rrjeti</t>
  </si>
  <si>
    <t>Kosto direkte - Mirembajtje zyre</t>
  </si>
  <si>
    <t>Kosto direkte - Shpenzime te tjera</t>
  </si>
  <si>
    <t>Kosto direkte - Shpenzime te zakonshme nga te tretet (jashte ndermarrjes)</t>
  </si>
  <si>
    <t>Kosto direkte - Shpenzime paga</t>
  </si>
  <si>
    <t>Kosto direkte - Qera antena</t>
  </si>
  <si>
    <t>Kosto direkte - Shpenzime te kapitalizuara</t>
  </si>
  <si>
    <t>Shpenzime e shitjes dhe te shperndarjes- Shpenzime paga</t>
  </si>
  <si>
    <t>Shpenzime e shitjes dhe te shperndarjes- Publicitet dhe reklama</t>
  </si>
  <si>
    <t>Shpenzime e shitjes dhe te shperndarjes- Kontraktore</t>
  </si>
  <si>
    <t>Shpenzime e shitjes dhe te shperndarjes- Mirembajtje zyre</t>
  </si>
  <si>
    <t>Shpenzime e shitjes dhe te shperndarjes- Akomodim udhetimi</t>
  </si>
  <si>
    <t>Shpenzime e shitjes dhe te shperndarjes- Kosto linja me qera</t>
  </si>
  <si>
    <t>Shpenzime e shitjes dhe te shperndarjes- Mirembajtje informatike</t>
  </si>
  <si>
    <t>Shpenzime e shitjes dhe te shperndarjes- Shpenzime te tjera</t>
  </si>
  <si>
    <t>Totali - Shpenzimet e shitjes dhe te shperndarjes</t>
  </si>
  <si>
    <t>Shpenzimet e shitjes dhe te shperndarjes</t>
  </si>
  <si>
    <t>Shpenzime administrative</t>
  </si>
  <si>
    <t>Totali - Shpenzime administrative</t>
  </si>
  <si>
    <t>Shpenzime administrative- Shpenzime page</t>
  </si>
  <si>
    <t>Shpenzime administrative- Tarifa konsultimi</t>
  </si>
  <si>
    <t>Shpenzime administrative- Kontraktore</t>
  </si>
  <si>
    <t>Shpenzime administrative- Mirembajtje zyra</t>
  </si>
  <si>
    <t>Shpenzime administrative- Udhetim dhe akomodim</t>
  </si>
  <si>
    <t>Shpenzime administrative- Kosto linja me qera</t>
  </si>
  <si>
    <t xml:space="preserve">Shpenzime administrative- Energji elektrike rrjeti dhe energji te tjera </t>
  </si>
  <si>
    <t>Shpenzime administrative- Mirembajtje rrjeti</t>
  </si>
  <si>
    <t>Shpenzime administrative- Mirembajtje informatike</t>
  </si>
  <si>
    <t>Shpenzime administrative- Te tjera mirembajtje rrjeti</t>
  </si>
  <si>
    <t>Kosto direkte - Te tjera mirembajtje rrjeti</t>
  </si>
  <si>
    <t>Shpenzime administrative- Publicitet dhe reklama</t>
  </si>
  <si>
    <t>Shpenzime administrative- Shpenzime te kapitalizuara</t>
  </si>
  <si>
    <t>Shpenzime administrative- Shpenzime te tjera</t>
  </si>
  <si>
    <t>Shpenzime administrative- Shpenzime te zakonshme nga te tretet (jashte ndermarrjes)</t>
  </si>
  <si>
    <t>Amortizime te tjera</t>
  </si>
  <si>
    <t>Zhvleresime te tjera</t>
  </si>
  <si>
    <t>Pagesa e paketes se aksioneve</t>
  </si>
  <si>
    <t>Tatimi</t>
  </si>
  <si>
    <t>Minus: E ardhura e pa tatueshme</t>
  </si>
  <si>
    <t>Fitim/(humbje) e periudhes para tatimit</t>
  </si>
  <si>
    <t>Shtuar: shpenzime te pa tatueshme</t>
  </si>
  <si>
    <t>Gjoba dhe penalitete</t>
  </si>
  <si>
    <t>Tatime te paguara nga kompania</t>
  </si>
  <si>
    <t>Provizioni i aktiveve fikse</t>
  </si>
  <si>
    <t>Provizioni i aktiveve afatshkurtra</t>
  </si>
  <si>
    <t>Provizioni per gjoba</t>
  </si>
  <si>
    <t>Te tjera</t>
  </si>
  <si>
    <t>E ardhura totale e tatueshme /(humbja neto e mbartur per qellime tatimi)</t>
  </si>
  <si>
    <t>Perdorimi i humbjes se periudhes se meparshme</t>
  </si>
  <si>
    <t>Pritje dhe dhurata</t>
  </si>
  <si>
    <t>Tatimi i korporates i parapaguar gjate vitit</t>
  </si>
  <si>
    <t>Fitimi i tatueshem per periudhen</t>
  </si>
  <si>
    <t>LLOGARI TE ARKETUESHME</t>
  </si>
  <si>
    <t>Gjendja ne fillim te vitit (01 Janar)</t>
  </si>
  <si>
    <t>Gjendja ne fund te vitit (31 Dhjetor )</t>
  </si>
  <si>
    <t>Gjendja ne fund te vitit (31 Dhjetor)</t>
  </si>
  <si>
    <t>Shitje neto</t>
  </si>
  <si>
    <t>Trafiku SMS Interworking</t>
  </si>
  <si>
    <t>SMS Interworking</t>
  </si>
  <si>
    <t>Tatim aktivi i shtyre</t>
  </si>
  <si>
    <t>Shenimi 1</t>
  </si>
  <si>
    <t>Shenimi 3</t>
  </si>
  <si>
    <t>Shenimi 4</t>
  </si>
  <si>
    <t>Shenimi 10</t>
  </si>
  <si>
    <t>Shenimi 11</t>
  </si>
  <si>
    <t>Pasqyra e Fluksit Monetar</t>
  </si>
  <si>
    <t>Shpenzime e shitjes dhe te shperndarjes- Shpenzime te zakonshme nga te tretet</t>
  </si>
  <si>
    <t xml:space="preserve">Tatimi i korporates i pagueshem/(i arketueshem) ne 31 Dhjetor </t>
  </si>
  <si>
    <t>Pozicioni ne 1 Janar 2009</t>
  </si>
  <si>
    <t>Pozicioni ne 31 Dhjetor 2009</t>
  </si>
  <si>
    <t>Interkoneksion - "WIS"</t>
  </si>
  <si>
    <t>Interkoneksion - "AMC"</t>
  </si>
  <si>
    <t>Gjendja ne fillim te vitit (01 Janar )</t>
  </si>
  <si>
    <t>Tarifa interkoneksioni me "WIS"</t>
  </si>
  <si>
    <t>Komisione bankare</t>
  </si>
  <si>
    <t>31 Dec 2009
(in LEK)</t>
  </si>
  <si>
    <t>(in LEK)</t>
  </si>
  <si>
    <t xml:space="preserve">Tatimet aktuale ne masen 10% </t>
  </si>
  <si>
    <t>Tatim fitimi I shtyre si rrjedhoje e diferencave te perkohshme</t>
  </si>
  <si>
    <t>Fitimi para tatimit</t>
  </si>
  <si>
    <t>Tatimi mbi fitimin ne normen 10%</t>
  </si>
  <si>
    <t>Faktoret qe ndikojne ne tatim fitimin e vitit:</t>
  </si>
  <si>
    <t>shpenzime per pritje dhe dhurata</t>
  </si>
  <si>
    <t>gjoba dhe penalitete</t>
  </si>
  <si>
    <t>taksa te paguara nga shoqeria</t>
  </si>
  <si>
    <t>provizione per aktivet afatgjata materiale</t>
  </si>
  <si>
    <t>provizione per aktive te tjera financiare afatshkurtra</t>
  </si>
  <si>
    <t>provizione per gjobat</t>
  </si>
  <si>
    <t>qera e paguar per punojesit e huaj</t>
  </si>
  <si>
    <t>shpenzime per Fondacionin Vodafone Albania</t>
  </si>
  <si>
    <t>te tjera</t>
  </si>
  <si>
    <t>Efekti ne tatim fitimi I shpenzimeve/te ardhurave te palejuara per qellime fiskale</t>
  </si>
  <si>
    <t>Efekti ne tatim fitim i shpenzimeve te panjohura per qellime fiskale:</t>
  </si>
  <si>
    <t>rregullime per amortizimin e aktiveve afatgjata materiale</t>
  </si>
  <si>
    <t>rregullime per amortizimin e aktiveve afatgjata jomateriale</t>
  </si>
  <si>
    <t>e ardhuara e pa paguar (sherbimi me parapagese)</t>
  </si>
  <si>
    <t>Rregullime per provizione per penalitete te mundshme per tatim fitimin</t>
  </si>
  <si>
    <t>Shpenzimi per tatim fitimin e njohur per vitin</t>
  </si>
  <si>
    <t>Tatim fitimi per t'u paguar gjate vitit</t>
  </si>
  <si>
    <t>Tatim fitimi i paguar gjate vitit</t>
  </si>
  <si>
    <t>Gjendja ne fillim te vitit i tatim fitimit per t'u paguar</t>
  </si>
  <si>
    <t>Tatim fitimi eshte rishikuar pas provizionimit per gjoba te mundshme lidhur me riskun e identifikuar e analizuar si me poshte:</t>
  </si>
  <si>
    <t>Shuma te ngarkuara/ (zbritura) nga llogaria e fitim humbje</t>
  </si>
  <si>
    <t>Tatim fitimi per t'u paguar/arketuar shtetit</t>
  </si>
  <si>
    <t>Total-Tatimi fitimi per t'u paguar ose arketuar</t>
  </si>
  <si>
    <t xml:space="preserve">Tatimi e korporates  10% </t>
  </si>
  <si>
    <t>Kosto rrjedhese Fondacioni Vodafone Albania</t>
  </si>
  <si>
    <t>Shenimi 12</t>
  </si>
  <si>
    <t>Humbje nga shitja e aktiveve afatshkurtra</t>
  </si>
  <si>
    <t>Provizion per detyrime te ardhshme</t>
  </si>
  <si>
    <t xml:space="preserve">Tatimi </t>
  </si>
  <si>
    <t>Infrastructure</t>
  </si>
  <si>
    <t>Civil works</t>
  </si>
  <si>
    <t>Collocation</t>
  </si>
  <si>
    <t>Capitalized overheads</t>
  </si>
  <si>
    <t>Shenimi 13</t>
  </si>
  <si>
    <t>Aktivet afatgjata jomateriale</t>
  </si>
  <si>
    <t>Licenca e veprimtarise</t>
  </si>
  <si>
    <t>Te tjera aktive jomateriale</t>
  </si>
  <si>
    <t>Software kompjutera</t>
  </si>
  <si>
    <t>Shpenzime kapitale</t>
  </si>
  <si>
    <t>Kosto</t>
  </si>
  <si>
    <t>Shtesa</t>
  </si>
  <si>
    <t>Nxjerrje jashte perdorimit</t>
  </si>
  <si>
    <t>Te transferuara nga aktivet materiale</t>
  </si>
  <si>
    <t>Amortizimi i akumuluar</t>
  </si>
  <si>
    <t>Amortizimi per vitin</t>
  </si>
  <si>
    <t>Aktivet afatgjata materiale</t>
  </si>
  <si>
    <t>Pajisje dhe instalime teknike</t>
  </si>
  <si>
    <t>Pajisje zyre dhe kompjutera</t>
  </si>
  <si>
    <t>Totali i aktiveve afatgjata materiale</t>
  </si>
  <si>
    <t>Provizion per zhvleresime</t>
  </si>
  <si>
    <t>Provizion shtese per vitin</t>
  </si>
  <si>
    <t>Perdorimi i provizionit</t>
  </si>
  <si>
    <t>Vlera kontabel neto</t>
  </si>
  <si>
    <t>31 Dhjetor 2010
(ne LEK)</t>
  </si>
  <si>
    <t>Pozicioni ne 1 Janar 2010</t>
  </si>
  <si>
    <t>Pozicioni ne 31 Dhjetor 2010</t>
  </si>
  <si>
    <t>Gjendja ne 01 Janar 2010</t>
  </si>
  <si>
    <t>Gjendja ne 31 Dhjetor 2010</t>
  </si>
  <si>
    <t>Emertimi dhe Forma ligjore</t>
  </si>
  <si>
    <t>NIPT -i</t>
  </si>
  <si>
    <t>K11715005L</t>
  </si>
  <si>
    <t>Adresa e Selise</t>
  </si>
  <si>
    <t>Autostrada Tirane-Durres, Rr. Pavarësia, Nr. 61, Kashar</t>
  </si>
  <si>
    <t>Data e krijimit</t>
  </si>
  <si>
    <t>Nr. i  Regjistrit  Tregetar</t>
  </si>
  <si>
    <t>Veprimtaria  Kryesore</t>
  </si>
  <si>
    <t>Sisteme radiotelefonie te levizshme celulare</t>
  </si>
  <si>
    <t>P A S Q Y R A T     F I N A N C I A R E</t>
  </si>
  <si>
    <t xml:space="preserve">(  Ne zbarim te Standarteve Nderkombetare te Raportimit Financiar  dhe </t>
  </si>
  <si>
    <t>Ligjit Nr. 9228 Date 29.04.2004     Per Kontabilitetin dhe Pasqyrat Financiare  )</t>
  </si>
  <si>
    <t>Pasqyra Financiare jane individuale</t>
  </si>
  <si>
    <t>Individuale</t>
  </si>
  <si>
    <t>Pasqyra Financiare jane te konsoliduara</t>
  </si>
  <si>
    <t>JO</t>
  </si>
  <si>
    <t>Pasqyra Financiare jane te shprehura ne</t>
  </si>
  <si>
    <t>Lek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</si>
  <si>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</si>
  <si>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</si>
  <si>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</si>
  <si>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</si>
  <si>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</si>
  <si>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Interkoneksion - "Belgacom"</t>
  </si>
  <si>
    <t>Interkoneksion - "Plus"</t>
  </si>
  <si>
    <t>"Optimum Media Albania shpk"</t>
  </si>
  <si>
    <t>'Hellas Service''</t>
  </si>
  <si>
    <t>Tarifa interkoneksioni me "Albtelecom tranzitim me operatoret ruralet"</t>
  </si>
  <si>
    <t>Tarifa interkoneksioni me "PLUS"</t>
  </si>
  <si>
    <t>Tarifa interkoneksioni me "BICS"</t>
  </si>
  <si>
    <t>Tarifa interkoneksioni "te ardhura tranzitimi ne avance"</t>
  </si>
  <si>
    <t>Tatim Fitimi mbartur nga periudhat e meparshme</t>
  </si>
  <si>
    <t>VODAFONE ALBANIA SH.A.</t>
  </si>
  <si>
    <t>Tatim ne Burim I parapaguar</t>
  </si>
  <si>
    <t>Tatim Fitimi im mbipaguar</t>
  </si>
  <si>
    <t>TVSH e mbipaguar</t>
  </si>
  <si>
    <t>Viti   2011</t>
  </si>
  <si>
    <t>31 Dhjetor 2011
(ne LEK)</t>
  </si>
  <si>
    <t>Pozicioni ne 31 Dhjetor 2011</t>
  </si>
  <si>
    <t>Gjendja ne 01 Janar 2011</t>
  </si>
  <si>
    <t>Gjendja ne 31 Dhjetor 2011</t>
  </si>
  <si>
    <t>Vlera Neto</t>
  </si>
  <si>
    <t>"Vodafone Global Services Limited"</t>
  </si>
  <si>
    <t>"Vodafone Group Plc"</t>
  </si>
  <si>
    <t>"Vodafone Omnitel"</t>
  </si>
  <si>
    <t>"Vodafone Sales and Services Ltd"</t>
  </si>
  <si>
    <t>Other suppliers</t>
  </si>
  <si>
    <t>Shpenzime administrative- Shpenzime te tjera rrjeti</t>
  </si>
  <si>
    <t>Shpenzime administrative- Qira te tjera</t>
  </si>
  <si>
    <t>Shpenzime administrative- Qira antenash</t>
  </si>
  <si>
    <t>Kosto direkte - Nenkontraktore</t>
  </si>
  <si>
    <t xml:space="preserve">Qera te paguara per punojes te punesuar nga jashte vendit   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</si>
</sst>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([$€-2]* #,##0.00_);_([$€-2]* \(#,##0.00\);_([$€-2]* &quot;-&quot;??_)"/>
    <numFmt numFmtId="168" formatCode="#,##0,;\(#,##0,\)"/>
    <numFmt numFmtId="169" formatCode="0%_);\(0%\)"/>
    <numFmt numFmtId="170" formatCode="#,##0,;\-#,##0,"/>
    <numFmt numFmtId="171" formatCode="_(* 0%_);_(* \(0%\);_(* &quot;- &quot;_);_(@_)"/>
    <numFmt numFmtId="172" formatCode="_(* #,##0_);_(* \(#,##0\);_(* &quot;- &quot;_);_(@_)"/>
    <numFmt numFmtId="173" formatCode="#,##0.00_ ;[Red]\-#,##0.00;\-"/>
    <numFmt numFmtId="174" formatCode="#,##0\ ;\(#,##0\)"/>
    <numFmt numFmtId="175" formatCode="#,##0.00\ &quot;Esc&quot;;[Red]\-#,##0.00\ &quot;Esc&quot;"/>
    <numFmt numFmtId="176" formatCode="_-* #,##0\ &quot;Esc&quot;_-;\-* #,##0\ &quot;Esc&quot;_-;_-* &quot;-&quot;\ &quot;Esc&quot;_-;_-@_-"/>
    <numFmt numFmtId="177" formatCode="_-* #,##0\ _E_s_c_-;\-* #,##0\ _E_s_c_-;_-* &quot;-&quot;\ _E_s_c_-;_-@_-"/>
    <numFmt numFmtId="178" formatCode="_-* #,##0.00\ &quot;Esc&quot;_-;\-* #,##0.00\ &quot;Esc&quot;_-;_-* &quot;-&quot;??\ &quot;Esc&quot;_-;_-@_-"/>
    <numFmt numFmtId="179" formatCode="_-* #,##0.00\ _E_s_c_-;\-* #,##0.00\ _E_s_c_-;_-* &quot;-&quot;??\ _E_s_c_-;_-@_-"/>
    <numFmt numFmtId="180" formatCode="#,##0&quot;Esc.&quot;_);\(#,##0&quot;Esc.&quot;\)"/>
    <numFmt numFmtId="181" formatCode="#."/>
    <numFmt numFmtId="182" formatCode="0.0"/>
    <numFmt numFmtId="183" formatCode="0.0_)%;[Red]\(0.0%\);0.0_)%"/>
    <numFmt numFmtId="184" formatCode="#,##0_);[Red]\(#,##0\);\-_)"/>
    <numFmt numFmtId="185" formatCode="mmm\ yy"/>
    <numFmt numFmtId="186" formatCode="#,##0.00;[Red]\(#,##0.00\)"/>
    <numFmt numFmtId="187" formatCode="0.0%"/>
    <numFmt numFmtId="188" formatCode="#,##0&quot;Esc.&quot;_);[Red]\(#,##0&quot;Esc.&quot;\)"/>
    <numFmt numFmtId="189" formatCode="#,##0.00&quot;Esc.&quot;_);\(#,##0.00&quot;Esc.&quot;\)"/>
    <numFmt numFmtId="190" formatCode="#,##0\ &quot;DM&quot;;[Red]\-#,##0\ &quot;DM&quot;"/>
    <numFmt numFmtId="191" formatCode="#,##0.00\ &quot;DM&quot;;[Red]\-#,##0.00\ &quot;DM&quot;"/>
    <numFmt numFmtId="192" formatCode="#,##0.0_);\(#,##0.0\)"/>
    <numFmt numFmtId="193" formatCode="&quot;$&quot;#,##0.00"/>
    <numFmt numFmtId="194" formatCode="#,##0;\(#,##0\)"/>
    <numFmt numFmtId="195" formatCode="0%;\(0%\)"/>
    <numFmt numFmtId="196" formatCode="0.0_)\%;\(0.0\)\%;0.0_)\%;@_)_%"/>
    <numFmt numFmtId="197" formatCode="#,##0.0_)_%;\(#,##0.0\)_%;0.0_)_%;@_)_%"/>
    <numFmt numFmtId="198" formatCode="#,##0.0_);\(#,##0.0\);#,##0.0_);@_)"/>
    <numFmt numFmtId="199" formatCode="\$#,##0\);\(\$#,##0\)"/>
    <numFmt numFmtId="200" formatCode="#,##0\ \ "/>
    <numFmt numFmtId="201" formatCode="0;\ \(0\)"/>
    <numFmt numFmtId="202" formatCode="&quot;$&quot;#,##0.0_%_);\(&quot;$&quot;#,##0.0\)_%;&quot;$&quot;#,##0.0_%_);@_%_)"/>
    <numFmt numFmtId="203" formatCode="&quot;$&quot;#,##0.0_);\(&quot;$&quot;#,##0.0\)"/>
    <numFmt numFmtId="204" formatCode="&quot;On&quot;;&quot;On&quot;;&quot;Off&quot;"/>
    <numFmt numFmtId="205" formatCode="0.0000000"/>
    <numFmt numFmtId="206" formatCode="0&quot;A&quot;"/>
    <numFmt numFmtId="207" formatCode=";;;"/>
    <numFmt numFmtId="208" formatCode="0.0%;\(#.#%\)"/>
    <numFmt numFmtId="209" formatCode="0_%_);\(0\)_%;0_%_);@_%_)"/>
    <numFmt numFmtId="210" formatCode="#,##0.0_)\x;\(#,##0.0\)\x"/>
    <numFmt numFmtId="211" formatCode="#,##0.0;\ \(#,##0.0\)"/>
    <numFmt numFmtId="212" formatCode="0.00&quot;x&quot;"/>
    <numFmt numFmtId="213" formatCode="#,##0.0&quot;x&quot;\ ;\(#,##0.0\)&quot;x&quot;"/>
    <numFmt numFmtId="214" formatCode="0.00_)"/>
    <numFmt numFmtId="215" formatCode="#,##0;[Red]\(#,##0\)"/>
    <numFmt numFmtId="216" formatCode="#,##0.0;\(#,##0.0\);\-"/>
    <numFmt numFmtId="217" formatCode="#,##0.0%;[Red]\(#,##0.0%\);\-"/>
    <numFmt numFmtId="218" formatCode="#,##0.0;[Red]\(#,##0.0\);\-"/>
    <numFmt numFmtId="219" formatCode="[Magenta]&quot;Err&quot;;[Magenta]&quot;Err&quot;;[Blue]&quot;OK&quot;;"/>
    <numFmt numFmtId="220" formatCode="#,##0.0;[Red]\(#,##0.0\)"/>
  </numFmts>
  <fonts count="204">
    <font>
      <sz val="10"/>
      <name val="Arial"/>
      <family val="0"/>
    </font>
    <font>
      <sz val="10"/>
      <color indexed="8"/>
      <name val="Arial"/>
      <family val="2"/>
    </font>
    <font>
      <sz val="10"/>
      <name val="Palatino"/>
      <family val="1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name val="Arial"/>
      <family val="2"/>
    </font>
    <font>
      <sz val="10"/>
      <color indexed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 CE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MT"/>
      <family val="2"/>
    </font>
    <font>
      <b/>
      <sz val="18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sz val="11"/>
      <color indexed="20"/>
      <name val="Calibri"/>
      <family val="2"/>
    </font>
    <font>
      <b/>
      <sz val="12"/>
      <name val="Palatino"/>
      <family val="0"/>
    </font>
    <font>
      <b/>
      <sz val="10"/>
      <name val="Palatino"/>
      <family val="0"/>
    </font>
    <font>
      <b/>
      <u val="single"/>
      <sz val="10"/>
      <name val="Palatino"/>
      <family val="0"/>
    </font>
    <font>
      <b/>
      <sz val="12"/>
      <name val="Helv"/>
      <family val="0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1"/>
      <color indexed="16"/>
      <name val="Courier"/>
      <family val="3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"/>
      <color indexed="16"/>
      <name val="Courier"/>
      <family val="3"/>
    </font>
    <font>
      <b/>
      <sz val="11"/>
      <color indexed="62"/>
      <name val="Calibri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2"/>
      <name val="Times New Roman"/>
      <family val="1"/>
    </font>
    <font>
      <sz val="11"/>
      <color indexed="19"/>
      <name val="Calibri"/>
      <family val="2"/>
    </font>
    <font>
      <sz val="10"/>
      <name val="Courier"/>
      <family val="3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Geneva"/>
      <family val="0"/>
    </font>
    <font>
      <b/>
      <sz val="14"/>
      <name val="Arial"/>
      <family val="2"/>
    </font>
    <font>
      <sz val="10"/>
      <name val="Verdana"/>
      <family val="2"/>
    </font>
    <font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indexed="39"/>
      <name val="Arial"/>
      <family val="2"/>
    </font>
    <font>
      <sz val="11"/>
      <name val="ＭＳ Ｐゴシック"/>
      <family val="3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4"/>
      <name val="System"/>
      <family val="2"/>
    </font>
    <font>
      <sz val="8"/>
      <name val="Helvetica-Narrow"/>
      <family val="2"/>
    </font>
    <font>
      <sz val="10"/>
      <color indexed="10"/>
      <name val="Helvetica-Narrow"/>
      <family val="2"/>
    </font>
    <font>
      <sz val="9"/>
      <name val="Arial"/>
      <family val="2"/>
    </font>
    <font>
      <sz val="11"/>
      <name val="Helvetica-Narrow"/>
      <family val="2"/>
    </font>
    <font>
      <sz val="11"/>
      <name val="Frutiger 45 Light"/>
      <family val="2"/>
    </font>
    <font>
      <sz val="10"/>
      <name val="Frutiger 45 Light"/>
      <family val="2"/>
    </font>
    <font>
      <sz val="9"/>
      <name val="Arial CYR"/>
      <family val="0"/>
    </font>
    <font>
      <sz val="12"/>
      <name val="Osaka"/>
      <family val="3"/>
    </font>
    <font>
      <sz val="12"/>
      <name val="???"/>
      <family val="1"/>
    </font>
    <font>
      <sz val="9"/>
      <name val="Frutiger 45 Light"/>
      <family val="2"/>
    </font>
    <font>
      <sz val="10"/>
      <name val="CorpoS"/>
      <family val="0"/>
    </font>
    <font>
      <sz val="8"/>
      <name val="Frutiger 45 Light"/>
      <family val="0"/>
    </font>
    <font>
      <b/>
      <sz val="22"/>
      <color indexed="18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8.25"/>
      <name val="Helv"/>
      <family val="2"/>
    </font>
    <font>
      <sz val="12"/>
      <name val="Tms Rmn"/>
      <family val="0"/>
    </font>
    <font>
      <b/>
      <sz val="14"/>
      <name val="Tms Rmn"/>
      <family val="0"/>
    </font>
    <font>
      <sz val="10"/>
      <name val="MetaKorrespondenz"/>
      <family val="2"/>
    </font>
    <font>
      <sz val="8"/>
      <name val="Times"/>
      <family val="1"/>
    </font>
    <font>
      <sz val="10"/>
      <color indexed="12"/>
      <name val="Trebuchet MS"/>
      <family val="2"/>
    </font>
    <font>
      <b/>
      <u val="single"/>
      <sz val="14"/>
      <name val="Palatino"/>
      <family val="1"/>
    </font>
    <font>
      <u val="single"/>
      <sz val="6"/>
      <color indexed="36"/>
      <name val="Arial"/>
      <family val="2"/>
    </font>
    <font>
      <sz val="10"/>
      <color indexed="8"/>
      <name val="Tms Rmn"/>
      <family val="0"/>
    </font>
    <font>
      <b/>
      <sz val="10"/>
      <color indexed="18"/>
      <name val="MetaKorrespondenz"/>
      <family val="2"/>
    </font>
    <font>
      <i/>
      <sz val="9"/>
      <color indexed="56"/>
      <name val="Arial"/>
      <family val="2"/>
    </font>
    <font>
      <sz val="8"/>
      <color indexed="12"/>
      <name val="Tms Rmn"/>
      <family val="0"/>
    </font>
    <font>
      <sz val="10"/>
      <color indexed="12"/>
      <name val="Times New Roman"/>
      <family val="1"/>
    </font>
    <font>
      <sz val="8"/>
      <name val="Tms Rmn"/>
      <family val="0"/>
    </font>
    <font>
      <u val="singleAccounting"/>
      <sz val="10"/>
      <name val="Arial"/>
      <family val="2"/>
    </font>
    <font>
      <b/>
      <sz val="8"/>
      <name val="Book Antiqua"/>
      <family val="1"/>
    </font>
    <font>
      <sz val="11"/>
      <color indexed="12"/>
      <name val="Arial"/>
      <family val="2"/>
    </font>
    <font>
      <b/>
      <sz val="10"/>
      <name val="Arial Narrow"/>
      <family val="2"/>
    </font>
    <font>
      <sz val="8"/>
      <name val="Helvetica"/>
      <family val="2"/>
    </font>
    <font>
      <b/>
      <i/>
      <sz val="12"/>
      <color indexed="17"/>
      <name val="Arial"/>
      <family val="2"/>
    </font>
    <font>
      <sz val="24"/>
      <name val="MS Sans Serif"/>
      <family val="2"/>
    </font>
    <font>
      <b/>
      <sz val="14"/>
      <color indexed="56"/>
      <name val="Palatino"/>
      <family val="1"/>
    </font>
    <font>
      <b/>
      <sz val="10"/>
      <color indexed="50"/>
      <name val="Arial"/>
      <family val="2"/>
    </font>
    <font>
      <sz val="10"/>
      <name val="MS Serif"/>
      <family val="1"/>
    </font>
    <font>
      <b/>
      <sz val="8"/>
      <name val="Helv"/>
      <family val="2"/>
    </font>
    <font>
      <sz val="11"/>
      <color indexed="12"/>
      <name val="Book Antiqua"/>
      <family val="1"/>
    </font>
    <font>
      <sz val="8"/>
      <color indexed="12"/>
      <name val="Times New Roman"/>
      <family val="1"/>
    </font>
    <font>
      <b/>
      <sz val="10"/>
      <color indexed="8"/>
      <name val="Arial"/>
      <family val="2"/>
    </font>
    <font>
      <sz val="10"/>
      <name val="Trebuchet MS"/>
      <family val="2"/>
    </font>
    <font>
      <sz val="10"/>
      <color indexed="18"/>
      <name val="Times New Roman"/>
      <family val="1"/>
    </font>
    <font>
      <sz val="10"/>
      <color indexed="62"/>
      <name val="Arial"/>
      <family val="2"/>
    </font>
    <font>
      <sz val="10"/>
      <color indexed="62"/>
      <name val="Book Antiqua"/>
      <family val="1"/>
    </font>
    <font>
      <u val="doubleAccounting"/>
      <sz val="10"/>
      <name val="Times New Roman"/>
      <family val="1"/>
    </font>
    <font>
      <sz val="8"/>
      <name val="Arial MT"/>
      <family val="0"/>
    </font>
    <font>
      <sz val="9"/>
      <color indexed="18"/>
      <name val="Arial"/>
      <family val="2"/>
    </font>
    <font>
      <sz val="9"/>
      <name val="Tms Rmn"/>
      <family val="0"/>
    </font>
    <font>
      <u val="doubleAccounting"/>
      <sz val="10"/>
      <name val="Arial"/>
      <family val="2"/>
    </font>
    <font>
      <sz val="10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8"/>
      <color indexed="8"/>
      <name val="GoudyOlSt BT"/>
      <family val="1"/>
    </font>
    <font>
      <i/>
      <sz val="9"/>
      <name val="Arial Narrow"/>
      <family val="2"/>
    </font>
    <font>
      <i/>
      <sz val="10"/>
      <name val="Arial Narrow"/>
      <family val="2"/>
    </font>
    <font>
      <i/>
      <sz val="9"/>
      <color indexed="8"/>
      <name val="Arial"/>
      <family val="2"/>
    </font>
    <font>
      <sz val="14"/>
      <name val="Times New Roman"/>
      <family val="1"/>
    </font>
    <font>
      <sz val="22"/>
      <name val="Times New Roman"/>
      <family val="1"/>
    </font>
    <font>
      <sz val="10"/>
      <color indexed="16"/>
      <name val="MS Serif"/>
      <family val="1"/>
    </font>
    <font>
      <sz val="8"/>
      <color indexed="53"/>
      <name val="Arial"/>
      <family val="2"/>
    </font>
    <font>
      <sz val="12"/>
      <name val="Times New Roman"/>
      <family val="1"/>
    </font>
    <font>
      <b/>
      <sz val="8"/>
      <color indexed="12"/>
      <name val="Arial"/>
      <family val="2"/>
    </font>
    <font>
      <sz val="11"/>
      <name val="HelveticaNeueCondensed"/>
      <family val="0"/>
    </font>
    <font>
      <u val="single"/>
      <sz val="10"/>
      <color indexed="36"/>
      <name val="Frutiger 45 Light"/>
      <family val="0"/>
    </font>
    <font>
      <sz val="11"/>
      <name val="Book Antiqua"/>
      <family val="1"/>
    </font>
    <font>
      <sz val="8"/>
      <name val="Courier"/>
      <family val="3"/>
    </font>
    <font>
      <b/>
      <sz val="8"/>
      <name val="Courier"/>
      <family val="3"/>
    </font>
    <font>
      <b/>
      <sz val="8"/>
      <name val="Palatino"/>
      <family val="1"/>
    </font>
    <font>
      <b/>
      <sz val="8"/>
      <name val="Arial MT"/>
      <family val="0"/>
    </font>
    <font>
      <sz val="20"/>
      <name val="Arial"/>
      <family val="2"/>
    </font>
    <font>
      <b/>
      <sz val="10"/>
      <name val="MetaKorrespondenz"/>
      <family val="0"/>
    </font>
    <font>
      <b/>
      <sz val="11"/>
      <name val="MetaKorrespondenz"/>
      <family val="2"/>
    </font>
    <font>
      <sz val="9"/>
      <color indexed="12"/>
      <name val="Frutiger 45 Light"/>
      <family val="2"/>
    </font>
    <font>
      <sz val="9"/>
      <color indexed="39"/>
      <name val="Arial"/>
      <family val="2"/>
    </font>
    <font>
      <sz val="9"/>
      <color indexed="12"/>
      <name val="Arial"/>
      <family val="2"/>
    </font>
    <font>
      <sz val="10"/>
      <color indexed="16"/>
      <name val="Arial"/>
      <family val="2"/>
    </font>
    <font>
      <sz val="10"/>
      <color indexed="9"/>
      <name val="Frutiger 45 Light"/>
      <family val="2"/>
    </font>
    <font>
      <b/>
      <sz val="10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color indexed="56"/>
      <name val="Arial"/>
      <family val="2"/>
    </font>
    <font>
      <i/>
      <sz val="11"/>
      <color indexed="11"/>
      <name val="Times New Roman"/>
      <family val="1"/>
    </font>
    <font>
      <sz val="10"/>
      <color indexed="8"/>
      <name val="Times New Roman"/>
      <family val="1"/>
    </font>
    <font>
      <b/>
      <sz val="10"/>
      <name val="Frutiger 45 Light"/>
      <family val="2"/>
    </font>
    <font>
      <b/>
      <sz val="18"/>
      <color indexed="18"/>
      <name val="Arial"/>
      <family val="2"/>
    </font>
    <font>
      <sz val="10"/>
      <color indexed="17"/>
      <name val="Arial"/>
      <family val="2"/>
    </font>
    <font>
      <sz val="7"/>
      <name val="Arial"/>
      <family val="2"/>
    </font>
    <font>
      <b/>
      <sz val="9"/>
      <color indexed="14"/>
      <name val="Geneva"/>
      <family val="2"/>
    </font>
    <font>
      <b/>
      <sz val="11"/>
      <name val="Helv"/>
      <family val="0"/>
    </font>
    <font>
      <sz val="14"/>
      <name val="Architecture"/>
      <family val="2"/>
    </font>
    <font>
      <sz val="8"/>
      <name val="Palatino"/>
      <family val="1"/>
    </font>
    <font>
      <sz val="9"/>
      <color indexed="12"/>
      <name val="Times New Roman"/>
      <family val="1"/>
    </font>
    <font>
      <sz val="7"/>
      <name val="Small Fonts"/>
      <family val="2"/>
    </font>
    <font>
      <sz val="10"/>
      <name val="HelveticaNeueCondensed"/>
      <family val="0"/>
    </font>
    <font>
      <b/>
      <sz val="9"/>
      <name val="Helvetica"/>
      <family val="2"/>
    </font>
    <font>
      <i/>
      <sz val="9"/>
      <name val="Arial"/>
      <family val="2"/>
    </font>
    <font>
      <sz val="8"/>
      <color indexed="16"/>
      <name val="Arial"/>
      <family val="2"/>
    </font>
    <font>
      <sz val="10"/>
      <name val="Garamond"/>
      <family val="1"/>
    </font>
    <font>
      <i/>
      <sz val="10"/>
      <name val="Helv"/>
      <family val="2"/>
    </font>
    <font>
      <sz val="8"/>
      <color indexed="18"/>
      <name val="Arial"/>
      <family val="2"/>
    </font>
    <font>
      <i/>
      <sz val="8"/>
      <color indexed="12"/>
      <name val="Arial"/>
      <family val="2"/>
    </font>
    <font>
      <b/>
      <sz val="9"/>
      <name val="Frutiger 45 Light"/>
      <family val="2"/>
    </font>
    <font>
      <sz val="9"/>
      <color indexed="56"/>
      <name val="Frutiger 45 Light"/>
      <family val="2"/>
    </font>
    <font>
      <sz val="12"/>
      <name val="Geneva"/>
      <family val="2"/>
    </font>
    <font>
      <sz val="10"/>
      <color indexed="10"/>
      <name val="Helv"/>
      <family val="0"/>
    </font>
    <font>
      <sz val="8"/>
      <color indexed="12"/>
      <name val="Helv"/>
      <family val="0"/>
    </font>
    <font>
      <sz val="10"/>
      <color indexed="8"/>
      <name val="Helvetica-Narrow"/>
      <family val="2"/>
    </font>
    <font>
      <b/>
      <sz val="26"/>
      <name val="Times New Roman"/>
      <family val="1"/>
    </font>
    <font>
      <sz val="22"/>
      <name val="UBSHeadline"/>
      <family val="1"/>
    </font>
    <font>
      <b/>
      <u val="single"/>
      <sz val="14"/>
      <name val="Times New Roman"/>
      <family val="1"/>
    </font>
    <font>
      <sz val="8"/>
      <name val="Helv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9"/>
      <name val="Vodafone Rg"/>
      <family val="2"/>
    </font>
    <font>
      <sz val="10"/>
      <name val="Vodafone Rg"/>
      <family val="2"/>
    </font>
    <font>
      <b/>
      <sz val="12"/>
      <name val="Vodafone Rg"/>
      <family val="2"/>
    </font>
    <font>
      <b/>
      <sz val="11"/>
      <name val="Vodafone Rg"/>
      <family val="2"/>
    </font>
    <font>
      <sz val="11"/>
      <name val="Vodafone Rg"/>
      <family val="2"/>
    </font>
    <font>
      <b/>
      <sz val="26"/>
      <name val="Vodafone Rg"/>
      <family val="2"/>
    </font>
    <font>
      <sz val="12"/>
      <name val="Calibri"/>
      <family val="2"/>
    </font>
    <font>
      <sz val="12"/>
      <name val="Vodafone Rg"/>
      <family val="2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bgColor indexed="9"/>
      </patternFill>
    </fill>
    <fill>
      <patternFill patternType="lightGray">
        <fgColor indexed="15"/>
      </patternFill>
    </fill>
    <fill>
      <patternFill patternType="lightGray">
        <fgColor indexed="12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mediumGray"/>
    </fill>
    <fill>
      <patternFill patternType="gray0625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/>
      <right style="double"/>
      <top style="double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</borders>
  <cellStyleXfs count="3457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2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6" fillId="0" borderId="0">
      <alignment horizontal="right"/>
      <protection/>
    </xf>
    <xf numFmtId="0" fontId="0" fillId="0" borderId="0">
      <alignment/>
      <protection/>
    </xf>
    <xf numFmtId="0" fontId="67" fillId="0" borderId="0">
      <alignment/>
      <protection/>
    </xf>
    <xf numFmtId="39" fontId="68" fillId="0" borderId="1">
      <alignment horizontal="right"/>
      <protection/>
    </xf>
    <xf numFmtId="37" fontId="69" fillId="0" borderId="1">
      <alignment horizontal="right"/>
      <protection/>
    </xf>
    <xf numFmtId="0" fontId="68" fillId="0" borderId="1">
      <alignment horizontal="right"/>
      <protection/>
    </xf>
    <xf numFmtId="0" fontId="45" fillId="0" borderId="0">
      <alignment horizontal="right"/>
      <protection/>
    </xf>
    <xf numFmtId="0" fontId="45" fillId="0" borderId="0">
      <alignment horizontal="right"/>
      <protection/>
    </xf>
    <xf numFmtId="0" fontId="68" fillId="0" borderId="1">
      <alignment horizontal="right"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70" fillId="2" borderId="0">
      <alignment horizontal="right"/>
      <protection/>
    </xf>
    <xf numFmtId="194" fontId="70" fillId="2" borderId="0">
      <alignment horizontal="right"/>
      <protection/>
    </xf>
    <xf numFmtId="194" fontId="70" fillId="2" borderId="0">
      <alignment horizontal="right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2" fillId="0" borderId="0">
      <alignment/>
      <protection/>
    </xf>
    <xf numFmtId="0" fontId="0" fillId="0" borderId="0">
      <alignment vertical="top"/>
      <protection/>
    </xf>
    <xf numFmtId="0" fontId="32" fillId="0" borderId="0">
      <alignment/>
      <protection/>
    </xf>
    <xf numFmtId="195" fontId="32" fillId="0" borderId="0">
      <alignment/>
      <protection/>
    </xf>
    <xf numFmtId="195" fontId="32" fillId="0" borderId="0">
      <alignment/>
      <protection/>
    </xf>
    <xf numFmtId="0" fontId="0" fillId="0" borderId="0">
      <alignment vertical="top"/>
      <protection/>
    </xf>
    <xf numFmtId="195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95" fontId="32" fillId="0" borderId="0">
      <alignment/>
      <protection/>
    </xf>
    <xf numFmtId="195" fontId="32" fillId="0" borderId="0">
      <alignment/>
      <protection/>
    </xf>
    <xf numFmtId="0" fontId="32" fillId="0" borderId="0">
      <alignment/>
      <protection/>
    </xf>
    <xf numFmtId="195" fontId="32" fillId="0" borderId="0">
      <alignment/>
      <protection/>
    </xf>
    <xf numFmtId="195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195" fontId="32" fillId="0" borderId="0">
      <alignment/>
      <protection/>
    </xf>
    <xf numFmtId="10" fontId="32" fillId="3" borderId="2" applyNumberFormat="0" applyBorder="0" applyAlignment="0">
      <protection locked="0"/>
    </xf>
    <xf numFmtId="0" fontId="0" fillId="4" borderId="0" applyNumberFormat="0" applyFont="0" applyBorder="0" applyAlignment="0">
      <protection hidden="1"/>
    </xf>
    <xf numFmtId="0" fontId="0" fillId="5" borderId="0" applyNumberFormat="0" applyFont="0" applyBorder="0" applyAlignment="0">
      <protection hidden="1" locked="0"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 applyFont="0" applyFill="0" applyBorder="0" applyAlignment="0">
      <protection/>
    </xf>
    <xf numFmtId="0" fontId="7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2" fillId="0" borderId="0">
      <alignment/>
      <protection/>
    </xf>
    <xf numFmtId="0" fontId="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0">
      <alignment/>
      <protection/>
    </xf>
    <xf numFmtId="0" fontId="73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6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73" fillId="0" borderId="0" applyNumberFormat="0" applyFill="0">
      <alignment vertical="center"/>
      <protection/>
    </xf>
    <xf numFmtId="0" fontId="73" fillId="0" borderId="0" applyNumberFormat="0" applyFill="0">
      <alignment vertical="center"/>
      <protection/>
    </xf>
    <xf numFmtId="40" fontId="77" fillId="0" borderId="0">
      <alignment vertical="center"/>
      <protection/>
    </xf>
    <xf numFmtId="0" fontId="73" fillId="0" borderId="0" applyNumberFormat="0" applyFill="0">
      <alignment vertical="center"/>
      <protection/>
    </xf>
    <xf numFmtId="3" fontId="70" fillId="0" borderId="0">
      <alignment/>
      <protection/>
    </xf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43" fontId="45" fillId="0" borderId="0">
      <alignment/>
      <protection/>
    </xf>
    <xf numFmtId="43" fontId="45" fillId="0" borderId="0">
      <alignment/>
      <protection/>
    </xf>
    <xf numFmtId="0" fontId="73" fillId="0" borderId="0" applyNumberFormat="0" applyFill="0">
      <alignment vertical="center"/>
      <protection/>
    </xf>
    <xf numFmtId="0" fontId="73" fillId="0" borderId="0" applyNumberFormat="0" applyFill="0">
      <alignment vertical="center"/>
      <protection/>
    </xf>
    <xf numFmtId="0" fontId="0" fillId="0" borderId="0" applyFont="0" applyFill="0" applyBorder="0" applyAlignment="0" applyProtection="0"/>
    <xf numFmtId="0" fontId="73" fillId="0" borderId="0" applyNumberFormat="0" applyFill="0">
      <alignment vertical="center"/>
      <protection/>
    </xf>
    <xf numFmtId="0" fontId="73" fillId="0" borderId="0" applyNumberFormat="0" applyFill="0">
      <alignment vertical="center"/>
      <protection/>
    </xf>
    <xf numFmtId="0" fontId="0" fillId="0" borderId="0">
      <alignment/>
      <protection/>
    </xf>
    <xf numFmtId="0" fontId="73" fillId="0" borderId="0" applyNumberFormat="0" applyFill="0">
      <alignment vertical="center"/>
      <protection/>
    </xf>
    <xf numFmtId="0" fontId="73" fillId="0" borderId="0" applyNumberFormat="0" applyFill="0">
      <alignment vertical="center"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3" fillId="7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3" fillId="7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3" fillId="7" borderId="0">
      <alignment/>
      <protection/>
    </xf>
    <xf numFmtId="0" fontId="4" fillId="6" borderId="0">
      <alignment/>
      <protection/>
    </xf>
    <xf numFmtId="0" fontId="3" fillId="7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5" fillId="8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5" fillId="8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5" fillId="8" borderId="0">
      <alignment/>
      <protection/>
    </xf>
    <xf numFmtId="0" fontId="6" fillId="6" borderId="0">
      <alignment/>
      <protection/>
    </xf>
    <xf numFmtId="0" fontId="5" fillId="8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7" fillId="9" borderId="0">
      <alignment/>
      <protection/>
    </xf>
    <xf numFmtId="0" fontId="7" fillId="9" borderId="0">
      <alignment/>
      <protection/>
    </xf>
    <xf numFmtId="0" fontId="7" fillId="9" borderId="0">
      <alignment/>
      <protection/>
    </xf>
    <xf numFmtId="0" fontId="8" fillId="6" borderId="0">
      <alignment/>
      <protection/>
    </xf>
    <xf numFmtId="0" fontId="7" fillId="9" borderId="0">
      <alignment/>
      <protection/>
    </xf>
    <xf numFmtId="0" fontId="8" fillId="6" borderId="0">
      <alignment/>
      <protection/>
    </xf>
    <xf numFmtId="0" fontId="8" fillId="6" borderId="0">
      <alignment/>
      <protection/>
    </xf>
    <xf numFmtId="0" fontId="7" fillId="9" borderId="0">
      <alignment/>
      <protection/>
    </xf>
    <xf numFmtId="0" fontId="8" fillId="6" borderId="0">
      <alignment/>
      <protection/>
    </xf>
    <xf numFmtId="0" fontId="8" fillId="6" borderId="0">
      <alignment/>
      <protection/>
    </xf>
    <xf numFmtId="0" fontId="7" fillId="9" borderId="0">
      <alignment/>
      <protection/>
    </xf>
    <xf numFmtId="0" fontId="7" fillId="9" borderId="0">
      <alignment/>
      <protection/>
    </xf>
    <xf numFmtId="0" fontId="7" fillId="9" borderId="0">
      <alignment/>
      <protection/>
    </xf>
    <xf numFmtId="0" fontId="8" fillId="6" borderId="0">
      <alignment/>
      <protection/>
    </xf>
    <xf numFmtId="0" fontId="8" fillId="6" borderId="0">
      <alignment/>
      <protection/>
    </xf>
    <xf numFmtId="0" fontId="8" fillId="6" borderId="0">
      <alignment/>
      <protection/>
    </xf>
    <xf numFmtId="0" fontId="8" fillId="6" borderId="0">
      <alignment/>
      <protection/>
    </xf>
    <xf numFmtId="0" fontId="7" fillId="9" borderId="0">
      <alignment/>
      <protection/>
    </xf>
    <xf numFmtId="0" fontId="7" fillId="9" borderId="0">
      <alignment/>
      <protection/>
    </xf>
    <xf numFmtId="0" fontId="7" fillId="9" borderId="0">
      <alignment/>
      <protection/>
    </xf>
    <xf numFmtId="0" fontId="7" fillId="9" borderId="0">
      <alignment/>
      <protection/>
    </xf>
    <xf numFmtId="0" fontId="7" fillId="9" borderId="0">
      <alignment/>
      <protection/>
    </xf>
    <xf numFmtId="0" fontId="8" fillId="6" borderId="0">
      <alignment/>
      <protection/>
    </xf>
    <xf numFmtId="0" fontId="8" fillId="6" borderId="0">
      <alignment/>
      <protection/>
    </xf>
    <xf numFmtId="0" fontId="8" fillId="6" borderId="0">
      <alignment/>
      <protection/>
    </xf>
    <xf numFmtId="0" fontId="7" fillId="9" borderId="0">
      <alignment/>
      <protection/>
    </xf>
    <xf numFmtId="0" fontId="8" fillId="6" borderId="0">
      <alignment/>
      <protection/>
    </xf>
    <xf numFmtId="0" fontId="7" fillId="9" borderId="0">
      <alignment/>
      <protection/>
    </xf>
    <xf numFmtId="0" fontId="8" fillId="6" borderId="0">
      <alignment/>
      <protection/>
    </xf>
    <xf numFmtId="0" fontId="8" fillId="6" borderId="0">
      <alignment/>
      <protection/>
    </xf>
    <xf numFmtId="0" fontId="9" fillId="0" borderId="0">
      <alignment/>
      <protection/>
    </xf>
    <xf numFmtId="0" fontId="0" fillId="6" borderId="0">
      <alignment/>
      <protection/>
    </xf>
    <xf numFmtId="0" fontId="9" fillId="0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9" fillId="0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9" fillId="6" borderId="0">
      <alignment/>
      <protection/>
    </xf>
    <xf numFmtId="0" fontId="9" fillId="0" borderId="0">
      <alignment/>
      <protection/>
    </xf>
    <xf numFmtId="0" fontId="9" fillId="6" borderId="0">
      <alignment/>
      <protection/>
    </xf>
    <xf numFmtId="0" fontId="9" fillId="6" borderId="0">
      <alignment/>
      <protection/>
    </xf>
    <xf numFmtId="0" fontId="0" fillId="6" borderId="0">
      <alignment/>
      <protection/>
    </xf>
    <xf numFmtId="0" fontId="9" fillId="0" borderId="0">
      <alignment/>
      <protection/>
    </xf>
    <xf numFmtId="0" fontId="9" fillId="6" borderId="0">
      <alignment/>
      <protection/>
    </xf>
    <xf numFmtId="0" fontId="9" fillId="6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6" borderId="0">
      <alignment/>
      <protection/>
    </xf>
    <xf numFmtId="0" fontId="9" fillId="6" borderId="0">
      <alignment/>
      <protection/>
    </xf>
    <xf numFmtId="0" fontId="0" fillId="6" borderId="0">
      <alignment/>
      <protection/>
    </xf>
    <xf numFmtId="0" fontId="9" fillId="6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6" borderId="0">
      <alignment/>
      <protection/>
    </xf>
    <xf numFmtId="0" fontId="9" fillId="6" borderId="0">
      <alignment/>
      <protection/>
    </xf>
    <xf numFmtId="0" fontId="9" fillId="6" borderId="0">
      <alignment/>
      <protection/>
    </xf>
    <xf numFmtId="0" fontId="9" fillId="0" borderId="0">
      <alignment/>
      <protection/>
    </xf>
    <xf numFmtId="0" fontId="9" fillId="6" borderId="0">
      <alignment/>
      <protection/>
    </xf>
    <xf numFmtId="0" fontId="9" fillId="0" borderId="0">
      <alignment/>
      <protection/>
    </xf>
    <xf numFmtId="0" fontId="0" fillId="6" borderId="0">
      <alignment/>
      <protection/>
    </xf>
    <xf numFmtId="0" fontId="9" fillId="6" borderId="0">
      <alignment/>
      <protection/>
    </xf>
    <xf numFmtId="0" fontId="0" fillId="6" borderId="0">
      <alignment/>
      <protection/>
    </xf>
    <xf numFmtId="0" fontId="9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9" fillId="6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6" borderId="0">
      <alignment/>
      <protection/>
    </xf>
    <xf numFmtId="0" fontId="10" fillId="0" borderId="0">
      <alignment/>
      <protection/>
    </xf>
    <xf numFmtId="0" fontId="10" fillId="6" borderId="0">
      <alignment/>
      <protection/>
    </xf>
    <xf numFmtId="0" fontId="10" fillId="6" borderId="0">
      <alignment/>
      <protection/>
    </xf>
    <xf numFmtId="0" fontId="10" fillId="0" borderId="0">
      <alignment/>
      <protection/>
    </xf>
    <xf numFmtId="0" fontId="10" fillId="6" borderId="0">
      <alignment/>
      <protection/>
    </xf>
    <xf numFmtId="0" fontId="10" fillId="6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6" borderId="0">
      <alignment/>
      <protection/>
    </xf>
    <xf numFmtId="0" fontId="10" fillId="6" borderId="0">
      <alignment/>
      <protection/>
    </xf>
    <xf numFmtId="0" fontId="10" fillId="6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6" borderId="0">
      <alignment/>
      <protection/>
    </xf>
    <xf numFmtId="0" fontId="10" fillId="6" borderId="0">
      <alignment/>
      <protection/>
    </xf>
    <xf numFmtId="0" fontId="10" fillId="6" borderId="0">
      <alignment/>
      <protection/>
    </xf>
    <xf numFmtId="0" fontId="10" fillId="0" borderId="0">
      <alignment/>
      <protection/>
    </xf>
    <xf numFmtId="0" fontId="10" fillId="6" borderId="0">
      <alignment/>
      <protection/>
    </xf>
    <xf numFmtId="0" fontId="10" fillId="0" borderId="0">
      <alignment/>
      <protection/>
    </xf>
    <xf numFmtId="0" fontId="10" fillId="6" borderId="0">
      <alignment/>
      <protection/>
    </xf>
    <xf numFmtId="0" fontId="10" fillId="6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6" borderId="0">
      <alignment/>
      <protection/>
    </xf>
    <xf numFmtId="0" fontId="11" fillId="0" borderId="0">
      <alignment/>
      <protection/>
    </xf>
    <xf numFmtId="0" fontId="11" fillId="6" borderId="0">
      <alignment/>
      <protection/>
    </xf>
    <xf numFmtId="0" fontId="11" fillId="6" borderId="0">
      <alignment/>
      <protection/>
    </xf>
    <xf numFmtId="0" fontId="11" fillId="0" borderId="0">
      <alignment/>
      <protection/>
    </xf>
    <xf numFmtId="0" fontId="11" fillId="6" borderId="0">
      <alignment/>
      <protection/>
    </xf>
    <xf numFmtId="0" fontId="11" fillId="6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6" borderId="0">
      <alignment/>
      <protection/>
    </xf>
    <xf numFmtId="0" fontId="11" fillId="6" borderId="0">
      <alignment/>
      <protection/>
    </xf>
    <xf numFmtId="0" fontId="11" fillId="6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6" borderId="0">
      <alignment/>
      <protection/>
    </xf>
    <xf numFmtId="0" fontId="11" fillId="6" borderId="0">
      <alignment/>
      <protection/>
    </xf>
    <xf numFmtId="0" fontId="11" fillId="6" borderId="0">
      <alignment/>
      <protection/>
    </xf>
    <xf numFmtId="0" fontId="11" fillId="0" borderId="0">
      <alignment/>
      <protection/>
    </xf>
    <xf numFmtId="0" fontId="11" fillId="6" borderId="0">
      <alignment/>
      <protection/>
    </xf>
    <xf numFmtId="0" fontId="11" fillId="0" borderId="0">
      <alignment/>
      <protection/>
    </xf>
    <xf numFmtId="0" fontId="11" fillId="6" borderId="0">
      <alignment/>
      <protection/>
    </xf>
    <xf numFmtId="0" fontId="11" fillId="6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3" fontId="0" fillId="4" borderId="3">
      <alignment/>
      <protection/>
    </xf>
    <xf numFmtId="4" fontId="0" fillId="4" borderId="0">
      <alignment/>
      <protection/>
    </xf>
    <xf numFmtId="4" fontId="0" fillId="4" borderId="0">
      <alignment/>
      <protection/>
    </xf>
    <xf numFmtId="0" fontId="0" fillId="4" borderId="3">
      <alignment/>
      <protection/>
    </xf>
    <xf numFmtId="4" fontId="0" fillId="4" borderId="0">
      <alignment/>
      <protection/>
    </xf>
    <xf numFmtId="0" fontId="0" fillId="4" borderId="3">
      <alignment/>
      <protection/>
    </xf>
    <xf numFmtId="173" fontId="0" fillId="4" borderId="3">
      <alignment/>
      <protection/>
    </xf>
    <xf numFmtId="0" fontId="0" fillId="4" borderId="3">
      <alignment/>
      <protection/>
    </xf>
    <xf numFmtId="173" fontId="0" fillId="4" borderId="3">
      <alignment/>
      <protection/>
    </xf>
    <xf numFmtId="173" fontId="0" fillId="4" borderId="3">
      <alignment/>
      <protection/>
    </xf>
    <xf numFmtId="4" fontId="0" fillId="4" borderId="0">
      <alignment/>
      <protection/>
    </xf>
    <xf numFmtId="0" fontId="0" fillId="4" borderId="3">
      <alignment/>
      <protection/>
    </xf>
    <xf numFmtId="0" fontId="0" fillId="4" borderId="3">
      <alignment/>
      <protection/>
    </xf>
    <xf numFmtId="173" fontId="0" fillId="4" borderId="3">
      <alignment/>
      <protection/>
    </xf>
    <xf numFmtId="173" fontId="0" fillId="4" borderId="3">
      <alignment/>
      <protection/>
    </xf>
    <xf numFmtId="0" fontId="73" fillId="4" borderId="3">
      <alignment/>
      <protection/>
    </xf>
    <xf numFmtId="0" fontId="73" fillId="4" borderId="3">
      <alignment/>
      <protection/>
    </xf>
    <xf numFmtId="0" fontId="78" fillId="4" borderId="3">
      <alignment/>
      <protection/>
    </xf>
    <xf numFmtId="0" fontId="0" fillId="4" borderId="3">
      <alignment/>
      <protection/>
    </xf>
    <xf numFmtId="0" fontId="78" fillId="4" borderId="3">
      <alignment/>
      <protection/>
    </xf>
    <xf numFmtId="200" fontId="78" fillId="4" borderId="3">
      <alignment/>
      <protection/>
    </xf>
    <xf numFmtId="200" fontId="78" fillId="4" borderId="3">
      <alignment/>
      <protection/>
    </xf>
    <xf numFmtId="0" fontId="78" fillId="4" borderId="3">
      <alignment/>
      <protection/>
    </xf>
    <xf numFmtId="0" fontId="78" fillId="4" borderId="3">
      <alignment/>
      <protection/>
    </xf>
    <xf numFmtId="200" fontId="78" fillId="4" borderId="3">
      <alignment/>
      <protection/>
    </xf>
    <xf numFmtId="200" fontId="78" fillId="4" borderId="3">
      <alignment/>
      <protection/>
    </xf>
    <xf numFmtId="0" fontId="0" fillId="4" borderId="3">
      <alignment/>
      <protection/>
    </xf>
    <xf numFmtId="201" fontId="0" fillId="4" borderId="3">
      <alignment/>
      <protection/>
    </xf>
    <xf numFmtId="0" fontId="0" fillId="4" borderId="3">
      <alignment/>
      <protection/>
    </xf>
    <xf numFmtId="201" fontId="0" fillId="4" borderId="3">
      <alignment/>
      <protection/>
    </xf>
    <xf numFmtId="0" fontId="78" fillId="4" borderId="3">
      <alignment/>
      <protection/>
    </xf>
    <xf numFmtId="200" fontId="78" fillId="4" borderId="3">
      <alignment/>
      <protection/>
    </xf>
    <xf numFmtId="0" fontId="78" fillId="4" borderId="3">
      <alignment/>
      <protection/>
    </xf>
    <xf numFmtId="200" fontId="78" fillId="4" borderId="3">
      <alignment/>
      <protection/>
    </xf>
    <xf numFmtId="0" fontId="73" fillId="4" borderId="3">
      <alignment/>
      <protection/>
    </xf>
    <xf numFmtId="202" fontId="73" fillId="4" borderId="3">
      <alignment/>
      <protection/>
    </xf>
    <xf numFmtId="0" fontId="73" fillId="4" borderId="3">
      <alignment/>
      <protection/>
    </xf>
    <xf numFmtId="0" fontId="0" fillId="4" borderId="3">
      <alignment/>
      <protection/>
    </xf>
    <xf numFmtId="0" fontId="73" fillId="4" borderId="3">
      <alignment/>
      <protection/>
    </xf>
    <xf numFmtId="202" fontId="73" fillId="4" borderId="3">
      <alignment/>
      <protection/>
    </xf>
    <xf numFmtId="202" fontId="73" fillId="4" borderId="3">
      <alignment/>
      <protection/>
    </xf>
    <xf numFmtId="0" fontId="73" fillId="4" borderId="3">
      <alignment/>
      <protection/>
    </xf>
    <xf numFmtId="0" fontId="73" fillId="4" borderId="3">
      <alignment/>
      <protection/>
    </xf>
    <xf numFmtId="202" fontId="73" fillId="4" borderId="3">
      <alignment/>
      <protection/>
    </xf>
    <xf numFmtId="202" fontId="73" fillId="4" borderId="3">
      <alignment/>
      <protection/>
    </xf>
    <xf numFmtId="0" fontId="0" fillId="4" borderId="3">
      <alignment/>
      <protection/>
    </xf>
    <xf numFmtId="0" fontId="0" fillId="4" borderId="3">
      <alignment/>
      <protection/>
    </xf>
    <xf numFmtId="0" fontId="73" fillId="4" borderId="3">
      <alignment/>
      <protection/>
    </xf>
    <xf numFmtId="202" fontId="73" fillId="4" borderId="3">
      <alignment/>
      <protection/>
    </xf>
    <xf numFmtId="0" fontId="73" fillId="4" borderId="3">
      <alignment/>
      <protection/>
    </xf>
    <xf numFmtId="0" fontId="73" fillId="4" borderId="3">
      <alignment/>
      <protection/>
    </xf>
    <xf numFmtId="0" fontId="73" fillId="4" borderId="3">
      <alignment/>
      <protection/>
    </xf>
    <xf numFmtId="0" fontId="73" fillId="4" borderId="3">
      <alignment/>
      <protection/>
    </xf>
    <xf numFmtId="0" fontId="73" fillId="4" borderId="3">
      <alignment/>
      <protection/>
    </xf>
    <xf numFmtId="0" fontId="73" fillId="4" borderId="3">
      <alignment/>
      <protection/>
    </xf>
    <xf numFmtId="203" fontId="73" fillId="4" borderId="3">
      <alignment/>
      <protection/>
    </xf>
    <xf numFmtId="203" fontId="73" fillId="4" borderId="3">
      <alignment/>
      <protection/>
    </xf>
    <xf numFmtId="0" fontId="73" fillId="4" borderId="3">
      <alignment/>
      <protection/>
    </xf>
    <xf numFmtId="0" fontId="73" fillId="4" borderId="3">
      <alignment/>
      <protection/>
    </xf>
    <xf numFmtId="203" fontId="73" fillId="4" borderId="3">
      <alignment/>
      <protection/>
    </xf>
    <xf numFmtId="203" fontId="73" fillId="4" borderId="3">
      <alignment/>
      <protection/>
    </xf>
    <xf numFmtId="0" fontId="73" fillId="4" borderId="3">
      <alignment/>
      <protection/>
    </xf>
    <xf numFmtId="203" fontId="73" fillId="4" borderId="3">
      <alignment/>
      <protection/>
    </xf>
    <xf numFmtId="0" fontId="73" fillId="4" borderId="3">
      <alignment/>
      <protection/>
    </xf>
    <xf numFmtId="203" fontId="73" fillId="4" borderId="3">
      <alignment/>
      <protection/>
    </xf>
    <xf numFmtId="0" fontId="73" fillId="4" borderId="3">
      <alignment/>
      <protection/>
    </xf>
    <xf numFmtId="203" fontId="73" fillId="4" borderId="3">
      <alignment/>
      <protection/>
    </xf>
    <xf numFmtId="202" fontId="73" fillId="4" borderId="3">
      <alignment/>
      <protection/>
    </xf>
    <xf numFmtId="0" fontId="73" fillId="4" borderId="3">
      <alignment/>
      <protection/>
    </xf>
    <xf numFmtId="0" fontId="73" fillId="4" borderId="3">
      <alignment/>
      <protection/>
    </xf>
    <xf numFmtId="202" fontId="73" fillId="4" borderId="3">
      <alignment/>
      <protection/>
    </xf>
    <xf numFmtId="202" fontId="73" fillId="4" borderId="3">
      <alignment/>
      <protection/>
    </xf>
    <xf numFmtId="0" fontId="73" fillId="4" borderId="3">
      <alignment/>
      <protection/>
    </xf>
    <xf numFmtId="204" fontId="73" fillId="4" borderId="3">
      <alignment/>
      <protection/>
    </xf>
    <xf numFmtId="0" fontId="73" fillId="4" borderId="3">
      <alignment/>
      <protection/>
    </xf>
    <xf numFmtId="204" fontId="73" fillId="4" borderId="3">
      <alignment/>
      <protection/>
    </xf>
    <xf numFmtId="0" fontId="73" fillId="4" borderId="3">
      <alignment/>
      <protection/>
    </xf>
    <xf numFmtId="202" fontId="73" fillId="4" borderId="3">
      <alignment/>
      <protection/>
    </xf>
    <xf numFmtId="0" fontId="78" fillId="4" borderId="3">
      <alignment/>
      <protection/>
    </xf>
    <xf numFmtId="0" fontId="0" fillId="4" borderId="3">
      <alignment/>
      <protection/>
    </xf>
    <xf numFmtId="0" fontId="78" fillId="4" borderId="3">
      <alignment/>
      <protection/>
    </xf>
    <xf numFmtId="200" fontId="78" fillId="4" borderId="3">
      <alignment/>
      <protection/>
    </xf>
    <xf numFmtId="200" fontId="78" fillId="4" borderId="3">
      <alignment/>
      <protection/>
    </xf>
    <xf numFmtId="0" fontId="78" fillId="4" borderId="3">
      <alignment/>
      <protection/>
    </xf>
    <xf numFmtId="0" fontId="78" fillId="4" borderId="3">
      <alignment/>
      <protection/>
    </xf>
    <xf numFmtId="200" fontId="78" fillId="4" borderId="3">
      <alignment/>
      <protection/>
    </xf>
    <xf numFmtId="200" fontId="78" fillId="4" borderId="3">
      <alignment/>
      <protection/>
    </xf>
    <xf numFmtId="0" fontId="0" fillId="4" borderId="3">
      <alignment/>
      <protection/>
    </xf>
    <xf numFmtId="201" fontId="0" fillId="4" borderId="3">
      <alignment/>
      <protection/>
    </xf>
    <xf numFmtId="0" fontId="0" fillId="4" borderId="3">
      <alignment/>
      <protection/>
    </xf>
    <xf numFmtId="201" fontId="0" fillId="4" borderId="3">
      <alignment/>
      <protection/>
    </xf>
    <xf numFmtId="0" fontId="78" fillId="4" borderId="3">
      <alignment/>
      <protection/>
    </xf>
    <xf numFmtId="200" fontId="78" fillId="4" borderId="3">
      <alignment/>
      <protection/>
    </xf>
    <xf numFmtId="0" fontId="78" fillId="4" borderId="3">
      <alignment/>
      <protection/>
    </xf>
    <xf numFmtId="200" fontId="78" fillId="4" borderId="3">
      <alignment/>
      <protection/>
    </xf>
    <xf numFmtId="0" fontId="0" fillId="4" borderId="3">
      <alignment/>
      <protection/>
    </xf>
    <xf numFmtId="0" fontId="73" fillId="4" borderId="3">
      <alignment/>
      <protection/>
    </xf>
    <xf numFmtId="0" fontId="73" fillId="4" borderId="3">
      <alignment/>
      <protection/>
    </xf>
    <xf numFmtId="0" fontId="73" fillId="4" borderId="3">
      <alignment/>
      <protection/>
    </xf>
    <xf numFmtId="0" fontId="0" fillId="4" borderId="3">
      <alignment/>
      <protection/>
    </xf>
    <xf numFmtId="0" fontId="0" fillId="4" borderId="3">
      <alignment/>
      <protection/>
    </xf>
    <xf numFmtId="4" fontId="0" fillId="4" borderId="0">
      <alignment/>
      <protection/>
    </xf>
    <xf numFmtId="4" fontId="0" fillId="4" borderId="0">
      <alignment/>
      <protection/>
    </xf>
    <xf numFmtId="4" fontId="0" fillId="4" borderId="0">
      <alignment/>
      <protection/>
    </xf>
    <xf numFmtId="0" fontId="0" fillId="4" borderId="3">
      <alignment/>
      <protection/>
    </xf>
    <xf numFmtId="4" fontId="0" fillId="4" borderId="0">
      <alignment/>
      <protection/>
    </xf>
    <xf numFmtId="4" fontId="0" fillId="4" borderId="0">
      <alignment/>
      <protection/>
    </xf>
    <xf numFmtId="4" fontId="0" fillId="4" borderId="0">
      <alignment/>
      <protection/>
    </xf>
    <xf numFmtId="4" fontId="0" fillId="4" borderId="0">
      <alignment/>
      <protection/>
    </xf>
    <xf numFmtId="4" fontId="0" fillId="4" borderId="0">
      <alignment/>
      <protection/>
    </xf>
    <xf numFmtId="0" fontId="0" fillId="4" borderId="3">
      <alignment/>
      <protection/>
    </xf>
    <xf numFmtId="173" fontId="0" fillId="4" borderId="3">
      <alignment/>
      <protection/>
    </xf>
    <xf numFmtId="0" fontId="0" fillId="4" borderId="3">
      <alignment/>
      <protection/>
    </xf>
    <xf numFmtId="173" fontId="0" fillId="4" borderId="3">
      <alignment/>
      <protection/>
    </xf>
    <xf numFmtId="0" fontId="0" fillId="4" borderId="3">
      <alignment/>
      <protection/>
    </xf>
    <xf numFmtId="4" fontId="0" fillId="4" borderId="0">
      <alignment/>
      <protection/>
    </xf>
    <xf numFmtId="0" fontId="0" fillId="4" borderId="3">
      <alignment/>
      <protection/>
    </xf>
    <xf numFmtId="173" fontId="0" fillId="4" borderId="3">
      <alignment/>
      <protection/>
    </xf>
    <xf numFmtId="173" fontId="0" fillId="4" borderId="3">
      <alignment/>
      <protection/>
    </xf>
    <xf numFmtId="0" fontId="0" fillId="4" borderId="3">
      <alignment/>
      <protection/>
    </xf>
    <xf numFmtId="173" fontId="0" fillId="4" borderId="3">
      <alignment/>
      <protection/>
    </xf>
    <xf numFmtId="0" fontId="0" fillId="4" borderId="3">
      <alignment/>
      <protection/>
    </xf>
    <xf numFmtId="0" fontId="0" fillId="4" borderId="3">
      <alignment/>
      <protection/>
    </xf>
    <xf numFmtId="0" fontId="73" fillId="4" borderId="3">
      <alignment/>
      <protection/>
    </xf>
    <xf numFmtId="0" fontId="0" fillId="4" borderId="3">
      <alignment/>
      <protection/>
    </xf>
    <xf numFmtId="205" fontId="0" fillId="4" borderId="3">
      <alignment/>
      <protection/>
    </xf>
    <xf numFmtId="0" fontId="0" fillId="4" borderId="3">
      <alignment/>
      <protection/>
    </xf>
    <xf numFmtId="205" fontId="0" fillId="4" borderId="3">
      <alignment/>
      <protection/>
    </xf>
    <xf numFmtId="0" fontId="0" fillId="4" borderId="3">
      <alignment/>
      <protection/>
    </xf>
    <xf numFmtId="0" fontId="0" fillId="4" borderId="3">
      <alignment/>
      <protection/>
    </xf>
    <xf numFmtId="205" fontId="0" fillId="4" borderId="3">
      <alignment/>
      <protection/>
    </xf>
    <xf numFmtId="205" fontId="0" fillId="4" borderId="3">
      <alignment/>
      <protection/>
    </xf>
    <xf numFmtId="0" fontId="0" fillId="4" borderId="3">
      <alignment/>
      <protection/>
    </xf>
    <xf numFmtId="0" fontId="0" fillId="4" borderId="3">
      <alignment/>
      <protection/>
    </xf>
    <xf numFmtId="0" fontId="0" fillId="4" borderId="3">
      <alignment/>
      <protection/>
    </xf>
    <xf numFmtId="0" fontId="73" fillId="4" borderId="3">
      <alignment/>
      <protection/>
    </xf>
    <xf numFmtId="206" fontId="73" fillId="4" borderId="3">
      <alignment/>
      <protection/>
    </xf>
    <xf numFmtId="0" fontId="73" fillId="4" borderId="3">
      <alignment/>
      <protection/>
    </xf>
    <xf numFmtId="206" fontId="73" fillId="4" borderId="3">
      <alignment/>
      <protection/>
    </xf>
    <xf numFmtId="0" fontId="0" fillId="4" borderId="3">
      <alignment/>
      <protection/>
    </xf>
    <xf numFmtId="205" fontId="0" fillId="4" borderId="3">
      <alignment/>
      <protection/>
    </xf>
    <xf numFmtId="0" fontId="0" fillId="4" borderId="3">
      <alignment/>
      <protection/>
    </xf>
    <xf numFmtId="205" fontId="0" fillId="4" borderId="3">
      <alignment/>
      <protection/>
    </xf>
    <xf numFmtId="0" fontId="0" fillId="4" borderId="3">
      <alignment/>
      <protection/>
    </xf>
    <xf numFmtId="205" fontId="0" fillId="4" borderId="3">
      <alignment/>
      <protection/>
    </xf>
    <xf numFmtId="0" fontId="0" fillId="4" borderId="3">
      <alignment/>
      <protection/>
    </xf>
    <xf numFmtId="0" fontId="0" fillId="4" borderId="3">
      <alignment/>
      <protection/>
    </xf>
    <xf numFmtId="205" fontId="0" fillId="4" borderId="3">
      <alignment/>
      <protection/>
    </xf>
    <xf numFmtId="0" fontId="0" fillId="4" borderId="3">
      <alignment/>
      <protection/>
    </xf>
    <xf numFmtId="205" fontId="0" fillId="4" borderId="3">
      <alignment/>
      <protection/>
    </xf>
    <xf numFmtId="0" fontId="0" fillId="4" borderId="3">
      <alignment/>
      <protection/>
    </xf>
    <xf numFmtId="0" fontId="0" fillId="4" borderId="3">
      <alignment/>
      <protection/>
    </xf>
    <xf numFmtId="0" fontId="0" fillId="4" borderId="3">
      <alignment/>
      <protection/>
    </xf>
    <xf numFmtId="0" fontId="73" fillId="4" borderId="3">
      <alignment/>
      <protection/>
    </xf>
    <xf numFmtId="0" fontId="73" fillId="4" borderId="3">
      <alignment/>
      <protection/>
    </xf>
    <xf numFmtId="0" fontId="78" fillId="4" borderId="3">
      <alignment/>
      <protection/>
    </xf>
    <xf numFmtId="0" fontId="0" fillId="4" borderId="3">
      <alignment/>
      <protection/>
    </xf>
    <xf numFmtId="0" fontId="78" fillId="4" borderId="3">
      <alignment/>
      <protection/>
    </xf>
    <xf numFmtId="200" fontId="78" fillId="4" borderId="3">
      <alignment/>
      <protection/>
    </xf>
    <xf numFmtId="200" fontId="78" fillId="4" borderId="3">
      <alignment/>
      <protection/>
    </xf>
    <xf numFmtId="0" fontId="78" fillId="4" borderId="3">
      <alignment/>
      <protection/>
    </xf>
    <xf numFmtId="0" fontId="78" fillId="4" borderId="3">
      <alignment/>
      <protection/>
    </xf>
    <xf numFmtId="200" fontId="78" fillId="4" borderId="3">
      <alignment/>
      <protection/>
    </xf>
    <xf numFmtId="200" fontId="78" fillId="4" borderId="3">
      <alignment/>
      <protection/>
    </xf>
    <xf numFmtId="0" fontId="0" fillId="4" borderId="3">
      <alignment/>
      <protection/>
    </xf>
    <xf numFmtId="201" fontId="0" fillId="4" borderId="3">
      <alignment/>
      <protection/>
    </xf>
    <xf numFmtId="0" fontId="0" fillId="4" borderId="3">
      <alignment/>
      <protection/>
    </xf>
    <xf numFmtId="201" fontId="0" fillId="4" borderId="3">
      <alignment/>
      <protection/>
    </xf>
    <xf numFmtId="0" fontId="78" fillId="4" borderId="3">
      <alignment/>
      <protection/>
    </xf>
    <xf numFmtId="200" fontId="78" fillId="4" borderId="3">
      <alignment/>
      <protection/>
    </xf>
    <xf numFmtId="0" fontId="78" fillId="4" borderId="3">
      <alignment/>
      <protection/>
    </xf>
    <xf numFmtId="200" fontId="78" fillId="4" borderId="3">
      <alignment/>
      <protection/>
    </xf>
    <xf numFmtId="0" fontId="73" fillId="4" borderId="3">
      <alignment/>
      <protection/>
    </xf>
    <xf numFmtId="202" fontId="73" fillId="4" borderId="3">
      <alignment/>
      <protection/>
    </xf>
    <xf numFmtId="0" fontId="73" fillId="4" borderId="3">
      <alignment/>
      <protection/>
    </xf>
    <xf numFmtId="0" fontId="0" fillId="4" borderId="3">
      <alignment/>
      <protection/>
    </xf>
    <xf numFmtId="0" fontId="73" fillId="4" borderId="3">
      <alignment/>
      <protection/>
    </xf>
    <xf numFmtId="202" fontId="73" fillId="4" borderId="3">
      <alignment/>
      <protection/>
    </xf>
    <xf numFmtId="202" fontId="73" fillId="4" borderId="3">
      <alignment/>
      <protection/>
    </xf>
    <xf numFmtId="0" fontId="73" fillId="4" borderId="3">
      <alignment/>
      <protection/>
    </xf>
    <xf numFmtId="0" fontId="73" fillId="4" borderId="3">
      <alignment/>
      <protection/>
    </xf>
    <xf numFmtId="202" fontId="73" fillId="4" borderId="3">
      <alignment/>
      <protection/>
    </xf>
    <xf numFmtId="202" fontId="73" fillId="4" borderId="3">
      <alignment/>
      <protection/>
    </xf>
    <xf numFmtId="0" fontId="0" fillId="4" borderId="3">
      <alignment/>
      <protection/>
    </xf>
    <xf numFmtId="0" fontId="0" fillId="4" borderId="3">
      <alignment/>
      <protection/>
    </xf>
    <xf numFmtId="0" fontId="73" fillId="4" borderId="3">
      <alignment/>
      <protection/>
    </xf>
    <xf numFmtId="202" fontId="73" fillId="4" borderId="3">
      <alignment/>
      <protection/>
    </xf>
    <xf numFmtId="0" fontId="73" fillId="4" borderId="3">
      <alignment/>
      <protection/>
    </xf>
    <xf numFmtId="0" fontId="73" fillId="4" borderId="3">
      <alignment/>
      <protection/>
    </xf>
    <xf numFmtId="0" fontId="73" fillId="4" borderId="3">
      <alignment/>
      <protection/>
    </xf>
    <xf numFmtId="0" fontId="73" fillId="4" borderId="3">
      <alignment/>
      <protection/>
    </xf>
    <xf numFmtId="0" fontId="73" fillId="4" borderId="3">
      <alignment/>
      <protection/>
    </xf>
    <xf numFmtId="0" fontId="73" fillId="4" borderId="3">
      <alignment/>
      <protection/>
    </xf>
    <xf numFmtId="203" fontId="73" fillId="4" borderId="3">
      <alignment/>
      <protection/>
    </xf>
    <xf numFmtId="203" fontId="73" fillId="4" borderId="3">
      <alignment/>
      <protection/>
    </xf>
    <xf numFmtId="0" fontId="73" fillId="4" borderId="3">
      <alignment/>
      <protection/>
    </xf>
    <xf numFmtId="0" fontId="73" fillId="4" borderId="3">
      <alignment/>
      <protection/>
    </xf>
    <xf numFmtId="203" fontId="73" fillId="4" borderId="3">
      <alignment/>
      <protection/>
    </xf>
    <xf numFmtId="203" fontId="73" fillId="4" borderId="3">
      <alignment/>
      <protection/>
    </xf>
    <xf numFmtId="0" fontId="73" fillId="4" borderId="3">
      <alignment/>
      <protection/>
    </xf>
    <xf numFmtId="203" fontId="73" fillId="4" borderId="3">
      <alignment/>
      <protection/>
    </xf>
    <xf numFmtId="0" fontId="73" fillId="4" borderId="3">
      <alignment/>
      <protection/>
    </xf>
    <xf numFmtId="203" fontId="73" fillId="4" borderId="3">
      <alignment/>
      <protection/>
    </xf>
    <xf numFmtId="0" fontId="73" fillId="4" borderId="3">
      <alignment/>
      <protection/>
    </xf>
    <xf numFmtId="203" fontId="73" fillId="4" borderId="3">
      <alignment/>
      <protection/>
    </xf>
    <xf numFmtId="202" fontId="73" fillId="4" borderId="3">
      <alignment/>
      <protection/>
    </xf>
    <xf numFmtId="0" fontId="73" fillId="4" borderId="3">
      <alignment/>
      <protection/>
    </xf>
    <xf numFmtId="0" fontId="73" fillId="4" borderId="3">
      <alignment/>
      <protection/>
    </xf>
    <xf numFmtId="202" fontId="73" fillId="4" borderId="3">
      <alignment/>
      <protection/>
    </xf>
    <xf numFmtId="202" fontId="73" fillId="4" borderId="3">
      <alignment/>
      <protection/>
    </xf>
    <xf numFmtId="0" fontId="73" fillId="4" borderId="3">
      <alignment/>
      <protection/>
    </xf>
    <xf numFmtId="204" fontId="73" fillId="4" borderId="3">
      <alignment/>
      <protection/>
    </xf>
    <xf numFmtId="0" fontId="73" fillId="4" borderId="3">
      <alignment/>
      <protection/>
    </xf>
    <xf numFmtId="204" fontId="73" fillId="4" borderId="3">
      <alignment/>
      <protection/>
    </xf>
    <xf numFmtId="0" fontId="73" fillId="4" borderId="3">
      <alignment/>
      <protection/>
    </xf>
    <xf numFmtId="202" fontId="73" fillId="4" borderId="3">
      <alignment/>
      <protection/>
    </xf>
    <xf numFmtId="0" fontId="78" fillId="4" borderId="3">
      <alignment/>
      <protection/>
    </xf>
    <xf numFmtId="0" fontId="0" fillId="4" borderId="3">
      <alignment/>
      <protection/>
    </xf>
    <xf numFmtId="0" fontId="78" fillId="4" borderId="3">
      <alignment/>
      <protection/>
    </xf>
    <xf numFmtId="200" fontId="78" fillId="4" borderId="3">
      <alignment/>
      <protection/>
    </xf>
    <xf numFmtId="200" fontId="78" fillId="4" borderId="3">
      <alignment/>
      <protection/>
    </xf>
    <xf numFmtId="0" fontId="78" fillId="4" borderId="3">
      <alignment/>
      <protection/>
    </xf>
    <xf numFmtId="0" fontId="78" fillId="4" borderId="3">
      <alignment/>
      <protection/>
    </xf>
    <xf numFmtId="200" fontId="78" fillId="4" borderId="3">
      <alignment/>
      <protection/>
    </xf>
    <xf numFmtId="200" fontId="78" fillId="4" borderId="3">
      <alignment/>
      <protection/>
    </xf>
    <xf numFmtId="0" fontId="0" fillId="4" borderId="3">
      <alignment/>
      <protection/>
    </xf>
    <xf numFmtId="201" fontId="0" fillId="4" borderId="3">
      <alignment/>
      <protection/>
    </xf>
    <xf numFmtId="0" fontId="0" fillId="4" borderId="3">
      <alignment/>
      <protection/>
    </xf>
    <xf numFmtId="201" fontId="0" fillId="4" borderId="3">
      <alignment/>
      <protection/>
    </xf>
    <xf numFmtId="0" fontId="78" fillId="4" borderId="3">
      <alignment/>
      <protection/>
    </xf>
    <xf numFmtId="200" fontId="78" fillId="4" borderId="3">
      <alignment/>
      <protection/>
    </xf>
    <xf numFmtId="0" fontId="78" fillId="4" borderId="3">
      <alignment/>
      <protection/>
    </xf>
    <xf numFmtId="200" fontId="78" fillId="4" borderId="3">
      <alignment/>
      <protection/>
    </xf>
    <xf numFmtId="0" fontId="0" fillId="4" borderId="3">
      <alignment/>
      <protection/>
    </xf>
    <xf numFmtId="0" fontId="73" fillId="4" borderId="3">
      <alignment/>
      <protection/>
    </xf>
    <xf numFmtId="0" fontId="73" fillId="4" borderId="3">
      <alignment/>
      <protection/>
    </xf>
    <xf numFmtId="0" fontId="73" fillId="4" borderId="3">
      <alignment/>
      <protection/>
    </xf>
    <xf numFmtId="0" fontId="0" fillId="4" borderId="3">
      <alignment/>
      <protection/>
    </xf>
    <xf numFmtId="0" fontId="0" fillId="4" borderId="3">
      <alignment/>
      <protection/>
    </xf>
    <xf numFmtId="0" fontId="0" fillId="4" borderId="3">
      <alignment/>
      <protection/>
    </xf>
    <xf numFmtId="173" fontId="0" fillId="4" borderId="3">
      <alignment/>
      <protection/>
    </xf>
    <xf numFmtId="0" fontId="73" fillId="0" borderId="0" applyNumberFormat="0" applyFill="0">
      <alignment vertical="center"/>
      <protection/>
    </xf>
    <xf numFmtId="0" fontId="0" fillId="0" borderId="0" applyFont="0" applyFill="0" applyBorder="0" applyAlignment="0" applyProtection="0"/>
    <xf numFmtId="40" fontId="77" fillId="0" borderId="0">
      <alignment vertical="center"/>
      <protection/>
    </xf>
    <xf numFmtId="3" fontId="7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73" fillId="0" borderId="0" applyNumberFormat="0" applyFill="0">
      <alignment vertical="center"/>
      <protection/>
    </xf>
    <xf numFmtId="0" fontId="73" fillId="0" borderId="0" applyNumberFormat="0" applyFill="0">
      <alignment vertical="center"/>
      <protection/>
    </xf>
    <xf numFmtId="0" fontId="0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10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4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10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10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6" fillId="4" borderId="0">
      <alignment/>
      <protection/>
    </xf>
    <xf numFmtId="0" fontId="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5" borderId="0" applyNumberFormat="0" applyFont="0" applyAlignment="0" applyProtection="0"/>
    <xf numFmtId="0" fontId="73" fillId="0" borderId="0" applyNumberFormat="0" applyFill="0">
      <alignment vertical="center"/>
      <protection/>
    </xf>
    <xf numFmtId="0" fontId="12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Protection="0">
      <alignment horizontal="right"/>
    </xf>
    <xf numFmtId="0" fontId="0" fillId="0" borderId="0" applyFont="0" applyFill="0" applyBorder="0" applyProtection="0">
      <alignment horizontal="right"/>
    </xf>
    <xf numFmtId="0" fontId="0" fillId="0" borderId="0" applyFont="0" applyFill="0" applyBorder="0" applyProtection="0">
      <alignment horizontal="right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215" fontId="73" fillId="0" borderId="0" applyFont="0" applyFill="0" applyBorder="0" applyAlignment="0" applyProtection="0"/>
    <xf numFmtId="0" fontId="0" fillId="0" borderId="0" applyFont="0" applyFill="0" applyBorder="0" applyAlignment="0" applyProtection="0"/>
    <xf numFmtId="215" fontId="73" fillId="0" borderId="0" applyFont="0" applyFill="0" applyBorder="0" applyAlignment="0" applyProtection="0"/>
    <xf numFmtId="215" fontId="73" fillId="0" borderId="0" applyFont="0" applyFill="0" applyBorder="0" applyAlignment="0" applyProtection="0"/>
    <xf numFmtId="215" fontId="73" fillId="0" borderId="0" applyFont="0" applyFill="0" applyBorder="0" applyAlignment="0" applyProtection="0"/>
    <xf numFmtId="215" fontId="73" fillId="0" borderId="0" applyFont="0" applyFill="0" applyBorder="0" applyAlignment="0" applyProtection="0"/>
    <xf numFmtId="215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0" applyNumberFormat="0" applyFill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 applyNumberFormat="0" applyFill="0">
      <alignment vertical="center"/>
      <protection/>
    </xf>
    <xf numFmtId="0" fontId="81" fillId="0" borderId="0">
      <alignment/>
      <protection/>
    </xf>
    <xf numFmtId="0" fontId="73" fillId="0" borderId="0" applyNumberFormat="0" applyFill="0">
      <alignment vertical="center"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3" fillId="7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3" fillId="7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3" fillId="7" borderId="0">
      <alignment/>
      <protection/>
    </xf>
    <xf numFmtId="0" fontId="4" fillId="6" borderId="0">
      <alignment/>
      <protection/>
    </xf>
    <xf numFmtId="0" fontId="3" fillId="7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5" fillId="8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5" fillId="8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5" fillId="8" borderId="0">
      <alignment/>
      <protection/>
    </xf>
    <xf numFmtId="0" fontId="6" fillId="6" borderId="0">
      <alignment/>
      <protection/>
    </xf>
    <xf numFmtId="0" fontId="5" fillId="8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6" fillId="6" borderId="0">
      <alignment/>
      <protection/>
    </xf>
    <xf numFmtId="0" fontId="7" fillId="9" borderId="0">
      <alignment/>
      <protection/>
    </xf>
    <xf numFmtId="0" fontId="7" fillId="9" borderId="0">
      <alignment/>
      <protection/>
    </xf>
    <xf numFmtId="0" fontId="7" fillId="9" borderId="0">
      <alignment/>
      <protection/>
    </xf>
    <xf numFmtId="0" fontId="0" fillId="6" borderId="0">
      <alignment/>
      <protection/>
    </xf>
    <xf numFmtId="0" fontId="7" fillId="9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7" fillId="9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7" fillId="9" borderId="0">
      <alignment/>
      <protection/>
    </xf>
    <xf numFmtId="0" fontId="7" fillId="9" borderId="0">
      <alignment/>
      <protection/>
    </xf>
    <xf numFmtId="0" fontId="7" fillId="9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7" fillId="9" borderId="0">
      <alignment/>
      <protection/>
    </xf>
    <xf numFmtId="0" fontId="7" fillId="9" borderId="0">
      <alignment/>
      <protection/>
    </xf>
    <xf numFmtId="0" fontId="7" fillId="9" borderId="0">
      <alignment/>
      <protection/>
    </xf>
    <xf numFmtId="0" fontId="7" fillId="9" borderId="0">
      <alignment/>
      <protection/>
    </xf>
    <xf numFmtId="0" fontId="7" fillId="9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7" fillId="9" borderId="0">
      <alignment/>
      <protection/>
    </xf>
    <xf numFmtId="0" fontId="0" fillId="6" borderId="0">
      <alignment/>
      <protection/>
    </xf>
    <xf numFmtId="0" fontId="7" fillId="9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9" fillId="0" borderId="0">
      <alignment/>
      <protection/>
    </xf>
    <xf numFmtId="0" fontId="0" fillId="6" borderId="0">
      <alignment/>
      <protection/>
    </xf>
    <xf numFmtId="0" fontId="9" fillId="0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9" fillId="0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9" fillId="6" borderId="0">
      <alignment/>
      <protection/>
    </xf>
    <xf numFmtId="0" fontId="9" fillId="0" borderId="0">
      <alignment/>
      <protection/>
    </xf>
    <xf numFmtId="0" fontId="9" fillId="6" borderId="0">
      <alignment/>
      <protection/>
    </xf>
    <xf numFmtId="0" fontId="9" fillId="6" borderId="0">
      <alignment/>
      <protection/>
    </xf>
    <xf numFmtId="0" fontId="0" fillId="6" borderId="0">
      <alignment/>
      <protection/>
    </xf>
    <xf numFmtId="0" fontId="9" fillId="0" borderId="0">
      <alignment/>
      <protection/>
    </xf>
    <xf numFmtId="0" fontId="9" fillId="6" borderId="0">
      <alignment/>
      <protection/>
    </xf>
    <xf numFmtId="0" fontId="9" fillId="6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6" borderId="0">
      <alignment/>
      <protection/>
    </xf>
    <xf numFmtId="0" fontId="9" fillId="6" borderId="0">
      <alignment/>
      <protection/>
    </xf>
    <xf numFmtId="0" fontId="0" fillId="6" borderId="0">
      <alignment/>
      <protection/>
    </xf>
    <xf numFmtId="0" fontId="9" fillId="6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6" borderId="0">
      <alignment/>
      <protection/>
    </xf>
    <xf numFmtId="0" fontId="9" fillId="6" borderId="0">
      <alignment/>
      <protection/>
    </xf>
    <xf numFmtId="0" fontId="9" fillId="6" borderId="0">
      <alignment/>
      <protection/>
    </xf>
    <xf numFmtId="0" fontId="9" fillId="0" borderId="0">
      <alignment/>
      <protection/>
    </xf>
    <xf numFmtId="0" fontId="9" fillId="6" borderId="0">
      <alignment/>
      <protection/>
    </xf>
    <xf numFmtId="0" fontId="9" fillId="0" borderId="0">
      <alignment/>
      <protection/>
    </xf>
    <xf numFmtId="0" fontId="0" fillId="6" borderId="0">
      <alignment/>
      <protection/>
    </xf>
    <xf numFmtId="0" fontId="9" fillId="6" borderId="0">
      <alignment/>
      <protection/>
    </xf>
    <xf numFmtId="0" fontId="0" fillId="6" borderId="0">
      <alignment/>
      <protection/>
    </xf>
    <xf numFmtId="0" fontId="9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9" fillId="6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6" borderId="0">
      <alignment/>
      <protection/>
    </xf>
    <xf numFmtId="0" fontId="10" fillId="0" borderId="0">
      <alignment/>
      <protection/>
    </xf>
    <xf numFmtId="0" fontId="10" fillId="6" borderId="0">
      <alignment/>
      <protection/>
    </xf>
    <xf numFmtId="0" fontId="10" fillId="6" borderId="0">
      <alignment/>
      <protection/>
    </xf>
    <xf numFmtId="0" fontId="10" fillId="0" borderId="0">
      <alignment/>
      <protection/>
    </xf>
    <xf numFmtId="0" fontId="10" fillId="6" borderId="0">
      <alignment/>
      <protection/>
    </xf>
    <xf numFmtId="0" fontId="10" fillId="6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6" borderId="0">
      <alignment/>
      <protection/>
    </xf>
    <xf numFmtId="0" fontId="10" fillId="6" borderId="0">
      <alignment/>
      <protection/>
    </xf>
    <xf numFmtId="0" fontId="10" fillId="6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6" borderId="0">
      <alignment/>
      <protection/>
    </xf>
    <xf numFmtId="0" fontId="10" fillId="6" borderId="0">
      <alignment/>
      <protection/>
    </xf>
    <xf numFmtId="0" fontId="10" fillId="6" borderId="0">
      <alignment/>
      <protection/>
    </xf>
    <xf numFmtId="0" fontId="10" fillId="0" borderId="0">
      <alignment/>
      <protection/>
    </xf>
    <xf numFmtId="0" fontId="10" fillId="6" borderId="0">
      <alignment/>
      <protection/>
    </xf>
    <xf numFmtId="0" fontId="10" fillId="0" borderId="0">
      <alignment/>
      <protection/>
    </xf>
    <xf numFmtId="0" fontId="10" fillId="6" borderId="0">
      <alignment/>
      <protection/>
    </xf>
    <xf numFmtId="0" fontId="10" fillId="6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6" borderId="0">
      <alignment/>
      <protection/>
    </xf>
    <xf numFmtId="0" fontId="11" fillId="0" borderId="0">
      <alignment/>
      <protection/>
    </xf>
    <xf numFmtId="0" fontId="11" fillId="6" borderId="0">
      <alignment/>
      <protection/>
    </xf>
    <xf numFmtId="0" fontId="11" fillId="6" borderId="0">
      <alignment/>
      <protection/>
    </xf>
    <xf numFmtId="0" fontId="11" fillId="0" borderId="0">
      <alignment/>
      <protection/>
    </xf>
    <xf numFmtId="0" fontId="11" fillId="6" borderId="0">
      <alignment/>
      <protection/>
    </xf>
    <xf numFmtId="0" fontId="11" fillId="6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6" borderId="0">
      <alignment/>
      <protection/>
    </xf>
    <xf numFmtId="0" fontId="11" fillId="6" borderId="0">
      <alignment/>
      <protection/>
    </xf>
    <xf numFmtId="0" fontId="11" fillId="6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6" borderId="0">
      <alignment/>
      <protection/>
    </xf>
    <xf numFmtId="0" fontId="11" fillId="6" borderId="0">
      <alignment/>
      <protection/>
    </xf>
    <xf numFmtId="0" fontId="11" fillId="6" borderId="0">
      <alignment/>
      <protection/>
    </xf>
    <xf numFmtId="0" fontId="11" fillId="0" borderId="0">
      <alignment/>
      <protection/>
    </xf>
    <xf numFmtId="0" fontId="11" fillId="6" borderId="0">
      <alignment/>
      <protection/>
    </xf>
    <xf numFmtId="0" fontId="11" fillId="0" borderId="0">
      <alignment/>
      <protection/>
    </xf>
    <xf numFmtId="0" fontId="11" fillId="6" borderId="0">
      <alignment/>
      <protection/>
    </xf>
    <xf numFmtId="0" fontId="11" fillId="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46" fillId="0" borderId="0" applyNumberFormat="0" applyFont="0" applyFill="0" applyBorder="0" applyAlignment="0" applyProtection="0"/>
    <xf numFmtId="0" fontId="73" fillId="0" borderId="0" applyNumberFormat="0" applyFill="0">
      <alignment vertical="center"/>
      <protection/>
    </xf>
    <xf numFmtId="0" fontId="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2" fillId="0" borderId="0" applyNumberFormat="0" applyFill="0" applyBorder="0" applyProtection="0">
      <alignment vertical="top"/>
    </xf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2" fillId="0" borderId="0" applyNumberFormat="0" applyFill="0" applyBorder="0" applyProtection="0">
      <alignment vertical="top"/>
    </xf>
    <xf numFmtId="0" fontId="82" fillId="0" borderId="0" applyNumberFormat="0" applyFill="0" applyBorder="0" applyProtection="0">
      <alignment vertical="top"/>
    </xf>
    <xf numFmtId="0" fontId="82" fillId="0" borderId="0" applyNumberFormat="0" applyFill="0" applyBorder="0" applyProtection="0">
      <alignment vertical="top"/>
    </xf>
    <xf numFmtId="0" fontId="82" fillId="0" borderId="0" applyNumberFormat="0" applyFill="0" applyBorder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73" fillId="0" borderId="0" applyNumberFormat="0" applyFill="0">
      <alignment vertical="center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3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3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5" applyNumberFormat="0" applyFill="0" applyProtection="0">
      <alignment horizontal="center"/>
    </xf>
    <xf numFmtId="0" fontId="79" fillId="0" borderId="5" applyNumberFormat="0" applyFill="0" applyProtection="0">
      <alignment horizontal="center"/>
    </xf>
    <xf numFmtId="0" fontId="79" fillId="0" borderId="5" applyNumberFormat="0" applyFill="0" applyProtection="0">
      <alignment horizontal="center"/>
    </xf>
    <xf numFmtId="0" fontId="84" fillId="0" borderId="5" applyNumberFormat="0" applyFill="0" applyProtection="0">
      <alignment horizontal="center"/>
    </xf>
    <xf numFmtId="0" fontId="72" fillId="0" borderId="5" applyNumberFormat="0" applyFill="0" applyProtection="0">
      <alignment horizontal="center"/>
    </xf>
    <xf numFmtId="0" fontId="84" fillId="0" borderId="5" applyNumberFormat="0" applyFill="0" applyProtection="0">
      <alignment horizontal="center"/>
    </xf>
    <xf numFmtId="0" fontId="79" fillId="0" borderId="5" applyNumberFormat="0" applyFill="0" applyProtection="0">
      <alignment horizontal="center"/>
    </xf>
    <xf numFmtId="0" fontId="0" fillId="0" borderId="5" applyNumberFormat="0" applyFill="0" applyProtection="0">
      <alignment horizontal="center"/>
    </xf>
    <xf numFmtId="0" fontId="72" fillId="0" borderId="5" applyNumberFormat="0" applyFill="0" applyProtection="0">
      <alignment horizontal="center"/>
    </xf>
    <xf numFmtId="0" fontId="79" fillId="0" borderId="5" applyNumberFormat="0" applyFill="0" applyProtection="0">
      <alignment horizontal="center"/>
    </xf>
    <xf numFmtId="0" fontId="72" fillId="0" borderId="5" applyNumberFormat="0" applyFill="0" applyProtection="0">
      <alignment horizontal="center"/>
    </xf>
    <xf numFmtId="0" fontId="84" fillId="0" borderId="5" applyNumberFormat="0" applyFill="0" applyProtection="0">
      <alignment horizontal="center"/>
    </xf>
    <xf numFmtId="0" fontId="72" fillId="0" borderId="5" applyNumberFormat="0" applyFill="0" applyProtection="0">
      <alignment horizontal="center"/>
    </xf>
    <xf numFmtId="0" fontId="72" fillId="0" borderId="5" applyNumberFormat="0" applyFill="0" applyProtection="0">
      <alignment horizontal="center"/>
    </xf>
    <xf numFmtId="0" fontId="0" fillId="0" borderId="5" applyNumberFormat="0" applyFill="0" applyProtection="0">
      <alignment horizontal="center"/>
    </xf>
    <xf numFmtId="0" fontId="0" fillId="0" borderId="5" applyNumberFormat="0" applyFill="0" applyProtection="0">
      <alignment horizontal="center"/>
    </xf>
    <xf numFmtId="0" fontId="0" fillId="0" borderId="5" applyNumberFormat="0" applyFill="0" applyProtection="0">
      <alignment horizontal="center"/>
    </xf>
    <xf numFmtId="0" fontId="72" fillId="0" borderId="5" applyNumberFormat="0" applyFill="0" applyProtection="0">
      <alignment horizontal="center"/>
    </xf>
    <xf numFmtId="0" fontId="72" fillId="0" borderId="5" applyNumberFormat="0" applyFill="0" applyProtection="0">
      <alignment horizontal="center"/>
    </xf>
    <xf numFmtId="0" fontId="72" fillId="0" borderId="5" applyNumberFormat="0" applyFill="0" applyProtection="0">
      <alignment horizontal="center"/>
    </xf>
    <xf numFmtId="0" fontId="72" fillId="0" borderId="5" applyNumberFormat="0" applyFill="0" applyProtection="0">
      <alignment horizontal="center"/>
    </xf>
    <xf numFmtId="0" fontId="0" fillId="0" borderId="5" applyNumberFormat="0" applyFill="0" applyProtection="0">
      <alignment horizontal="center"/>
    </xf>
    <xf numFmtId="0" fontId="72" fillId="0" borderId="5" applyNumberFormat="0" applyFill="0" applyProtection="0">
      <alignment horizontal="center"/>
    </xf>
    <xf numFmtId="0" fontId="79" fillId="0" borderId="5" applyNumberFormat="0" applyFill="0" applyProtection="0">
      <alignment horizontal="center"/>
    </xf>
    <xf numFmtId="0" fontId="79" fillId="0" borderId="5" applyNumberFormat="0" applyFill="0" applyProtection="0">
      <alignment horizontal="center"/>
    </xf>
    <xf numFmtId="0" fontId="84" fillId="0" borderId="5" applyNumberFormat="0" applyFill="0" applyProtection="0">
      <alignment horizontal="center"/>
    </xf>
    <xf numFmtId="0" fontId="79" fillId="0" borderId="5" applyNumberFormat="0" applyFill="0" applyProtection="0">
      <alignment horizontal="center"/>
    </xf>
    <xf numFmtId="0" fontId="72" fillId="0" borderId="5" applyNumberFormat="0" applyFill="0" applyProtection="0">
      <alignment horizontal="center"/>
    </xf>
    <xf numFmtId="0" fontId="79" fillId="0" borderId="5" applyNumberFormat="0" applyFill="0" applyProtection="0">
      <alignment horizontal="center"/>
    </xf>
    <xf numFmtId="0" fontId="72" fillId="0" borderId="5" applyNumberFormat="0" applyFill="0" applyProtection="0">
      <alignment horizontal="center"/>
    </xf>
    <xf numFmtId="0" fontId="72" fillId="0" borderId="5" applyNumberFormat="0" applyFill="0" applyProtection="0">
      <alignment horizontal="center"/>
    </xf>
    <xf numFmtId="0" fontId="72" fillId="0" borderId="5" applyNumberFormat="0" applyFill="0" applyProtection="0">
      <alignment horizontal="center"/>
    </xf>
    <xf numFmtId="0" fontId="72" fillId="0" borderId="5" applyNumberFormat="0" applyFill="0" applyProtection="0">
      <alignment horizontal="center"/>
    </xf>
    <xf numFmtId="0" fontId="0" fillId="0" borderId="6" applyNumberFormat="0" applyFont="0" applyFill="0" applyAlignment="0" applyProtection="0"/>
    <xf numFmtId="0" fontId="72" fillId="0" borderId="0" applyNumberFormat="0" applyFill="0" applyBorder="0" applyProtection="0">
      <alignment horizontal="left"/>
    </xf>
    <xf numFmtId="0" fontId="79" fillId="0" borderId="0" applyNumberFormat="0" applyFill="0" applyBorder="0" applyProtection="0">
      <alignment horizontal="left"/>
    </xf>
    <xf numFmtId="0" fontId="79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79" fillId="0" borderId="0" applyNumberFormat="0" applyFill="0" applyBorder="0" applyProtection="0">
      <alignment horizontal="left"/>
    </xf>
    <xf numFmtId="0" fontId="0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9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0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9" fillId="0" borderId="0" applyNumberFormat="0" applyFill="0" applyBorder="0" applyProtection="0">
      <alignment horizontal="left"/>
    </xf>
    <xf numFmtId="0" fontId="79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79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9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centerContinuous"/>
    </xf>
    <xf numFmtId="0" fontId="79" fillId="0" borderId="0" applyNumberFormat="0" applyFill="0" applyBorder="0" applyProtection="0">
      <alignment horizontal="centerContinuous"/>
    </xf>
    <xf numFmtId="0" fontId="79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79" fillId="0" borderId="0" applyNumberFormat="0" applyFill="0" applyBorder="0" applyProtection="0">
      <alignment horizontal="centerContinuous"/>
    </xf>
    <xf numFmtId="0" fontId="0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9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0" fillId="0" borderId="0" applyNumberFormat="0" applyFill="0" applyBorder="0" applyProtection="0">
      <alignment horizontal="centerContinuous"/>
    </xf>
    <xf numFmtId="0" fontId="0" fillId="0" borderId="0" applyNumberFormat="0" applyFill="0" applyBorder="0" applyProtection="0">
      <alignment horizontal="centerContinuous"/>
    </xf>
    <xf numFmtId="0" fontId="0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0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9" fillId="0" borderId="0" applyNumberFormat="0" applyFill="0" applyBorder="0" applyProtection="0">
      <alignment horizontal="centerContinuous"/>
    </xf>
    <xf numFmtId="0" fontId="79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79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9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Font="0" applyFill="0" applyBorder="0" applyAlignment="0" applyProtection="0"/>
    <xf numFmtId="3" fontId="70" fillId="0" borderId="0">
      <alignment/>
      <protection/>
    </xf>
    <xf numFmtId="3" fontId="70" fillId="0" borderId="0">
      <alignment/>
      <protection/>
    </xf>
    <xf numFmtId="0" fontId="73" fillId="0" borderId="0" applyNumberFormat="0" applyFill="0">
      <alignment vertical="center"/>
      <protection/>
    </xf>
    <xf numFmtId="0" fontId="73" fillId="0" borderId="0" applyNumberFormat="0" applyFill="0">
      <alignment vertical="center"/>
      <protection/>
    </xf>
    <xf numFmtId="0" fontId="73" fillId="0" borderId="0" applyNumberFormat="0" applyFill="0">
      <alignment vertical="center"/>
      <protection/>
    </xf>
    <xf numFmtId="0" fontId="73" fillId="0" borderId="0" applyNumberFormat="0" applyFill="0">
      <alignment vertical="center"/>
      <protection/>
    </xf>
    <xf numFmtId="0" fontId="0" fillId="0" borderId="0" applyFont="0" applyFill="0" applyBorder="0" applyAlignment="0" applyProtection="0"/>
    <xf numFmtId="0" fontId="46" fillId="0" borderId="0" applyNumberFormat="0" applyFont="0" applyFill="0" applyBorder="0" applyAlignment="0" applyProtection="0"/>
    <xf numFmtId="3" fontId="70" fillId="0" borderId="0">
      <alignment/>
      <protection/>
    </xf>
    <xf numFmtId="0" fontId="46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81" fillId="0" borderId="0">
      <alignment/>
      <protection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73" fillId="0" borderId="0" applyNumberFormat="0" applyFill="0">
      <alignment vertical="center"/>
      <protection/>
    </xf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0" fillId="0" borderId="0">
      <alignment/>
      <protection/>
    </xf>
    <xf numFmtId="3" fontId="88" fillId="0" borderId="1" applyFont="0" applyFill="0" applyBorder="0" applyAlignment="0" applyProtection="0"/>
    <xf numFmtId="0" fontId="88" fillId="0" borderId="1" applyFont="0" applyFill="0" applyBorder="0" applyAlignment="0" applyProtection="0"/>
    <xf numFmtId="0" fontId="45" fillId="0" borderId="7" applyBorder="0">
      <alignment/>
      <protection/>
    </xf>
    <xf numFmtId="0" fontId="88" fillId="0" borderId="1" applyFont="0" applyFill="0" applyBorder="0" applyAlignment="0" applyProtection="0"/>
    <xf numFmtId="2" fontId="88" fillId="0" borderId="1" applyFont="0" applyFill="0" applyBorder="0" applyAlignment="0" applyProtection="0"/>
    <xf numFmtId="0" fontId="2" fillId="0" borderId="0">
      <alignment horizontal="center"/>
      <protection/>
    </xf>
    <xf numFmtId="0" fontId="73" fillId="0" borderId="0" applyFont="0" applyFill="0" applyBorder="0" applyAlignment="0" applyProtection="0"/>
    <xf numFmtId="0" fontId="2" fillId="0" borderId="0">
      <alignment horizontal="center"/>
      <protection/>
    </xf>
    <xf numFmtId="174" fontId="13" fillId="0" borderId="0" applyFont="0" applyFill="0" applyBorder="0" applyAlignment="0" applyProtection="0"/>
    <xf numFmtId="216" fontId="0" fillId="0" borderId="8">
      <alignment/>
      <protection/>
    </xf>
    <xf numFmtId="0" fontId="0" fillId="0" borderId="0">
      <alignment/>
      <protection/>
    </xf>
    <xf numFmtId="0" fontId="89" fillId="0" borderId="0" applyFill="0" applyBorder="0" applyProtection="0">
      <alignment/>
    </xf>
    <xf numFmtId="0" fontId="89" fillId="0" borderId="0" applyFill="0" applyBorder="0" applyProtection="0">
      <alignment/>
    </xf>
    <xf numFmtId="0" fontId="90" fillId="0" borderId="0" applyFill="0" applyBorder="0" applyProtection="0">
      <alignment horizontal="left"/>
    </xf>
    <xf numFmtId="0" fontId="91" fillId="0" borderId="0" applyFill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0">
      <alignment/>
      <protection/>
    </xf>
    <xf numFmtId="37" fontId="17" fillId="0" borderId="0">
      <alignment/>
      <protection/>
    </xf>
    <xf numFmtId="37" fontId="18" fillId="0" borderId="0">
      <alignment/>
      <protection/>
    </xf>
    <xf numFmtId="37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" fillId="11" borderId="9">
      <alignment horizontal="center" vertical="center"/>
      <protection/>
    </xf>
    <xf numFmtId="0" fontId="92" fillId="0" borderId="0">
      <alignment/>
      <protection/>
    </xf>
    <xf numFmtId="0" fontId="45" fillId="0" borderId="10" applyFont="0" applyFill="0" applyBorder="0" applyAlignment="0" applyProtection="0"/>
    <xf numFmtId="0" fontId="0" fillId="0" borderId="0">
      <alignment horizontal="right"/>
      <protection/>
    </xf>
    <xf numFmtId="0" fontId="55" fillId="0" borderId="0">
      <alignment horizontal="center" wrapText="1"/>
      <protection locked="0"/>
    </xf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4" borderId="0" applyBorder="0" applyAlignment="0" applyProtection="0"/>
    <xf numFmtId="0" fontId="32" fillId="4" borderId="0" applyBorder="0" applyAlignment="0" applyProtection="0"/>
    <xf numFmtId="0" fontId="32" fillId="4" borderId="0" applyBorder="0" applyAlignment="0" applyProtection="0"/>
    <xf numFmtId="0" fontId="0" fillId="0" borderId="0">
      <alignment/>
      <protection/>
    </xf>
    <xf numFmtId="0" fontId="93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94" fillId="0" borderId="11" applyNumberFormat="0" applyFont="0" applyFill="0" applyBorder="0" applyAlignment="0">
      <protection/>
    </xf>
    <xf numFmtId="0" fontId="49" fillId="21" borderId="12" applyNumberFormat="0" applyAlignment="0" applyProtection="0"/>
    <xf numFmtId="217" fontId="0" fillId="0" borderId="0">
      <alignment horizontal="right" vertical="center" wrapText="1"/>
      <protection/>
    </xf>
    <xf numFmtId="216" fontId="0" fillId="0" borderId="8">
      <alignment horizontal="right"/>
      <protection/>
    </xf>
    <xf numFmtId="0" fontId="95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0" fillId="12" borderId="0">
      <alignment/>
      <protection/>
    </xf>
    <xf numFmtId="0" fontId="97" fillId="22" borderId="13" applyNumberFormat="0" applyFont="0" applyBorder="0" applyAlignment="0" applyProtection="0"/>
    <xf numFmtId="0" fontId="98" fillId="0" borderId="14" applyNumberFormat="0" applyFont="0" applyFill="0" applyBorder="0" applyAlignment="0">
      <protection/>
    </xf>
    <xf numFmtId="0" fontId="99" fillId="0" borderId="0" applyNumberFormat="0" applyFill="0" applyBorder="0" applyAlignment="0" applyProtection="0"/>
    <xf numFmtId="0" fontId="100" fillId="0" borderId="0">
      <alignment horizontal="right"/>
      <protection locked="0"/>
    </xf>
    <xf numFmtId="0" fontId="89" fillId="0" borderId="0" applyNumberFormat="0" applyFill="0" applyBorder="0" applyAlignment="0" applyProtection="0"/>
    <xf numFmtId="0" fontId="21" fillId="0" borderId="0" applyNumberFormat="0">
      <alignment/>
      <protection/>
    </xf>
    <xf numFmtId="0" fontId="22" fillId="0" borderId="15">
      <alignment/>
      <protection/>
    </xf>
    <xf numFmtId="0" fontId="23" fillId="0" borderId="0" applyNumberFormat="0">
      <alignment/>
      <protection/>
    </xf>
    <xf numFmtId="37" fontId="24" fillId="0" borderId="2" applyNumberFormat="0" applyFont="0" applyFill="0" applyAlignment="0" applyProtection="0"/>
    <xf numFmtId="0" fontId="55" fillId="0" borderId="2" applyNumberFormat="0" applyFont="0" applyFill="0" applyAlignment="0" applyProtection="0"/>
    <xf numFmtId="0" fontId="101" fillId="0" borderId="16" applyNumberFormat="0" applyFont="0" applyFill="0" applyAlignment="0" applyProtection="0"/>
    <xf numFmtId="37" fontId="24" fillId="0" borderId="17" applyNumberFormat="0" applyFont="0" applyFill="0" applyAlignment="0" applyProtection="0"/>
    <xf numFmtId="0" fontId="10" fillId="0" borderId="18">
      <alignment horizontal="right"/>
      <protection/>
    </xf>
    <xf numFmtId="174" fontId="13" fillId="0" borderId="19" applyNumberFormat="0" applyFont="0" applyFill="0" applyAlignment="0" applyProtection="0"/>
    <xf numFmtId="0" fontId="102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ill="0" applyBorder="0" applyAlignment="0">
      <protection/>
    </xf>
    <xf numFmtId="176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179" fontId="0" fillId="0" borderId="0" applyFill="0" applyBorder="0" applyAlignment="0">
      <protection/>
    </xf>
    <xf numFmtId="175" fontId="0" fillId="0" borderId="0" applyFill="0" applyBorder="0" applyAlignment="0">
      <protection/>
    </xf>
    <xf numFmtId="180" fontId="0" fillId="0" borderId="0" applyFill="0" applyBorder="0" applyAlignment="0">
      <protection/>
    </xf>
    <xf numFmtId="176" fontId="0" fillId="0" borderId="0" applyFill="0" applyBorder="0" applyAlignment="0">
      <protection/>
    </xf>
    <xf numFmtId="0" fontId="25" fillId="2" borderId="20" applyNumberFormat="0" applyAlignment="0" applyProtection="0"/>
    <xf numFmtId="0" fontId="11" fillId="23" borderId="0" applyNumberFormat="0" applyFont="0" applyBorder="0" applyAlignment="0">
      <protection locked="0"/>
    </xf>
    <xf numFmtId="0" fontId="94" fillId="0" borderId="11" applyFill="0">
      <alignment/>
      <protection/>
    </xf>
    <xf numFmtId="0" fontId="38" fillId="0" borderId="0">
      <alignment/>
      <protection/>
    </xf>
    <xf numFmtId="0" fontId="45" fillId="0" borderId="15" applyBorder="0">
      <alignment horizontal="centerContinuous"/>
      <protection/>
    </xf>
    <xf numFmtId="0" fontId="0" fillId="0" borderId="0" applyFont="0" applyFill="0" applyBorder="0" applyAlignment="0">
      <protection/>
    </xf>
    <xf numFmtId="0" fontId="26" fillId="7" borderId="21" applyNumberFormat="0" applyAlignment="0" applyProtection="0"/>
    <xf numFmtId="0" fontId="11" fillId="0" borderId="0" applyNumberFormat="0" applyFill="0" applyBorder="0" applyAlignment="0" applyProtection="0"/>
    <xf numFmtId="0" fontId="103" fillId="0" borderId="15" applyNumberFormat="0" applyFill="0" applyBorder="0" applyAlignment="0" applyProtection="0"/>
    <xf numFmtId="0" fontId="42" fillId="0" borderId="15" applyNumberFormat="0" applyFill="0" applyProtection="0">
      <alignment horizontal="left" vertical="center"/>
    </xf>
    <xf numFmtId="0" fontId="30" fillId="0" borderId="0">
      <alignment horizontal="center" wrapText="1"/>
      <protection hidden="1"/>
    </xf>
    <xf numFmtId="37" fontId="4" fillId="0" borderId="0" applyNumberFormat="0" applyFill="0" applyBorder="0" applyProtection="0">
      <alignment horizontal="right" wrapText="1"/>
    </xf>
    <xf numFmtId="0" fontId="104" fillId="0" borderId="0">
      <alignment horizontal="right"/>
      <protection/>
    </xf>
    <xf numFmtId="0" fontId="105" fillId="0" borderId="0" applyNumberFormat="0" applyFill="0" applyBorder="0" applyAlignment="0">
      <protection/>
    </xf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06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Protection="0">
      <alignment horizontal="right"/>
    </xf>
    <xf numFmtId="0" fontId="0" fillId="0" borderId="0" applyFont="0" applyFill="0" applyBorder="0" applyAlignment="0" applyProtection="0"/>
    <xf numFmtId="0" fontId="0" fillId="0" borderId="0" applyFont="0" applyFill="0" applyBorder="0" applyProtection="0">
      <alignment horizontal="right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29" fillId="0" borderId="0">
      <alignment/>
      <protection locked="0"/>
    </xf>
    <xf numFmtId="0" fontId="107" fillId="0" borderId="0" applyFill="0" applyBorder="0" applyProtection="0">
      <alignment horizontal="left"/>
    </xf>
    <xf numFmtId="0" fontId="108" fillId="24" borderId="0">
      <alignment horizontal="center" vertical="center" wrapText="1"/>
      <protection/>
    </xf>
    <xf numFmtId="0" fontId="109" fillId="0" borderId="0">
      <alignment/>
      <protection/>
    </xf>
    <xf numFmtId="0" fontId="108" fillId="24" borderId="0">
      <alignment horizontal="center" vertical="center" wrapText="1"/>
      <protection/>
    </xf>
    <xf numFmtId="0" fontId="110" fillId="0" borderId="14" applyBorder="0">
      <alignment/>
      <protection/>
    </xf>
    <xf numFmtId="0" fontId="111" fillId="0" borderId="0" applyNumberFormat="0" applyAlignment="0">
      <protection/>
    </xf>
    <xf numFmtId="3" fontId="0" fillId="6" borderId="0">
      <alignment/>
      <protection hidden="1"/>
    </xf>
    <xf numFmtId="0" fontId="0" fillId="6" borderId="0">
      <alignment/>
      <protection hidden="1"/>
    </xf>
    <xf numFmtId="3" fontId="0" fillId="6" borderId="0">
      <alignment/>
      <protection hidden="1"/>
    </xf>
    <xf numFmtId="0" fontId="0" fillId="6" borderId="0">
      <alignment/>
      <protection hidden="1"/>
    </xf>
    <xf numFmtId="0" fontId="0" fillId="6" borderId="0">
      <alignment/>
      <protection hidden="1"/>
    </xf>
    <xf numFmtId="0" fontId="73" fillId="6" borderId="0">
      <alignment/>
      <protection hidden="1"/>
    </xf>
    <xf numFmtId="0" fontId="4" fillId="25" borderId="22" applyProtection="0">
      <alignment/>
    </xf>
    <xf numFmtId="0" fontId="112" fillId="0" borderId="0" applyFill="0" applyBorder="0" applyAlignment="0" applyProtection="0"/>
    <xf numFmtId="0" fontId="30" fillId="0" borderId="0" applyFill="0" applyBorder="0">
      <alignment horizontal="right"/>
      <protection locked="0"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17">
      <alignment/>
      <protection/>
    </xf>
    <xf numFmtId="0" fontId="0" fillId="0" borderId="23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113" fillId="0" borderId="24">
      <alignment/>
      <protection locked="0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29" fillId="0" borderId="0">
      <alignment/>
      <protection locked="0"/>
    </xf>
    <xf numFmtId="0" fontId="114" fillId="0" borderId="0">
      <alignment/>
      <protection/>
    </xf>
    <xf numFmtId="0" fontId="30" fillId="0" borderId="0" applyFont="0" applyFill="0" applyBorder="0" applyAlignment="0">
      <protection locked="0"/>
    </xf>
    <xf numFmtId="3" fontId="115" fillId="12" borderId="14">
      <alignment/>
      <protection/>
    </xf>
    <xf numFmtId="15" fontId="116" fillId="0" borderId="0" applyFont="0" applyFill="0" applyBorder="0" applyAlignment="0" applyProtection="0"/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73" fillId="0" borderId="0" applyNumberFormat="0">
      <alignment horizontal="right"/>
      <protection/>
    </xf>
    <xf numFmtId="0" fontId="118" fillId="5" borderId="14">
      <alignment horizontal="right"/>
      <protection/>
    </xf>
    <xf numFmtId="0" fontId="35" fillId="0" borderId="0">
      <alignment/>
      <protection/>
    </xf>
    <xf numFmtId="218" fontId="119" fillId="5" borderId="14">
      <alignment/>
      <protection locked="0"/>
    </xf>
    <xf numFmtId="181" fontId="29" fillId="0" borderId="0">
      <alignment/>
      <protection locked="0"/>
    </xf>
    <xf numFmtId="0" fontId="0" fillId="0" borderId="0" applyFont="0" applyFill="0" applyBorder="0" applyAlignment="0" applyProtection="0"/>
    <xf numFmtId="14" fontId="1" fillId="0" borderId="0" applyFill="0" applyBorder="0" applyAlignment="0">
      <protection/>
    </xf>
    <xf numFmtId="0" fontId="77" fillId="0" borderId="0" applyFill="0" applyBorder="0" applyProtection="0">
      <alignment/>
    </xf>
    <xf numFmtId="14" fontId="77" fillId="0" borderId="0" applyFill="0" applyBorder="0" applyProtection="0">
      <alignment/>
    </xf>
    <xf numFmtId="0" fontId="55" fillId="0" borderId="0" applyFont="0" applyFill="0" applyBorder="0" applyProtection="0">
      <alignment horizontal="right"/>
    </xf>
    <xf numFmtId="0" fontId="62" fillId="0" borderId="0" applyFill="0" applyBorder="0" applyProtection="0">
      <alignment horizontal="center"/>
    </xf>
    <xf numFmtId="0" fontId="0" fillId="0" borderId="0" applyFont="0" applyFill="0" applyBorder="0" applyAlignment="0" applyProtection="0"/>
    <xf numFmtId="14" fontId="0" fillId="0" borderId="25" applyFill="0" applyBorder="0">
      <alignment/>
      <protection/>
    </xf>
    <xf numFmtId="0" fontId="73" fillId="0" borderId="0" applyFont="0" applyFill="0" applyBorder="0" applyAlignment="0" applyProtection="0"/>
    <xf numFmtId="0" fontId="120" fillId="0" borderId="0">
      <alignment/>
      <protection/>
    </xf>
    <xf numFmtId="0" fontId="11" fillId="0" borderId="0">
      <alignment/>
      <protection/>
    </xf>
    <xf numFmtId="14" fontId="4" fillId="0" borderId="0" applyFill="0" applyBorder="0" applyAlignment="0" applyProtection="0"/>
    <xf numFmtId="0" fontId="0" fillId="0" borderId="0">
      <alignment horizontal="right"/>
      <protection/>
    </xf>
    <xf numFmtId="4" fontId="0" fillId="0" borderId="0">
      <alignment horizontal="right"/>
      <protection/>
    </xf>
    <xf numFmtId="0" fontId="73" fillId="0" borderId="0" applyFont="0" applyFill="0" applyBorder="0" applyAlignment="0" applyProtection="0"/>
    <xf numFmtId="0" fontId="0" fillId="0" borderId="0">
      <alignment/>
      <protection hidden="1"/>
    </xf>
    <xf numFmtId="0" fontId="0" fillId="0" borderId="0">
      <alignment/>
      <protection hidden="1"/>
    </xf>
    <xf numFmtId="0" fontId="0" fillId="0" borderId="0">
      <alignment/>
      <protection hidden="1"/>
    </xf>
    <xf numFmtId="0" fontId="0" fillId="0" borderId="0" applyFont="0" applyFill="0" applyBorder="0" applyAlignment="0" applyProtection="0"/>
    <xf numFmtId="0" fontId="121" fillId="0" borderId="0">
      <alignment/>
      <protection/>
    </xf>
    <xf numFmtId="39" fontId="106" fillId="0" borderId="0">
      <alignment/>
      <protection/>
    </xf>
    <xf numFmtId="0" fontId="122" fillId="0" borderId="0">
      <alignment/>
      <protection locked="0"/>
    </xf>
    <xf numFmtId="3" fontId="0" fillId="0" borderId="26">
      <alignment/>
      <protection/>
    </xf>
    <xf numFmtId="3" fontId="30" fillId="0" borderId="0" applyFont="0" applyFill="0" applyBorder="0" applyAlignment="0" applyProtection="0"/>
    <xf numFmtId="4" fontId="0" fillId="0" borderId="0">
      <alignment/>
      <protection/>
    </xf>
    <xf numFmtId="0" fontId="13" fillId="0" borderId="0" applyFont="0" applyFill="0" applyBorder="0" applyAlignment="0" applyProtection="0"/>
    <xf numFmtId="0" fontId="123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87" fillId="0" borderId="0" applyFont="0" applyFill="0" applyBorder="0" applyAlignment="0" applyProtection="0"/>
    <xf numFmtId="0" fontId="0" fillId="0" borderId="27" applyNumberFormat="0" applyFont="0" applyFill="0" applyAlignment="0" applyProtection="0"/>
    <xf numFmtId="0" fontId="124" fillId="0" borderId="0" applyFill="0" applyBorder="0" applyAlignment="0" applyProtection="0"/>
    <xf numFmtId="0" fontId="60" fillId="0" borderId="14">
      <alignment/>
      <protection/>
    </xf>
    <xf numFmtId="0" fontId="125" fillId="26" borderId="0">
      <alignment vertical="center"/>
      <protection/>
    </xf>
    <xf numFmtId="0" fontId="35" fillId="0" borderId="0">
      <alignment vertical="center"/>
      <protection/>
    </xf>
    <xf numFmtId="0" fontId="53" fillId="0" borderId="0">
      <alignment vertical="center"/>
      <protection/>
    </xf>
    <xf numFmtId="0" fontId="126" fillId="2" borderId="28" applyNumberFormat="0" applyAlignment="0">
      <protection/>
    </xf>
    <xf numFmtId="0" fontId="127" fillId="2" borderId="0">
      <alignment horizontal="center" vertical="center"/>
      <protection/>
    </xf>
    <xf numFmtId="14" fontId="105" fillId="2" borderId="0">
      <alignment horizontal="center" vertical="center"/>
      <protection/>
    </xf>
    <xf numFmtId="17" fontId="128" fillId="2" borderId="0">
      <alignment horizontal="center" vertical="center"/>
      <protection/>
    </xf>
    <xf numFmtId="0" fontId="11" fillId="0" borderId="0">
      <alignment vertical="center"/>
      <protection/>
    </xf>
    <xf numFmtId="0" fontId="129" fillId="2" borderId="0">
      <alignment vertical="center"/>
      <protection/>
    </xf>
    <xf numFmtId="0" fontId="130" fillId="2" borderId="0">
      <alignment vertical="center"/>
      <protection/>
    </xf>
    <xf numFmtId="0" fontId="131" fillId="2" borderId="26">
      <alignment vertical="center"/>
      <protection/>
    </xf>
    <xf numFmtId="0" fontId="125" fillId="2" borderId="26">
      <alignment vertical="center"/>
      <protection/>
    </xf>
    <xf numFmtId="37" fontId="128" fillId="2" borderId="0">
      <alignment horizontal="left" vertical="center"/>
      <protection/>
    </xf>
    <xf numFmtId="0" fontId="128" fillId="2" borderId="0">
      <alignment horizontal="center" vertical="center"/>
      <protection/>
    </xf>
    <xf numFmtId="0" fontId="83" fillId="2" borderId="0">
      <alignment horizontal="right" vertical="center"/>
      <protection/>
    </xf>
    <xf numFmtId="0" fontId="83" fillId="2" borderId="0">
      <alignment horizontal="right" vertical="center"/>
      <protection/>
    </xf>
    <xf numFmtId="0" fontId="132" fillId="2" borderId="0">
      <alignment horizontal="right" vertical="center"/>
      <protection/>
    </xf>
    <xf numFmtId="0" fontId="132" fillId="2" borderId="17">
      <alignment horizontal="right" vertical="center"/>
      <protection/>
    </xf>
    <xf numFmtId="0" fontId="70" fillId="2" borderId="26">
      <alignment horizontal="right" vertical="center"/>
      <protection/>
    </xf>
    <xf numFmtId="0" fontId="83" fillId="2" borderId="0">
      <alignment horizontal="right" vertical="center"/>
      <protection/>
    </xf>
    <xf numFmtId="4" fontId="83" fillId="2" borderId="0">
      <alignment horizontal="right" vertical="center"/>
      <protection/>
    </xf>
    <xf numFmtId="0" fontId="70" fillId="2" borderId="15">
      <alignment horizontal="right" vertical="center"/>
      <protection/>
    </xf>
    <xf numFmtId="0" fontId="70" fillId="2" borderId="15">
      <alignment horizontal="right" vertical="center"/>
      <protection/>
    </xf>
    <xf numFmtId="0" fontId="10" fillId="2" borderId="0">
      <alignment horizontal="right" vertical="center"/>
      <protection/>
    </xf>
    <xf numFmtId="0" fontId="70" fillId="2" borderId="0">
      <alignment horizontal="right" vertical="center"/>
      <protection/>
    </xf>
    <xf numFmtId="0" fontId="125" fillId="0" borderId="0">
      <alignment vertical="center"/>
      <protection/>
    </xf>
    <xf numFmtId="0" fontId="133" fillId="2" borderId="15" applyBorder="0">
      <alignment horizontal="left" vertical="center"/>
      <protection/>
    </xf>
    <xf numFmtId="0" fontId="134" fillId="2" borderId="0">
      <alignment horizontal="left" vertical="center"/>
      <protection/>
    </xf>
    <xf numFmtId="0" fontId="133" fillId="2" borderId="29">
      <alignment horizontal="left"/>
      <protection/>
    </xf>
    <xf numFmtId="0" fontId="11" fillId="2" borderId="30">
      <alignment vertical="center"/>
      <protection/>
    </xf>
    <xf numFmtId="0" fontId="11" fillId="2" borderId="31">
      <alignment vertical="center"/>
      <protection/>
    </xf>
    <xf numFmtId="0" fontId="11" fillId="2" borderId="17">
      <alignment vertical="center"/>
      <protection/>
    </xf>
    <xf numFmtId="0" fontId="105" fillId="2" borderId="32">
      <alignment horizontal="center"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3" fontId="30" fillId="5" borderId="0">
      <alignment/>
      <protection locked="0"/>
    </xf>
    <xf numFmtId="175" fontId="0" fillId="0" borderId="0" applyFill="0" applyBorder="0" applyAlignment="0">
      <protection/>
    </xf>
    <xf numFmtId="176" fontId="0" fillId="0" borderId="0" applyFill="0" applyBorder="0" applyAlignment="0">
      <protection/>
    </xf>
    <xf numFmtId="175" fontId="0" fillId="0" borderId="0" applyFill="0" applyBorder="0" applyAlignment="0">
      <protection/>
    </xf>
    <xf numFmtId="180" fontId="0" fillId="0" borderId="0" applyFill="0" applyBorder="0" applyAlignment="0">
      <protection/>
    </xf>
    <xf numFmtId="176" fontId="0" fillId="0" borderId="0" applyFill="0" applyBorder="0" applyAlignment="0">
      <protection/>
    </xf>
    <xf numFmtId="0" fontId="135" fillId="0" borderId="0" applyNumberFormat="0" applyAlignment="0">
      <protection/>
    </xf>
    <xf numFmtId="167" fontId="0" fillId="0" borderId="0" applyFont="0" applyFill="0" applyBorder="0" applyAlignment="0" applyProtection="0"/>
    <xf numFmtId="0" fontId="45" fillId="0" borderId="14">
      <alignment/>
      <protection/>
    </xf>
    <xf numFmtId="0" fontId="31" fillId="0" borderId="0" applyNumberFormat="0" applyFill="0" applyBorder="0" applyAlignment="0" applyProtection="0"/>
    <xf numFmtId="0" fontId="136" fillId="0" borderId="0" applyFill="0" applyBorder="0" applyProtection="0">
      <alignment/>
    </xf>
    <xf numFmtId="0" fontId="137" fillId="0" borderId="0" applyNumberFormat="0" applyFill="0" applyBorder="0" applyAlignment="0" applyProtection="0"/>
    <xf numFmtId="219" fontId="138" fillId="0" borderId="0" applyFill="0" applyBorder="0">
      <alignment/>
      <protection/>
    </xf>
    <xf numFmtId="182" fontId="0" fillId="14" borderId="0" applyNumberFormat="0" applyFont="0" applyBorder="0" applyAlignment="0" applyProtection="0"/>
    <xf numFmtId="0" fontId="0" fillId="0" borderId="0">
      <alignment/>
      <protection/>
    </xf>
    <xf numFmtId="183" fontId="32" fillId="5" borderId="33" applyAlignment="0">
      <protection locked="0"/>
    </xf>
    <xf numFmtId="184" fontId="32" fillId="5" borderId="33" applyAlignment="0">
      <protection locked="0"/>
    </xf>
    <xf numFmtId="184" fontId="1" fillId="0" borderId="34" applyFill="0" applyBorder="0" applyAlignment="0">
      <protection/>
    </xf>
    <xf numFmtId="183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9" fillId="0" borderId="0" applyFont="0" applyFill="0" applyBorder="0" applyAlignment="0" applyProtection="0"/>
    <xf numFmtId="181" fontId="29" fillId="0" borderId="0">
      <alignment/>
      <protection locked="0"/>
    </xf>
    <xf numFmtId="0" fontId="44" fillId="0" borderId="0">
      <alignment vertical="center"/>
      <protection/>
    </xf>
    <xf numFmtId="0" fontId="14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Fill="0" applyBorder="0" applyProtection="0">
      <alignment horizontal="left"/>
    </xf>
    <xf numFmtId="0" fontId="73" fillId="0" borderId="0">
      <alignment/>
      <protection/>
    </xf>
    <xf numFmtId="0" fontId="0" fillId="0" borderId="0" applyNumberFormat="0" applyFill="0" applyBorder="0" applyAlignment="0" applyProtection="0"/>
    <xf numFmtId="0" fontId="11" fillId="0" borderId="0">
      <alignment/>
      <protection hidden="1"/>
    </xf>
    <xf numFmtId="3" fontId="115" fillId="4" borderId="14">
      <alignment/>
      <protection/>
    </xf>
    <xf numFmtId="0" fontId="34" fillId="10" borderId="0" applyNumberFormat="0" applyBorder="0" applyAlignment="0" applyProtection="0"/>
    <xf numFmtId="0" fontId="141" fillId="0" borderId="0" applyNumberFormat="0" applyFill="0" applyBorder="0" applyAlignment="0" applyProtection="0"/>
    <xf numFmtId="38" fontId="11" fillId="6" borderId="0" applyNumberFormat="0" applyBorder="0" applyAlignment="0" applyProtection="0"/>
    <xf numFmtId="0" fontId="142" fillId="0" borderId="0" applyNumberFormat="0">
      <alignment horizontal="right"/>
      <protection/>
    </xf>
    <xf numFmtId="0" fontId="143" fillId="0" borderId="0" applyNumberFormat="0">
      <alignment horizontal="right"/>
      <protection/>
    </xf>
    <xf numFmtId="0" fontId="143" fillId="0" borderId="0" applyNumberFormat="0">
      <alignment horizontal="left"/>
      <protection/>
    </xf>
    <xf numFmtId="0" fontId="142" fillId="0" borderId="0" applyNumberFormat="0">
      <alignment horizontal="left"/>
      <protection/>
    </xf>
    <xf numFmtId="0" fontId="0" fillId="0" borderId="0">
      <alignment/>
      <protection/>
    </xf>
    <xf numFmtId="2" fontId="100" fillId="27" borderId="0">
      <alignment/>
      <protection/>
    </xf>
    <xf numFmtId="0" fontId="0" fillId="28" borderId="14" applyNumberFormat="0" applyFont="0" applyBorder="0" applyAlignment="0" applyProtection="0"/>
    <xf numFmtId="0" fontId="0" fillId="0" borderId="0" applyFont="0" applyFill="0" applyBorder="0" applyAlignment="0" applyProtection="0"/>
    <xf numFmtId="0" fontId="0" fillId="28" borderId="0" applyNumberFormat="0" applyFont="0" applyAlignment="0">
      <protection/>
    </xf>
    <xf numFmtId="0" fontId="0" fillId="0" borderId="0" applyProtection="0">
      <alignment horizontal="right"/>
    </xf>
    <xf numFmtId="0" fontId="35" fillId="0" borderId="35" applyNumberFormat="0" applyAlignment="0" applyProtection="0"/>
    <xf numFmtId="0" fontId="35" fillId="0" borderId="13">
      <alignment horizontal="left" vertical="center"/>
      <protection/>
    </xf>
    <xf numFmtId="0" fontId="144" fillId="0" borderId="0">
      <alignment horizontal="center"/>
      <protection/>
    </xf>
    <xf numFmtId="14" fontId="4" fillId="10" borderId="2">
      <alignment horizontal="center" vertical="center" wrapText="1"/>
      <protection/>
    </xf>
    <xf numFmtId="181" fontId="36" fillId="0" borderId="0">
      <alignment/>
      <protection locked="0"/>
    </xf>
    <xf numFmtId="181" fontId="36" fillId="0" borderId="0">
      <alignment/>
      <protection locked="0"/>
    </xf>
    <xf numFmtId="0" fontId="37" fillId="0" borderId="36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0" fillId="0" borderId="0">
      <alignment/>
      <protection locked="0"/>
    </xf>
    <xf numFmtId="37" fontId="145" fillId="0" borderId="15">
      <alignment horizontal="right"/>
      <protection/>
    </xf>
    <xf numFmtId="0" fontId="146" fillId="0" borderId="0">
      <alignment horizontal="left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7" fillId="6" borderId="0" applyBorder="0" applyAlignment="0">
      <protection/>
    </xf>
    <xf numFmtId="0" fontId="148" fillId="6" borderId="15" applyNumberFormat="0" applyFill="0" applyBorder="0">
      <alignment/>
      <protection/>
    </xf>
    <xf numFmtId="37" fontId="38" fillId="0" borderId="0" applyNumberFormat="0" applyFill="0" applyBorder="0" applyAlignment="0" applyProtection="0"/>
    <xf numFmtId="37" fontId="24" fillId="0" borderId="0" applyNumberFormat="0" applyFill="0" applyBorder="0" applyAlignment="0" applyProtection="0"/>
    <xf numFmtId="3" fontId="0" fillId="0" borderId="0">
      <alignment/>
      <protection hidden="1"/>
    </xf>
    <xf numFmtId="0" fontId="32" fillId="0" borderId="37" applyNumberFormat="0" applyFill="0" applyAlignment="0" applyProtection="0"/>
    <xf numFmtId="0" fontId="66" fillId="0" borderId="0" applyNumberFormat="0" applyFill="0" applyBorder="0" applyAlignment="0" applyProtection="0"/>
    <xf numFmtId="0" fontId="11" fillId="0" borderId="0" applyFill="0" applyBorder="0">
      <alignment/>
      <protection/>
    </xf>
    <xf numFmtId="0" fontId="39" fillId="0" borderId="0" applyNumberFormat="0" applyFill="0" applyBorder="0" applyAlignment="0" applyProtection="0"/>
    <xf numFmtId="37" fontId="32" fillId="0" borderId="0" applyBorder="0">
      <alignment/>
      <protection/>
    </xf>
    <xf numFmtId="0" fontId="73" fillId="0" borderId="0" applyNumberFormat="0" applyFill="0" applyBorder="0" applyAlignment="0" applyProtection="0"/>
    <xf numFmtId="6" fontId="0" fillId="29" borderId="0" applyNumberFormat="0" applyBorder="0" applyAlignment="0" applyProtection="0"/>
    <xf numFmtId="0" fontId="149" fillId="0" borderId="0">
      <alignment/>
      <protection/>
    </xf>
    <xf numFmtId="0" fontId="150" fillId="6" borderId="0">
      <alignment/>
      <protection locked="0"/>
    </xf>
    <xf numFmtId="0" fontId="69" fillId="0" borderId="14">
      <alignment horizontal="right"/>
      <protection/>
    </xf>
    <xf numFmtId="0" fontId="73" fillId="0" borderId="14">
      <alignment/>
      <protection/>
    </xf>
    <xf numFmtId="0" fontId="69" fillId="0" borderId="14">
      <alignment horizontal="right"/>
      <protection/>
    </xf>
    <xf numFmtId="0" fontId="69" fillId="0" borderId="14">
      <alignment horizontal="right"/>
      <protection/>
    </xf>
    <xf numFmtId="0" fontId="0" fillId="0" borderId="14">
      <alignment horizontal="right"/>
      <protection/>
    </xf>
    <xf numFmtId="0" fontId="69" fillId="0" borderId="14">
      <alignment horizontal="right"/>
      <protection/>
    </xf>
    <xf numFmtId="0" fontId="0" fillId="0" borderId="14">
      <alignment horizontal="right"/>
      <protection/>
    </xf>
    <xf numFmtId="0" fontId="32" fillId="4" borderId="0" applyBorder="0" applyAlignment="0" applyProtection="0"/>
    <xf numFmtId="9" fontId="0" fillId="0" borderId="14">
      <alignment/>
      <protection/>
    </xf>
    <xf numFmtId="3" fontId="0" fillId="0" borderId="14">
      <alignment/>
      <protection/>
    </xf>
    <xf numFmtId="10" fontId="0" fillId="0" borderId="14">
      <alignment/>
      <protection/>
    </xf>
    <xf numFmtId="3" fontId="0" fillId="0" borderId="14">
      <alignment/>
      <protection/>
    </xf>
    <xf numFmtId="4" fontId="0" fillId="0" borderId="14">
      <alignment/>
      <protection/>
    </xf>
    <xf numFmtId="10" fontId="11" fillId="4" borderId="14" applyNumberFormat="0" applyBorder="0" applyAlignment="0" applyProtection="0"/>
    <xf numFmtId="3" fontId="151" fillId="6" borderId="0">
      <alignment horizontal="right"/>
      <protection locked="0"/>
    </xf>
    <xf numFmtId="0" fontId="150" fillId="6" borderId="0" applyBorder="0">
      <alignment horizontal="right"/>
      <protection locked="0"/>
    </xf>
    <xf numFmtId="3" fontId="0" fillId="5" borderId="0">
      <alignment/>
      <protection locked="0"/>
    </xf>
    <xf numFmtId="3" fontId="0" fillId="5" borderId="0">
      <alignment/>
      <protection/>
    </xf>
    <xf numFmtId="3" fontId="0" fillId="5" borderId="0">
      <alignment/>
      <protection/>
    </xf>
    <xf numFmtId="3" fontId="0" fillId="5" borderId="0">
      <alignment/>
      <protection/>
    </xf>
    <xf numFmtId="3" fontId="0" fillId="5" borderId="0">
      <alignment/>
      <protection locked="0"/>
    </xf>
    <xf numFmtId="3" fontId="73" fillId="5" borderId="0">
      <alignment/>
      <protection/>
    </xf>
    <xf numFmtId="10" fontId="0" fillId="0" borderId="0">
      <alignment/>
      <protection locked="0"/>
    </xf>
    <xf numFmtId="0" fontId="149" fillId="0" borderId="0" applyFill="0" applyBorder="0" applyProtection="0">
      <alignment/>
    </xf>
    <xf numFmtId="0" fontId="149" fillId="0" borderId="0" applyFill="0" applyBorder="0" applyProtection="0">
      <alignment/>
    </xf>
    <xf numFmtId="0" fontId="149" fillId="0" borderId="0" applyFill="0" applyBorder="0" applyProtection="0">
      <alignment/>
    </xf>
    <xf numFmtId="0" fontId="152" fillId="0" borderId="0" applyFill="0" applyBorder="0" applyProtection="0">
      <alignment/>
    </xf>
    <xf numFmtId="37" fontId="121" fillId="6" borderId="0" applyFont="0" applyBorder="0" applyProtection="0">
      <alignment/>
    </xf>
    <xf numFmtId="0" fontId="125" fillId="0" borderId="0" applyNumberFormat="0" applyFill="0" applyBorder="0" applyAlignment="0">
      <protection locked="0"/>
    </xf>
    <xf numFmtId="15" fontId="0" fillId="0" borderId="0">
      <alignment/>
      <protection locked="0"/>
    </xf>
    <xf numFmtId="2" fontId="0" fillId="0" borderId="8">
      <alignment/>
      <protection locked="0"/>
    </xf>
    <xf numFmtId="0" fontId="0" fillId="0" borderId="0">
      <alignment/>
      <protection locked="0"/>
    </xf>
    <xf numFmtId="0" fontId="30" fillId="0" borderId="0" applyFill="0" applyBorder="0">
      <alignment horizontal="right"/>
      <protection locked="0"/>
    </xf>
    <xf numFmtId="0" fontId="153" fillId="0" borderId="38" applyFont="0" applyFill="0" applyBorder="0" applyAlignment="0" applyProtection="0"/>
    <xf numFmtId="0" fontId="73" fillId="0" borderId="0" applyFill="0" applyBorder="0">
      <alignment horizontal="right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Fill="0" applyBorder="0">
      <alignment horizontal="right"/>
      <protection locked="0"/>
    </xf>
    <xf numFmtId="0" fontId="0" fillId="30" borderId="0" applyBorder="0">
      <alignment/>
      <protection/>
    </xf>
    <xf numFmtId="0" fontId="154" fillId="31" borderId="39">
      <alignment horizontal="left" vertical="center" wrapText="1"/>
      <protection/>
    </xf>
    <xf numFmtId="0" fontId="0" fillId="5" borderId="0">
      <alignment/>
      <protection/>
    </xf>
    <xf numFmtId="4" fontId="100" fillId="27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32" borderId="14">
      <alignment/>
      <protection/>
    </xf>
    <xf numFmtId="38" fontId="155" fillId="0" borderId="0">
      <alignment/>
      <protection/>
    </xf>
    <xf numFmtId="38" fontId="156" fillId="0" borderId="0">
      <alignment/>
      <protection/>
    </xf>
    <xf numFmtId="38" fontId="157" fillId="0" borderId="0">
      <alignment/>
      <protection/>
    </xf>
    <xf numFmtId="38" fontId="15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9" fillId="0" borderId="0">
      <alignment/>
      <protection/>
    </xf>
    <xf numFmtId="0" fontId="160" fillId="4" borderId="0">
      <alignment horizontal="left" vertical="top" indent="2"/>
      <protection/>
    </xf>
    <xf numFmtId="0" fontId="161" fillId="4" borderId="0">
      <alignment vertical="top"/>
      <protection/>
    </xf>
    <xf numFmtId="0" fontId="162" fillId="25" borderId="13">
      <alignment/>
      <protection/>
    </xf>
    <xf numFmtId="0" fontId="22" fillId="0" borderId="0">
      <alignment/>
      <protection/>
    </xf>
    <xf numFmtId="37" fontId="0" fillId="28" borderId="0" applyBorder="0">
      <alignment/>
      <protection/>
    </xf>
    <xf numFmtId="175" fontId="0" fillId="0" borderId="0" applyFill="0" applyBorder="0" applyAlignment="0">
      <protection/>
    </xf>
    <xf numFmtId="176" fontId="0" fillId="0" borderId="0" applyFill="0" applyBorder="0" applyAlignment="0">
      <protection/>
    </xf>
    <xf numFmtId="175" fontId="0" fillId="0" borderId="0" applyFill="0" applyBorder="0" applyAlignment="0">
      <protection/>
    </xf>
    <xf numFmtId="180" fontId="0" fillId="0" borderId="0" applyFill="0" applyBorder="0" applyAlignment="0">
      <protection/>
    </xf>
    <xf numFmtId="176" fontId="0" fillId="0" borderId="0" applyFill="0" applyBorder="0" applyAlignment="0">
      <protection/>
    </xf>
    <xf numFmtId="37" fontId="0" fillId="28" borderId="0" applyBorder="0">
      <alignment/>
      <protection/>
    </xf>
    <xf numFmtId="0" fontId="40" fillId="0" borderId="40" applyNumberFormat="0" applyFill="0" applyAlignment="0" applyProtection="0"/>
    <xf numFmtId="0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37" fontId="41" fillId="0" borderId="0" applyNumberFormat="0" applyFill="0" applyBorder="0" applyProtection="0">
      <alignment/>
    </xf>
    <xf numFmtId="0" fontId="163" fillId="0" borderId="0" applyNumberFormat="0" applyBorder="0" applyProtection="0">
      <alignment vertical="top"/>
    </xf>
    <xf numFmtId="0" fontId="164" fillId="0" borderId="0">
      <alignment/>
      <protection/>
    </xf>
    <xf numFmtId="0" fontId="165" fillId="0" borderId="0">
      <alignment/>
      <protection/>
    </xf>
    <xf numFmtId="0" fontId="164" fillId="0" borderId="0">
      <alignment/>
      <protection/>
    </xf>
    <xf numFmtId="0" fontId="11" fillId="0" borderId="0" applyFill="0" applyBorder="0" applyProtection="0">
      <alignment/>
    </xf>
    <xf numFmtId="0" fontId="166" fillId="0" borderId="0">
      <alignment horizontal="right"/>
      <protection/>
    </xf>
    <xf numFmtId="0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1" fontId="91" fillId="27" borderId="1" applyNumberFormat="0" applyFont="0" applyBorder="0" applyAlignment="0" applyProtection="0"/>
    <xf numFmtId="185" fontId="13" fillId="0" borderId="0" applyFont="0" applyFill="0" applyBorder="0" applyProtection="0">
      <alignment horizontal="right"/>
    </xf>
    <xf numFmtId="0" fontId="167" fillId="0" borderId="2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" fontId="4" fillId="0" borderId="0">
      <alignment horizontal="center"/>
      <protection/>
    </xf>
    <xf numFmtId="0" fontId="45" fillId="0" borderId="0">
      <alignment/>
      <protection/>
    </xf>
    <xf numFmtId="0" fontId="11" fillId="0" borderId="0" applyFill="0" applyBorder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68" fillId="0" borderId="0">
      <alignment/>
      <protection/>
    </xf>
    <xf numFmtId="0" fontId="0" fillId="0" borderId="0" applyFill="0" applyBorder="0" applyAlignment="0">
      <protection/>
    </xf>
    <xf numFmtId="0" fontId="45" fillId="0" borderId="15" applyFont="0" applyFill="0" applyBorder="0" applyProtection="0">
      <alignment/>
    </xf>
    <xf numFmtId="0" fontId="0" fillId="0" borderId="15" applyFont="0" applyFill="0" applyBorder="0" applyAlignment="0" applyProtection="0"/>
    <xf numFmtId="0" fontId="7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77" fillId="0" borderId="0" applyFill="0" applyBorder="0" applyProtection="0">
      <alignment horizontal="right"/>
    </xf>
    <xf numFmtId="0" fontId="77" fillId="0" borderId="0" applyFill="0" applyBorder="0" applyProtection="0">
      <alignment horizontal="right"/>
    </xf>
    <xf numFmtId="0" fontId="169" fillId="0" borderId="0" applyFont="0" applyFill="0" applyBorder="0" applyAlignment="0" applyProtection="0"/>
    <xf numFmtId="0" fontId="11" fillId="0" borderId="0">
      <alignment/>
      <protection/>
    </xf>
    <xf numFmtId="0" fontId="11" fillId="0" borderId="0" applyFill="0" applyAlignment="0">
      <protection/>
    </xf>
    <xf numFmtId="0" fontId="0" fillId="0" borderId="0">
      <alignment/>
      <protection/>
    </xf>
    <xf numFmtId="2" fontId="0" fillId="0" borderId="0" applyFont="0" applyFill="0" applyAlignment="0" applyProtection="0"/>
    <xf numFmtId="220" fontId="170" fillId="0" borderId="41" applyBorder="0" applyAlignment="0" applyProtection="0"/>
    <xf numFmtId="0" fontId="43" fillId="5" borderId="0" applyNumberFormat="0" applyBorder="0" applyAlignment="0" applyProtection="0"/>
    <xf numFmtId="174" fontId="13" fillId="0" borderId="0" applyNumberFormat="0" applyFont="0" applyFill="0" applyAlignment="0" applyProtection="0"/>
    <xf numFmtId="37" fontId="171" fillId="0" borderId="0">
      <alignment/>
      <protection/>
    </xf>
    <xf numFmtId="0" fontId="44" fillId="0" borderId="0">
      <alignment/>
      <protection/>
    </xf>
    <xf numFmtId="0" fontId="11" fillId="0" borderId="0" applyNumberFormat="0" applyAlignment="0">
      <protection/>
    </xf>
    <xf numFmtId="0" fontId="70" fillId="25" borderId="0" applyNumberFormat="0" applyBorder="0" applyAlignment="0"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17">
      <alignment/>
      <protection/>
    </xf>
    <xf numFmtId="0" fontId="172" fillId="0" borderId="0">
      <alignment/>
      <protection/>
    </xf>
    <xf numFmtId="0" fontId="0" fillId="0" borderId="23">
      <alignment/>
      <protection/>
    </xf>
    <xf numFmtId="0" fontId="0" fillId="0" borderId="0">
      <alignment horizontal="right"/>
      <protection/>
    </xf>
    <xf numFmtId="0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" fontId="173" fillId="0" borderId="0">
      <alignment/>
      <protection/>
    </xf>
    <xf numFmtId="3" fontId="174" fillId="0" borderId="0">
      <alignment horizontal="left"/>
      <protection/>
    </xf>
    <xf numFmtId="0" fontId="175" fillId="0" borderId="0" applyFill="0" applyBorder="0" applyProtection="0">
      <alignment/>
    </xf>
    <xf numFmtId="0" fontId="45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73" fillId="0" borderId="0" applyNumberFormat="0" applyFont="0" applyFill="0" applyBorder="0" applyAlignment="0">
      <protection/>
    </xf>
    <xf numFmtId="0" fontId="46" fillId="0" borderId="0" applyNumberFormat="0" applyFont="0" applyFill="0" applyBorder="0" applyAlignment="0" applyProtection="0"/>
    <xf numFmtId="0" fontId="176" fillId="2" borderId="0" applyBorder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4" borderId="42" applyNumberFormat="0" applyFont="0" applyAlignment="0" applyProtection="0"/>
    <xf numFmtId="0" fontId="177" fillId="0" borderId="8">
      <alignment/>
      <protection/>
    </xf>
    <xf numFmtId="38" fontId="178" fillId="2" borderId="0" applyBorder="0">
      <alignment/>
      <protection/>
    </xf>
    <xf numFmtId="39" fontId="179" fillId="0" borderId="0">
      <alignment/>
      <protection/>
    </xf>
    <xf numFmtId="0" fontId="77" fillId="0" borderId="0" applyBorder="0" applyProtection="0">
      <alignment horizontal="right"/>
    </xf>
    <xf numFmtId="0" fontId="149" fillId="33" borderId="0" applyBorder="0" applyProtection="0">
      <alignment horizontal="right"/>
    </xf>
    <xf numFmtId="0" fontId="180" fillId="0" borderId="13" applyBorder="0">
      <alignment/>
      <protection/>
    </xf>
    <xf numFmtId="0" fontId="77" fillId="0" borderId="0" applyBorder="0" applyProtection="0">
      <alignment horizontal="right"/>
    </xf>
    <xf numFmtId="0" fontId="77" fillId="0" borderId="0" applyBorder="0" applyProtection="0">
      <alignment horizontal="right"/>
    </xf>
    <xf numFmtId="0" fontId="181" fillId="33" borderId="0" applyProtection="0">
      <alignment horizontal="right"/>
    </xf>
    <xf numFmtId="37" fontId="73" fillId="0" borderId="0" applyFill="0" applyBorder="0" applyProtection="0">
      <alignment horizontal="right"/>
    </xf>
    <xf numFmtId="1" fontId="114" fillId="0" borderId="0">
      <alignment horizontal="right"/>
      <protection locked="0"/>
    </xf>
    <xf numFmtId="0" fontId="86" fillId="0" borderId="0">
      <alignment horizontal="right"/>
      <protection locked="0"/>
    </xf>
    <xf numFmtId="2" fontId="86" fillId="0" borderId="0">
      <alignment horizontal="right"/>
      <protection locked="0"/>
    </xf>
    <xf numFmtId="2" fontId="114" fillId="0" borderId="0">
      <alignment horizontal="right"/>
      <protection locked="0"/>
    </xf>
    <xf numFmtId="0" fontId="70" fillId="0" borderId="17" applyBorder="0">
      <alignment/>
      <protection/>
    </xf>
    <xf numFmtId="0" fontId="62" fillId="0" borderId="0" applyFill="0" applyBorder="0" applyProtection="0">
      <alignment horizontal="right"/>
    </xf>
    <xf numFmtId="0" fontId="77" fillId="0" borderId="0">
      <alignment horizontal="right"/>
      <protection/>
    </xf>
    <xf numFmtId="0" fontId="73" fillId="0" borderId="18">
      <alignment horizontal="right"/>
      <protection/>
    </xf>
    <xf numFmtId="0" fontId="73" fillId="0" borderId="0">
      <alignment horizontal="right"/>
      <protection/>
    </xf>
    <xf numFmtId="0" fontId="182" fillId="0" borderId="0">
      <alignment horizontal="right"/>
      <protection/>
    </xf>
    <xf numFmtId="0" fontId="182" fillId="0" borderId="0">
      <alignment horizontal="right"/>
      <protection/>
    </xf>
    <xf numFmtId="0" fontId="62" fillId="0" borderId="0" applyFill="0" applyBorder="0" applyProtection="0">
      <alignment horizontal="right"/>
    </xf>
    <xf numFmtId="0" fontId="77" fillId="0" borderId="0" applyFill="0" applyBorder="0" applyProtection="0">
      <alignment/>
    </xf>
    <xf numFmtId="0" fontId="77" fillId="0" borderId="0" applyFill="0" applyBorder="0" applyProtection="0">
      <alignment/>
    </xf>
    <xf numFmtId="0" fontId="77" fillId="0" borderId="0" applyFill="0" applyBorder="0" applyProtection="0">
      <alignment/>
    </xf>
    <xf numFmtId="0" fontId="182" fillId="0" borderId="0">
      <alignment horizontal="right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" borderId="14">
      <alignment/>
      <protection/>
    </xf>
    <xf numFmtId="37" fontId="183" fillId="0" borderId="0">
      <alignment/>
      <protection/>
    </xf>
    <xf numFmtId="37" fontId="81" fillId="0" borderId="0">
      <alignment/>
      <protection/>
    </xf>
    <xf numFmtId="0" fontId="141" fillId="6" borderId="14">
      <alignment horizontal="right"/>
      <protection locked="0"/>
    </xf>
    <xf numFmtId="0" fontId="184" fillId="0" borderId="0">
      <alignment/>
      <protection/>
    </xf>
    <xf numFmtId="0" fontId="0" fillId="0" borderId="0">
      <alignment/>
      <protection/>
    </xf>
    <xf numFmtId="0" fontId="47" fillId="2" borderId="43" applyNumberFormat="0" applyAlignment="0" applyProtection="0"/>
    <xf numFmtId="0" fontId="185" fillId="4" borderId="0">
      <alignment horizontal="right"/>
      <protection/>
    </xf>
    <xf numFmtId="186" fontId="1" fillId="2" borderId="0">
      <alignment horizontal="right"/>
      <protection/>
    </xf>
    <xf numFmtId="0" fontId="48" fillId="31" borderId="0">
      <alignment horizontal="center"/>
      <protection/>
    </xf>
    <xf numFmtId="0" fontId="49" fillId="34" borderId="44">
      <alignment/>
      <protection/>
    </xf>
    <xf numFmtId="0" fontId="50" fillId="2" borderId="0" applyBorder="0">
      <alignment horizontal="centerContinuous"/>
      <protection/>
    </xf>
    <xf numFmtId="0" fontId="51" fillId="34" borderId="0" applyBorder="0">
      <alignment horizontal="centerContinuous"/>
      <protection/>
    </xf>
    <xf numFmtId="0" fontId="186" fillId="0" borderId="0" applyProtection="0">
      <alignment horizontal="left"/>
    </xf>
    <xf numFmtId="1" fontId="0" fillId="0" borderId="0" applyProtection="0">
      <alignment horizontal="right" vertical="center"/>
    </xf>
    <xf numFmtId="49" fontId="187" fillId="0" borderId="15" applyFill="0" applyProtection="0">
      <alignment vertical="center"/>
    </xf>
    <xf numFmtId="0" fontId="55" fillId="0" borderId="0">
      <alignment horizontal="right"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0" borderId="0" applyFont="0" applyFill="0" applyBorder="0" applyAlignment="0" applyProtection="0"/>
    <xf numFmtId="10" fontId="81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7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 hidden="1"/>
    </xf>
    <xf numFmtId="3" fontId="73" fillId="0" borderId="0">
      <alignment/>
      <protection/>
    </xf>
    <xf numFmtId="0" fontId="77" fillId="0" borderId="0" applyBorder="0" applyProtection="0">
      <alignment horizontal="right"/>
    </xf>
    <xf numFmtId="0" fontId="149" fillId="33" borderId="0" applyProtection="0">
      <alignment horizontal="right"/>
    </xf>
    <xf numFmtId="0" fontId="77" fillId="0" borderId="0" applyFont="0" applyBorder="0" applyProtection="0">
      <alignment horizontal="right"/>
    </xf>
    <xf numFmtId="0" fontId="0" fillId="0" borderId="0" applyFill="0" applyBorder="0" applyProtection="0">
      <alignment horizontal="right"/>
    </xf>
    <xf numFmtId="0" fontId="73" fillId="0" borderId="0" applyFont="0" applyFill="0" applyBorder="0" applyProtection="0">
      <alignment horizontal="right"/>
    </xf>
    <xf numFmtId="0" fontId="77" fillId="0" borderId="0" applyFill="0" applyBorder="0" applyProtection="0">
      <alignment/>
    </xf>
    <xf numFmtId="0" fontId="77" fillId="0" borderId="0" applyFill="0" applyBorder="0" applyProtection="0">
      <alignment/>
    </xf>
    <xf numFmtId="0" fontId="77" fillId="0" borderId="0" applyFill="0" applyBorder="0" applyProtection="0">
      <alignment/>
    </xf>
    <xf numFmtId="0" fontId="77" fillId="0" borderId="0" applyFill="0" applyBorder="0" applyProtection="0">
      <alignment/>
    </xf>
    <xf numFmtId="187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3" fillId="0" borderId="0">
      <alignment/>
      <protection/>
    </xf>
    <xf numFmtId="0" fontId="73" fillId="0" borderId="0" applyFill="0" applyBorder="0">
      <alignment horizontal="right"/>
      <protection locked="0"/>
    </xf>
    <xf numFmtId="9" fontId="52" fillId="0" borderId="0" applyFont="0" applyFill="0" applyBorder="0" applyAlignment="0" applyProtection="0"/>
    <xf numFmtId="0" fontId="11" fillId="0" borderId="0">
      <alignment horizontal="center"/>
      <protection/>
    </xf>
    <xf numFmtId="3" fontId="0" fillId="0" borderId="0">
      <alignment/>
      <protection/>
    </xf>
    <xf numFmtId="9" fontId="52" fillId="0" borderId="0" applyFont="0" applyFill="0" applyBorder="0" applyAlignment="0" applyProtection="0"/>
    <xf numFmtId="175" fontId="0" fillId="0" borderId="0" applyFill="0" applyBorder="0" applyAlignment="0">
      <protection/>
    </xf>
    <xf numFmtId="176" fontId="0" fillId="0" borderId="0" applyFill="0" applyBorder="0" applyAlignment="0">
      <protection/>
    </xf>
    <xf numFmtId="175" fontId="0" fillId="0" borderId="0" applyFill="0" applyBorder="0" applyAlignment="0">
      <protection/>
    </xf>
    <xf numFmtId="180" fontId="0" fillId="0" borderId="0" applyFill="0" applyBorder="0" applyAlignment="0">
      <protection/>
    </xf>
    <xf numFmtId="176" fontId="0" fillId="0" borderId="0" applyFill="0" applyBorder="0" applyAlignment="0">
      <protection/>
    </xf>
    <xf numFmtId="0" fontId="73" fillId="0" borderId="0" applyProtection="0">
      <alignment horizontal="right"/>
    </xf>
    <xf numFmtId="0" fontId="73" fillId="0" borderId="0">
      <alignment horizontal="right"/>
      <protection locked="0"/>
    </xf>
    <xf numFmtId="9" fontId="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" fillId="0" borderId="0">
      <alignment/>
      <protection/>
    </xf>
    <xf numFmtId="0" fontId="94" fillId="0" borderId="11" applyNumberFormat="0" applyFont="0" applyFill="0" applyBorder="0" applyAlignment="0">
      <protection/>
    </xf>
    <xf numFmtId="9" fontId="0" fillId="0" borderId="26">
      <alignment/>
      <protection/>
    </xf>
    <xf numFmtId="0" fontId="0" fillId="0" borderId="0">
      <alignment/>
      <protection/>
    </xf>
    <xf numFmtId="10" fontId="0" fillId="0" borderId="0">
      <alignment/>
      <protection/>
    </xf>
    <xf numFmtId="9" fontId="0" fillId="0" borderId="26">
      <alignment/>
      <protection/>
    </xf>
    <xf numFmtId="9" fontId="0" fillId="0" borderId="0">
      <alignment/>
      <protection/>
    </xf>
    <xf numFmtId="0" fontId="30" fillId="0" borderId="0" applyNumberFormat="0" applyFont="0" applyFill="0" applyBorder="0" applyAlignment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154" fillId="0" borderId="2">
      <alignment horizontal="center"/>
      <protection/>
    </xf>
    <xf numFmtId="3" fontId="30" fillId="0" borderId="0" applyFont="0" applyFill="0" applyBorder="0" applyAlignment="0" applyProtection="0"/>
    <xf numFmtId="0" fontId="30" fillId="35" borderId="0" applyNumberFormat="0" applyFont="0" applyBorder="0" applyAlignment="0" applyProtection="0"/>
    <xf numFmtId="0" fontId="0" fillId="0" borderId="0">
      <alignment horizontal="right"/>
      <protection/>
    </xf>
    <xf numFmtId="0" fontId="45" fillId="0" borderId="0">
      <alignment vertical="top"/>
      <protection/>
    </xf>
    <xf numFmtId="0" fontId="73" fillId="0" borderId="0">
      <alignment horizontal="right"/>
      <protection locked="0"/>
    </xf>
    <xf numFmtId="0" fontId="73" fillId="0" borderId="0" applyFont="0" applyFill="0" applyBorder="0" applyAlignment="0" applyProtection="0"/>
    <xf numFmtId="49" fontId="70" fillId="0" borderId="0">
      <alignment horizontal="right"/>
      <protection/>
    </xf>
    <xf numFmtId="3" fontId="0" fillId="6" borderId="0">
      <alignment/>
      <protection/>
    </xf>
    <xf numFmtId="3" fontId="0" fillId="6" borderId="0">
      <alignment/>
      <protection/>
    </xf>
    <xf numFmtId="4" fontId="0" fillId="6" borderId="0">
      <alignment/>
      <protection/>
    </xf>
    <xf numFmtId="3" fontId="73" fillId="6" borderId="0">
      <alignment/>
      <protection/>
    </xf>
    <xf numFmtId="0" fontId="45" fillId="0" borderId="0">
      <alignment horizontal="right"/>
      <protection/>
    </xf>
    <xf numFmtId="0" fontId="188" fillId="0" borderId="45" applyNumberFormat="0" applyFont="0" applyFill="0" applyBorder="0" applyAlignment="0">
      <protection/>
    </xf>
    <xf numFmtId="0" fontId="189" fillId="0" borderId="0" applyNumberFormat="0" applyFill="0" applyBorder="0" applyAlignment="0" applyProtection="0"/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 applyFill="0" applyBorder="0" applyProtection="0">
      <alignment horizontal="right"/>
    </xf>
    <xf numFmtId="0" fontId="0" fillId="0" borderId="0">
      <alignment horizontal="right"/>
      <protection/>
    </xf>
    <xf numFmtId="0" fontId="4" fillId="5" borderId="22" applyProtection="0">
      <alignment/>
    </xf>
    <xf numFmtId="4" fontId="1" fillId="5" borderId="43" applyNumberFormat="0" applyProtection="0">
      <alignment vertical="center"/>
    </xf>
    <xf numFmtId="4" fontId="58" fillId="5" borderId="43" applyNumberFormat="0" applyProtection="0">
      <alignment vertical="center"/>
    </xf>
    <xf numFmtId="4" fontId="1" fillId="5" borderId="43" applyNumberFormat="0" applyProtection="0">
      <alignment horizontal="left" vertical="center" indent="1"/>
    </xf>
    <xf numFmtId="4" fontId="1" fillId="5" borderId="43" applyNumberFormat="0" applyProtection="0">
      <alignment horizontal="left" vertical="center" indent="1"/>
    </xf>
    <xf numFmtId="0" fontId="0" fillId="32" borderId="43" applyNumberFormat="0" applyProtection="0">
      <alignment horizontal="left" vertical="center" indent="1"/>
    </xf>
    <xf numFmtId="4" fontId="1" fillId="14" borderId="43" applyNumberFormat="0" applyProtection="0">
      <alignment horizontal="right" vertical="center"/>
    </xf>
    <xf numFmtId="4" fontId="1" fillId="12" borderId="43" applyNumberFormat="0" applyProtection="0">
      <alignment horizontal="right" vertical="center"/>
    </xf>
    <xf numFmtId="4" fontId="1" fillId="19" borderId="43" applyNumberFormat="0" applyProtection="0">
      <alignment horizontal="right" vertical="center"/>
    </xf>
    <xf numFmtId="4" fontId="1" fillId="16" borderId="43" applyNumberFormat="0" applyProtection="0">
      <alignment horizontal="right" vertical="center"/>
    </xf>
    <xf numFmtId="4" fontId="1" fillId="36" borderId="43" applyNumberFormat="0" applyProtection="0">
      <alignment horizontal="right" vertical="center"/>
    </xf>
    <xf numFmtId="4" fontId="1" fillId="15" borderId="43" applyNumberFormat="0" applyProtection="0">
      <alignment horizontal="right" vertical="center"/>
    </xf>
    <xf numFmtId="4" fontId="1" fillId="37" borderId="43" applyNumberFormat="0" applyProtection="0">
      <alignment horizontal="right" vertical="center"/>
    </xf>
    <xf numFmtId="4" fontId="1" fillId="38" borderId="43" applyNumberFormat="0" applyProtection="0">
      <alignment horizontal="right" vertical="center"/>
    </xf>
    <xf numFmtId="4" fontId="1" fillId="39" borderId="43" applyNumberFormat="0" applyProtection="0">
      <alignment horizontal="right" vertical="center"/>
    </xf>
    <xf numFmtId="4" fontId="115" fillId="40" borderId="43" applyNumberFormat="0" applyProtection="0">
      <alignment horizontal="left" vertical="center" indent="1"/>
    </xf>
    <xf numFmtId="4" fontId="1" fillId="41" borderId="46" applyNumberFormat="0" applyProtection="0">
      <alignment horizontal="left" vertical="center" indent="1"/>
    </xf>
    <xf numFmtId="4" fontId="190" fillId="8" borderId="0" applyNumberFormat="0" applyProtection="0">
      <alignment horizontal="left" vertical="center" indent="1"/>
    </xf>
    <xf numFmtId="0" fontId="0" fillId="32" borderId="43" applyNumberFormat="0" applyProtection="0">
      <alignment horizontal="left" vertical="center" indent="1"/>
    </xf>
    <xf numFmtId="4" fontId="1" fillId="41" borderId="43" applyNumberFormat="0" applyProtection="0">
      <alignment horizontal="left" vertical="center" indent="1"/>
    </xf>
    <xf numFmtId="4" fontId="1" fillId="42" borderId="43" applyNumberFormat="0" applyProtection="0">
      <alignment horizontal="left" vertical="center" indent="1"/>
    </xf>
    <xf numFmtId="0" fontId="0" fillId="42" borderId="43" applyNumberFormat="0" applyProtection="0">
      <alignment horizontal="left" vertical="center" indent="1"/>
    </xf>
    <xf numFmtId="0" fontId="0" fillId="42" borderId="43" applyNumberFormat="0" applyProtection="0">
      <alignment horizontal="left" vertical="center" indent="1"/>
    </xf>
    <xf numFmtId="0" fontId="0" fillId="7" borderId="43" applyNumberFormat="0" applyProtection="0">
      <alignment horizontal="left" vertical="center" indent="1"/>
    </xf>
    <xf numFmtId="0" fontId="0" fillId="7" borderId="43" applyNumberFormat="0" applyProtection="0">
      <alignment horizontal="left" vertical="center" indent="1"/>
    </xf>
    <xf numFmtId="0" fontId="0" fillId="6" borderId="43" applyNumberFormat="0" applyProtection="0">
      <alignment horizontal="left" vertical="center" indent="1"/>
    </xf>
    <xf numFmtId="0" fontId="0" fillId="6" borderId="43" applyNumberFormat="0" applyProtection="0">
      <alignment horizontal="left" vertical="center" indent="1"/>
    </xf>
    <xf numFmtId="0" fontId="0" fillId="32" borderId="43" applyNumberFormat="0" applyProtection="0">
      <alignment horizontal="left" vertical="center" indent="1"/>
    </xf>
    <xf numFmtId="0" fontId="0" fillId="32" borderId="43" applyNumberFormat="0" applyProtection="0">
      <alignment horizontal="left" vertical="center" indent="1"/>
    </xf>
    <xf numFmtId="4" fontId="1" fillId="4" borderId="43" applyNumberFormat="0" applyProtection="0">
      <alignment vertical="center"/>
    </xf>
    <xf numFmtId="4" fontId="58" fillId="4" borderId="43" applyNumberFormat="0" applyProtection="0">
      <alignment vertical="center"/>
    </xf>
    <xf numFmtId="4" fontId="1" fillId="4" borderId="43" applyNumberFormat="0" applyProtection="0">
      <alignment horizontal="left" vertical="center" indent="1"/>
    </xf>
    <xf numFmtId="4" fontId="1" fillId="4" borderId="43" applyNumberFormat="0" applyProtection="0">
      <alignment horizontal="left" vertical="center" indent="1"/>
    </xf>
    <xf numFmtId="4" fontId="1" fillId="41" borderId="43" applyNumberFormat="0" applyProtection="0">
      <alignment horizontal="right" vertical="center"/>
    </xf>
    <xf numFmtId="4" fontId="58" fillId="41" borderId="43" applyNumberFormat="0" applyProtection="0">
      <alignment horizontal="right" vertical="center"/>
    </xf>
    <xf numFmtId="0" fontId="0" fillId="32" borderId="43" applyNumberFormat="0" applyProtection="0">
      <alignment horizontal="left" vertical="center" indent="1"/>
    </xf>
    <xf numFmtId="0" fontId="0" fillId="32" borderId="43" applyNumberFormat="0" applyProtection="0">
      <alignment horizontal="left" vertical="center" indent="1"/>
    </xf>
    <xf numFmtId="0" fontId="191" fillId="0" borderId="0">
      <alignment/>
      <protection/>
    </xf>
    <xf numFmtId="4" fontId="65" fillId="41" borderId="43" applyNumberFormat="0" applyProtection="0">
      <alignment horizontal="right" vertical="center"/>
    </xf>
    <xf numFmtId="184" fontId="58" fillId="0" borderId="34">
      <alignment/>
      <protection locked="0"/>
    </xf>
    <xf numFmtId="0" fontId="30" fillId="0" borderId="0">
      <alignment/>
      <protection/>
    </xf>
    <xf numFmtId="0" fontId="1" fillId="0" borderId="0">
      <alignment vertical="top"/>
      <protection/>
    </xf>
    <xf numFmtId="0" fontId="0" fillId="0" borderId="0">
      <alignment vertical="top"/>
      <protection/>
    </xf>
    <xf numFmtId="0" fontId="70" fillId="0" borderId="0">
      <alignment vertical="top"/>
      <protection/>
    </xf>
    <xf numFmtId="0" fontId="70" fillId="0" borderId="0">
      <alignment vertical="top"/>
      <protection/>
    </xf>
    <xf numFmtId="0" fontId="70" fillId="0" borderId="0">
      <alignment vertical="top"/>
      <protection/>
    </xf>
    <xf numFmtId="0" fontId="70" fillId="0" borderId="0">
      <alignment vertical="top"/>
      <protection/>
    </xf>
    <xf numFmtId="37" fontId="53" fillId="0" borderId="0" applyNumberFormat="0" applyFill="0" applyBorder="0" applyProtection="0">
      <alignment/>
    </xf>
    <xf numFmtId="4" fontId="54" fillId="5" borderId="0">
      <alignment vertical="center"/>
      <protection/>
    </xf>
    <xf numFmtId="49" fontId="1" fillId="0" borderId="0" applyFill="0" applyBorder="0" applyAlignment="0">
      <protection/>
    </xf>
    <xf numFmtId="188" fontId="0" fillId="0" borderId="0" applyFill="0" applyBorder="0" applyAlignment="0">
      <protection/>
    </xf>
    <xf numFmtId="189" fontId="0" fillId="0" borderId="0" applyFill="0" applyBorder="0" applyAlignment="0">
      <protection/>
    </xf>
    <xf numFmtId="170" fontId="55" fillId="0" borderId="0" applyFont="0" applyFill="0" applyBorder="0" applyProtection="0">
      <alignment/>
    </xf>
    <xf numFmtId="0" fontId="56" fillId="0" borderId="0" applyFill="0" applyBorder="0" applyProtection="0">
      <alignment horizontal="left" vertical="top"/>
    </xf>
    <xf numFmtId="0" fontId="57" fillId="0" borderId="0" applyNumberFormat="0" applyFill="0" applyBorder="0" applyAlignment="0" applyProtection="0"/>
    <xf numFmtId="174" fontId="13" fillId="0" borderId="26" applyNumberFormat="0" applyFont="0" applyFill="0" applyAlignment="0" applyProtection="0"/>
    <xf numFmtId="181" fontId="29" fillId="0" borderId="47">
      <alignment/>
      <protection locked="0"/>
    </xf>
    <xf numFmtId="37" fontId="4" fillId="0" borderId="0" applyNumberFormat="0" applyFill="0" applyBorder="0" applyAlignment="0" applyProtection="0"/>
    <xf numFmtId="0" fontId="53" fillId="6" borderId="43" applyNumberFormat="0" applyFont="0" applyAlignment="0" applyProtection="0"/>
    <xf numFmtId="184" fontId="58" fillId="0" borderId="34" applyAlignment="0">
      <protection locked="0"/>
    </xf>
    <xf numFmtId="184" fontId="58" fillId="39" borderId="34" applyAlignment="0">
      <protection/>
    </xf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59" fillId="0" borderId="0">
      <alignment vertical="center"/>
      <protection/>
    </xf>
  </cellStyleXfs>
  <cellXfs count="350">
    <xf numFmtId="0" fontId="0" fillId="0" borderId="0" xfId="0" applyAlignment="1">
      <alignment/>
    </xf>
    <xf numFmtId="0" fontId="4" fillId="0" borderId="48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center" wrapText="1"/>
    </xf>
    <xf numFmtId="0" fontId="197" fillId="2" borderId="0" xfId="3257" applyFont="1" applyFill="1" applyBorder="1" applyAlignment="1">
      <alignment horizontal="center"/>
      <protection/>
    </xf>
    <xf numFmtId="0" fontId="0" fillId="0" borderId="45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37" fontId="4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7" fontId="6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3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9" fontId="0" fillId="0" borderId="0" xfId="3324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1" fillId="0" borderId="0" xfId="3117" applyFont="1" applyBorder="1" applyAlignment="1" applyProtection="1" quotePrefix="1">
      <alignment horizontal="center"/>
      <protection/>
    </xf>
    <xf numFmtId="37" fontId="4" fillId="0" borderId="0" xfId="0" applyNumberFormat="1" applyFont="1" applyFill="1" applyBorder="1" applyAlignment="1">
      <alignment/>
    </xf>
    <xf numFmtId="0" fontId="56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5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37" fontId="0" fillId="0" borderId="2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7" fontId="4" fillId="0" borderId="0" xfId="0" applyNumberFormat="1" applyFont="1" applyBorder="1" applyAlignment="1">
      <alignment horizontal="center"/>
    </xf>
    <xf numFmtId="0" fontId="61" fillId="0" borderId="0" xfId="3117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0" fontId="56" fillId="0" borderId="0" xfId="0" applyFont="1" applyFill="1" applyBorder="1" applyAlignment="1">
      <alignment horizontal="center"/>
    </xf>
    <xf numFmtId="0" fontId="61" fillId="0" borderId="0" xfId="3117" applyFont="1" applyFill="1" applyBorder="1" applyAlignment="1" applyProtection="1" quotePrefix="1">
      <alignment horizontal="center"/>
      <protection/>
    </xf>
    <xf numFmtId="0" fontId="4" fillId="0" borderId="4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7" fontId="4" fillId="0" borderId="0" xfId="0" applyNumberFormat="1" applyFont="1" applyFill="1" applyAlignment="1">
      <alignment/>
    </xf>
    <xf numFmtId="43" fontId="0" fillId="0" borderId="0" xfId="2924" applyFont="1" applyFill="1" applyAlignment="1">
      <alignment/>
    </xf>
    <xf numFmtId="0" fontId="63" fillId="0" borderId="0" xfId="0" applyFont="1" applyAlignment="1">
      <alignment/>
    </xf>
    <xf numFmtId="0" fontId="0" fillId="0" borderId="45" xfId="3264" applyFont="1" applyFill="1" applyBorder="1">
      <alignment/>
      <protection/>
    </xf>
    <xf numFmtId="49" fontId="0" fillId="0" borderId="48" xfId="3264" applyNumberFormat="1" applyFont="1" applyFill="1" applyBorder="1" applyAlignment="1">
      <alignment horizontal="left"/>
      <protection/>
    </xf>
    <xf numFmtId="0" fontId="0" fillId="0" borderId="48" xfId="3264" applyFont="1" applyFill="1" applyBorder="1">
      <alignment/>
      <protection/>
    </xf>
    <xf numFmtId="166" fontId="0" fillId="0" borderId="0" xfId="2924" applyNumberFormat="1" applyFont="1" applyFill="1" applyAlignment="1">
      <alignment/>
    </xf>
    <xf numFmtId="0" fontId="0" fillId="0" borderId="0" xfId="3264" applyFont="1" applyFill="1">
      <alignment/>
      <protection/>
    </xf>
    <xf numFmtId="0" fontId="0" fillId="0" borderId="49" xfId="3264" applyFont="1" applyFill="1" applyBorder="1">
      <alignment/>
      <protection/>
    </xf>
    <xf numFmtId="49" fontId="4" fillId="0" borderId="0" xfId="3264" applyNumberFormat="1" applyFont="1" applyFill="1" applyBorder="1" applyAlignment="1">
      <alignment horizontal="left"/>
      <protection/>
    </xf>
    <xf numFmtId="0" fontId="0" fillId="0" borderId="0" xfId="3264" applyFont="1" applyFill="1" applyBorder="1">
      <alignment/>
      <protection/>
    </xf>
    <xf numFmtId="49" fontId="0" fillId="0" borderId="0" xfId="3264" applyNumberFormat="1" applyFont="1" applyFill="1" applyBorder="1" applyAlignment="1">
      <alignment horizontal="left"/>
      <protection/>
    </xf>
    <xf numFmtId="0" fontId="0" fillId="0" borderId="49" xfId="3264" applyFont="1" applyFill="1" applyBorder="1" applyAlignment="1">
      <alignment/>
      <protection/>
    </xf>
    <xf numFmtId="0" fontId="0" fillId="0" borderId="0" xfId="3264" applyFont="1" applyFill="1" applyAlignment="1">
      <alignment/>
      <protection/>
    </xf>
    <xf numFmtId="0" fontId="4" fillId="0" borderId="0" xfId="3264" applyFont="1" applyFill="1" applyBorder="1" applyAlignment="1">
      <alignment wrapText="1"/>
      <protection/>
    </xf>
    <xf numFmtId="37" fontId="0" fillId="0" borderId="0" xfId="3264" applyNumberFormat="1" applyFont="1" applyFill="1" applyBorder="1">
      <alignment/>
      <protection/>
    </xf>
    <xf numFmtId="37" fontId="0" fillId="0" borderId="0" xfId="0" applyNumberFormat="1" applyFont="1" applyBorder="1" applyAlignment="1">
      <alignment vertical="top"/>
    </xf>
    <xf numFmtId="0" fontId="0" fillId="0" borderId="0" xfId="3263" applyFont="1" applyFill="1" applyBorder="1" applyAlignment="1">
      <alignment/>
      <protection/>
    </xf>
    <xf numFmtId="0" fontId="60" fillId="0" borderId="0" xfId="3264" applyFont="1" applyFill="1" applyBorder="1" applyAlignment="1">
      <alignment horizontal="center"/>
      <protection/>
    </xf>
    <xf numFmtId="0" fontId="60" fillId="0" borderId="0" xfId="3264" applyFont="1" applyFill="1" applyBorder="1" applyAlignment="1">
      <alignment horizontal="right"/>
      <protection/>
    </xf>
    <xf numFmtId="37" fontId="0" fillId="0" borderId="0" xfId="3264" applyNumberFormat="1" applyFont="1" applyFill="1">
      <alignment/>
      <protection/>
    </xf>
    <xf numFmtId="0" fontId="4" fillId="0" borderId="49" xfId="3264" applyFont="1" applyFill="1" applyBorder="1">
      <alignment/>
      <protection/>
    </xf>
    <xf numFmtId="166" fontId="4" fillId="0" borderId="0" xfId="2924" applyNumberFormat="1" applyFont="1" applyFill="1" applyAlignment="1">
      <alignment/>
    </xf>
    <xf numFmtId="0" fontId="4" fillId="0" borderId="0" xfId="3264" applyFont="1" applyFill="1">
      <alignment/>
      <protection/>
    </xf>
    <xf numFmtId="49" fontId="0" fillId="0" borderId="2" xfId="3264" applyNumberFormat="1" applyFont="1" applyFill="1" applyBorder="1" applyAlignment="1">
      <alignment horizontal="left"/>
      <protection/>
    </xf>
    <xf numFmtId="49" fontId="0" fillId="0" borderId="0" xfId="3264" applyNumberFormat="1" applyFont="1" applyFill="1" applyAlignment="1">
      <alignment horizontal="right"/>
      <protection/>
    </xf>
    <xf numFmtId="49" fontId="0" fillId="0" borderId="0" xfId="3264" applyNumberFormat="1" applyFont="1" applyFill="1" applyAlignment="1">
      <alignment horizontal="left"/>
      <protection/>
    </xf>
    <xf numFmtId="0" fontId="4" fillId="0" borderId="45" xfId="3269" applyNumberFormat="1" applyFont="1" applyFill="1" applyBorder="1">
      <alignment/>
      <protection/>
    </xf>
    <xf numFmtId="0" fontId="0" fillId="0" borderId="48" xfId="3267" applyBorder="1">
      <alignment/>
      <protection/>
    </xf>
    <xf numFmtId="0" fontId="0" fillId="0" borderId="51" xfId="3267" applyBorder="1">
      <alignment/>
      <protection/>
    </xf>
    <xf numFmtId="0" fontId="0" fillId="0" borderId="0" xfId="3267">
      <alignment/>
      <protection/>
    </xf>
    <xf numFmtId="0" fontId="0" fillId="0" borderId="49" xfId="3267" applyBorder="1">
      <alignment/>
      <protection/>
    </xf>
    <xf numFmtId="0" fontId="0" fillId="0" borderId="0" xfId="3267" applyBorder="1">
      <alignment/>
      <protection/>
    </xf>
    <xf numFmtId="0" fontId="0" fillId="0" borderId="52" xfId="3267" applyBorder="1">
      <alignment/>
      <protection/>
    </xf>
    <xf numFmtId="0" fontId="4" fillId="0" borderId="49" xfId="3267" applyFont="1" applyBorder="1" applyAlignment="1">
      <alignment vertical="center" wrapText="1"/>
      <protection/>
    </xf>
    <xf numFmtId="0" fontId="4" fillId="0" borderId="0" xfId="3267" applyFont="1" applyBorder="1" applyAlignment="1">
      <alignment vertical="center" wrapText="1"/>
      <protection/>
    </xf>
    <xf numFmtId="0" fontId="4" fillId="0" borderId="52" xfId="3267" applyFont="1" applyBorder="1" applyAlignment="1">
      <alignment vertical="center" wrapText="1"/>
      <protection/>
    </xf>
    <xf numFmtId="0" fontId="4" fillId="0" borderId="0" xfId="3267" applyFont="1" applyAlignment="1">
      <alignment vertical="center" wrapText="1"/>
      <protection/>
    </xf>
    <xf numFmtId="0" fontId="0" fillId="0" borderId="0" xfId="3267" applyAlignment="1">
      <alignment horizontal="center" vertical="center" wrapText="1"/>
      <protection/>
    </xf>
    <xf numFmtId="0" fontId="4" fillId="0" borderId="49" xfId="3267" applyFont="1" applyBorder="1" applyAlignment="1">
      <alignment horizontal="right" vertical="center" wrapText="1"/>
      <protection/>
    </xf>
    <xf numFmtId="0" fontId="4" fillId="0" borderId="0" xfId="3267" applyFont="1" applyBorder="1" applyAlignment="1">
      <alignment horizontal="center" vertical="center" wrapText="1"/>
      <protection/>
    </xf>
    <xf numFmtId="0" fontId="4" fillId="0" borderId="0" xfId="3267" applyFont="1" applyBorder="1" applyAlignment="1">
      <alignment horizontal="right" vertical="center" wrapText="1"/>
      <protection/>
    </xf>
    <xf numFmtId="0" fontId="4" fillId="0" borderId="52" xfId="3267" applyFont="1" applyBorder="1" applyAlignment="1">
      <alignment horizontal="right" vertical="center" wrapText="1"/>
      <protection/>
    </xf>
    <xf numFmtId="37" fontId="0" fillId="0" borderId="49" xfId="3267" applyNumberFormat="1" applyBorder="1">
      <alignment/>
      <protection/>
    </xf>
    <xf numFmtId="0" fontId="4" fillId="0" borderId="0" xfId="3266" applyFont="1" applyFill="1" applyBorder="1" applyAlignment="1">
      <alignment horizontal="right" wrapText="1"/>
      <protection/>
    </xf>
    <xf numFmtId="37" fontId="0" fillId="0" borderId="0" xfId="3267" applyNumberFormat="1" applyBorder="1">
      <alignment/>
      <protection/>
    </xf>
    <xf numFmtId="37" fontId="0" fillId="0" borderId="52" xfId="3267" applyNumberFormat="1" applyBorder="1">
      <alignment/>
      <protection/>
    </xf>
    <xf numFmtId="0" fontId="0" fillId="0" borderId="0" xfId="3267" applyFont="1" applyBorder="1">
      <alignment/>
      <protection/>
    </xf>
    <xf numFmtId="37" fontId="0" fillId="0" borderId="49" xfId="3267" applyNumberFormat="1" applyFont="1" applyBorder="1">
      <alignment/>
      <protection/>
    </xf>
    <xf numFmtId="37" fontId="0" fillId="0" borderId="0" xfId="3267" applyNumberFormat="1" applyFont="1" applyBorder="1">
      <alignment/>
      <protection/>
    </xf>
    <xf numFmtId="37" fontId="0" fillId="0" borderId="52" xfId="3267" applyNumberFormat="1" applyFont="1" applyBorder="1">
      <alignment/>
      <protection/>
    </xf>
    <xf numFmtId="0" fontId="0" fillId="0" borderId="0" xfId="3267" applyFont="1">
      <alignment/>
      <protection/>
    </xf>
    <xf numFmtId="0" fontId="0" fillId="0" borderId="0" xfId="3267" applyFont="1" applyFill="1" applyBorder="1">
      <alignment/>
      <protection/>
    </xf>
    <xf numFmtId="0" fontId="4" fillId="0" borderId="0" xfId="3267" applyFont="1" applyFill="1" applyBorder="1">
      <alignment/>
      <protection/>
    </xf>
    <xf numFmtId="37" fontId="32" fillId="0" borderId="13" xfId="3267" applyNumberFormat="1" applyFont="1" applyBorder="1">
      <alignment/>
      <protection/>
    </xf>
    <xf numFmtId="37" fontId="60" fillId="0" borderId="13" xfId="3267" applyNumberFormat="1" applyFont="1" applyBorder="1">
      <alignment/>
      <protection/>
    </xf>
    <xf numFmtId="37" fontId="0" fillId="0" borderId="50" xfId="3267" applyNumberFormat="1" applyFont="1" applyBorder="1">
      <alignment/>
      <protection/>
    </xf>
    <xf numFmtId="0" fontId="4" fillId="0" borderId="2" xfId="3267" applyFont="1" applyFill="1" applyBorder="1">
      <alignment/>
      <protection/>
    </xf>
    <xf numFmtId="0" fontId="0" fillId="0" borderId="2" xfId="3267" applyFont="1" applyBorder="1">
      <alignment/>
      <protection/>
    </xf>
    <xf numFmtId="37" fontId="32" fillId="0" borderId="2" xfId="3267" applyNumberFormat="1" applyFont="1" applyBorder="1">
      <alignment/>
      <protection/>
    </xf>
    <xf numFmtId="37" fontId="0" fillId="0" borderId="2" xfId="3267" applyNumberFormat="1" applyFont="1" applyBorder="1">
      <alignment/>
      <protection/>
    </xf>
    <xf numFmtId="37" fontId="60" fillId="0" borderId="2" xfId="3267" applyNumberFormat="1" applyFont="1" applyBorder="1">
      <alignment/>
      <protection/>
    </xf>
    <xf numFmtId="37" fontId="0" fillId="0" borderId="25" xfId="3267" applyNumberFormat="1" applyFont="1" applyBorder="1">
      <alignment/>
      <protection/>
    </xf>
    <xf numFmtId="37" fontId="0" fillId="0" borderId="0" xfId="3267" applyNumberFormat="1">
      <alignment/>
      <protection/>
    </xf>
    <xf numFmtId="0" fontId="4" fillId="0" borderId="45" xfId="3269" applyNumberFormat="1" applyFont="1" applyBorder="1">
      <alignment/>
      <protection/>
    </xf>
    <xf numFmtId="0" fontId="4" fillId="0" borderId="48" xfId="3269" applyNumberFormat="1" applyFont="1" applyFill="1" applyBorder="1" applyAlignment="1">
      <alignment horizontal="left"/>
      <protection/>
    </xf>
    <xf numFmtId="0" fontId="0" fillId="0" borderId="48" xfId="3269" applyNumberFormat="1" applyFont="1" applyBorder="1">
      <alignment/>
      <protection/>
    </xf>
    <xf numFmtId="0" fontId="0" fillId="0" borderId="51" xfId="3269" applyNumberFormat="1" applyFont="1" applyBorder="1">
      <alignment/>
      <protection/>
    </xf>
    <xf numFmtId="0" fontId="0" fillId="0" borderId="0" xfId="3269" applyNumberFormat="1" applyFont="1">
      <alignment/>
      <protection/>
    </xf>
    <xf numFmtId="0" fontId="0" fillId="0" borderId="49" xfId="3269" applyNumberFormat="1" applyFont="1" applyBorder="1">
      <alignment/>
      <protection/>
    </xf>
    <xf numFmtId="0" fontId="0" fillId="0" borderId="0" xfId="3269" applyNumberFormat="1" applyFont="1" applyBorder="1">
      <alignment/>
      <protection/>
    </xf>
    <xf numFmtId="0" fontId="0" fillId="0" borderId="52" xfId="3269" applyNumberFormat="1" applyFont="1" applyBorder="1">
      <alignment/>
      <protection/>
    </xf>
    <xf numFmtId="0" fontId="4" fillId="0" borderId="0" xfId="3269" applyNumberFormat="1" applyFont="1" applyBorder="1">
      <alignment/>
      <protection/>
    </xf>
    <xf numFmtId="37" fontId="0" fillId="0" borderId="0" xfId="3269" applyNumberFormat="1" applyFont="1" applyBorder="1">
      <alignment/>
      <protection/>
    </xf>
    <xf numFmtId="37" fontId="0" fillId="0" borderId="0" xfId="3269" applyNumberFormat="1" applyFont="1">
      <alignment/>
      <protection/>
    </xf>
    <xf numFmtId="37" fontId="4" fillId="0" borderId="0" xfId="3269" applyNumberFormat="1" applyFont="1" applyBorder="1">
      <alignment/>
      <protection/>
    </xf>
    <xf numFmtId="37" fontId="60" fillId="0" borderId="0" xfId="3269" applyNumberFormat="1" applyFont="1" applyBorder="1">
      <alignment/>
      <protection/>
    </xf>
    <xf numFmtId="0" fontId="0" fillId="0" borderId="0" xfId="3269" applyNumberFormat="1" applyFont="1" applyBorder="1" applyAlignment="1">
      <alignment horizontal="right"/>
      <protection/>
    </xf>
    <xf numFmtId="37" fontId="32" fillId="0" borderId="0" xfId="3269" applyNumberFormat="1" applyFont="1" applyBorder="1">
      <alignment/>
      <protection/>
    </xf>
    <xf numFmtId="0" fontId="4" fillId="0" borderId="0" xfId="0" applyFont="1" applyFill="1" applyBorder="1" applyAlignment="1">
      <alignment horizontal="center" vertical="top" wrapText="1"/>
    </xf>
    <xf numFmtId="37" fontId="0" fillId="0" borderId="15" xfId="0" applyNumberFormat="1" applyFont="1" applyFill="1" applyBorder="1" applyAlignment="1">
      <alignment/>
    </xf>
    <xf numFmtId="0" fontId="0" fillId="0" borderId="50" xfId="3269" applyNumberFormat="1" applyFont="1" applyBorder="1">
      <alignment/>
      <protection/>
    </xf>
    <xf numFmtId="0" fontId="0" fillId="0" borderId="2" xfId="3269" applyNumberFormat="1" applyFont="1" applyBorder="1">
      <alignment/>
      <protection/>
    </xf>
    <xf numFmtId="0" fontId="0" fillId="0" borderId="25" xfId="3269" applyNumberFormat="1" applyFont="1" applyBorder="1">
      <alignment/>
      <protection/>
    </xf>
    <xf numFmtId="0" fontId="4" fillId="0" borderId="48" xfId="3269" applyNumberFormat="1" applyFont="1" applyBorder="1" applyAlignment="1">
      <alignment horizontal="left"/>
      <protection/>
    </xf>
    <xf numFmtId="0" fontId="0" fillId="0" borderId="0" xfId="3269" applyNumberFormat="1" applyFont="1" applyFill="1" applyBorder="1">
      <alignment/>
      <protection/>
    </xf>
    <xf numFmtId="166" fontId="0" fillId="0" borderId="0" xfId="2924" applyNumberFormat="1" applyFont="1" applyAlignment="1">
      <alignment/>
    </xf>
    <xf numFmtId="166" fontId="0" fillId="0" borderId="0" xfId="3269" applyNumberFormat="1" applyFont="1">
      <alignment/>
      <protection/>
    </xf>
    <xf numFmtId="0" fontId="0" fillId="0" borderId="0" xfId="3269" applyNumberFormat="1" applyFont="1" applyBorder="1" applyAlignment="1">
      <alignment horizontal="left" wrapText="1"/>
      <protection/>
    </xf>
    <xf numFmtId="37" fontId="0" fillId="0" borderId="0" xfId="3269" applyNumberFormat="1" applyFont="1" applyFill="1" applyBorder="1">
      <alignment/>
      <protection/>
    </xf>
    <xf numFmtId="37" fontId="0" fillId="0" borderId="2" xfId="3269" applyNumberFormat="1" applyFont="1" applyBorder="1">
      <alignment/>
      <protection/>
    </xf>
    <xf numFmtId="166" fontId="0" fillId="0" borderId="0" xfId="2924" applyNumberFormat="1" applyFont="1" applyBorder="1" applyAlignment="1">
      <alignment/>
    </xf>
    <xf numFmtId="166" fontId="0" fillId="0" borderId="0" xfId="2924" applyNumberFormat="1" applyAlignment="1">
      <alignment/>
    </xf>
    <xf numFmtId="37" fontId="0" fillId="0" borderId="52" xfId="3269" applyNumberFormat="1" applyFont="1" applyBorder="1">
      <alignment/>
      <protection/>
    </xf>
    <xf numFmtId="37" fontId="0" fillId="0" borderId="0" xfId="3269" applyNumberFormat="1" applyFont="1" applyFill="1" applyBorder="1" applyAlignment="1">
      <alignment horizontal="right"/>
      <protection/>
    </xf>
    <xf numFmtId="37" fontId="0" fillId="0" borderId="0" xfId="24" applyNumberFormat="1" applyFont="1" applyFill="1" applyAlignment="1">
      <alignment/>
      <protection/>
    </xf>
    <xf numFmtId="37" fontId="4" fillId="0" borderId="0" xfId="3269" applyNumberFormat="1" applyFont="1" applyFill="1" applyBorder="1">
      <alignment/>
      <protection/>
    </xf>
    <xf numFmtId="37" fontId="60" fillId="0" borderId="0" xfId="3269" applyNumberFormat="1" applyFont="1" applyFill="1" applyBorder="1">
      <alignment/>
      <protection/>
    </xf>
    <xf numFmtId="166" fontId="60" fillId="0" borderId="0" xfId="2924" applyNumberFormat="1" applyFont="1" applyBorder="1" applyAlignment="1">
      <alignment/>
    </xf>
    <xf numFmtId="37" fontId="0" fillId="0" borderId="15" xfId="3269" applyNumberFormat="1" applyFont="1" applyFill="1" applyBorder="1">
      <alignment/>
      <protection/>
    </xf>
    <xf numFmtId="166" fontId="4" fillId="0" borderId="0" xfId="2924" applyNumberFormat="1" applyFont="1" applyBorder="1" applyAlignment="1">
      <alignment/>
    </xf>
    <xf numFmtId="38" fontId="0" fillId="0" borderId="0" xfId="3270" applyNumberFormat="1" applyFont="1" applyFill="1" applyBorder="1" applyAlignment="1">
      <alignment/>
      <protection/>
    </xf>
    <xf numFmtId="43" fontId="0" fillId="0" borderId="0" xfId="2924" applyFont="1" applyAlignment="1">
      <alignment/>
    </xf>
    <xf numFmtId="37" fontId="0" fillId="0" borderId="15" xfId="3269" applyNumberFormat="1" applyFont="1" applyBorder="1">
      <alignment/>
      <protection/>
    </xf>
    <xf numFmtId="37" fontId="0" fillId="0" borderId="0" xfId="24" applyNumberFormat="1" applyFont="1" applyFill="1" applyAlignment="1">
      <alignment horizontal="left"/>
      <protection/>
    </xf>
    <xf numFmtId="37" fontId="0" fillId="0" borderId="0" xfId="0" applyNumberFormat="1" applyFont="1" applyFill="1" applyBorder="1" applyAlignment="1">
      <alignment vertical="top"/>
    </xf>
    <xf numFmtId="49" fontId="0" fillId="0" borderId="45" xfId="3264" applyNumberFormat="1" applyFont="1" applyFill="1" applyBorder="1" applyAlignment="1">
      <alignment horizontal="left"/>
      <protection/>
    </xf>
    <xf numFmtId="49" fontId="0" fillId="0" borderId="49" xfId="3264" applyNumberFormat="1" applyFont="1" applyFill="1" applyBorder="1" applyAlignment="1">
      <alignment horizontal="left"/>
      <protection/>
    </xf>
    <xf numFmtId="0" fontId="4" fillId="0" borderId="49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0" fillId="0" borderId="49" xfId="0" applyFont="1" applyFill="1" applyBorder="1" applyAlignment="1">
      <alignment vertical="top"/>
    </xf>
    <xf numFmtId="0" fontId="4" fillId="0" borderId="49" xfId="0" applyFont="1" applyFill="1" applyBorder="1" applyAlignment="1">
      <alignment vertical="top"/>
    </xf>
    <xf numFmtId="0" fontId="0" fillId="0" borderId="49" xfId="3266" applyFont="1" applyFill="1" applyBorder="1" applyAlignment="1">
      <alignment/>
      <protection/>
    </xf>
    <xf numFmtId="49" fontId="0" fillId="0" borderId="49" xfId="3263" applyNumberFormat="1" applyFont="1" applyFill="1" applyBorder="1" applyAlignment="1">
      <alignment horizontal="left"/>
      <protection/>
    </xf>
    <xf numFmtId="49" fontId="0" fillId="0" borderId="50" xfId="3264" applyNumberFormat="1" applyFont="1" applyFill="1" applyBorder="1" applyAlignment="1">
      <alignment horizontal="right"/>
      <protection/>
    </xf>
    <xf numFmtId="37" fontId="60" fillId="0" borderId="15" xfId="3269" applyNumberFormat="1" applyFont="1" applyBorder="1">
      <alignment/>
      <protection/>
    </xf>
    <xf numFmtId="37" fontId="60" fillId="0" borderId="15" xfId="3269" applyNumberFormat="1" applyFont="1" applyFill="1" applyBorder="1">
      <alignment/>
      <protection/>
    </xf>
    <xf numFmtId="166" fontId="60" fillId="0" borderId="15" xfId="2924" applyNumberFormat="1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49" xfId="0" applyFont="1" applyFill="1" applyBorder="1" applyAlignment="1">
      <alignment vertical="center" wrapText="1"/>
    </xf>
    <xf numFmtId="0" fontId="0" fillId="0" borderId="49" xfId="0" applyFont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166" fontId="0" fillId="0" borderId="0" xfId="0" applyNumberFormat="1" applyFont="1" applyAlignment="1">
      <alignment/>
    </xf>
    <xf numFmtId="193" fontId="4" fillId="0" borderId="0" xfId="0" applyNumberFormat="1" applyFont="1" applyBorder="1" applyAlignment="1">
      <alignment/>
    </xf>
    <xf numFmtId="0" fontId="0" fillId="0" borderId="0" xfId="3269" applyNumberFormat="1" applyFont="1" applyBorder="1" applyAlignment="1">
      <alignment horizontal="left" vertical="center" wrapText="1"/>
      <protection/>
    </xf>
    <xf numFmtId="0" fontId="4" fillId="0" borderId="0" xfId="3265" applyFont="1" applyFill="1" applyBorder="1" applyAlignment="1">
      <alignment horizontal="right" vertical="top" wrapText="1"/>
      <protection/>
    </xf>
    <xf numFmtId="0" fontId="0" fillId="0" borderId="0" xfId="0" applyFill="1" applyBorder="1" applyAlignment="1">
      <alignment/>
    </xf>
    <xf numFmtId="0" fontId="0" fillId="0" borderId="0" xfId="3265" applyAlignment="1">
      <alignment/>
      <protection/>
    </xf>
    <xf numFmtId="37" fontId="0" fillId="0" borderId="0" xfId="3265" applyNumberFormat="1" applyFont="1" applyFill="1" applyBorder="1" applyAlignment="1">
      <alignment/>
      <protection/>
    </xf>
    <xf numFmtId="37" fontId="0" fillId="0" borderId="15" xfId="3265" applyNumberFormat="1" applyFont="1" applyFill="1" applyBorder="1" applyAlignment="1">
      <alignment/>
      <protection/>
    </xf>
    <xf numFmtId="37" fontId="60" fillId="0" borderId="53" xfId="3269" applyNumberFormat="1" applyFont="1" applyBorder="1">
      <alignment/>
      <protection/>
    </xf>
    <xf numFmtId="37" fontId="60" fillId="0" borderId="53" xfId="3269" applyNumberFormat="1" applyFont="1" applyFill="1" applyBorder="1">
      <alignment/>
      <protection/>
    </xf>
    <xf numFmtId="37" fontId="0" fillId="0" borderId="0" xfId="24" applyNumberFormat="1" applyFont="1" applyAlignment="1">
      <alignment/>
      <protection/>
    </xf>
    <xf numFmtId="37" fontId="32" fillId="0" borderId="15" xfId="3269" applyNumberFormat="1" applyFont="1" applyBorder="1">
      <alignment/>
      <protection/>
    </xf>
    <xf numFmtId="37" fontId="0" fillId="0" borderId="0" xfId="24" applyNumberFormat="1" applyFont="1" applyAlignment="1">
      <alignment horizontal="left" wrapText="1"/>
      <protection/>
    </xf>
    <xf numFmtId="37" fontId="4" fillId="0" borderId="0" xfId="24" applyNumberFormat="1" applyFont="1" applyAlignment="1">
      <alignment/>
      <protection/>
    </xf>
    <xf numFmtId="37" fontId="0" fillId="0" borderId="0" xfId="3269" applyNumberFormat="1" applyFont="1" applyAlignment="1">
      <alignment/>
      <protection/>
    </xf>
    <xf numFmtId="37" fontId="0" fillId="0" borderId="0" xfId="3269" applyNumberFormat="1" applyFont="1" applyAlignment="1">
      <alignment horizontal="right"/>
      <protection/>
    </xf>
    <xf numFmtId="0" fontId="0" fillId="0" borderId="0" xfId="3269" applyNumberFormat="1" applyFont="1" applyBorder="1" applyAlignment="1">
      <alignment horizontal="left"/>
      <protection/>
    </xf>
    <xf numFmtId="0" fontId="4" fillId="0" borderId="0" xfId="3269" applyNumberFormat="1" applyFont="1" applyBorder="1" applyAlignment="1">
      <alignment horizontal="left"/>
      <protection/>
    </xf>
    <xf numFmtId="0" fontId="0" fillId="0" borderId="0" xfId="3265" applyFont="1" applyAlignment="1">
      <alignment/>
      <protection/>
    </xf>
    <xf numFmtId="0" fontId="4" fillId="0" borderId="49" xfId="0" applyFont="1" applyFill="1" applyBorder="1" applyAlignment="1">
      <alignment horizontal="center" vertical="center" wrapText="1"/>
    </xf>
    <xf numFmtId="0" fontId="4" fillId="0" borderId="0" xfId="3269" applyNumberFormat="1" applyFont="1" applyFill="1" applyBorder="1" applyAlignment="1">
      <alignment vertical="center" wrapText="1"/>
      <protection/>
    </xf>
    <xf numFmtId="37" fontId="60" fillId="0" borderId="0" xfId="0" applyNumberFormat="1" applyFont="1" applyFill="1" applyBorder="1" applyAlignment="1">
      <alignment vertical="top"/>
    </xf>
    <xf numFmtId="43" fontId="0" fillId="0" borderId="0" xfId="2924" applyAlignment="1">
      <alignment/>
    </xf>
    <xf numFmtId="37" fontId="0" fillId="0" borderId="0" xfId="3267" applyNumberFormat="1" applyFont="1" applyFill="1" applyBorder="1">
      <alignment/>
      <protection/>
    </xf>
    <xf numFmtId="37" fontId="60" fillId="0" borderId="13" xfId="0" applyNumberFormat="1" applyFont="1" applyFill="1" applyBorder="1" applyAlignment="1">
      <alignment/>
    </xf>
    <xf numFmtId="37" fontId="60" fillId="0" borderId="13" xfId="0" applyNumberFormat="1" applyFont="1" applyFill="1" applyBorder="1" applyAlignment="1">
      <alignment vertical="top"/>
    </xf>
    <xf numFmtId="37" fontId="60" fillId="0" borderId="13" xfId="3269" applyNumberFormat="1" applyFont="1" applyBorder="1">
      <alignment/>
      <protection/>
    </xf>
    <xf numFmtId="37" fontId="60" fillId="0" borderId="13" xfId="3269" applyNumberFormat="1" applyFont="1" applyFill="1" applyBorder="1">
      <alignment/>
      <protection/>
    </xf>
    <xf numFmtId="0" fontId="4" fillId="0" borderId="0" xfId="3269" applyNumberFormat="1" applyFont="1" applyBorder="1" applyAlignment="1">
      <alignment horizontal="left" vertical="center" wrapText="1"/>
      <protection/>
    </xf>
    <xf numFmtId="0" fontId="192" fillId="0" borderId="48" xfId="0" applyFont="1" applyFill="1" applyBorder="1" applyAlignment="1">
      <alignment/>
    </xf>
    <xf numFmtId="0" fontId="192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192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right" vertical="top" wrapText="1"/>
    </xf>
    <xf numFmtId="37" fontId="64" fillId="0" borderId="0" xfId="0" applyNumberFormat="1" applyFont="1" applyFill="1" applyBorder="1" applyAlignment="1">
      <alignment horizontal="right" vertical="top" wrapText="1"/>
    </xf>
    <xf numFmtId="37" fontId="193" fillId="0" borderId="0" xfId="0" applyNumberFormat="1" applyFont="1" applyFill="1" applyBorder="1" applyAlignment="1">
      <alignment/>
    </xf>
    <xf numFmtId="37" fontId="64" fillId="0" borderId="0" xfId="0" applyNumberFormat="1" applyFont="1" applyFill="1" applyBorder="1" applyAlignment="1">
      <alignment/>
    </xf>
    <xf numFmtId="37" fontId="192" fillId="0" borderId="0" xfId="0" applyNumberFormat="1" applyFont="1" applyFill="1" applyBorder="1" applyAlignment="1">
      <alignment/>
    </xf>
    <xf numFmtId="37" fontId="104" fillId="0" borderId="0" xfId="0" applyNumberFormat="1" applyFont="1" applyFill="1" applyBorder="1" applyAlignment="1">
      <alignment/>
    </xf>
    <xf numFmtId="0" fontId="64" fillId="0" borderId="2" xfId="0" applyFont="1" applyBorder="1" applyAlignment="1">
      <alignment horizontal="center"/>
    </xf>
    <xf numFmtId="0" fontId="192" fillId="0" borderId="49" xfId="0" applyFont="1" applyBorder="1" applyAlignment="1">
      <alignment/>
    </xf>
    <xf numFmtId="0" fontId="192" fillId="0" borderId="50" xfId="0" applyFont="1" applyBorder="1" applyAlignment="1">
      <alignment/>
    </xf>
    <xf numFmtId="0" fontId="64" fillId="0" borderId="2" xfId="0" applyFont="1" applyBorder="1" applyAlignment="1">
      <alignment/>
    </xf>
    <xf numFmtId="37" fontId="64" fillId="0" borderId="2" xfId="0" applyNumberFormat="1" applyFont="1" applyFill="1" applyBorder="1" applyAlignment="1">
      <alignment/>
    </xf>
    <xf numFmtId="0" fontId="4" fillId="0" borderId="0" xfId="3269" applyNumberFormat="1" applyFont="1" applyBorder="1" applyAlignment="1">
      <alignment horizontal="left" vertical="center"/>
      <protection/>
    </xf>
    <xf numFmtId="37" fontId="0" fillId="0" borderId="0" xfId="3269" applyNumberFormat="1" applyFont="1" applyBorder="1" applyAlignment="1">
      <alignment horizontal="right"/>
      <protection/>
    </xf>
    <xf numFmtId="37" fontId="0" fillId="0" borderId="0" xfId="0" applyNumberFormat="1" applyFont="1" applyFill="1" applyBorder="1" applyAlignment="1">
      <alignment horizontal="right"/>
    </xf>
    <xf numFmtId="37" fontId="32" fillId="0" borderId="0" xfId="0" applyNumberFormat="1" applyFont="1" applyFill="1" applyBorder="1" applyAlignment="1">
      <alignment horizontal="right"/>
    </xf>
    <xf numFmtId="37" fontId="4" fillId="0" borderId="0" xfId="3269" applyNumberFormat="1" applyFont="1" applyBorder="1" applyAlignment="1">
      <alignment horizontal="right"/>
      <protection/>
    </xf>
    <xf numFmtId="37" fontId="60" fillId="0" borderId="13" xfId="0" applyNumberFormat="1" applyFont="1" applyFill="1" applyBorder="1" applyAlignment="1">
      <alignment horizontal="right"/>
    </xf>
    <xf numFmtId="37" fontId="60" fillId="0" borderId="0" xfId="3269" applyNumberFormat="1" applyFont="1" applyBorder="1" applyAlignment="1">
      <alignment horizontal="right"/>
      <protection/>
    </xf>
    <xf numFmtId="37" fontId="32" fillId="0" borderId="0" xfId="3269" applyNumberFormat="1" applyFont="1" applyBorder="1" applyAlignment="1">
      <alignment horizontal="right"/>
      <protection/>
    </xf>
    <xf numFmtId="0" fontId="4" fillId="0" borderId="48" xfId="3269" applyNumberFormat="1" applyFont="1" applyBorder="1">
      <alignment/>
      <protection/>
    </xf>
    <xf numFmtId="0" fontId="4" fillId="0" borderId="0" xfId="3269" applyNumberFormat="1" applyFont="1" applyBorder="1" applyAlignment="1">
      <alignment vertical="center" wrapText="1"/>
      <protection/>
    </xf>
    <xf numFmtId="0" fontId="0" fillId="0" borderId="0" xfId="3270" applyFont="1" applyBorder="1" applyAlignment="1">
      <alignment vertical="center" wrapText="1"/>
      <protection/>
    </xf>
    <xf numFmtId="0" fontId="4" fillId="0" borderId="0" xfId="3269" applyNumberFormat="1" applyFont="1" applyAlignment="1">
      <alignment horizontal="center"/>
      <protection/>
    </xf>
    <xf numFmtId="166" fontId="0" fillId="0" borderId="0" xfId="2924" applyNumberFormat="1" applyFont="1" applyAlignment="1">
      <alignment/>
    </xf>
    <xf numFmtId="43" fontId="0" fillId="0" borderId="0" xfId="3269" applyNumberFormat="1" applyFont="1">
      <alignment/>
      <protection/>
    </xf>
    <xf numFmtId="37" fontId="32" fillId="0" borderId="0" xfId="3269" applyNumberFormat="1" applyFont="1">
      <alignment/>
      <protection/>
    </xf>
    <xf numFmtId="0" fontId="0" fillId="0" borderId="0" xfId="3269" applyNumberFormat="1" applyFont="1" applyFill="1">
      <alignment/>
      <protection/>
    </xf>
    <xf numFmtId="37" fontId="0" fillId="0" borderId="0" xfId="3269" applyNumberFormat="1" applyFont="1" applyFill="1">
      <alignment/>
      <protection/>
    </xf>
    <xf numFmtId="37" fontId="0" fillId="0" borderId="2" xfId="3269" applyNumberFormat="1" applyFont="1" applyFill="1" applyBorder="1">
      <alignment/>
      <protection/>
    </xf>
    <xf numFmtId="9" fontId="0" fillId="0" borderId="49" xfId="3324" applyFont="1" applyBorder="1" applyAlignment="1">
      <alignment/>
    </xf>
    <xf numFmtId="37" fontId="0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66" fontId="0" fillId="0" borderId="49" xfId="3264" applyNumberFormat="1" applyFont="1" applyFill="1" applyBorder="1">
      <alignment/>
      <protection/>
    </xf>
    <xf numFmtId="37" fontId="32" fillId="0" borderId="0" xfId="3267" applyNumberFormat="1" applyFont="1" applyBorder="1">
      <alignment/>
      <protection/>
    </xf>
    <xf numFmtId="37" fontId="60" fillId="0" borderId="0" xfId="3267" applyNumberFormat="1" applyFont="1" applyBorder="1">
      <alignment/>
      <protection/>
    </xf>
    <xf numFmtId="37" fontId="0" fillId="0" borderId="49" xfId="3269" applyNumberFormat="1" applyFont="1" applyBorder="1">
      <alignment/>
      <protection/>
    </xf>
    <xf numFmtId="37" fontId="32" fillId="0" borderId="0" xfId="3269" applyNumberFormat="1" applyFont="1" applyFill="1" applyBorder="1">
      <alignment/>
      <protection/>
    </xf>
    <xf numFmtId="37" fontId="32" fillId="0" borderId="53" xfId="3269" applyNumberFormat="1" applyFont="1" applyBorder="1">
      <alignment/>
      <protection/>
    </xf>
    <xf numFmtId="37" fontId="32" fillId="0" borderId="53" xfId="3269" applyNumberFormat="1" applyFont="1" applyFill="1" applyBorder="1">
      <alignment/>
      <protection/>
    </xf>
    <xf numFmtId="0" fontId="196" fillId="2" borderId="17" xfId="3257" applyFont="1" applyFill="1" applyBorder="1" applyAlignment="1">
      <alignment horizontal="right"/>
      <protection/>
    </xf>
    <xf numFmtId="0" fontId="196" fillId="2" borderId="17" xfId="3257" applyFont="1" applyFill="1" applyBorder="1" applyAlignment="1">
      <alignment horizontal="center"/>
      <protection/>
    </xf>
    <xf numFmtId="0" fontId="196" fillId="2" borderId="17" xfId="3257" applyFont="1" applyFill="1" applyBorder="1">
      <alignment/>
      <protection/>
    </xf>
    <xf numFmtId="0" fontId="199" fillId="2" borderId="15" xfId="3257" applyFont="1" applyFill="1" applyBorder="1">
      <alignment/>
      <protection/>
    </xf>
    <xf numFmtId="14" fontId="197" fillId="2" borderId="15" xfId="3257" applyNumberFormat="1" applyFont="1" applyFill="1" applyBorder="1" applyAlignment="1">
      <alignment horizontal="center"/>
      <protection/>
    </xf>
    <xf numFmtId="0" fontId="196" fillId="2" borderId="0" xfId="3257" applyNumberFormat="1" applyFont="1" applyFill="1" applyBorder="1" applyAlignment="1">
      <alignment horizontal="center"/>
      <protection/>
    </xf>
    <xf numFmtId="0" fontId="197" fillId="2" borderId="15" xfId="3257" applyFont="1" applyFill="1" applyBorder="1">
      <alignment/>
      <protection/>
    </xf>
    <xf numFmtId="0" fontId="196" fillId="2" borderId="0" xfId="3257" applyFont="1" applyFill="1" applyBorder="1" applyAlignment="1">
      <alignment horizontal="center"/>
      <protection/>
    </xf>
    <xf numFmtId="0" fontId="200" fillId="2" borderId="15" xfId="3257" applyFont="1" applyFill="1" applyBorder="1">
      <alignment/>
      <protection/>
    </xf>
    <xf numFmtId="0" fontId="194" fillId="2" borderId="0" xfId="3257" applyFont="1" applyFill="1">
      <alignment/>
      <protection/>
    </xf>
    <xf numFmtId="0" fontId="194" fillId="2" borderId="54" xfId="3257" applyFont="1" applyFill="1" applyBorder="1">
      <alignment/>
      <protection/>
    </xf>
    <xf numFmtId="0" fontId="194" fillId="2" borderId="17" xfId="3257" applyFont="1" applyFill="1" applyBorder="1">
      <alignment/>
      <protection/>
    </xf>
    <xf numFmtId="0" fontId="194" fillId="2" borderId="55" xfId="3257" applyFont="1" applyFill="1" applyBorder="1">
      <alignment/>
      <protection/>
    </xf>
    <xf numFmtId="0" fontId="195" fillId="2" borderId="0" xfId="3257" applyFont="1" applyFill="1">
      <alignment/>
      <protection/>
    </xf>
    <xf numFmtId="0" fontId="196" fillId="2" borderId="1" xfId="3257" applyFont="1" applyFill="1" applyBorder="1">
      <alignment/>
      <protection/>
    </xf>
    <xf numFmtId="0" fontId="197" fillId="2" borderId="0" xfId="3257" applyFont="1" applyFill="1" applyBorder="1">
      <alignment/>
      <protection/>
    </xf>
    <xf numFmtId="0" fontId="196" fillId="2" borderId="0" xfId="3257" applyFont="1" applyFill="1" applyBorder="1">
      <alignment/>
      <protection/>
    </xf>
    <xf numFmtId="0" fontId="198" fillId="2" borderId="15" xfId="3257" applyFont="1" applyFill="1" applyBorder="1">
      <alignment/>
      <protection/>
    </xf>
    <xf numFmtId="0" fontId="196" fillId="2" borderId="15" xfId="3257" applyFont="1" applyFill="1" applyBorder="1" applyAlignment="1">
      <alignment horizontal="right"/>
      <protection/>
    </xf>
    <xf numFmtId="0" fontId="196" fillId="2" borderId="15" xfId="3257" applyFont="1" applyFill="1" applyBorder="1" applyAlignment="1">
      <alignment horizontal="center"/>
      <protection/>
    </xf>
    <xf numFmtId="0" fontId="196" fillId="2" borderId="15" xfId="3257" applyFont="1" applyFill="1" applyBorder="1">
      <alignment/>
      <protection/>
    </xf>
    <xf numFmtId="0" fontId="196" fillId="2" borderId="44" xfId="3257" applyFont="1" applyFill="1" applyBorder="1">
      <alignment/>
      <protection/>
    </xf>
    <xf numFmtId="0" fontId="197" fillId="2" borderId="13" xfId="3257" applyFont="1" applyFill="1" applyBorder="1">
      <alignment/>
      <protection/>
    </xf>
    <xf numFmtId="0" fontId="196" fillId="2" borderId="13" xfId="3257" applyFont="1" applyFill="1" applyBorder="1">
      <alignment/>
      <protection/>
    </xf>
    <xf numFmtId="0" fontId="197" fillId="2" borderId="1" xfId="3257" applyFont="1" applyFill="1" applyBorder="1">
      <alignment/>
      <protection/>
    </xf>
    <xf numFmtId="0" fontId="197" fillId="2" borderId="44" xfId="3257" applyFont="1" applyFill="1" applyBorder="1">
      <alignment/>
      <protection/>
    </xf>
    <xf numFmtId="0" fontId="197" fillId="2" borderId="0" xfId="3257" applyFont="1" applyFill="1">
      <alignment/>
      <protection/>
    </xf>
    <xf numFmtId="0" fontId="202" fillId="2" borderId="0" xfId="3257" applyFont="1" applyFill="1">
      <alignment/>
      <protection/>
    </xf>
    <xf numFmtId="0" fontId="203" fillId="2" borderId="1" xfId="3257" applyFont="1" applyFill="1" applyBorder="1">
      <alignment/>
      <protection/>
    </xf>
    <xf numFmtId="0" fontId="203" fillId="2" borderId="0" xfId="3257" applyFont="1" applyFill="1" applyBorder="1">
      <alignment/>
      <protection/>
    </xf>
    <xf numFmtId="0" fontId="203" fillId="2" borderId="44" xfId="3257" applyFont="1" applyFill="1" applyBorder="1">
      <alignment/>
      <protection/>
    </xf>
    <xf numFmtId="0" fontId="197" fillId="2" borderId="56" xfId="3257" applyFont="1" applyFill="1" applyBorder="1">
      <alignment/>
      <protection/>
    </xf>
    <xf numFmtId="0" fontId="197" fillId="2" borderId="57" xfId="3257" applyFont="1" applyFill="1" applyBorder="1">
      <alignment/>
      <protection/>
    </xf>
    <xf numFmtId="37" fontId="32" fillId="0" borderId="13" xfId="3267" applyNumberFormat="1" applyFont="1" applyBorder="1">
      <alignment/>
      <protection/>
    </xf>
    <xf numFmtId="166" fontId="32" fillId="0" borderId="0" xfId="2924" applyNumberFormat="1" applyFont="1" applyFill="1" applyBorder="1" applyAlignment="1">
      <alignment/>
    </xf>
    <xf numFmtId="43" fontId="0" fillId="0" borderId="49" xfId="3269" applyNumberFormat="1" applyFont="1" applyBorder="1">
      <alignment/>
      <protection/>
    </xf>
    <xf numFmtId="0" fontId="1" fillId="0" borderId="0" xfId="0" applyFont="1" applyAlignment="1">
      <alignment vertical="top"/>
    </xf>
    <xf numFmtId="37" fontId="32" fillId="0" borderId="15" xfId="3269" applyNumberFormat="1" applyFont="1" applyFill="1" applyBorder="1">
      <alignment/>
      <protection/>
    </xf>
    <xf numFmtId="0" fontId="0" fillId="0" borderId="0" xfId="3269" applyNumberFormat="1" applyFont="1" applyBorder="1" quotePrefix="1">
      <alignment/>
      <protection/>
    </xf>
    <xf numFmtId="0" fontId="1" fillId="0" borderId="0" xfId="0" applyFont="1" applyAlignment="1">
      <alignment/>
    </xf>
    <xf numFmtId="37" fontId="0" fillId="0" borderId="0" xfId="3267" applyNumberFormat="1" applyFont="1">
      <alignment/>
      <protection/>
    </xf>
    <xf numFmtId="10" fontId="0" fillId="0" borderId="0" xfId="3324" applyNumberFormat="1" applyFont="1" applyAlignment="1">
      <alignment/>
    </xf>
    <xf numFmtId="4" fontId="1" fillId="0" borderId="0" xfId="0" applyNumberFormat="1" applyFont="1" applyAlignment="1">
      <alignment vertical="top"/>
    </xf>
    <xf numFmtId="37" fontId="0" fillId="0" borderId="53" xfId="3269" applyNumberFormat="1" applyFont="1" applyBorder="1">
      <alignment/>
      <protection/>
    </xf>
    <xf numFmtId="166" fontId="60" fillId="0" borderId="15" xfId="2924" applyNumberFormat="1" applyFont="1" applyFill="1" applyBorder="1" applyAlignment="1">
      <alignment/>
    </xf>
    <xf numFmtId="0" fontId="4" fillId="0" borderId="45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left" vertical="center" wrapText="1"/>
    </xf>
    <xf numFmtId="37" fontId="4" fillId="0" borderId="52" xfId="0" applyNumberFormat="1" applyFont="1" applyFill="1" applyBorder="1" applyAlignment="1">
      <alignment horizontal="right" vertical="top" wrapText="1"/>
    </xf>
    <xf numFmtId="37" fontId="60" fillId="0" borderId="52" xfId="0" applyNumberFormat="1" applyFont="1" applyFill="1" applyBorder="1" applyAlignment="1">
      <alignment/>
    </xf>
    <xf numFmtId="37" fontId="0" fillId="0" borderId="52" xfId="0" applyNumberFormat="1" applyFont="1" applyFill="1" applyBorder="1" applyAlignment="1">
      <alignment/>
    </xf>
    <xf numFmtId="37" fontId="32" fillId="0" borderId="52" xfId="0" applyNumberFormat="1" applyFont="1" applyFill="1" applyBorder="1" applyAlignment="1">
      <alignment/>
    </xf>
    <xf numFmtId="37" fontId="4" fillId="0" borderId="52" xfId="0" applyNumberFormat="1" applyFont="1" applyFill="1" applyBorder="1" applyAlignment="1">
      <alignment/>
    </xf>
    <xf numFmtId="37" fontId="60" fillId="0" borderId="58" xfId="0" applyNumberFormat="1" applyFont="1" applyFill="1" applyBorder="1" applyAlignment="1">
      <alignment/>
    </xf>
    <xf numFmtId="37" fontId="0" fillId="0" borderId="25" xfId="0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 vertical="center" wrapText="1"/>
    </xf>
    <xf numFmtId="0" fontId="0" fillId="0" borderId="51" xfId="3264" applyFont="1" applyFill="1" applyBorder="1">
      <alignment/>
      <protection/>
    </xf>
    <xf numFmtId="0" fontId="4" fillId="0" borderId="52" xfId="3264" applyFont="1" applyFill="1" applyBorder="1" applyAlignment="1">
      <alignment wrapText="1"/>
      <protection/>
    </xf>
    <xf numFmtId="37" fontId="0" fillId="0" borderId="52" xfId="3264" applyNumberFormat="1" applyFont="1" applyFill="1" applyBorder="1">
      <alignment/>
      <protection/>
    </xf>
    <xf numFmtId="37" fontId="0" fillId="0" borderId="52" xfId="0" applyNumberFormat="1" applyFont="1" applyFill="1" applyBorder="1" applyAlignment="1">
      <alignment vertical="top"/>
    </xf>
    <xf numFmtId="37" fontId="0" fillId="0" borderId="52" xfId="0" applyNumberFormat="1" applyFont="1" applyBorder="1" applyAlignment="1">
      <alignment vertical="top"/>
    </xf>
    <xf numFmtId="37" fontId="60" fillId="0" borderId="52" xfId="0" applyNumberFormat="1" applyFont="1" applyFill="1" applyBorder="1" applyAlignment="1">
      <alignment vertical="top"/>
    </xf>
    <xf numFmtId="37" fontId="60" fillId="0" borderId="58" xfId="0" applyNumberFormat="1" applyFont="1" applyFill="1" applyBorder="1" applyAlignment="1">
      <alignment vertical="top"/>
    </xf>
    <xf numFmtId="0" fontId="0" fillId="0" borderId="50" xfId="3264" applyFont="1" applyFill="1" applyBorder="1">
      <alignment/>
      <protection/>
    </xf>
    <xf numFmtId="0" fontId="0" fillId="0" borderId="52" xfId="3264" applyFont="1" applyFill="1" applyBorder="1">
      <alignment/>
      <protection/>
    </xf>
    <xf numFmtId="0" fontId="0" fillId="0" borderId="2" xfId="3264" applyFont="1" applyFill="1" applyBorder="1">
      <alignment/>
      <protection/>
    </xf>
    <xf numFmtId="0" fontId="0" fillId="0" borderId="25" xfId="3264" applyFont="1" applyFill="1" applyBorder="1">
      <alignment/>
      <protection/>
    </xf>
    <xf numFmtId="14" fontId="197" fillId="2" borderId="0" xfId="3257" applyNumberFormat="1" applyFont="1" applyFill="1" applyBorder="1" applyAlignment="1">
      <alignment horizontal="center"/>
      <protection/>
    </xf>
    <xf numFmtId="14" fontId="197" fillId="2" borderId="0" xfId="3257" applyNumberFormat="1" applyFont="1" applyFill="1" applyBorder="1" applyAlignment="1">
      <alignment horizontal="center"/>
      <protection/>
    </xf>
    <xf numFmtId="0" fontId="197" fillId="2" borderId="15" xfId="3257" applyFont="1" applyFill="1" applyBorder="1" applyAlignment="1">
      <alignment horizontal="center"/>
      <protection/>
    </xf>
    <xf numFmtId="0" fontId="197" fillId="2" borderId="13" xfId="3257" applyFont="1" applyFill="1" applyBorder="1" applyAlignment="1">
      <alignment horizontal="center"/>
      <protection/>
    </xf>
    <xf numFmtId="0" fontId="201" fillId="2" borderId="1" xfId="3257" applyFont="1" applyFill="1" applyBorder="1" applyAlignment="1">
      <alignment horizontal="center"/>
      <protection/>
    </xf>
    <xf numFmtId="0" fontId="201" fillId="2" borderId="0" xfId="3257" applyFont="1" applyFill="1" applyBorder="1" applyAlignment="1">
      <alignment horizontal="center"/>
      <protection/>
    </xf>
    <xf numFmtId="0" fontId="201" fillId="2" borderId="44" xfId="3257" applyFont="1" applyFill="1" applyBorder="1" applyAlignment="1">
      <alignment horizontal="center"/>
      <protection/>
    </xf>
    <xf numFmtId="0" fontId="197" fillId="2" borderId="0" xfId="3257" applyFont="1" applyFill="1" applyBorder="1" applyAlignment="1">
      <alignment horizontal="center"/>
      <protection/>
    </xf>
    <xf numFmtId="0" fontId="4" fillId="0" borderId="51" xfId="0" applyFont="1" applyFill="1" applyBorder="1" applyAlignment="1">
      <alignment horizontal="right" vertical="top" wrapText="1"/>
    </xf>
    <xf numFmtId="0" fontId="4" fillId="0" borderId="52" xfId="0" applyFont="1" applyFill="1" applyBorder="1" applyAlignment="1">
      <alignment horizontal="right" vertical="top" wrapText="1"/>
    </xf>
    <xf numFmtId="0" fontId="4" fillId="0" borderId="4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4" fillId="0" borderId="0" xfId="3269" applyNumberFormat="1" applyFont="1" applyFill="1" applyBorder="1" applyAlignment="1">
      <alignment horizontal="right" vertical="top" wrapText="1"/>
      <protection/>
    </xf>
    <xf numFmtId="0" fontId="4" fillId="0" borderId="0" xfId="3269" applyNumberFormat="1" applyFont="1" applyFill="1" applyBorder="1" applyAlignment="1">
      <alignment horizontal="right" vertical="center" wrapText="1"/>
      <protection/>
    </xf>
    <xf numFmtId="0" fontId="0" fillId="0" borderId="0" xfId="3268" applyFont="1" applyFill="1" applyBorder="1" applyAlignment="1">
      <alignment horizontal="right" vertical="center" wrapText="1"/>
      <protection/>
    </xf>
    <xf numFmtId="0" fontId="4" fillId="0" borderId="0" xfId="3269" applyNumberFormat="1" applyFont="1" applyBorder="1" applyAlignment="1">
      <alignment horizontal="left" vertical="center"/>
      <protection/>
    </xf>
    <xf numFmtId="0" fontId="0" fillId="0" borderId="0" xfId="3432" applyFont="1" applyFill="1" applyBorder="1" applyAlignment="1">
      <alignment horizontal="right" vertical="top" wrapText="1"/>
      <protection/>
    </xf>
    <xf numFmtId="0" fontId="0" fillId="0" borderId="0" xfId="3268" applyFont="1" applyBorder="1" applyAlignment="1">
      <alignment horizontal="right" vertical="center" wrapText="1"/>
      <protection/>
    </xf>
    <xf numFmtId="0" fontId="0" fillId="0" borderId="0" xfId="3269" applyNumberFormat="1" applyFont="1" applyBorder="1" applyAlignment="1">
      <alignment horizontal="center" wrapText="1"/>
      <protection/>
    </xf>
    <xf numFmtId="0" fontId="0" fillId="0" borderId="0" xfId="3269" applyNumberFormat="1" applyFont="1" applyBorder="1" applyAlignment="1">
      <alignment horizontal="left" wrapText="1"/>
      <protection/>
    </xf>
    <xf numFmtId="0" fontId="4" fillId="0" borderId="0" xfId="3269" applyNumberFormat="1" applyFont="1" applyBorder="1" applyAlignment="1">
      <alignment horizontal="center" vertical="center" wrapText="1"/>
      <protection/>
    </xf>
    <xf numFmtId="0" fontId="0" fillId="0" borderId="0" xfId="3269" applyNumberFormat="1" applyFont="1" applyBorder="1" applyAlignment="1">
      <alignment horizontal="left" vertical="center" wrapText="1"/>
      <protection/>
    </xf>
    <xf numFmtId="0" fontId="4" fillId="0" borderId="0" xfId="3265" applyFont="1" applyFill="1" applyBorder="1" applyAlignment="1">
      <alignment horizontal="right" vertical="top" wrapText="1"/>
      <protection/>
    </xf>
    <xf numFmtId="37" fontId="0" fillId="0" borderId="0" xfId="24" applyNumberFormat="1" applyFont="1" applyAlignment="1">
      <alignment horizontal="left" vertical="center" wrapText="1"/>
      <protection/>
    </xf>
  </cellXfs>
  <cellStyles count="345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RowLevel_4" xfId="9"/>
    <cellStyle name="-" xfId="15"/>
    <cellStyle name="&#10;bidires=100&#13;" xfId="16"/>
    <cellStyle name="&#10;shell=progma" xfId="17"/>
    <cellStyle name="#.00wlleft" xfId="18"/>
    <cellStyle name="#wlleft" xfId="19"/>
    <cellStyle name="$#.00wlleft" xfId="20"/>
    <cellStyle name="$0.0;($0.0)" xfId="21"/>
    <cellStyle name="$0.00;($0.00)" xfId="22"/>
    <cellStyle name="$0wlleft" xfId="23"/>
    <cellStyle name="%" xfId="24"/>
    <cellStyle name="% - total" xfId="25"/>
    <cellStyle name="%_2009 adjustments" xfId="26"/>
    <cellStyle name="%_Accruals" xfId="27"/>
    <cellStyle name="%_Accruals_1" xfId="28"/>
    <cellStyle name="%_Accruals_2" xfId="29"/>
    <cellStyle name="%_ACCRUALS_Oct 2009" xfId="30"/>
    <cellStyle name="%_August 08_accruals" xfId="31"/>
    <cellStyle name="%_Belgacom" xfId="32"/>
    <cellStyle name="%_Betas and WACC" xfId="33"/>
    <cellStyle name="%_Betas and WACC_Entities" xfId="34"/>
    <cellStyle name="%_Betas and WACC_Workings - main 1B" xfId="35"/>
    <cellStyle name="%_Book1" xfId="36"/>
    <cellStyle name="%_BT" xfId="37"/>
    <cellStyle name="%_C&amp;W" xfId="38"/>
    <cellStyle name="%_CF" xfId="39"/>
    <cellStyle name="%_Current" xfId="40"/>
    <cellStyle name="%_DATA (AH)" xfId="41"/>
    <cellStyle name="%_DATA (AH)_Entities" xfId="42"/>
    <cellStyle name="%_DATA (AH)_Workings - main 1B" xfId="43"/>
    <cellStyle name="%_Debtors" xfId="44"/>
    <cellStyle name="%_Entities" xfId="45"/>
    <cellStyle name="%_EUROPE icon waterfall" xfId="46"/>
    <cellStyle name="%_February 09_accruals" xfId="47"/>
    <cellStyle name="%_GROUP horizontal IS (stat)" xfId="48"/>
    <cellStyle name="%_Horizontal" xfId="49"/>
    <cellStyle name="%_Hyperion" xfId="50"/>
    <cellStyle name="%_LRP Horizontal income statement and KPIs" xfId="51"/>
    <cellStyle name="%_LRP revenue stimulation in Europe (EV) v2" xfId="52"/>
    <cellStyle name="%_Mobile plus revenue_EV_211106 V2- DRAFT (HC)" xfId="53"/>
    <cellStyle name="%_Mobile plus revenue_EV_211106 V2- DRAFT (HC)_Entities" xfId="54"/>
    <cellStyle name="%_Mobile plus revenue_EV_211106 V2- DRAFT (HC)_Workings - main 1B" xfId="55"/>
    <cellStyle name="%_Mobile plus revenue_EV_281106_POST REVIEW OUTPUT_(KH update)" xfId="56"/>
    <cellStyle name="%_Mobile plus revenue_EV_281106_POST REVIEW OUTPUT_(KH update)_Entities" xfId="57"/>
    <cellStyle name="%_Mobile plus revenue_EV_281106_POST REVIEW OUTPUT_(KH update)_Workings - main 1B" xfId="58"/>
    <cellStyle name="%_OG_Inter_Alb" xfId="59"/>
    <cellStyle name="%_Opex Analyses" xfId="60"/>
    <cellStyle name="%_PL" xfId="61"/>
    <cellStyle name="%_September 08_accruals" xfId="62"/>
    <cellStyle name="%_Sheet1" xfId="63"/>
    <cellStyle name="%_Sheet1_1" xfId="64"/>
    <cellStyle name="%_Sheet1_CF" xfId="65"/>
    <cellStyle name="%_Traffic distribution" xfId="66"/>
    <cellStyle name="%_VFGR" xfId="67"/>
    <cellStyle name="%_Workings - main 1B" xfId="68"/>
    <cellStyle name="&amp;Eingabe" xfId="69"/>
    <cellStyle name="&amp;Gesperrt" xfId="70"/>
    <cellStyle name="&amp;Kombi" xfId="71"/>
    <cellStyle name="(0%) &quot; - &quot;" xfId="72"/>
    <cellStyle name="(0,000) &quot; - &quot;" xfId="73"/>
    <cellStyle name="******************************************" xfId="74"/>
    <cellStyle name=";;;" xfId="75"/>
    <cellStyle name="?? [0.00]_PL&amp;BS" xfId="76"/>
    <cellStyle name="?? [0]_??" xfId="77"/>
    <cellStyle name="???" xfId="78"/>
    <cellStyle name="???? [0.00]_CAW17_Japan Financial Model_v9 Consolidated Asia Adjusted" xfId="79"/>
    <cellStyle name="?????? [0]_SWISS" xfId="80"/>
    <cellStyle name="???????_Budget_2001" xfId="81"/>
    <cellStyle name="??????_SWISS" xfId="82"/>
    <cellStyle name="?????_QTBLNEW" xfId="83"/>
    <cellStyle name="????_CAW17_Japan Financial Model_v9 Consolidated Asia Adjusted" xfId="84"/>
    <cellStyle name="???[0]_11 version c&amp;wrevenue-ctt3" xfId="85"/>
    <cellStyle name="???_11 version c&amp;wrevenue-ctt3" xfId="86"/>
    <cellStyle name="??_?.????" xfId="87"/>
    <cellStyle name="_%(SignOnly)" xfId="88"/>
    <cellStyle name="_%(SignOnly)_GermanyHo" xfId="89"/>
    <cellStyle name="_%(SignOnly)_GermanyHo_Entities" xfId="90"/>
    <cellStyle name="_%(SignOnly)_GermanyHo_Workings - main 1B" xfId="91"/>
    <cellStyle name="_%(SignOnly)_LRP05-6 valuation_030206 - 10-yr" xfId="92"/>
    <cellStyle name="_%(SignOnly)_LRP05-6 valuation_030206 - 10-yr_Entities" xfId="93"/>
    <cellStyle name="_%(SignOnly)_LRP05-6 valuation_030206 - 10-yr_Workings - main 1B" xfId="94"/>
    <cellStyle name="_%(SignSpaceOnly)" xfId="95"/>
    <cellStyle name="_%(SignSpaceOnly)_GermanyHo" xfId="96"/>
    <cellStyle name="_%(SignSpaceOnly)_GermanyHo_Entities" xfId="97"/>
    <cellStyle name="_%(SignSpaceOnly)_GermanyHo_Workings - main 1B" xfId="98"/>
    <cellStyle name="_%(SignSpaceOnly)_LRP05-6 valuation_030206 - 10-yr" xfId="99"/>
    <cellStyle name="_%(SignSpaceOnly)_LRP05-6 valuation_030206 - 10-yr_Entities" xfId="100"/>
    <cellStyle name="_%(SignSpaceOnly)_LRP05-6 valuation_030206 - 10-yr_Workings - main 1B" xfId="101"/>
    <cellStyle name="_050125 Operational model" xfId="102"/>
    <cellStyle name="_050301 Camel operational model V1" xfId="103"/>
    <cellStyle name="_050816 Cheetah-multiple analysis at various prices" xfId="104"/>
    <cellStyle name="_050818 Cheetah operational model v.2" xfId="105"/>
    <cellStyle name="_110225" xfId="106"/>
    <cellStyle name="_2+10 CEO Country review template v1" xfId="107"/>
    <cellStyle name="_2110458L.xls Chart 1" xfId="108"/>
    <cellStyle name="_2120587L.xls Chart 1" xfId="109"/>
    <cellStyle name="_2120587L.xls Chart 1-1" xfId="110"/>
    <cellStyle name="_2120587L.xls Chart 1-2" xfId="111"/>
    <cellStyle name="_2120587L.xls Chart 1-3" xfId="112"/>
    <cellStyle name="_2120587L.xls Chart 2" xfId="113"/>
    <cellStyle name="_2120587L.xls Chart 2-1" xfId="114"/>
    <cellStyle name="_3010065L" xfId="115"/>
    <cellStyle name="_3070172AL" xfId="116"/>
    <cellStyle name="_3070172L" xfId="117"/>
    <cellStyle name="_3080054l" xfId="118"/>
    <cellStyle name="_3100028L" xfId="119"/>
    <cellStyle name="_3110205l" xfId="120"/>
    <cellStyle name="_Accruals" xfId="121"/>
    <cellStyle name="_Alt5" xfId="122"/>
    <cellStyle name="_Alt5_3090107L" xfId="123"/>
    <cellStyle name="_Alt5_3090107L_2+10 CEO Country review template v1" xfId="124"/>
    <cellStyle name="_Alt5_3090107L_DB 1b Summary" xfId="125"/>
    <cellStyle name="_Alt5_3090107L_Exec Summ Template with retrieve" xfId="126"/>
    <cellStyle name="_Alt5_3090107L_Exec Summ Template with retrieve NEW" xfId="127"/>
    <cellStyle name="_Alt5_3090107L_GermanyHo" xfId="128"/>
    <cellStyle name="_Alt5_3090107L_LRP05-6 valuation_030206 - 10-yr" xfId="129"/>
    <cellStyle name="_Alt5_3090107L_Summary P&amp;L" xfId="130"/>
    <cellStyle name="_Alt5_Book1" xfId="131"/>
    <cellStyle name="_Alt5_Book1_2+10 CEO Country review template v1" xfId="132"/>
    <cellStyle name="_Alt5_Book1_DB 1b Summary" xfId="133"/>
    <cellStyle name="_Alt5_Book1_Exec Summ Template with retrieve" xfId="134"/>
    <cellStyle name="_Alt5_Book1_Exec Summ Template with retrieve NEW" xfId="135"/>
    <cellStyle name="_Alt5_Book1_GermanyHo" xfId="136"/>
    <cellStyle name="_Alt5_Book1_LRP05-6 valuation_030206 - 10-yr" xfId="137"/>
    <cellStyle name="_Alt5_Book1_Summary P&amp;L" xfId="138"/>
    <cellStyle name="_Alt5_Entities" xfId="139"/>
    <cellStyle name="_Alt5_Workings - main 1B" xfId="140"/>
    <cellStyle name="_Assumption update Sept 2005 v1" xfId="141"/>
    <cellStyle name="_Book1" xfId="142"/>
    <cellStyle name="_Book3" xfId="143"/>
    <cellStyle name="_Book31" xfId="144"/>
    <cellStyle name="_BP vs Mgt1" xfId="145"/>
    <cellStyle name="_BT" xfId="146"/>
    <cellStyle name="_Calculation v2" xfId="147"/>
    <cellStyle name="_CF" xfId="148"/>
    <cellStyle name="_Column1" xfId="149"/>
    <cellStyle name="_Column1_2+10 CEO Country review template v1" xfId="150"/>
    <cellStyle name="_Column1_Appendix 1b 3yr review metrics " xfId="151"/>
    <cellStyle name="_Column1_CF" xfId="152"/>
    <cellStyle name="_Column1_Cost savings" xfId="153"/>
    <cellStyle name="_Column1_DATA (AH)" xfId="154"/>
    <cellStyle name="_Column1_DB 1b Summary" xfId="155"/>
    <cellStyle name="_Column1_EUROPE icon waterfall" xfId="156"/>
    <cellStyle name="_Column1_Exec Summ Template with retrieve" xfId="157"/>
    <cellStyle name="_Column1_Exec Summ Template with retrieve NEW" xfId="158"/>
    <cellStyle name="_Column1_GROUP horizontal IS (stat)" xfId="159"/>
    <cellStyle name="_Column1_HC" xfId="160"/>
    <cellStyle name="_Column1_Horizontal" xfId="161"/>
    <cellStyle name="_Column1_Hyperion" xfId="162"/>
    <cellStyle name="_Column1_IMP report - Avg 3G penetration of customer base" xfId="163"/>
    <cellStyle name="_Column1_Intercompany Expenses" xfId="164"/>
    <cellStyle name="_Column1_J_3 Year Performance_Roaming, Visitor - MVNO" xfId="165"/>
    <cellStyle name="_Column1_Long range outlook" xfId="166"/>
    <cellStyle name="_Column1_LRP Horizontal income statement and KPIs" xfId="167"/>
    <cellStyle name="_Column1_LRP revenue stimulation in Europe (EV) v2" xfId="168"/>
    <cellStyle name="_Column1_Mobile + vs SR" xfId="169"/>
    <cellStyle name="_Column1_Mobile plus revenue_EV_211106 V2- DRAFT (HC)" xfId="170"/>
    <cellStyle name="_Column1_Mobile plus revenue_EV_281106_POST REVIEW OUTPUT_(KH update)" xfId="171"/>
    <cellStyle name="_Column1_PL" xfId="172"/>
    <cellStyle name="_Column1_Service revenue for Ed 24NOV06" xfId="173"/>
    <cellStyle name="_Column1_Sheet1" xfId="174"/>
    <cellStyle name="_Column1_Sheet1_1" xfId="175"/>
    <cellStyle name="_Column1_Summary P&amp;L" xfId="176"/>
    <cellStyle name="_Column1_VZW HC LRP05-6 valuation" xfId="177"/>
    <cellStyle name="_Column2" xfId="178"/>
    <cellStyle name="_Column2_2+10 CEO Country review template v1" xfId="179"/>
    <cellStyle name="_Column2_Appendix 1b 3yr review metrics " xfId="180"/>
    <cellStyle name="_Column2_CF" xfId="181"/>
    <cellStyle name="_Column2_CF_Opex accruals" xfId="182"/>
    <cellStyle name="_Column2_CF_Sheet1" xfId="183"/>
    <cellStyle name="_Column2_CF_Validation accruals" xfId="184"/>
    <cellStyle name="_Column2_Cost savings" xfId="185"/>
    <cellStyle name="_Column2_DATA (AH)" xfId="186"/>
    <cellStyle name="_Column2_DATA (AH)_Opex accruals" xfId="187"/>
    <cellStyle name="_Column2_DATA (AH)_Sheet1" xfId="188"/>
    <cellStyle name="_Column2_DATA (AH)_Validation accruals" xfId="189"/>
    <cellStyle name="_Column2_DB 1b Summary" xfId="190"/>
    <cellStyle name="_Column2_DB 1b Summary_Opex accruals" xfId="191"/>
    <cellStyle name="_Column2_DB 1b Summary_Sheet1" xfId="192"/>
    <cellStyle name="_Column2_DB 1b Summary_Validation accruals" xfId="193"/>
    <cellStyle name="_Column2_EUROPE icon waterfall" xfId="194"/>
    <cellStyle name="_Column2_Exec Summ Template with retrieve" xfId="195"/>
    <cellStyle name="_Column2_Exec Summ Template with retrieve NEW" xfId="196"/>
    <cellStyle name="_Column2_Exec Summ Template with retrieve NEW_Opex accruals" xfId="197"/>
    <cellStyle name="_Column2_Exec Summ Template with retrieve NEW_Sheet1" xfId="198"/>
    <cellStyle name="_Column2_Exec Summ Template with retrieve NEW_Validation accruals" xfId="199"/>
    <cellStyle name="_Column2_Exec Summ Template with retrieve_Opex accruals" xfId="200"/>
    <cellStyle name="_Column2_Exec Summ Template with retrieve_Sheet1" xfId="201"/>
    <cellStyle name="_Column2_Exec Summ Template with retrieve_Validation accruals" xfId="202"/>
    <cellStyle name="_Column2_GROUP horizontal IS (stat)" xfId="203"/>
    <cellStyle name="_Column2_HC" xfId="204"/>
    <cellStyle name="_Column2_Horizontal" xfId="205"/>
    <cellStyle name="_Column2_Hyperion" xfId="206"/>
    <cellStyle name="_Column2_Hyperion_Opex accruals" xfId="207"/>
    <cellStyle name="_Column2_Hyperion_Sheet1" xfId="208"/>
    <cellStyle name="_Column2_Hyperion_Validation accruals" xfId="209"/>
    <cellStyle name="_Column2_IMP report - Avg 3G penetration of customer base" xfId="210"/>
    <cellStyle name="_Column2_IMP report - Avg 3G penetration of customer base_Accruals" xfId="211"/>
    <cellStyle name="_Column2_IMP report - Avg 3G penetration of customer base_Opex accruals" xfId="212"/>
    <cellStyle name="_Column2_IMP report - Avg 3G penetration of customer base_Sheet1" xfId="213"/>
    <cellStyle name="_Column2_IMP report - Avg 3G penetration of customer base_Validation accruals" xfId="214"/>
    <cellStyle name="_Column2_Intercompany Expenses" xfId="215"/>
    <cellStyle name="_Column2_J_3 Year Performance_Roaming, Visitor - MVNO" xfId="216"/>
    <cellStyle name="_Column2_Long range outlook" xfId="217"/>
    <cellStyle name="_Column2_LRP Horizontal income statement and KPIs" xfId="218"/>
    <cellStyle name="_Column2_LRP revenue stimulation in Europe (EV) v2" xfId="219"/>
    <cellStyle name="_Column2_Mobile + vs SR" xfId="220"/>
    <cellStyle name="_Column2_Mobile plus revenue_EV_211106 V2- DRAFT (HC)" xfId="221"/>
    <cellStyle name="_Column2_Mobile plus revenue_EV_211106 V2- DRAFT (HC)_Opex accruals" xfId="222"/>
    <cellStyle name="_Column2_Mobile plus revenue_EV_211106 V2- DRAFT (HC)_Sheet1" xfId="223"/>
    <cellStyle name="_Column2_Mobile plus revenue_EV_211106 V2- DRAFT (HC)_Validation accruals" xfId="224"/>
    <cellStyle name="_Column2_Mobile plus revenue_EV_281106_POST REVIEW OUTPUT_(KH update)" xfId="225"/>
    <cellStyle name="_Column2_Mobile plus revenue_EV_281106_POST REVIEW OUTPUT_(KH update)_Opex accruals" xfId="226"/>
    <cellStyle name="_Column2_Mobile plus revenue_EV_281106_POST REVIEW OUTPUT_(KH update)_Sheet1" xfId="227"/>
    <cellStyle name="_Column2_Mobile plus revenue_EV_281106_POST REVIEW OUTPUT_(KH update)_Validation accruals" xfId="228"/>
    <cellStyle name="_Column2_PL" xfId="229"/>
    <cellStyle name="_Column2_PL_Opex accruals" xfId="230"/>
    <cellStyle name="_Column2_PL_Sheet1" xfId="231"/>
    <cellStyle name="_Column2_PL_Validation accruals" xfId="232"/>
    <cellStyle name="_Column2_Service revenue for Ed 24NOV06" xfId="233"/>
    <cellStyle name="_Column2_Sheet1" xfId="234"/>
    <cellStyle name="_Column2_Sheet1_1" xfId="235"/>
    <cellStyle name="_Column2_Sheet1_Opex accruals" xfId="236"/>
    <cellStyle name="_Column2_Sheet1_Sheet1" xfId="237"/>
    <cellStyle name="_Column2_Sheet1_Validation accruals" xfId="238"/>
    <cellStyle name="_Column2_Summary P&amp;L" xfId="239"/>
    <cellStyle name="_Column2_Summary P&amp;L_Opex accruals" xfId="240"/>
    <cellStyle name="_Column2_Summary P&amp;L_Sheet1" xfId="241"/>
    <cellStyle name="_Column2_Summary P&amp;L_Validation accruals" xfId="242"/>
    <cellStyle name="_Column2_VZW HC LRP05-6 valuation" xfId="243"/>
    <cellStyle name="_Column2_VZW HC LRP05-6 valuation_Opex accruals" xfId="244"/>
    <cellStyle name="_Column2_VZW HC LRP05-6 valuation_Sheet1" xfId="245"/>
    <cellStyle name="_Column2_VZW HC LRP05-6 valuation_Validation accruals" xfId="246"/>
    <cellStyle name="_Column3" xfId="247"/>
    <cellStyle name="_Column3_2+10 CEO Country review template v1" xfId="248"/>
    <cellStyle name="_Column3_Appendix 1b 3yr review metrics " xfId="249"/>
    <cellStyle name="_Column3_CF" xfId="250"/>
    <cellStyle name="_Column3_CF_Opex accruals" xfId="251"/>
    <cellStyle name="_Column3_CF_Sheet1" xfId="252"/>
    <cellStyle name="_Column3_CF_Validation accruals" xfId="253"/>
    <cellStyle name="_Column3_Cost savings" xfId="254"/>
    <cellStyle name="_Column3_DATA (AH)" xfId="255"/>
    <cellStyle name="_Column3_DATA (AH)_Opex accruals" xfId="256"/>
    <cellStyle name="_Column3_DATA (AH)_Sheet1" xfId="257"/>
    <cellStyle name="_Column3_DATA (AH)_Validation accruals" xfId="258"/>
    <cellStyle name="_Column3_DB 1b Summary" xfId="259"/>
    <cellStyle name="_Column3_DB 1b Summary_Opex accruals" xfId="260"/>
    <cellStyle name="_Column3_DB 1b Summary_Sheet1" xfId="261"/>
    <cellStyle name="_Column3_DB 1b Summary_Validation accruals" xfId="262"/>
    <cellStyle name="_Column3_EUROPE icon waterfall" xfId="263"/>
    <cellStyle name="_Column3_Exec Summ Template with retrieve" xfId="264"/>
    <cellStyle name="_Column3_Exec Summ Template with retrieve NEW" xfId="265"/>
    <cellStyle name="_Column3_Exec Summ Template with retrieve NEW_Opex accruals" xfId="266"/>
    <cellStyle name="_Column3_Exec Summ Template with retrieve NEW_Sheet1" xfId="267"/>
    <cellStyle name="_Column3_Exec Summ Template with retrieve NEW_Validation accruals" xfId="268"/>
    <cellStyle name="_Column3_Exec Summ Template with retrieve_Opex accruals" xfId="269"/>
    <cellStyle name="_Column3_Exec Summ Template with retrieve_Sheet1" xfId="270"/>
    <cellStyle name="_Column3_Exec Summ Template with retrieve_Validation accruals" xfId="271"/>
    <cellStyle name="_Column3_GROUP horizontal IS (stat)" xfId="272"/>
    <cellStyle name="_Column3_HC" xfId="273"/>
    <cellStyle name="_Column3_Horizontal" xfId="274"/>
    <cellStyle name="_Column3_Hyperion" xfId="275"/>
    <cellStyle name="_Column3_Hyperion_Opex accruals" xfId="276"/>
    <cellStyle name="_Column3_Hyperion_Sheet1" xfId="277"/>
    <cellStyle name="_Column3_Hyperion_Validation accruals" xfId="278"/>
    <cellStyle name="_Column3_IMP report - Avg 3G penetration of customer base" xfId="279"/>
    <cellStyle name="_Column3_IMP report - Avg 3G penetration of customer base_Accruals" xfId="280"/>
    <cellStyle name="_Column3_IMP report - Avg 3G penetration of customer base_Opex accruals" xfId="281"/>
    <cellStyle name="_Column3_IMP report - Avg 3G penetration of customer base_Sheet1" xfId="282"/>
    <cellStyle name="_Column3_IMP report - Avg 3G penetration of customer base_Validation accruals" xfId="283"/>
    <cellStyle name="_Column3_Intercompany Expenses" xfId="284"/>
    <cellStyle name="_Column3_J_3 Year Performance_Roaming, Visitor - MVNO" xfId="285"/>
    <cellStyle name="_Column3_Long range outlook" xfId="286"/>
    <cellStyle name="_Column3_LRP Horizontal income statement and KPIs" xfId="287"/>
    <cellStyle name="_Column3_LRP revenue stimulation in Europe (EV) v2" xfId="288"/>
    <cellStyle name="_Column3_Mobile + vs SR" xfId="289"/>
    <cellStyle name="_Column3_Mobile plus revenue_EV_211106 V2- DRAFT (HC)" xfId="290"/>
    <cellStyle name="_Column3_Mobile plus revenue_EV_211106 V2- DRAFT (HC)_Opex accruals" xfId="291"/>
    <cellStyle name="_Column3_Mobile plus revenue_EV_211106 V2- DRAFT (HC)_Sheet1" xfId="292"/>
    <cellStyle name="_Column3_Mobile plus revenue_EV_211106 V2- DRAFT (HC)_Validation accruals" xfId="293"/>
    <cellStyle name="_Column3_Mobile plus revenue_EV_281106_POST REVIEW OUTPUT_(KH update)" xfId="294"/>
    <cellStyle name="_Column3_Mobile plus revenue_EV_281106_POST REVIEW OUTPUT_(KH update)_Opex accruals" xfId="295"/>
    <cellStyle name="_Column3_Mobile plus revenue_EV_281106_POST REVIEW OUTPUT_(KH update)_Sheet1" xfId="296"/>
    <cellStyle name="_Column3_Mobile plus revenue_EV_281106_POST REVIEW OUTPUT_(KH update)_Validation accruals" xfId="297"/>
    <cellStyle name="_Column3_PL" xfId="298"/>
    <cellStyle name="_Column3_PL_Opex accruals" xfId="299"/>
    <cellStyle name="_Column3_PL_Sheet1" xfId="300"/>
    <cellStyle name="_Column3_PL_Validation accruals" xfId="301"/>
    <cellStyle name="_Column3_Service revenue for Ed 24NOV06" xfId="302"/>
    <cellStyle name="_Column3_Sheet1" xfId="303"/>
    <cellStyle name="_Column3_Sheet1_1" xfId="304"/>
    <cellStyle name="_Column3_Sheet1_Opex accruals" xfId="305"/>
    <cellStyle name="_Column3_Sheet1_Sheet1" xfId="306"/>
    <cellStyle name="_Column3_Sheet1_Validation accruals" xfId="307"/>
    <cellStyle name="_Column3_Summary P&amp;L" xfId="308"/>
    <cellStyle name="_Column3_Summary P&amp;L_Opex accruals" xfId="309"/>
    <cellStyle name="_Column3_Summary P&amp;L_Sheet1" xfId="310"/>
    <cellStyle name="_Column3_Summary P&amp;L_Validation accruals" xfId="311"/>
    <cellStyle name="_Column3_VZW HC LRP05-6 valuation" xfId="312"/>
    <cellStyle name="_Column3_VZW HC LRP05-6 valuation_Opex accruals" xfId="313"/>
    <cellStyle name="_Column3_VZW HC LRP05-6 valuation_Sheet1" xfId="314"/>
    <cellStyle name="_Column3_VZW HC LRP05-6 valuation_Validation accruals" xfId="315"/>
    <cellStyle name="_Column4" xfId="316"/>
    <cellStyle name="_Column4_2+10 CEO Country review template v1" xfId="317"/>
    <cellStyle name="_Column4_Appendix 1b 3yr review metrics " xfId="318"/>
    <cellStyle name="_Column4_CF" xfId="319"/>
    <cellStyle name="_Column4_Cost savings" xfId="320"/>
    <cellStyle name="_Column4_DATA (AH)" xfId="321"/>
    <cellStyle name="_Column4_DB 1b Summary" xfId="322"/>
    <cellStyle name="_Column4_EUROPE icon waterfall" xfId="323"/>
    <cellStyle name="_Column4_Exec Summ Template with retrieve" xfId="324"/>
    <cellStyle name="_Column4_Exec Summ Template with retrieve NEW" xfId="325"/>
    <cellStyle name="_Column4_GROUP horizontal IS (stat)" xfId="326"/>
    <cellStyle name="_Column4_HC" xfId="327"/>
    <cellStyle name="_Column4_Horizontal" xfId="328"/>
    <cellStyle name="_Column4_Hyperion" xfId="329"/>
    <cellStyle name="_Column4_IMP report - Avg 3G penetration of customer base" xfId="330"/>
    <cellStyle name="_Column4_IMP report - Avg 3G penetration of customer base_2009 adjustments" xfId="331"/>
    <cellStyle name="_Column4_Intercompany Expenses" xfId="332"/>
    <cellStyle name="_Column4_J_3 Year Performance_Roaming, Visitor - MVNO" xfId="333"/>
    <cellStyle name="_Column4_Long range outlook" xfId="334"/>
    <cellStyle name="_Column4_LRP Horizontal income statement and KPIs" xfId="335"/>
    <cellStyle name="_Column4_LRP revenue stimulation in Europe (EV) v2" xfId="336"/>
    <cellStyle name="_Column4_Mobile + vs SR" xfId="337"/>
    <cellStyle name="_Column4_Mobile plus revenue_EV_211106 V2- DRAFT (HC)" xfId="338"/>
    <cellStyle name="_Column4_Mobile plus revenue_EV_281106_POST REVIEW OUTPUT_(KH update)" xfId="339"/>
    <cellStyle name="_Column4_PL" xfId="340"/>
    <cellStyle name="_Column4_Service revenue for Ed 24NOV06" xfId="341"/>
    <cellStyle name="_Column4_Sheet1" xfId="342"/>
    <cellStyle name="_Column4_Sheet1_1" xfId="343"/>
    <cellStyle name="_Column4_Summary P&amp;L" xfId="344"/>
    <cellStyle name="_Column4_VZW HC LRP05-6 valuation" xfId="345"/>
    <cellStyle name="_Column5" xfId="346"/>
    <cellStyle name="_Column5_070503_Revised" xfId="347"/>
    <cellStyle name="_Column5_2+10 CEO Country review template v1" xfId="348"/>
    <cellStyle name="_Column5_271201" xfId="349"/>
    <cellStyle name="_Column5_271201.XLS Chart 16" xfId="350"/>
    <cellStyle name="_Column5_5+7F&amp;OB updates for IR 14DEC05" xfId="351"/>
    <cellStyle name="_Column5_Appendix 1b 3yr review metrics " xfId="352"/>
    <cellStyle name="_Column5_Assumption update Sept 2005 v1" xfId="353"/>
    <cellStyle name="_Column5_Book31" xfId="354"/>
    <cellStyle name="_Column5_CF" xfId="355"/>
    <cellStyle name="_Column5_Cost savings" xfId="356"/>
    <cellStyle name="_Column5_DATA (AH)" xfId="357"/>
    <cellStyle name="_Column5_DB 1b Summary" xfId="358"/>
    <cellStyle name="_Column5_Elisa multiple5" xfId="359"/>
    <cellStyle name="_Column5_EUROPE icon waterfall" xfId="360"/>
    <cellStyle name="_Column5_Exec Summ Template with retrieve" xfId="361"/>
    <cellStyle name="_Column5_Exec Summ Template with retrieve NEW" xfId="362"/>
    <cellStyle name="_Column5_GROUP horizontal IS (stat)" xfId="363"/>
    <cellStyle name="_Column5_HC" xfId="364"/>
    <cellStyle name="_Column5_Horizontal" xfId="365"/>
    <cellStyle name="_Column5_Hyperion" xfId="366"/>
    <cellStyle name="_Column5_IMP report - Avg 3G penetration of customer base" xfId="367"/>
    <cellStyle name="_Column5_India" xfId="368"/>
    <cellStyle name="_Column5_Intercompany Expenses" xfId="369"/>
    <cellStyle name="_Column5_J_3 Year Performance_Roaming, Visitor - MVNO" xfId="370"/>
    <cellStyle name="_Column5_Long range outlook" xfId="371"/>
    <cellStyle name="_Column5_LRP Horizontal income statement and KPIs" xfId="372"/>
    <cellStyle name="_Column5_LRP revenue stimulation in Europe (EV) v2" xfId="373"/>
    <cellStyle name="_Column5_Mobile + vs SR" xfId="374"/>
    <cellStyle name="_Column5_Mobile plus revenue_EV_211106 V2- DRAFT (HC)" xfId="375"/>
    <cellStyle name="_Column5_Mobile plus revenue_EV_281106_POST REVIEW OUTPUT_(KH update)" xfId="376"/>
    <cellStyle name="_Column5_PL" xfId="377"/>
    <cellStyle name="_Column5_Service revenue for Ed 24NOV06" xfId="378"/>
    <cellStyle name="_Column5_Sheet1" xfId="379"/>
    <cellStyle name="_Column5_Sheet1_1" xfId="380"/>
    <cellStyle name="_Column5_Statements sent to PWC 20051113" xfId="381"/>
    <cellStyle name="_Column5_Summary P&amp;L" xfId="382"/>
    <cellStyle name="_Column5_Telsim 19-July-04" xfId="383"/>
    <cellStyle name="_Column5_Tower data file" xfId="384"/>
    <cellStyle name="_Column5_Turkey" xfId="385"/>
    <cellStyle name="_Column5_UBS Delight 20051010 v2" xfId="386"/>
    <cellStyle name="_Column5_UBS Delight 20051024" xfId="387"/>
    <cellStyle name="_Column5_UBS Delight 20051028" xfId="388"/>
    <cellStyle name="_Column5_UBS Delight 20051030" xfId="389"/>
    <cellStyle name="_Column5_UBS Delight 20051103" xfId="390"/>
    <cellStyle name="_Column5_UBS Delight 20051106" xfId="391"/>
    <cellStyle name="_Column5_UBS Delight 20051109" xfId="392"/>
    <cellStyle name="_Column5_UBS Delight 20051113" xfId="393"/>
    <cellStyle name="_Column5_UBS Delight 20051115" xfId="394"/>
    <cellStyle name="_Column5_UBS Delight 20051116" xfId="395"/>
    <cellStyle name="_Column5_UBS Delight 20051120" xfId="396"/>
    <cellStyle name="_Column5_UBS Delight 20051121" xfId="397"/>
    <cellStyle name="_Column5_UBS Delight 20051123" xfId="398"/>
    <cellStyle name="_Column5_UBS Delight 20051129" xfId="399"/>
    <cellStyle name="_Column5_UBS Delight 20051129 (2)" xfId="400"/>
    <cellStyle name="_Column5_VZW HC LRP05-6 valuation" xfId="401"/>
    <cellStyle name="_Column6" xfId="402"/>
    <cellStyle name="_Column6_2+10 CEO Country review template v1" xfId="403"/>
    <cellStyle name="_Column6_Appendix 1b 3yr review metrics " xfId="404"/>
    <cellStyle name="_Column6_CF" xfId="405"/>
    <cellStyle name="_Column6_Cost savings" xfId="406"/>
    <cellStyle name="_Column6_DATA (AH)" xfId="407"/>
    <cellStyle name="_Column6_DB 1b Summary" xfId="408"/>
    <cellStyle name="_Column6_EUROPE icon waterfall" xfId="409"/>
    <cellStyle name="_Column6_Exec Summ Template with retrieve" xfId="410"/>
    <cellStyle name="_Column6_Exec Summ Template with retrieve NEW" xfId="411"/>
    <cellStyle name="_Column6_GROUP horizontal IS (stat)" xfId="412"/>
    <cellStyle name="_Column6_HC" xfId="413"/>
    <cellStyle name="_Column6_Horizontal" xfId="414"/>
    <cellStyle name="_Column6_Hyperion" xfId="415"/>
    <cellStyle name="_Column6_IMP report - Avg 3G penetration of customer base" xfId="416"/>
    <cellStyle name="_Column6_Intercompany Expenses" xfId="417"/>
    <cellStyle name="_Column6_J_3 Year Performance_Roaming, Visitor - MVNO" xfId="418"/>
    <cellStyle name="_Column6_Long range outlook" xfId="419"/>
    <cellStyle name="_Column6_LRP Horizontal income statement and KPIs" xfId="420"/>
    <cellStyle name="_Column6_LRP revenue stimulation in Europe (EV) v2" xfId="421"/>
    <cellStyle name="_Column6_Mobile + vs SR" xfId="422"/>
    <cellStyle name="_Column6_Mobile plus revenue_EV_211106 V2- DRAFT (HC)" xfId="423"/>
    <cellStyle name="_Column6_Mobile plus revenue_EV_281106_POST REVIEW OUTPUT_(KH update)" xfId="424"/>
    <cellStyle name="_Column6_PL" xfId="425"/>
    <cellStyle name="_Column6_Service revenue for Ed 24NOV06" xfId="426"/>
    <cellStyle name="_Column6_Sheet1" xfId="427"/>
    <cellStyle name="_Column6_Sheet1_1" xfId="428"/>
    <cellStyle name="_Column6_Summary P&amp;L" xfId="429"/>
    <cellStyle name="_Column6_VZW HC LRP05-6 valuation" xfId="430"/>
    <cellStyle name="_Column7" xfId="431"/>
    <cellStyle name="_Column7_2+10 CEO Country review template v1" xfId="432"/>
    <cellStyle name="_Column7_Appendix 1b 3yr review metrics " xfId="433"/>
    <cellStyle name="_Column7_CF" xfId="434"/>
    <cellStyle name="_Column7_Cost savings" xfId="435"/>
    <cellStyle name="_Column7_DATA (AH)" xfId="436"/>
    <cellStyle name="_Column7_DB 1b Summary" xfId="437"/>
    <cellStyle name="_Column7_EUROPE icon waterfall" xfId="438"/>
    <cellStyle name="_Column7_Exec Summ Template with retrieve" xfId="439"/>
    <cellStyle name="_Column7_Exec Summ Template with retrieve NEW" xfId="440"/>
    <cellStyle name="_Column7_GROUP horizontal IS (stat)" xfId="441"/>
    <cellStyle name="_Column7_HC" xfId="442"/>
    <cellStyle name="_Column7_Horizontal" xfId="443"/>
    <cellStyle name="_Column7_Hyperion" xfId="444"/>
    <cellStyle name="_Column7_IMP report - Avg 3G penetration of customer base" xfId="445"/>
    <cellStyle name="_Column7_Intercompany Expenses" xfId="446"/>
    <cellStyle name="_Column7_J_3 Year Performance_Roaming, Visitor - MVNO" xfId="447"/>
    <cellStyle name="_Column7_Long range outlook" xfId="448"/>
    <cellStyle name="_Column7_LRP Horizontal income statement and KPIs" xfId="449"/>
    <cellStyle name="_Column7_LRP revenue stimulation in Europe (EV) v2" xfId="450"/>
    <cellStyle name="_Column7_Mobile + vs SR" xfId="451"/>
    <cellStyle name="_Column7_Mobile plus revenue_EV_211106 V2- DRAFT (HC)" xfId="452"/>
    <cellStyle name="_Column7_Mobile plus revenue_EV_281106_POST REVIEW OUTPUT_(KH update)" xfId="453"/>
    <cellStyle name="_Column7_PL" xfId="454"/>
    <cellStyle name="_Column7_Service revenue for Ed 24NOV06" xfId="455"/>
    <cellStyle name="_Column7_Sheet1" xfId="456"/>
    <cellStyle name="_Column7_Sheet1_1" xfId="457"/>
    <cellStyle name="_Column7_Summary P&amp;L" xfId="458"/>
    <cellStyle name="_Column7_VZW HC LRP05-6 valuation" xfId="459"/>
    <cellStyle name="_Comma" xfId="460"/>
    <cellStyle name="_Comma_bls roic" xfId="461"/>
    <cellStyle name="_Comma_bls roic_GermanyHo" xfId="462"/>
    <cellStyle name="_Comma_bls roic_GermanyHo_Entities" xfId="463"/>
    <cellStyle name="_Comma_bls roic_GermanyHo_Workings - main 1B" xfId="464"/>
    <cellStyle name="_Comma_bls roic_LRP05-6 valuation_030206 - 10-yr" xfId="465"/>
    <cellStyle name="_Comma_bls roic_LRP05-6 valuation_030206 - 10-yr_Entities" xfId="466"/>
    <cellStyle name="_Comma_bls roic_LRP05-6 valuation_030206 - 10-yr_Workings - main 1B" xfId="467"/>
    <cellStyle name="_Comma_Entities" xfId="468"/>
    <cellStyle name="_Comma_FT-6June2001" xfId="469"/>
    <cellStyle name="_Comma_FT-6June2001_GermanyHo" xfId="470"/>
    <cellStyle name="_Comma_FT-6June2001_GermanyHo_Entities" xfId="471"/>
    <cellStyle name="_Comma_FT-6June2001_GermanyHo_Workings - main 1B" xfId="472"/>
    <cellStyle name="_Comma_FT-6June2001_LRP05-6 valuation_030206 - 10-yr" xfId="473"/>
    <cellStyle name="_Comma_FT-6June2001_LRP05-6 valuation_030206 - 10-yr_Entities" xfId="474"/>
    <cellStyle name="_Comma_FT-6June2001_LRP05-6 valuation_030206 - 10-yr_Workings - main 1B" xfId="475"/>
    <cellStyle name="_Comma_GermanyHo" xfId="476"/>
    <cellStyle name="_Comma_GermanyHo_Entities" xfId="477"/>
    <cellStyle name="_Comma_GermanyHo_Workings - main 1B" xfId="478"/>
    <cellStyle name="_Comma_LRP05-6 valuation_030206 - 10-yr" xfId="479"/>
    <cellStyle name="_Comma_LRP05-6 valuation_030206 - 10-yr_Entities" xfId="480"/>
    <cellStyle name="_Comma_LRP05-6 valuation_030206 - 10-yr_Workings - main 1B" xfId="481"/>
    <cellStyle name="_Comma_Orange-May01" xfId="482"/>
    <cellStyle name="_Comma_Orange-May01_GermanyHo" xfId="483"/>
    <cellStyle name="_Comma_Orange-May01_GermanyHo_Entities" xfId="484"/>
    <cellStyle name="_Comma_Orange-May01_GermanyHo_Workings - main 1B" xfId="485"/>
    <cellStyle name="_Comma_Orange-May01_LRP05-6 valuation_030206 - 10-yr" xfId="486"/>
    <cellStyle name="_Comma_Orange-May01_LRP05-6 valuation_030206 - 10-yr_Entities" xfId="487"/>
    <cellStyle name="_Comma_Orange-May01_LRP05-6 valuation_030206 - 10-yr_Workings - main 1B" xfId="488"/>
    <cellStyle name="_Comma_TelenorInitiation-11Jan01" xfId="489"/>
    <cellStyle name="_Comma_TelenorInitiation-11Jan01_GermanyHo" xfId="490"/>
    <cellStyle name="_Comma_TelenorInitiation-11Jan01_GermanyHo_Entities" xfId="491"/>
    <cellStyle name="_Comma_TelenorInitiation-11Jan01_GermanyHo_Workings - main 1B" xfId="492"/>
    <cellStyle name="_Comma_TelenorInitiation-11Jan01_LRP05-6 valuation_030206 - 10-yr" xfId="493"/>
    <cellStyle name="_Comma_TelenorInitiation-11Jan01_LRP05-6 valuation_030206 - 10-yr_Entities" xfId="494"/>
    <cellStyle name="_Comma_TelenorInitiation-11Jan01_LRP05-6 valuation_030206 - 10-yr_Workings - main 1B" xfId="495"/>
    <cellStyle name="_Comma_TelenorWIPFeb01" xfId="496"/>
    <cellStyle name="_Comma_TelenorWIPFeb01_GermanyHo" xfId="497"/>
    <cellStyle name="_Comma_TelenorWIPFeb01_GermanyHo_Entities" xfId="498"/>
    <cellStyle name="_Comma_TelenorWIPFeb01_GermanyHo_Workings - main 1B" xfId="499"/>
    <cellStyle name="_Comma_TelenorWIPFeb01_LRP05-6 valuation_030206 - 10-yr" xfId="500"/>
    <cellStyle name="_Comma_TelenorWIPFeb01_LRP05-6 valuation_030206 - 10-yr_Entities" xfId="501"/>
    <cellStyle name="_Comma_TelenorWIPFeb01_LRP05-6 valuation_030206 - 10-yr_Workings - main 1B" xfId="502"/>
    <cellStyle name="_Comma_VZW HC LRP05-6 valuation" xfId="503"/>
    <cellStyle name="_Comma_Workings - main 1B" xfId="504"/>
    <cellStyle name="_Data" xfId="505"/>
    <cellStyle name="_Data_2+10 CEO Country review template v1" xfId="506"/>
    <cellStyle name="_Data_Appendix 1b 3yr review metrics " xfId="507"/>
    <cellStyle name="_Data_CF" xfId="508"/>
    <cellStyle name="_Data_Cost savings" xfId="509"/>
    <cellStyle name="_Data_DATA (AH)" xfId="510"/>
    <cellStyle name="_Data_DATA (AH)_Entities" xfId="511"/>
    <cellStyle name="_Data_DB 1b Summary" xfId="512"/>
    <cellStyle name="_Data_DB 1b Summary_Entities" xfId="513"/>
    <cellStyle name="_Data_Entities" xfId="514"/>
    <cellStyle name="_Data_EUROPE icon waterfall" xfId="515"/>
    <cellStyle name="_Data_Exec Summ Template with retrieve" xfId="516"/>
    <cellStyle name="_Data_Exec Summ Template with retrieve NEW" xfId="517"/>
    <cellStyle name="_Data_Exec Summ Template with retrieve NEW_Entities" xfId="518"/>
    <cellStyle name="_Data_Exec Summ Template with retrieve_Entities" xfId="519"/>
    <cellStyle name="_Data_Flash-Zahlen int Budget" xfId="520"/>
    <cellStyle name="_Data_Flash-Zahlen int Budget_2+10 CEO Country review template v1" xfId="521"/>
    <cellStyle name="_Data_Flash-Zahlen int Budget_Calculation v2" xfId="522"/>
    <cellStyle name="_Data_Flash-Zahlen int Budget_Calculation v2_2+10 CEO Country review template v1" xfId="523"/>
    <cellStyle name="_Data_Flash-Zahlen int Budget_Calculation v2_DB 1b Summary" xfId="524"/>
    <cellStyle name="_Data_Flash-Zahlen int Budget_Calculation v2_DB 1b Summary_Entities" xfId="525"/>
    <cellStyle name="_Data_Flash-Zahlen int Budget_Calculation v2_Entities" xfId="526"/>
    <cellStyle name="_Data_Flash-Zahlen int Budget_Calculation v2_Exec Summ Template with retrieve" xfId="527"/>
    <cellStyle name="_Data_Flash-Zahlen int Budget_Calculation v2_Exec Summ Template with retrieve NEW" xfId="528"/>
    <cellStyle name="_Data_Flash-Zahlen int Budget_Calculation v2_Exec Summ Template with retrieve NEW_Entities" xfId="529"/>
    <cellStyle name="_Data_Flash-Zahlen int Budget_Calculation v2_Exec Summ Template with retrieve_Entities" xfId="530"/>
    <cellStyle name="_Data_Flash-Zahlen int Budget_Calculation v2_GermanyHo" xfId="531"/>
    <cellStyle name="_Data_Flash-Zahlen int Budget_Calculation v2_GermanyHo_Entities" xfId="532"/>
    <cellStyle name="_Data_Flash-Zahlen int Budget_Calculation v2_LRP05-6 valuation_030206 - 10-yr" xfId="533"/>
    <cellStyle name="_Data_Flash-Zahlen int Budget_Calculation v2_LRP05-6 valuation_030206 - 10-yr_Entities" xfId="534"/>
    <cellStyle name="_Data_Flash-Zahlen int Budget_Calculation v2_Summary P&amp;L" xfId="535"/>
    <cellStyle name="_Data_Flash-Zahlen int Budget_Calculation v2_Summary P&amp;L_Entities" xfId="536"/>
    <cellStyle name="_Data_Flash-Zahlen int Budget_Calculation v2_Turkey" xfId="537"/>
    <cellStyle name="_Data_Flash-Zahlen int Budget_Calculation v2_Turkey_Entities" xfId="538"/>
    <cellStyle name="_Data_Flash-Zahlen int Budget_DB 1b Summary" xfId="539"/>
    <cellStyle name="_Data_Flash-Zahlen int Budget_DB 1b Summary_Entities" xfId="540"/>
    <cellStyle name="_Data_Flash-Zahlen int Budget_DCF Template" xfId="541"/>
    <cellStyle name="_Data_Flash-Zahlen int Budget_DCF Template_2+10 CEO Country review template v1" xfId="542"/>
    <cellStyle name="_Data_Flash-Zahlen int Budget_DCF Template_DB 1b Summary" xfId="543"/>
    <cellStyle name="_Data_Flash-Zahlen int Budget_DCF Template_DB 1b Summary_Entities" xfId="544"/>
    <cellStyle name="_Data_Flash-Zahlen int Budget_DCF Template_Entities" xfId="545"/>
    <cellStyle name="_Data_Flash-Zahlen int Budget_DCF Template_Exec Summ Template with retrieve" xfId="546"/>
    <cellStyle name="_Data_Flash-Zahlen int Budget_DCF Template_Exec Summ Template with retrieve NEW" xfId="547"/>
    <cellStyle name="_Data_Flash-Zahlen int Budget_DCF Template_Exec Summ Template with retrieve NEW_Entities" xfId="548"/>
    <cellStyle name="_Data_Flash-Zahlen int Budget_DCF Template_Exec Summ Template with retrieve_Entities" xfId="549"/>
    <cellStyle name="_Data_Flash-Zahlen int Budget_DCF Template_GermanyHo" xfId="550"/>
    <cellStyle name="_Data_Flash-Zahlen int Budget_DCF Template_LRP05-6 valuation_030206 - 10-yr" xfId="551"/>
    <cellStyle name="_Data_Flash-Zahlen int Budget_DCF Template_Summary P&amp;L" xfId="552"/>
    <cellStyle name="_Data_Flash-Zahlen int Budget_DCF Template_Summary P&amp;L_Entities" xfId="553"/>
    <cellStyle name="_Data_Flash-Zahlen int Budget_DCF Template_Turkey" xfId="554"/>
    <cellStyle name="_Data_Flash-Zahlen int Budget_DCF Template_Turkey_GermanyHo" xfId="555"/>
    <cellStyle name="_Data_Flash-Zahlen int Budget_DCF Template_Turkey_LRP05-6 valuation_030206 - 10-yr" xfId="556"/>
    <cellStyle name="_Data_Flash-Zahlen int Budget_DCF-2" xfId="557"/>
    <cellStyle name="_Data_Flash-Zahlen int Budget_DCF-2_2+10 CEO Country review template v1" xfId="558"/>
    <cellStyle name="_Data_Flash-Zahlen int Budget_DCF-2_DB 1b Summary" xfId="559"/>
    <cellStyle name="_Data_Flash-Zahlen int Budget_DCF-2_DB 1b Summary_Entities" xfId="560"/>
    <cellStyle name="_Data_Flash-Zahlen int Budget_DCF-2_Entities" xfId="561"/>
    <cellStyle name="_Data_Flash-Zahlen int Budget_DCF-2_Exec Summ Template with retrieve" xfId="562"/>
    <cellStyle name="_Data_Flash-Zahlen int Budget_DCF-2_Exec Summ Template with retrieve NEW" xfId="563"/>
    <cellStyle name="_Data_Flash-Zahlen int Budget_DCF-2_Exec Summ Template with retrieve NEW_Entities" xfId="564"/>
    <cellStyle name="_Data_Flash-Zahlen int Budget_DCF-2_Exec Summ Template with retrieve_Entities" xfId="565"/>
    <cellStyle name="_Data_Flash-Zahlen int Budget_DCF-2_GermanyHo" xfId="566"/>
    <cellStyle name="_Data_Flash-Zahlen int Budget_DCF-2_GermanyHo_Entities" xfId="567"/>
    <cellStyle name="_Data_Flash-Zahlen int Budget_DCF-2_LRP05-6 valuation_030206 - 10-yr" xfId="568"/>
    <cellStyle name="_Data_Flash-Zahlen int Budget_DCF-2_LRP05-6 valuation_030206 - 10-yr_Entities" xfId="569"/>
    <cellStyle name="_Data_Flash-Zahlen int Budget_DCF-2_Summary P&amp;L" xfId="570"/>
    <cellStyle name="_Data_Flash-Zahlen int Budget_DCF-2_Summary P&amp;L_Entities" xfId="571"/>
    <cellStyle name="_Data_Flash-Zahlen int Budget_Entities" xfId="572"/>
    <cellStyle name="_Data_Flash-Zahlen int Budget_Exec Summ Template with retrieve" xfId="573"/>
    <cellStyle name="_Data_Flash-Zahlen int Budget_Exec Summ Template with retrieve NEW" xfId="574"/>
    <cellStyle name="_Data_Flash-Zahlen int Budget_Exec Summ Template with retrieve NEW_Entities" xfId="575"/>
    <cellStyle name="_Data_Flash-Zahlen int Budget_Exec Summ Template with retrieve_Entities" xfId="576"/>
    <cellStyle name="_Data_Flash-Zahlen int Budget_GermanyHo" xfId="577"/>
    <cellStyle name="_Data_Flash-Zahlen int Budget_GermanyHo_Entities" xfId="578"/>
    <cellStyle name="_Data_Flash-Zahlen int Budget_LRP05-6 valuation_030206 - 10-yr" xfId="579"/>
    <cellStyle name="_Data_Flash-Zahlen int Budget_LRP05-6 valuation_030206 - 10-yr_Entities" xfId="580"/>
    <cellStyle name="_Data_Flash-Zahlen int Budget_Summary P&amp;L" xfId="581"/>
    <cellStyle name="_Data_Flash-Zahlen int Budget_Summary P&amp;L_Entities" xfId="582"/>
    <cellStyle name="_Data_Flash-Zahlen int Budget_Tower operational model v4.3" xfId="583"/>
    <cellStyle name="_Data_Flash-Zahlen int Budget_Tower operational model v4.3_2+10 CEO Country review template v1" xfId="584"/>
    <cellStyle name="_Data_Flash-Zahlen int Budget_Tower operational model v4.3_DB 1b Summary" xfId="585"/>
    <cellStyle name="_Data_Flash-Zahlen int Budget_Tower operational model v4.3_DB 1b Summary_Entities" xfId="586"/>
    <cellStyle name="_Data_Flash-Zahlen int Budget_Tower operational model v4.3_Entities" xfId="587"/>
    <cellStyle name="_Data_Flash-Zahlen int Budget_Tower operational model v4.3_Exec Summ Template with retrieve" xfId="588"/>
    <cellStyle name="_Data_Flash-Zahlen int Budget_Tower operational model v4.3_Exec Summ Template with retrieve NEW" xfId="589"/>
    <cellStyle name="_Data_Flash-Zahlen int Budget_Tower operational model v4.3_Exec Summ Template with retrieve NEW_Entities" xfId="590"/>
    <cellStyle name="_Data_Flash-Zahlen int Budget_Tower operational model v4.3_Exec Summ Template with retrieve_Entities" xfId="591"/>
    <cellStyle name="_Data_Flash-Zahlen int Budget_Tower operational model v4.3_GermanyHo" xfId="592"/>
    <cellStyle name="_Data_Flash-Zahlen int Budget_Tower operational model v4.3_GermanyHo_Entities" xfId="593"/>
    <cellStyle name="_Data_Flash-Zahlen int Budget_Tower operational model v4.3_LRP05-6 valuation_030206 - 10-yr" xfId="594"/>
    <cellStyle name="_Data_Flash-Zahlen int Budget_Tower operational model v4.3_LRP05-6 valuation_030206 - 10-yr_Entities" xfId="595"/>
    <cellStyle name="_Data_Flash-Zahlen int Budget_Tower operational model v4.3_Summary P&amp;L" xfId="596"/>
    <cellStyle name="_Data_Flash-Zahlen int Budget_Tower operational model v4.3_Summary P&amp;L_Entities" xfId="597"/>
    <cellStyle name="_Data_Flash-Zahlen int Budget_Tower operational model v4.3_Turkey" xfId="598"/>
    <cellStyle name="_Data_Flash-Zahlen int Budget_Tower operational model v4.3_Turkey_Entities" xfId="599"/>
    <cellStyle name="_Data_Flash-Zahlen int Budget_Turkey" xfId="600"/>
    <cellStyle name="_Data_Flash-Zahlen int Budget_Turkey_1" xfId="601"/>
    <cellStyle name="_Data_Flash-Zahlen int Budget_Turkey_1_GermanyHo" xfId="602"/>
    <cellStyle name="_Data_Flash-Zahlen int Budget_Turkey_1_LRP05-6 valuation_030206 - 10-yr" xfId="603"/>
    <cellStyle name="_Data_Flash-Zahlen int Budget_Turkey_GermanyHo" xfId="604"/>
    <cellStyle name="_Data_Flash-Zahlen int Budget_Turkey_LRP05-6 valuation_030206 - 10-yr" xfId="605"/>
    <cellStyle name="_Data_GROUP horizontal IS (stat)" xfId="606"/>
    <cellStyle name="_Data_HC" xfId="607"/>
    <cellStyle name="_Data_Horizontal" xfId="608"/>
    <cellStyle name="_Data_Hyperion" xfId="609"/>
    <cellStyle name="_Data_I-B Overview by countries" xfId="610"/>
    <cellStyle name="_Data_J_3 Year Performance_Roaming, Visitor - MVNO" xfId="611"/>
    <cellStyle name="_Data_LRP Horizontal income statement and KPIs" xfId="612"/>
    <cellStyle name="_Data_LRP revenue stimulation in Europe (EV) v2" xfId="613"/>
    <cellStyle name="_Data_Mobile + vs SR" xfId="614"/>
    <cellStyle name="_Data_Mobile plus revenue_EV_211106 V2- DRAFT (HC)" xfId="615"/>
    <cellStyle name="_Data_Mobile plus revenue_EV_211106 V2- DRAFT (HC)_Entities" xfId="616"/>
    <cellStyle name="_Data_Mobile plus revenue_EV_281106_POST REVIEW OUTPUT_(KH update)" xfId="617"/>
    <cellStyle name="_Data_Mobile plus revenue_EV_281106_POST REVIEW OUTPUT_(KH update)_Entities" xfId="618"/>
    <cellStyle name="_Data_PL" xfId="619"/>
    <cellStyle name="_Data_Service revenue for Ed 24NOV06" xfId="620"/>
    <cellStyle name="_Data_Sheet1" xfId="621"/>
    <cellStyle name="_Data_Sheet1_1" xfId="622"/>
    <cellStyle name="_Data_Sheet1_Entities" xfId="623"/>
    <cellStyle name="_Data_Summary P&amp;L" xfId="624"/>
    <cellStyle name="_Data_Summary P&amp;L_Entities" xfId="625"/>
    <cellStyle name="_Data_Tower data file" xfId="626"/>
    <cellStyle name="_Data_Tower data file_115" xfId="627"/>
    <cellStyle name="_Data_Tower data file_2+10 CEO Country review template v1" xfId="628"/>
    <cellStyle name="_Data_Tower data file_Change Log" xfId="629"/>
    <cellStyle name="_Data_Tower data file_Change Log_Entities" xfId="630"/>
    <cellStyle name="_Data_Tower data file_DB 1b Summary" xfId="631"/>
    <cellStyle name="_Data_Tower data file_DB 1b Summary_Entities" xfId="632"/>
    <cellStyle name="_Data_Tower data file_Exec Summ Template with retrieve" xfId="633"/>
    <cellStyle name="_Data_Tower data file_Exec Summ Template with retrieve NEW" xfId="634"/>
    <cellStyle name="_Data_Tower data file_Exec Summ Template with retrieve NEW_Entities" xfId="635"/>
    <cellStyle name="_Data_Tower data file_Exec Summ Template with retrieve_Entities" xfId="636"/>
    <cellStyle name="_Data_Tower data file_F0211b" xfId="637"/>
    <cellStyle name="_Data_Tower data file_F0222" xfId="638"/>
    <cellStyle name="_Data_Tower data file_F0257b" xfId="639"/>
    <cellStyle name="_Data_Tower data file_GermanyHo" xfId="640"/>
    <cellStyle name="_Data_Tower data file_GermanyHo_Entities" xfId="641"/>
    <cellStyle name="_Data_Tower data file_LRP05-6 valuation_030206 - 10-yr" xfId="642"/>
    <cellStyle name="_Data_Tower data file_LRP05-6 valuation_030206 - 10-yr_Entities" xfId="643"/>
    <cellStyle name="_Data_Tower data file_Month Only" xfId="644"/>
    <cellStyle name="_Data_Tower data file_Month Only_Entities" xfId="645"/>
    <cellStyle name="_Data_Tower data file_Output Month Only" xfId="646"/>
    <cellStyle name="_Data_Tower data file_Output Month Only_Entities" xfId="647"/>
    <cellStyle name="_Data_Tower data file_Output Summary" xfId="648"/>
    <cellStyle name="_Data_Tower data file_Output Summary_Entities" xfId="649"/>
    <cellStyle name="_Data_Tower data file_Sheet1" xfId="650"/>
    <cellStyle name="_Data_Tower data file_Sheet1_1" xfId="651"/>
    <cellStyle name="_Data_Tower data file_Sheet1_Entities" xfId="652"/>
    <cellStyle name="_Data_Tower data file_Summary P&amp;L" xfId="653"/>
    <cellStyle name="_Data_Tower data file_Summary P&amp;L_Entities" xfId="654"/>
    <cellStyle name="_Data_Tower data file_Turkey" xfId="655"/>
    <cellStyle name="_Data_Tower data file_Turkey_GermanyHo" xfId="656"/>
    <cellStyle name="_Data_Tower data file_Turkey_LRP05-6 valuation_030206 - 10-yr" xfId="657"/>
    <cellStyle name="_Data_TSI Grafischer_Bericht_Template_TEC Herrn Heil mit Sternausrichtung" xfId="658"/>
    <cellStyle name="_Data_TSI Grafischer_Bericht_Template_TEC Herrn Heil mit Sternausrichtung_2+10 CEO Country review template v1" xfId="659"/>
    <cellStyle name="_Data_TSI Grafischer_Bericht_Template_TEC Herrn Heil mit Sternausrichtung_Calculation v2" xfId="660"/>
    <cellStyle name="_Data_TSI Grafischer_Bericht_Template_TEC Herrn Heil mit Sternausrichtung_Calculation v2_2+10 CEO Country review template v1" xfId="661"/>
    <cellStyle name="_Data_TSI Grafischer_Bericht_Template_TEC Herrn Heil mit Sternausrichtung_Calculation v2_DB 1b Summary" xfId="662"/>
    <cellStyle name="_Data_TSI Grafischer_Bericht_Template_TEC Herrn Heil mit Sternausrichtung_Calculation v2_DB 1b Summary_Entities" xfId="663"/>
    <cellStyle name="_Data_TSI Grafischer_Bericht_Template_TEC Herrn Heil mit Sternausrichtung_Calculation v2_Entities" xfId="664"/>
    <cellStyle name="_Data_TSI Grafischer_Bericht_Template_TEC Herrn Heil mit Sternausrichtung_Calculation v2_Exec Summ Template with retrieve" xfId="665"/>
    <cellStyle name="_Data_TSI Grafischer_Bericht_Template_TEC Herrn Heil mit Sternausrichtung_Calculation v2_Exec Summ Template with retrieve NEW" xfId="666"/>
    <cellStyle name="_Data_TSI Grafischer_Bericht_Template_TEC Herrn Heil mit Sternausrichtung_Calculation v2_Exec Summ Template with retrieve NEW_Entities" xfId="667"/>
    <cellStyle name="_Data_TSI Grafischer_Bericht_Template_TEC Herrn Heil mit Sternausrichtung_Calculation v2_Exec Summ Template with retrieve_Entities" xfId="668"/>
    <cellStyle name="_Data_TSI Grafischer_Bericht_Template_TEC Herrn Heil mit Sternausrichtung_Calculation v2_GermanyHo" xfId="669"/>
    <cellStyle name="_Data_TSI Grafischer_Bericht_Template_TEC Herrn Heil mit Sternausrichtung_Calculation v2_GermanyHo_Entities" xfId="670"/>
    <cellStyle name="_Data_TSI Grafischer_Bericht_Template_TEC Herrn Heil mit Sternausrichtung_Calculation v2_LRP05-6 valuation_030206 - 10-yr" xfId="671"/>
    <cellStyle name="_Data_TSI Grafischer_Bericht_Template_TEC Herrn Heil mit Sternausrichtung_Calculation v2_LRP05-6 valuation_030206 - 10-yr_Entities" xfId="672"/>
    <cellStyle name="_Data_TSI Grafischer_Bericht_Template_TEC Herrn Heil mit Sternausrichtung_Calculation v2_Summary P&amp;L" xfId="673"/>
    <cellStyle name="_Data_TSI Grafischer_Bericht_Template_TEC Herrn Heil mit Sternausrichtung_Calculation v2_Summary P&amp;L_Entities" xfId="674"/>
    <cellStyle name="_Data_TSI Grafischer_Bericht_Template_TEC Herrn Heil mit Sternausrichtung_Calculation v2_Turkey" xfId="675"/>
    <cellStyle name="_Data_TSI Grafischer_Bericht_Template_TEC Herrn Heil mit Sternausrichtung_Calculation v2_Turkey_Entities" xfId="676"/>
    <cellStyle name="_Data_TSI Grafischer_Bericht_Template_TEC Herrn Heil mit Sternausrichtung_DB 1b Summary" xfId="677"/>
    <cellStyle name="_Data_TSI Grafischer_Bericht_Template_TEC Herrn Heil mit Sternausrichtung_DB 1b Summary_Entities" xfId="678"/>
    <cellStyle name="_Data_TSI Grafischer_Bericht_Template_TEC Herrn Heil mit Sternausrichtung_DCF Template" xfId="679"/>
    <cellStyle name="_Data_TSI Grafischer_Bericht_Template_TEC Herrn Heil mit Sternausrichtung_DCF Template_2+10 CEO Country review template v1" xfId="680"/>
    <cellStyle name="_Data_TSI Grafischer_Bericht_Template_TEC Herrn Heil mit Sternausrichtung_DCF Template_DB 1b Summary" xfId="681"/>
    <cellStyle name="_Data_TSI Grafischer_Bericht_Template_TEC Herrn Heil mit Sternausrichtung_DCF Template_DB 1b Summary_Entities" xfId="682"/>
    <cellStyle name="_Data_TSI Grafischer_Bericht_Template_TEC Herrn Heil mit Sternausrichtung_DCF Template_Entities" xfId="683"/>
    <cellStyle name="_Data_TSI Grafischer_Bericht_Template_TEC Herrn Heil mit Sternausrichtung_DCF Template_Exec Summ Template with retrieve" xfId="684"/>
    <cellStyle name="_Data_TSI Grafischer_Bericht_Template_TEC Herrn Heil mit Sternausrichtung_DCF Template_Exec Summ Template with retrieve NEW" xfId="685"/>
    <cellStyle name="_Data_TSI Grafischer_Bericht_Template_TEC Herrn Heil mit Sternausrichtung_DCF Template_Exec Summ Template with retrieve NEW_Entities" xfId="686"/>
    <cellStyle name="_Data_TSI Grafischer_Bericht_Template_TEC Herrn Heil mit Sternausrichtung_DCF Template_Exec Summ Template with retrieve_Entities" xfId="687"/>
    <cellStyle name="_Data_TSI Grafischer_Bericht_Template_TEC Herrn Heil mit Sternausrichtung_DCF Template_GermanyHo" xfId="688"/>
    <cellStyle name="_Data_TSI Grafischer_Bericht_Template_TEC Herrn Heil mit Sternausrichtung_DCF Template_LRP05-6 valuation_030206 - 10-yr" xfId="689"/>
    <cellStyle name="_Data_TSI Grafischer_Bericht_Template_TEC Herrn Heil mit Sternausrichtung_DCF Template_Summary P&amp;L" xfId="690"/>
    <cellStyle name="_Data_TSI Grafischer_Bericht_Template_TEC Herrn Heil mit Sternausrichtung_DCF Template_Summary P&amp;L_Entities" xfId="691"/>
    <cellStyle name="_Data_TSI Grafischer_Bericht_Template_TEC Herrn Heil mit Sternausrichtung_DCF Template_Turkey" xfId="692"/>
    <cellStyle name="_Data_TSI Grafischer_Bericht_Template_TEC Herrn Heil mit Sternausrichtung_DCF Template_Turkey_GermanyHo" xfId="693"/>
    <cellStyle name="_Data_TSI Grafischer_Bericht_Template_TEC Herrn Heil mit Sternausrichtung_DCF Template_Turkey_LRP05-6 valuation_030206 - 10-yr" xfId="694"/>
    <cellStyle name="_Data_TSI Grafischer_Bericht_Template_TEC Herrn Heil mit Sternausrichtung_DCF-2" xfId="695"/>
    <cellStyle name="_Data_TSI Grafischer_Bericht_Template_TEC Herrn Heil mit Sternausrichtung_DCF-2_2+10 CEO Country review template v1" xfId="696"/>
    <cellStyle name="_Data_TSI Grafischer_Bericht_Template_TEC Herrn Heil mit Sternausrichtung_DCF-2_DB 1b Summary" xfId="697"/>
    <cellStyle name="_Data_TSI Grafischer_Bericht_Template_TEC Herrn Heil mit Sternausrichtung_DCF-2_DB 1b Summary_Entities" xfId="698"/>
    <cellStyle name="_Data_TSI Grafischer_Bericht_Template_TEC Herrn Heil mit Sternausrichtung_DCF-2_Entities" xfId="699"/>
    <cellStyle name="_Data_TSI Grafischer_Bericht_Template_TEC Herrn Heil mit Sternausrichtung_DCF-2_Exec Summ Template with retrieve" xfId="700"/>
    <cellStyle name="_Data_TSI Grafischer_Bericht_Template_TEC Herrn Heil mit Sternausrichtung_DCF-2_Exec Summ Template with retrieve NEW" xfId="701"/>
    <cellStyle name="_Data_TSI Grafischer_Bericht_Template_TEC Herrn Heil mit Sternausrichtung_DCF-2_Exec Summ Template with retrieve NEW_Entities" xfId="702"/>
    <cellStyle name="_Data_TSI Grafischer_Bericht_Template_TEC Herrn Heil mit Sternausrichtung_DCF-2_Exec Summ Template with retrieve_Entities" xfId="703"/>
    <cellStyle name="_Data_TSI Grafischer_Bericht_Template_TEC Herrn Heil mit Sternausrichtung_DCF-2_GermanyHo" xfId="704"/>
    <cellStyle name="_Data_TSI Grafischer_Bericht_Template_TEC Herrn Heil mit Sternausrichtung_DCF-2_GermanyHo_Entities" xfId="705"/>
    <cellStyle name="_Data_TSI Grafischer_Bericht_Template_TEC Herrn Heil mit Sternausrichtung_DCF-2_LRP05-6 valuation_030206 - 10-yr" xfId="706"/>
    <cellStyle name="_Data_TSI Grafischer_Bericht_Template_TEC Herrn Heil mit Sternausrichtung_DCF-2_LRP05-6 valuation_030206 - 10-yr_Entities" xfId="707"/>
    <cellStyle name="_Data_TSI Grafischer_Bericht_Template_TEC Herrn Heil mit Sternausrichtung_DCF-2_Summary P&amp;L" xfId="708"/>
    <cellStyle name="_Data_TSI Grafischer_Bericht_Template_TEC Herrn Heil mit Sternausrichtung_DCF-2_Summary P&amp;L_Entities" xfId="709"/>
    <cellStyle name="_Data_TSI Grafischer_Bericht_Template_TEC Herrn Heil mit Sternausrichtung_Entities" xfId="710"/>
    <cellStyle name="_Data_TSI Grafischer_Bericht_Template_TEC Herrn Heil mit Sternausrichtung_Exec Summ Template with retrieve" xfId="711"/>
    <cellStyle name="_Data_TSI Grafischer_Bericht_Template_TEC Herrn Heil mit Sternausrichtung_Exec Summ Template with retrieve NEW" xfId="712"/>
    <cellStyle name="_Data_TSI Grafischer_Bericht_Template_TEC Herrn Heil mit Sternausrichtung_Exec Summ Template with retrieve NEW_Entities" xfId="713"/>
    <cellStyle name="_Data_TSI Grafischer_Bericht_Template_TEC Herrn Heil mit Sternausrichtung_Exec Summ Template with retrieve_Entities" xfId="714"/>
    <cellStyle name="_Data_TSI Grafischer_Bericht_Template_TEC Herrn Heil mit Sternausrichtung_GermanyHo" xfId="715"/>
    <cellStyle name="_Data_TSI Grafischer_Bericht_Template_TEC Herrn Heil mit Sternausrichtung_GermanyHo_Entities" xfId="716"/>
    <cellStyle name="_Data_TSI Grafischer_Bericht_Template_TEC Herrn Heil mit Sternausrichtung_LRP05-6 valuation_030206 - 10-yr" xfId="717"/>
    <cellStyle name="_Data_TSI Grafischer_Bericht_Template_TEC Herrn Heil mit Sternausrichtung_LRP05-6 valuation_030206 - 10-yr_Entities" xfId="718"/>
    <cellStyle name="_Data_TSI Grafischer_Bericht_Template_TEC Herrn Heil mit Sternausrichtung_Summary P&amp;L" xfId="719"/>
    <cellStyle name="_Data_TSI Grafischer_Bericht_Template_TEC Herrn Heil mit Sternausrichtung_Summary P&amp;L_Entities" xfId="720"/>
    <cellStyle name="_Data_TSI Grafischer_Bericht_Template_TEC Herrn Heil mit Sternausrichtung_Tower operational model v4.3" xfId="721"/>
    <cellStyle name="_Data_TSI Grafischer_Bericht_Template_TEC Herrn Heil mit Sternausrichtung_Tower operational model v4.3_2+10 CEO Country review template v1" xfId="722"/>
    <cellStyle name="_Data_TSI Grafischer_Bericht_Template_TEC Herrn Heil mit Sternausrichtung_Tower operational model v4.3_DB 1b Summary" xfId="723"/>
    <cellStyle name="_Data_TSI Grafischer_Bericht_Template_TEC Herrn Heil mit Sternausrichtung_Tower operational model v4.3_DB 1b Summary_Entities" xfId="724"/>
    <cellStyle name="_Data_TSI Grafischer_Bericht_Template_TEC Herrn Heil mit Sternausrichtung_Tower operational model v4.3_Entities" xfId="725"/>
    <cellStyle name="_Data_TSI Grafischer_Bericht_Template_TEC Herrn Heil mit Sternausrichtung_Tower operational model v4.3_Exec Summ Template with retrieve" xfId="726"/>
    <cellStyle name="_Data_TSI Grafischer_Bericht_Template_TEC Herrn Heil mit Sternausrichtung_Tower operational model v4.3_Exec Summ Template with retrieve NEW" xfId="727"/>
    <cellStyle name="_Data_TSI Grafischer_Bericht_Template_TEC Herrn Heil mit Sternausrichtung_Tower operational model v4.3_Exec Summ Template with retrieve NEW_Entities" xfId="728"/>
    <cellStyle name="_Data_TSI Grafischer_Bericht_Template_TEC Herrn Heil mit Sternausrichtung_Tower operational model v4.3_Exec Summ Template with retrieve_Entities" xfId="729"/>
    <cellStyle name="_Data_TSI Grafischer_Bericht_Template_TEC Herrn Heil mit Sternausrichtung_Tower operational model v4.3_GermanyHo" xfId="730"/>
    <cellStyle name="_Data_TSI Grafischer_Bericht_Template_TEC Herrn Heil mit Sternausrichtung_Tower operational model v4.3_GermanyHo_Entities" xfId="731"/>
    <cellStyle name="_Data_TSI Grafischer_Bericht_Template_TEC Herrn Heil mit Sternausrichtung_Tower operational model v4.3_LRP05-6 valuation_030206 - 10-yr" xfId="732"/>
    <cellStyle name="_Data_TSI Grafischer_Bericht_Template_TEC Herrn Heil mit Sternausrichtung_Tower operational model v4.3_LRP05-6 valuation_030206 - 10-yr_Entities" xfId="733"/>
    <cellStyle name="_Data_TSI Grafischer_Bericht_Template_TEC Herrn Heil mit Sternausrichtung_Tower operational model v4.3_Summary P&amp;L" xfId="734"/>
    <cellStyle name="_Data_TSI Grafischer_Bericht_Template_TEC Herrn Heil mit Sternausrichtung_Tower operational model v4.3_Summary P&amp;L_Entities" xfId="735"/>
    <cellStyle name="_Data_TSI Grafischer_Bericht_Template_TEC Herrn Heil mit Sternausrichtung_Tower operational model v4.3_Turkey" xfId="736"/>
    <cellStyle name="_Data_TSI Grafischer_Bericht_Template_TEC Herrn Heil mit Sternausrichtung_Tower operational model v4.3_Turkey_Entities" xfId="737"/>
    <cellStyle name="_Data_TSI Grafischer_Bericht_Template_TEC Herrn Heil mit Sternausrichtung_Turkey" xfId="738"/>
    <cellStyle name="_Data_TSI Grafischer_Bericht_Template_TEC Herrn Heil mit Sternausrichtung_Turkey_1" xfId="739"/>
    <cellStyle name="_Data_TSI Grafischer_Bericht_Template_TEC Herrn Heil mit Sternausrichtung_Turkey_1_GermanyHo" xfId="740"/>
    <cellStyle name="_Data_TSI Grafischer_Bericht_Template_TEC Herrn Heil mit Sternausrichtung_Turkey_1_LRP05-6 valuation_030206 - 10-yr" xfId="741"/>
    <cellStyle name="_Data_TSI Grafischer_Bericht_Template_TEC Herrn Heil mit Sternausrichtung_Turkey_GermanyHo" xfId="742"/>
    <cellStyle name="_Data_TSI Grafischer_Bericht_Template_TEC Herrn Heil mit Sternausrichtung_Turkey_LRP05-6 valuation_030206 - 10-yr" xfId="743"/>
    <cellStyle name="_Data_VZW HC LRP05-6 valuation" xfId="744"/>
    <cellStyle name="_Data_VZW HC LRP05-6 valuation_Entities" xfId="745"/>
    <cellStyle name="_DB 1b Summary" xfId="746"/>
    <cellStyle name="_DCF model" xfId="747"/>
    <cellStyle name="_DCF Template" xfId="748"/>
    <cellStyle name="_DCF valuation_10 May v32" xfId="749"/>
    <cellStyle name="_Dollar" xfId="750"/>
    <cellStyle name="_Dollar_3G Models" xfId="751"/>
    <cellStyle name="_Dollar_Entities" xfId="752"/>
    <cellStyle name="_Dollar_FT-6June2001" xfId="753"/>
    <cellStyle name="_Dollar_Jazztel model 16DP3-Exhibits" xfId="754"/>
    <cellStyle name="_Dollar_Jazztel model 16DP3-Exhibits_3G Models" xfId="755"/>
    <cellStyle name="_Dollar_Jazztel model 16DP3-Exhibits_Entities" xfId="756"/>
    <cellStyle name="_Dollar_Jazztel model 16DP3-Exhibits_FT-6June2001" xfId="757"/>
    <cellStyle name="_Dollar_Jazztel model 16DP3-Exhibits_FT-6June2001_1" xfId="758"/>
    <cellStyle name="_Dollar_Jazztel model 16DP3-Exhibits_FT-6June2001_GermanyHo" xfId="759"/>
    <cellStyle name="_Dollar_Jazztel model 16DP3-Exhibits_FT-6June2001_LRP05-6 valuation_030206 - 10-yr" xfId="760"/>
    <cellStyle name="_Dollar_Jazztel model 16DP3-Exhibits_Telefonica Moviles" xfId="761"/>
    <cellStyle name="_Dollar_Jazztel model 18DP-exhibits" xfId="762"/>
    <cellStyle name="_Dollar_Jazztel model 18DP-exhibits_3G Models" xfId="763"/>
    <cellStyle name="_Dollar_Jazztel model 18DP-exhibits_GermanyHo" xfId="764"/>
    <cellStyle name="_Dollar_Jazztel model 18DP-exhibits_LRP05-6 valuation_030206 - 10-yr" xfId="765"/>
    <cellStyle name="_Dollar_Jazztel model 18DP-exhibits_Orange-Mar01" xfId="766"/>
    <cellStyle name="_Dollar_Jazztel model 18DP-exhibits_Orange-Mar01_GermanyHo" xfId="767"/>
    <cellStyle name="_Dollar_Jazztel model 18DP-exhibits_Orange-Mar01_LRP05-6 valuation_030206 - 10-yr" xfId="768"/>
    <cellStyle name="_Dollar_Jazztel model 18DP-exhibits_Orange-May01" xfId="769"/>
    <cellStyle name="_Dollar_Jazztel model 18DP-exhibits_Orange-May01_GermanyHo" xfId="770"/>
    <cellStyle name="_Dollar_Jazztel model 18DP-exhibits_Orange-May01_LRP05-6 valuation_030206 - 10-yr" xfId="771"/>
    <cellStyle name="_Dollar_Jazztel model 18DP-exhibits_T_MOBIL2" xfId="772"/>
    <cellStyle name="_Dollar_Jazztel model 18DP-exhibits_T_MOBIL2_FT-6June2001" xfId="773"/>
    <cellStyle name="_Dollar_Jazztel model 18DP-exhibits_T_MOBIL2_FT-6June2001_GermanyHo" xfId="774"/>
    <cellStyle name="_Dollar_Jazztel model 18DP-exhibits_T_MOBIL2_FT-6June2001_LRP05-6 valuation_030206 - 10-yr" xfId="775"/>
    <cellStyle name="_Dollar_Jazztel model 18DP-exhibits_T_MOBIL2_GermanyHo" xfId="776"/>
    <cellStyle name="_Dollar_Jazztel model 18DP-exhibits_T_MOBIL2_LRP05-6 valuation_030206 - 10-yr" xfId="777"/>
    <cellStyle name="_Dollar_Jazztel model 18DP-exhibits_T_MOBIL2_Orange-May01" xfId="778"/>
    <cellStyle name="_Dollar_Jazztel model 18DP-exhibits_T_MOBIL2_Orange-May01_GermanyHo" xfId="779"/>
    <cellStyle name="_Dollar_Jazztel model 18DP-exhibits_T_MOBIL2_Orange-May01_GermanyHo_Entities" xfId="780"/>
    <cellStyle name="_Dollar_Jazztel model 18DP-exhibits_T_MOBIL2_Orange-May01_LRP05-6 valuation_030206 - 10-yr" xfId="781"/>
    <cellStyle name="_Dollar_Jazztel model 18DP-exhibits_T_MOBIL2_Orange-May01_LRP05-6 valuation_030206 - 10-yr_Entities" xfId="782"/>
    <cellStyle name="_Dollar_Jazztel model 18DP-exhibits_T_MOBIL2_Telefonica Moviles" xfId="783"/>
    <cellStyle name="_Dollar_Jazztel model 18DP-exhibits_Telefonica Moviles" xfId="784"/>
    <cellStyle name="_Dollar_Jazztel model 18DP-exhibits_TelenorInitiation-11Jan01" xfId="785"/>
    <cellStyle name="_Dollar_Jazztel model 18DP-exhibits_TelenorInitiation-11Jan01_GermanyHo" xfId="786"/>
    <cellStyle name="_Dollar_Jazztel model 18DP-exhibits_TelenorInitiation-11Jan01_LRP05-6 valuation_030206 - 10-yr" xfId="787"/>
    <cellStyle name="_Dollar_Jazztel model 18DP-exhibits_TelenorWIPFeb01" xfId="788"/>
    <cellStyle name="_Dollar_Jazztel model 18DP-exhibits_TelenorWIPFeb01_GermanyHo" xfId="789"/>
    <cellStyle name="_Dollar_Jazztel model 18DP-exhibits_TelenorWIPFeb01_LRP05-6 valuation_030206 - 10-yr" xfId="790"/>
    <cellStyle name="_Dollar_Orange-May01" xfId="791"/>
    <cellStyle name="_Dollar_Orange-Sep01" xfId="792"/>
    <cellStyle name="_Dollar_Orange-Sep01_GermanyHo" xfId="793"/>
    <cellStyle name="_Dollar_Orange-Sep01_LRP05-6 valuation_030206 - 10-yr" xfId="794"/>
    <cellStyle name="_Elisa multiple5" xfId="795"/>
    <cellStyle name="_Euro" xfId="796"/>
    <cellStyle name="_Euro_050301 Camel operational model V1" xfId="797"/>
    <cellStyle name="_Euro_050301 Camel operational model V1_115" xfId="798"/>
    <cellStyle name="_Euro_050301 Camel operational model V1_2+10 CEO Country review template v1" xfId="799"/>
    <cellStyle name="_Euro_050301 Camel operational model V1_Change Log" xfId="800"/>
    <cellStyle name="_Euro_050301 Camel operational model V1_Change Log_Entities" xfId="801"/>
    <cellStyle name="_Euro_050301 Camel operational model V1_DB 1b Summary" xfId="802"/>
    <cellStyle name="_Euro_050301 Camel operational model V1_DB 1b Summary_Entities" xfId="803"/>
    <cellStyle name="_Euro_050301 Camel operational model V1_Exec Summ Template with retrieve" xfId="804"/>
    <cellStyle name="_Euro_050301 Camel operational model V1_Exec Summ Template with retrieve NEW" xfId="805"/>
    <cellStyle name="_Euro_050301 Camel operational model V1_Exec Summ Template with retrieve NEW_Entities" xfId="806"/>
    <cellStyle name="_Euro_050301 Camel operational model V1_Exec Summ Template with retrieve_Entities" xfId="807"/>
    <cellStyle name="_Euro_050301 Camel operational model V1_F0211b" xfId="808"/>
    <cellStyle name="_Euro_050301 Camel operational model V1_F0222" xfId="809"/>
    <cellStyle name="_Euro_050301 Camel operational model V1_F0257b" xfId="810"/>
    <cellStyle name="_Euro_050301 Camel operational model V1_GermanyHo" xfId="811"/>
    <cellStyle name="_Euro_050301 Camel operational model V1_GermanyHo_Entities" xfId="812"/>
    <cellStyle name="_Euro_050301 Camel operational model V1_LRP05-6 valuation_030206 - 10-yr" xfId="813"/>
    <cellStyle name="_Euro_050301 Camel operational model V1_LRP05-6 valuation_030206 - 10-yr_Entities" xfId="814"/>
    <cellStyle name="_Euro_050301 Camel operational model V1_Month Only" xfId="815"/>
    <cellStyle name="_Euro_050301 Camel operational model V1_Month Only_Entities" xfId="816"/>
    <cellStyle name="_Euro_050301 Camel operational model V1_Output Month Only" xfId="817"/>
    <cellStyle name="_Euro_050301 Camel operational model V1_Output Month Only_Entities" xfId="818"/>
    <cellStyle name="_Euro_050301 Camel operational model V1_Output Summary" xfId="819"/>
    <cellStyle name="_Euro_050301 Camel operational model V1_Output Summary_Entities" xfId="820"/>
    <cellStyle name="_Euro_050301 Camel operational model V1_Sheet1" xfId="821"/>
    <cellStyle name="_Euro_050301 Camel operational model V1_Sheet1_1" xfId="822"/>
    <cellStyle name="_Euro_050301 Camel operational model V1_Sheet1_Entities" xfId="823"/>
    <cellStyle name="_Euro_050301 Camel operational model V1_Summary P&amp;L" xfId="824"/>
    <cellStyle name="_Euro_050301 Camel operational model V1_Summary P&amp;L_Entities" xfId="825"/>
    <cellStyle name="_Euro_050816 Cheetah-multiple analysis at various prices" xfId="826"/>
    <cellStyle name="_Euro_050816 Cheetah-multiple analysis at various prices_GermanyHo" xfId="827"/>
    <cellStyle name="_Euro_050816 Cheetah-multiple analysis at various prices_GermanyHo_Entities" xfId="828"/>
    <cellStyle name="_Euro_050816 Cheetah-multiple analysis at various prices_LRP05-6 valuation_030206 - 10-yr" xfId="829"/>
    <cellStyle name="_Euro_050816 Cheetah-multiple analysis at various prices_LRP05-6 valuation_030206 - 10-yr_Entities" xfId="830"/>
    <cellStyle name="_Euro_2+10 CEO Country review template v1" xfId="831"/>
    <cellStyle name="_Euro_2+10 CEO Country review template v1_Entities" xfId="832"/>
    <cellStyle name="_Euro_Betas and WACC" xfId="833"/>
    <cellStyle name="_Euro_Betas and WACC_Entities" xfId="834"/>
    <cellStyle name="_Euro_Book1" xfId="835"/>
    <cellStyle name="_Euro_Book1_115" xfId="836"/>
    <cellStyle name="_Euro_Book1_2+10 CEO Country review template v1" xfId="837"/>
    <cellStyle name="_Euro_Book1_Change Log" xfId="838"/>
    <cellStyle name="_Euro_Book1_Change Log_Entities" xfId="839"/>
    <cellStyle name="_Euro_Book1_DB 1b Summary" xfId="840"/>
    <cellStyle name="_Euro_Book1_DB 1b Summary_Entities" xfId="841"/>
    <cellStyle name="_Euro_Book1_Exec Summ Template with retrieve" xfId="842"/>
    <cellStyle name="_Euro_Book1_Exec Summ Template with retrieve NEW" xfId="843"/>
    <cellStyle name="_Euro_Book1_Exec Summ Template with retrieve NEW_Entities" xfId="844"/>
    <cellStyle name="_Euro_Book1_Exec Summ Template with retrieve_Entities" xfId="845"/>
    <cellStyle name="_Euro_Book1_F0211b" xfId="846"/>
    <cellStyle name="_Euro_Book1_F0222" xfId="847"/>
    <cellStyle name="_Euro_Book1_F0257b" xfId="848"/>
    <cellStyle name="_Euro_Book1_GermanyHo" xfId="849"/>
    <cellStyle name="_Euro_Book1_GermanyHo_Entities" xfId="850"/>
    <cellStyle name="_Euro_Book1_LRP05-6 valuation_030206 - 10-yr" xfId="851"/>
    <cellStyle name="_Euro_Book1_LRP05-6 valuation_030206 - 10-yr_Entities" xfId="852"/>
    <cellStyle name="_Euro_Book1_Month Only" xfId="853"/>
    <cellStyle name="_Euro_Book1_Month Only_Entities" xfId="854"/>
    <cellStyle name="_Euro_Book1_Output Month Only" xfId="855"/>
    <cellStyle name="_Euro_Book1_Output Month Only_Entities" xfId="856"/>
    <cellStyle name="_Euro_Book1_Output Summary" xfId="857"/>
    <cellStyle name="_Euro_Book1_Output Summary_Entities" xfId="858"/>
    <cellStyle name="_Euro_Book1_Sheet1" xfId="859"/>
    <cellStyle name="_Euro_Book1_Sheet1_1" xfId="860"/>
    <cellStyle name="_Euro_Book1_Sheet1_Entities" xfId="861"/>
    <cellStyle name="_Euro_Book1_Summary P&amp;L" xfId="862"/>
    <cellStyle name="_Euro_Book1_Summary P&amp;L_Entities" xfId="863"/>
    <cellStyle name="_Euro_DB 1b Summary" xfId="864"/>
    <cellStyle name="_Euro_DB 1b Summary_Entities" xfId="865"/>
    <cellStyle name="_Euro_Entities" xfId="866"/>
    <cellStyle name="_Euro_Exec Summ Template with retrieve" xfId="867"/>
    <cellStyle name="_Euro_Exec Summ Template with retrieve NEW" xfId="868"/>
    <cellStyle name="_Euro_Exec Summ Template with retrieve NEW_Entities" xfId="869"/>
    <cellStyle name="_Euro_Exec Summ Template with retrieve_Entities" xfId="870"/>
    <cellStyle name="_Euro_GermanyHo" xfId="871"/>
    <cellStyle name="_Euro_LRP05-6 valuation_030206 - 10-yr" xfId="872"/>
    <cellStyle name="_Euro_Summary P&amp;L" xfId="873"/>
    <cellStyle name="_Euro_Summary P&amp;L_Entities" xfId="874"/>
    <cellStyle name="_Euro_Tower operational model v4.2" xfId="875"/>
    <cellStyle name="_Euro_Tower operational model v4.2_Entities" xfId="876"/>
    <cellStyle name="_Euro_Turkey" xfId="877"/>
    <cellStyle name="_Euro_Turkey_Entities" xfId="878"/>
    <cellStyle name="_Euro_VZW HC LRP05-6 valuation" xfId="879"/>
    <cellStyle name="_europe governance" xfId="880"/>
    <cellStyle name="_Exec Summ Template with retrieve" xfId="881"/>
    <cellStyle name="_Exec Summ Template with retrieve NEW" xfId="882"/>
    <cellStyle name="_gen0646AL" xfId="883"/>
    <cellStyle name="_Germany Sc3 - analyst comp" xfId="884"/>
    <cellStyle name="_Germany Sc9" xfId="885"/>
    <cellStyle name="_GM" xfId="886"/>
    <cellStyle name="_GT" xfId="887"/>
    <cellStyle name="_Header" xfId="888"/>
    <cellStyle name="_Header_2+10 CEO Country review template v1" xfId="889"/>
    <cellStyle name="_Header_2+10 CEO Country review template v1_Opex accruals" xfId="890"/>
    <cellStyle name="_Header_2+10 CEO Country review template v1_Sheet1" xfId="891"/>
    <cellStyle name="_Header_2+10 CEO Country review template v1_Validation accruals" xfId="892"/>
    <cellStyle name="_Header_Accruals" xfId="893"/>
    <cellStyle name="_Header_Appendix 1b 3yr review metrics " xfId="894"/>
    <cellStyle name="_Header_Appendix 1b 3yr review metrics _Opex accruals" xfId="895"/>
    <cellStyle name="_Header_Appendix 1b 3yr review metrics _Sheet1" xfId="896"/>
    <cellStyle name="_Header_Appendix 1b 3yr review metrics _Validation accruals" xfId="897"/>
    <cellStyle name="_Header_CF" xfId="898"/>
    <cellStyle name="_Header_CF_Opex accruals" xfId="899"/>
    <cellStyle name="_Header_CF_Sheet1" xfId="900"/>
    <cellStyle name="_Header_CF_Validation accruals" xfId="901"/>
    <cellStyle name="_Header_Cost savings" xfId="902"/>
    <cellStyle name="_Header_Cost savings_Opex accruals" xfId="903"/>
    <cellStyle name="_Header_Cost savings_Sheet1" xfId="904"/>
    <cellStyle name="_Header_Cost savings_Validation accruals" xfId="905"/>
    <cellStyle name="_Header_DATA (AH)" xfId="906"/>
    <cellStyle name="_Header_DATA (AH)_Opex accruals" xfId="907"/>
    <cellStyle name="_Header_DATA (AH)_Sheet1" xfId="908"/>
    <cellStyle name="_Header_DATA (AH)_Validation accruals" xfId="909"/>
    <cellStyle name="_Header_DB 1b Summary" xfId="910"/>
    <cellStyle name="_Header_DB 1b Summary_Opex accruals" xfId="911"/>
    <cellStyle name="_Header_DB 1b Summary_Sheet1" xfId="912"/>
    <cellStyle name="_Header_DB 1b Summary_Validation accruals" xfId="913"/>
    <cellStyle name="_Header_EUROPE icon waterfall" xfId="914"/>
    <cellStyle name="_Header_EUROPE icon waterfall_Opex accruals" xfId="915"/>
    <cellStyle name="_Header_EUROPE icon waterfall_Sheet1" xfId="916"/>
    <cellStyle name="_Header_EUROPE icon waterfall_Validation accruals" xfId="917"/>
    <cellStyle name="_Header_Exec Summ Template with retrieve" xfId="918"/>
    <cellStyle name="_Header_Exec Summ Template with retrieve NEW" xfId="919"/>
    <cellStyle name="_Header_Exec Summ Template with retrieve NEW_Opex accruals" xfId="920"/>
    <cellStyle name="_Header_Exec Summ Template with retrieve NEW_Sheet1" xfId="921"/>
    <cellStyle name="_Header_Exec Summ Template with retrieve NEW_Validation accruals" xfId="922"/>
    <cellStyle name="_Header_Exec Summ Template with retrieve_Opex accruals" xfId="923"/>
    <cellStyle name="_Header_Exec Summ Template with retrieve_Sheet1" xfId="924"/>
    <cellStyle name="_Header_Exec Summ Template with retrieve_Validation accruals" xfId="925"/>
    <cellStyle name="_Header_GROUP horizontal IS (stat)" xfId="926"/>
    <cellStyle name="_Header_GROUP horizontal IS (stat)_Opex accruals" xfId="927"/>
    <cellStyle name="_Header_GROUP horizontal IS (stat)_Sheet1" xfId="928"/>
    <cellStyle name="_Header_GROUP horizontal IS (stat)_Validation accruals" xfId="929"/>
    <cellStyle name="_Header_HC" xfId="930"/>
    <cellStyle name="_Header_HC_Opex accruals" xfId="931"/>
    <cellStyle name="_Header_HC_Sheet1" xfId="932"/>
    <cellStyle name="_Header_HC_Validation accruals" xfId="933"/>
    <cellStyle name="_Header_Horizontal" xfId="934"/>
    <cellStyle name="_Header_Horizontal_Opex accruals" xfId="935"/>
    <cellStyle name="_Header_Horizontal_Sheet1" xfId="936"/>
    <cellStyle name="_Header_Horizontal_Validation accruals" xfId="937"/>
    <cellStyle name="_Header_Hyperion" xfId="938"/>
    <cellStyle name="_Header_Hyperion_Opex accruals" xfId="939"/>
    <cellStyle name="_Header_Hyperion_Sheet1" xfId="940"/>
    <cellStyle name="_Header_Hyperion_Validation accruals" xfId="941"/>
    <cellStyle name="_Header_IMP report - Avg 3G penetration of customer base" xfId="942"/>
    <cellStyle name="_Header_IMP report - Avg 3G penetration of customer base_Accruals" xfId="943"/>
    <cellStyle name="_Header_IMP report - Avg 3G penetration of customer base_Opex accruals" xfId="944"/>
    <cellStyle name="_Header_IMP report - Avg 3G penetration of customer base_Sheet1" xfId="945"/>
    <cellStyle name="_Header_IMP report - Avg 3G penetration of customer base_Validation accruals" xfId="946"/>
    <cellStyle name="_Header_Intercompany Expenses" xfId="947"/>
    <cellStyle name="_Header_J_3 Year Performance_Roaming, Visitor - MVNO" xfId="948"/>
    <cellStyle name="_Header_J_3 Year Performance_Roaming, Visitor - MVNO_Opex accruals" xfId="949"/>
    <cellStyle name="_Header_J_3 Year Performance_Roaming, Visitor - MVNO_Sheet1" xfId="950"/>
    <cellStyle name="_Header_J_3 Year Performance_Roaming, Visitor - MVNO_Validation accruals" xfId="951"/>
    <cellStyle name="_Header_Long range outlook" xfId="952"/>
    <cellStyle name="_Header_Long range outlook_Opex accruals" xfId="953"/>
    <cellStyle name="_Header_Long range outlook_Sheet1" xfId="954"/>
    <cellStyle name="_Header_Long range outlook_Validation accruals" xfId="955"/>
    <cellStyle name="_Header_LRP Horizontal income statement and KPIs" xfId="956"/>
    <cellStyle name="_Header_LRP Horizontal income statement and KPIs_Opex accruals" xfId="957"/>
    <cellStyle name="_Header_LRP Horizontal income statement and KPIs_Sheet1" xfId="958"/>
    <cellStyle name="_Header_LRP Horizontal income statement and KPIs_Validation accruals" xfId="959"/>
    <cellStyle name="_Header_LRP revenue stimulation in Europe (EV) v2" xfId="960"/>
    <cellStyle name="_Header_LRP revenue stimulation in Europe (EV) v2_Opex accruals" xfId="961"/>
    <cellStyle name="_Header_LRP revenue stimulation in Europe (EV) v2_Sheet1" xfId="962"/>
    <cellStyle name="_Header_LRP revenue stimulation in Europe (EV) v2_Validation accruals" xfId="963"/>
    <cellStyle name="_Header_Mobile + vs SR" xfId="964"/>
    <cellStyle name="_Header_Mobile + vs SR_Opex accruals" xfId="965"/>
    <cellStyle name="_Header_Mobile + vs SR_Sheet1" xfId="966"/>
    <cellStyle name="_Header_Mobile + vs SR_Validation accruals" xfId="967"/>
    <cellStyle name="_Header_Mobile plus revenue_EV_211106 V2- DRAFT (HC)" xfId="968"/>
    <cellStyle name="_Header_Mobile plus revenue_EV_211106 V2- DRAFT (HC)_Opex accruals" xfId="969"/>
    <cellStyle name="_Header_Mobile plus revenue_EV_211106 V2- DRAFT (HC)_Sheet1" xfId="970"/>
    <cellStyle name="_Header_Mobile plus revenue_EV_211106 V2- DRAFT (HC)_Validation accruals" xfId="971"/>
    <cellStyle name="_Header_Mobile plus revenue_EV_281106_POST REVIEW OUTPUT_(KH update)" xfId="972"/>
    <cellStyle name="_Header_Mobile plus revenue_EV_281106_POST REVIEW OUTPUT_(KH update)_Opex accruals" xfId="973"/>
    <cellStyle name="_Header_Mobile plus revenue_EV_281106_POST REVIEW OUTPUT_(KH update)_Sheet1" xfId="974"/>
    <cellStyle name="_Header_Mobile plus revenue_EV_281106_POST REVIEW OUTPUT_(KH update)_Validation accruals" xfId="975"/>
    <cellStyle name="_Header_Opex accruals" xfId="976"/>
    <cellStyle name="_Header_PL" xfId="977"/>
    <cellStyle name="_Header_PL_Opex accruals" xfId="978"/>
    <cellStyle name="_Header_PL_Sheet1" xfId="979"/>
    <cellStyle name="_Header_PL_Validation accruals" xfId="980"/>
    <cellStyle name="_Header_Service revenue for Ed 24NOV06" xfId="981"/>
    <cellStyle name="_Header_Service revenue for Ed 24NOV06_Opex accruals" xfId="982"/>
    <cellStyle name="_Header_Service revenue for Ed 24NOV06_Sheet1" xfId="983"/>
    <cellStyle name="_Header_Service revenue for Ed 24NOV06_Validation accruals" xfId="984"/>
    <cellStyle name="_Header_Sheet1" xfId="985"/>
    <cellStyle name="_Header_Sheet1_1" xfId="986"/>
    <cellStyle name="_Header_Sheet1_1_Opex accruals" xfId="987"/>
    <cellStyle name="_Header_Sheet1_1_Sheet1" xfId="988"/>
    <cellStyle name="_Header_Sheet1_1_Validation accruals" xfId="989"/>
    <cellStyle name="_Header_Sheet1_2" xfId="990"/>
    <cellStyle name="_Header_Sheet1_Opex accruals" xfId="991"/>
    <cellStyle name="_Header_Sheet1_Sheet1" xfId="992"/>
    <cellStyle name="_Header_Sheet1_Validation accruals" xfId="993"/>
    <cellStyle name="_Header_Summary P&amp;L" xfId="994"/>
    <cellStyle name="_Header_Summary P&amp;L_Opex accruals" xfId="995"/>
    <cellStyle name="_Header_Summary P&amp;L_Sheet1" xfId="996"/>
    <cellStyle name="_Header_Summary P&amp;L_Validation accruals" xfId="997"/>
    <cellStyle name="_Header_Validation accruals" xfId="998"/>
    <cellStyle name="_Header_VZW HC LRP05-6 valuation" xfId="999"/>
    <cellStyle name="_Header_VZW HC LRP05-6 valuation_Opex accruals" xfId="1000"/>
    <cellStyle name="_Header_VZW HC LRP05-6 valuation_Sheet1" xfId="1001"/>
    <cellStyle name="_Header_VZW HC LRP05-6 valuation_Validation accruals" xfId="1002"/>
    <cellStyle name="_Heading" xfId="1003"/>
    <cellStyle name="_Heading_050301 Camel operational model V1" xfId="1004"/>
    <cellStyle name="_Heading_050816 Cheetah-multiple analysis at various prices" xfId="1005"/>
    <cellStyle name="_Heading_2+10 CEO Country review template v1" xfId="1006"/>
    <cellStyle name="_Heading_Betas and WACC" xfId="1007"/>
    <cellStyle name="_Heading_bls roic" xfId="1008"/>
    <cellStyle name="_Heading_Book1" xfId="1009"/>
    <cellStyle name="_Heading_Broadband Comps" xfId="1010"/>
    <cellStyle name="_Heading_DB 1b Summary" xfId="1011"/>
    <cellStyle name="_Heading_DCF model" xfId="1012"/>
    <cellStyle name="_Heading_Exec Summ Template with retrieve" xfId="1013"/>
    <cellStyle name="_Heading_Exec Summ Template with retrieve NEW" xfId="1014"/>
    <cellStyle name="_Heading_prestemp" xfId="1015"/>
    <cellStyle name="_Heading_prestemp_Opex accruals" xfId="1016"/>
    <cellStyle name="_Heading_prestemp_Sheet1" xfId="1017"/>
    <cellStyle name="_Heading_prestemp_Validation accruals" xfId="1018"/>
    <cellStyle name="_Heading_Q" xfId="1019"/>
    <cellStyle name="_Heading_q - new guidance" xfId="1020"/>
    <cellStyle name="_Heading_q - valuation" xfId="1021"/>
    <cellStyle name="_Heading_Summary P&amp;L" xfId="1022"/>
    <cellStyle name="_Heading_Tower operational model v4.2" xfId="1023"/>
    <cellStyle name="_Heading_Turkey" xfId="1024"/>
    <cellStyle name="_Heading_VZW HC LRP05-6 valuation" xfId="1025"/>
    <cellStyle name="_Headline" xfId="1026"/>
    <cellStyle name="_Headline_050301 Camel operational model V1" xfId="1027"/>
    <cellStyle name="_Headline_050816 Cheetah-multiple analysis at various prices" xfId="1028"/>
    <cellStyle name="_Headline_2+10 CEO Country review template v1" xfId="1029"/>
    <cellStyle name="_Headline_Book1" xfId="1030"/>
    <cellStyle name="_Headline_DB 1b Summary" xfId="1031"/>
    <cellStyle name="_Headline_DCF model" xfId="1032"/>
    <cellStyle name="_Headline_Exec Summ Template with retrieve" xfId="1033"/>
    <cellStyle name="_Headline_Exec Summ Template with retrieve NEW" xfId="1034"/>
    <cellStyle name="_Headline_Summary P&amp;L" xfId="1035"/>
    <cellStyle name="_Headline_VZW HC LRP05-6 valuation" xfId="1036"/>
    <cellStyle name="_Highlight" xfId="1037"/>
    <cellStyle name="_Hyperion" xfId="1038"/>
    <cellStyle name="_Inputs" xfId="1039"/>
    <cellStyle name="_Insurance08-09 final1" xfId="1040"/>
    <cellStyle name="_Intercompany Expenses" xfId="1041"/>
    <cellStyle name="_Italy Sc3" xfId="1042"/>
    <cellStyle name="_Italy Sc3 - analyst comp" xfId="1043"/>
    <cellStyle name="_Multiple" xfId="1044"/>
    <cellStyle name="_Multiple_050301 Camel operational model V1" xfId="1045"/>
    <cellStyle name="_Multiple_050301 Camel operational model V1_2+10 CEO Country review template v1" xfId="1046"/>
    <cellStyle name="_Multiple_050301 Camel operational model V1_DB 1b Summary" xfId="1047"/>
    <cellStyle name="_Multiple_050301 Camel operational model V1_DB 1b Summary_Entities" xfId="1048"/>
    <cellStyle name="_Multiple_050301 Camel operational model V1_Entities" xfId="1049"/>
    <cellStyle name="_Multiple_050301 Camel operational model V1_Exec Summ Template with retrieve" xfId="1050"/>
    <cellStyle name="_Multiple_050301 Camel operational model V1_Exec Summ Template with retrieve NEW" xfId="1051"/>
    <cellStyle name="_Multiple_050301 Camel operational model V1_Exec Summ Template with retrieve NEW_Entities" xfId="1052"/>
    <cellStyle name="_Multiple_050301 Camel operational model V1_Exec Summ Template with retrieve_Entities" xfId="1053"/>
    <cellStyle name="_Multiple_050301 Camel operational model V1_GermanyHo" xfId="1054"/>
    <cellStyle name="_Multiple_050301 Camel operational model V1_GermanyHo_Entities" xfId="1055"/>
    <cellStyle name="_Multiple_050301 Camel operational model V1_LRP05-6 valuation_030206 - 10-yr" xfId="1056"/>
    <cellStyle name="_Multiple_050301 Camel operational model V1_LRP05-6 valuation_030206 - 10-yr_Entities" xfId="1057"/>
    <cellStyle name="_Multiple_050301 Camel operational model V1_Summary P&amp;L" xfId="1058"/>
    <cellStyle name="_Multiple_050301 Camel operational model V1_Summary P&amp;L_Entities" xfId="1059"/>
    <cellStyle name="_Multiple_050816 Cheetah-multiple analysis at various prices" xfId="1060"/>
    <cellStyle name="_Multiple_050816 Cheetah-multiple analysis at various prices_GermanyHo" xfId="1061"/>
    <cellStyle name="_Multiple_050816 Cheetah-multiple analysis at various prices_GermanyHo_Entities" xfId="1062"/>
    <cellStyle name="_Multiple_050816 Cheetah-multiple analysis at various prices_LRP05-6 valuation_030206 - 10-yr" xfId="1063"/>
    <cellStyle name="_Multiple_050816 Cheetah-multiple analysis at various prices_LRP05-6 valuation_030206 - 10-yr_Entities" xfId="1064"/>
    <cellStyle name="_Multiple_2+10 CEO Country review template v1" xfId="1065"/>
    <cellStyle name="_Multiple_2+10 CEO Country review template v1_Entities" xfId="1066"/>
    <cellStyle name="_Multiple_3G Models" xfId="1067"/>
    <cellStyle name="_Multiple_Betas and WACC" xfId="1068"/>
    <cellStyle name="_Multiple_Betas and WACC_GermanyHo" xfId="1069"/>
    <cellStyle name="_Multiple_Betas and WACC_GermanyHo_Entities" xfId="1070"/>
    <cellStyle name="_Multiple_Betas and WACC_LRP05-6 valuation_030206 - 10-yr" xfId="1071"/>
    <cellStyle name="_Multiple_Betas and WACC_LRP05-6 valuation_030206 - 10-yr_Entities" xfId="1072"/>
    <cellStyle name="_Multiple_bls roic" xfId="1073"/>
    <cellStyle name="_Multiple_bls roic_GermanyHo" xfId="1074"/>
    <cellStyle name="_Multiple_bls roic_LRP05-6 valuation_030206 - 10-yr" xfId="1075"/>
    <cellStyle name="_Multiple_Book1" xfId="1076"/>
    <cellStyle name="_Multiple_Book1_2+10 CEO Country review template v1" xfId="1077"/>
    <cellStyle name="_Multiple_Book1_3G Models" xfId="1078"/>
    <cellStyle name="_Multiple_Book1_DB 1b Summary" xfId="1079"/>
    <cellStyle name="_Multiple_Book1_DB 1b Summary_Entities" xfId="1080"/>
    <cellStyle name="_Multiple_Book1_Entities" xfId="1081"/>
    <cellStyle name="_Multiple_Book1_Exec Summ Template with retrieve" xfId="1082"/>
    <cellStyle name="_Multiple_Book1_Exec Summ Template with retrieve NEW" xfId="1083"/>
    <cellStyle name="_Multiple_Book1_Exec Summ Template with retrieve NEW_Entities" xfId="1084"/>
    <cellStyle name="_Multiple_Book1_Exec Summ Template with retrieve_Entities" xfId="1085"/>
    <cellStyle name="_Multiple_Book1_GermanyHo" xfId="1086"/>
    <cellStyle name="_Multiple_Book1_Jazztel model 16DP3-Exhibits" xfId="1087"/>
    <cellStyle name="_Multiple_Book1_Jazztel model 16DP3-Exhibits_3G Models" xfId="1088"/>
    <cellStyle name="_Multiple_Book1_Jazztel model 16DP3-Exhibits_FT-6June2001" xfId="1089"/>
    <cellStyle name="_Multiple_Book1_Jazztel model 16DP3-Exhibits_FT-6June2001_1" xfId="1090"/>
    <cellStyle name="_Multiple_Book1_Jazztel model 16DP3-Exhibits_FT-6June2001_Entities" xfId="1091"/>
    <cellStyle name="_Multiple_Book1_Jazztel model 16DP3-Exhibits_GermanyHo" xfId="1092"/>
    <cellStyle name="_Multiple_Book1_Jazztel model 16DP3-Exhibits_LRP05-6 valuation_030206 - 10-yr" xfId="1093"/>
    <cellStyle name="_Multiple_Book1_Jazztel model 16DP3-Exhibits_Telefonica Moviles" xfId="1094"/>
    <cellStyle name="_Multiple_Book1_Jazztel model 18DP-exhibits" xfId="1095"/>
    <cellStyle name="_Multiple_Book1_Jazztel model 18DP-exhibits_FT-6June2001" xfId="1096"/>
    <cellStyle name="_Multiple_Book1_Jazztel model 18DP-exhibits_FT-6June2001_GermanyHo" xfId="1097"/>
    <cellStyle name="_Multiple_Book1_Jazztel model 18DP-exhibits_FT-6June2001_LRP05-6 valuation_030206 - 10-yr" xfId="1098"/>
    <cellStyle name="_Multiple_Book1_Jazztel model 18DP-exhibits_Orange-Mar01" xfId="1099"/>
    <cellStyle name="_Multiple_Book1_Jazztel model 18DP-exhibits_Orange-May01" xfId="1100"/>
    <cellStyle name="_Multiple_Book1_Jazztel model 18DP-exhibits_T_MOBIL2" xfId="1101"/>
    <cellStyle name="_Multiple_Book1_Jazztel model 18DP-exhibits_T_MOBIL2_FT-6June2001" xfId="1102"/>
    <cellStyle name="_Multiple_Book1_Jazztel model 18DP-exhibits_T_MOBIL2_FT-6June2001_1" xfId="1103"/>
    <cellStyle name="_Multiple_Book1_Jazztel model 18DP-exhibits_T_MOBIL2_GermanyHo" xfId="1104"/>
    <cellStyle name="_Multiple_Book1_Jazztel model 18DP-exhibits_T_MOBIL2_GermanyHo_Entities" xfId="1105"/>
    <cellStyle name="_Multiple_Book1_Jazztel model 18DP-exhibits_T_MOBIL2_GermanyHo_Output Summary" xfId="1106"/>
    <cellStyle name="_Multiple_Book1_Jazztel model 18DP-exhibits_T_MOBIL2_GermanyHo_Output Summary Business" xfId="1107"/>
    <cellStyle name="_Multiple_Book1_Jazztel model 18DP-exhibits_T_MOBIL2_LRP05-6 valuation_030206 - 10-yr" xfId="1108"/>
    <cellStyle name="_Multiple_Book1_Jazztel model 18DP-exhibits_T_MOBIL2_LRP05-6 valuation_030206 - 10-yr_Entities" xfId="1109"/>
    <cellStyle name="_Multiple_Book1_Jazztel model 18DP-exhibits_T_MOBIL2_LRP05-6 valuation_030206 - 10-yr_Output Summary" xfId="1110"/>
    <cellStyle name="_Multiple_Book1_Jazztel model 18DP-exhibits_T_MOBIL2_LRP05-6 valuation_030206 - 10-yr_Output Summary Business" xfId="1111"/>
    <cellStyle name="_Multiple_Book1_Jazztel model 18DP-exhibits_T_MOBIL2_Orange-May01" xfId="1112"/>
    <cellStyle name="_Multiple_Book1_Jazztel model 18DP-exhibits_T_MOBIL2_Telefonica Moviles" xfId="1113"/>
    <cellStyle name="_Multiple_Book1_Jazztel model 18DP-exhibits_TelenorInitiation-11Jan01" xfId="1114"/>
    <cellStyle name="_Multiple_Book1_Jazztel model 18DP-exhibits_TelenorWIPFeb01" xfId="1115"/>
    <cellStyle name="_Multiple_Book1_Jazztel model 18DP-exhibits_Telia-April01(new structure)" xfId="1116"/>
    <cellStyle name="_Multiple_Book1_Jazztel model 18DP-exhibits_Telia-April01(new structure)_FT-6June2001" xfId="1117"/>
    <cellStyle name="_Multiple_Book1_Jazztel model 18DP-exhibits_Telia-April01(new structure)_FT-6June2001_GermanyHo" xfId="1118"/>
    <cellStyle name="_Multiple_Book1_Jazztel model 18DP-exhibits_Telia-April01(new structure)_FT-6June2001_GermanyHo_Entities" xfId="1119"/>
    <cellStyle name="_Multiple_Book1_Jazztel model 18DP-exhibits_Telia-April01(new structure)_FT-6June2001_LRP05-6 valuation_030206 - 10-yr" xfId="1120"/>
    <cellStyle name="_Multiple_Book1_Jazztel model 18DP-exhibits_Telia-April01(new structure)_FT-6June2001_LRP05-6 valuation_030206 - 10-yr_Entities" xfId="1121"/>
    <cellStyle name="_Multiple_Book1_Jazztel model 18DP-exhibits_Telia-April01(new structure)_GermanyHo" xfId="1122"/>
    <cellStyle name="_Multiple_Book1_Jazztel model 18DP-exhibits_Telia-April01(new structure)_GermanyHo_Entities" xfId="1123"/>
    <cellStyle name="_Multiple_Book1_Jazztel model 18DP-exhibits_Telia-April01(new structure)_LRP05-6 valuation_030206 - 10-yr" xfId="1124"/>
    <cellStyle name="_Multiple_Book1_Jazztel model 18DP-exhibits_Telia-April01(new structure)_LRP05-6 valuation_030206 - 10-yr_Entities" xfId="1125"/>
    <cellStyle name="_Multiple_Book1_Jazztel model 18DP-exhibits_Telia-April01(new structure)_Telefonica Moviles" xfId="1126"/>
    <cellStyle name="_Multiple_Book1_Jazztel1" xfId="1127"/>
    <cellStyle name="_Multiple_Book1_LRP05-6 valuation_030206 - 10-yr" xfId="1128"/>
    <cellStyle name="_Multiple_Book1_Orange-Mar01" xfId="1129"/>
    <cellStyle name="_Multiple_Book1_Orange-Mar01_FT-6June2001" xfId="1130"/>
    <cellStyle name="_Multiple_Book1_Orange-May01" xfId="1131"/>
    <cellStyle name="_Multiple_Book1_Orange-May01_FT-6June2001" xfId="1132"/>
    <cellStyle name="_Multiple_Book1_Orange-May01_GermanyHo" xfId="1133"/>
    <cellStyle name="_Multiple_Book1_Orange-May01_GermanyHo_Entities" xfId="1134"/>
    <cellStyle name="_Multiple_Book1_Orange-May01_LRP05-6 valuation_030206 - 10-yr" xfId="1135"/>
    <cellStyle name="_Multiple_Book1_Orange-May01_LRP05-6 valuation_030206 - 10-yr_Entities" xfId="1136"/>
    <cellStyle name="_Multiple_Book1_Summary P&amp;L" xfId="1137"/>
    <cellStyle name="_Multiple_Book1_Summary P&amp;L_Entities" xfId="1138"/>
    <cellStyle name="_Multiple_Book1_T_MOBIL2" xfId="1139"/>
    <cellStyle name="_Multiple_Book1_Telefonica Moviles" xfId="1140"/>
    <cellStyle name="_Multiple_Book1_TelenorInitiation-11Jan01" xfId="1141"/>
    <cellStyle name="_Multiple_Book1_TelenorInitiation-11Jan01_FT-6June2001" xfId="1142"/>
    <cellStyle name="_Multiple_Book1_TelenorWIPFeb01" xfId="1143"/>
    <cellStyle name="_Multiple_Book1_TelenorWIPFeb01_FT-6June2001" xfId="1144"/>
    <cellStyle name="_Multiple_Book1_Telia-April01(new structure)" xfId="1145"/>
    <cellStyle name="_Multiple_Book1_Turkey" xfId="1146"/>
    <cellStyle name="_Multiple_Book1_Turkey_GermanyHo" xfId="1147"/>
    <cellStyle name="_Multiple_Book1_Turkey_GermanyHo_Entities" xfId="1148"/>
    <cellStyle name="_Multiple_Book1_Turkey_LRP05-6 valuation_030206 - 10-yr" xfId="1149"/>
    <cellStyle name="_Multiple_Book1_Turkey_LRP05-6 valuation_030206 - 10-yr_Entities" xfId="1150"/>
    <cellStyle name="_Multiple_Book11" xfId="1151"/>
    <cellStyle name="_Multiple_Book11_3G Models" xfId="1152"/>
    <cellStyle name="_Multiple_Book11_GermanyHo" xfId="1153"/>
    <cellStyle name="_Multiple_Book11_Jazztel model 16DP3-Exhibits" xfId="1154"/>
    <cellStyle name="_Multiple_Book11_Jazztel model 16DP3-Exhibits_3G Models" xfId="1155"/>
    <cellStyle name="_Multiple_Book11_Jazztel model 16DP3-Exhibits_FT-6June2001" xfId="1156"/>
    <cellStyle name="_Multiple_Book11_Jazztel model 16DP3-Exhibits_FT-6June2001_1" xfId="1157"/>
    <cellStyle name="_Multiple_Book11_Jazztel model 16DP3-Exhibits_FT-6June2001_Entities" xfId="1158"/>
    <cellStyle name="_Multiple_Book11_Jazztel model 16DP3-Exhibits_GermanyHo" xfId="1159"/>
    <cellStyle name="_Multiple_Book11_Jazztel model 16DP3-Exhibits_LRP05-6 valuation_030206 - 10-yr" xfId="1160"/>
    <cellStyle name="_Multiple_Book11_Jazztel model 16DP3-Exhibits_Telefonica Moviles" xfId="1161"/>
    <cellStyle name="_Multiple_Book11_Jazztel model 18DP-exhibits" xfId="1162"/>
    <cellStyle name="_Multiple_Book11_Jazztel model 18DP-exhibits_FT-6June2001" xfId="1163"/>
    <cellStyle name="_Multiple_Book11_Jazztel model 18DP-exhibits_FT-6June2001_GermanyHo" xfId="1164"/>
    <cellStyle name="_Multiple_Book11_Jazztel model 18DP-exhibits_FT-6June2001_LRP05-6 valuation_030206 - 10-yr" xfId="1165"/>
    <cellStyle name="_Multiple_Book11_Jazztel model 18DP-exhibits_Orange-Mar01" xfId="1166"/>
    <cellStyle name="_Multiple_Book11_Jazztel model 18DP-exhibits_Orange-May01" xfId="1167"/>
    <cellStyle name="_Multiple_Book11_Jazztel model 18DP-exhibits_T_MOBIL2" xfId="1168"/>
    <cellStyle name="_Multiple_Book11_Jazztel model 18DP-exhibits_T_MOBIL2_FT-6June2001" xfId="1169"/>
    <cellStyle name="_Multiple_Book11_Jazztel model 18DP-exhibits_T_MOBIL2_FT-6June2001_1" xfId="1170"/>
    <cellStyle name="_Multiple_Book11_Jazztel model 18DP-exhibits_T_MOBIL2_GermanyHo" xfId="1171"/>
    <cellStyle name="_Multiple_Book11_Jazztel model 18DP-exhibits_T_MOBIL2_GermanyHo_Entities" xfId="1172"/>
    <cellStyle name="_Multiple_Book11_Jazztel model 18DP-exhibits_T_MOBIL2_GermanyHo_Output Summary" xfId="1173"/>
    <cellStyle name="_Multiple_Book11_Jazztel model 18DP-exhibits_T_MOBIL2_GermanyHo_Output Summary Business" xfId="1174"/>
    <cellStyle name="_Multiple_Book11_Jazztel model 18DP-exhibits_T_MOBIL2_LRP05-6 valuation_030206 - 10-yr" xfId="1175"/>
    <cellStyle name="_Multiple_Book11_Jazztel model 18DP-exhibits_T_MOBIL2_LRP05-6 valuation_030206 - 10-yr_Entities" xfId="1176"/>
    <cellStyle name="_Multiple_Book11_Jazztel model 18DP-exhibits_T_MOBIL2_LRP05-6 valuation_030206 - 10-yr_Output Summary" xfId="1177"/>
    <cellStyle name="_Multiple_Book11_Jazztel model 18DP-exhibits_T_MOBIL2_LRP05-6 valuation_030206 - 10-yr_Output Summary Business" xfId="1178"/>
    <cellStyle name="_Multiple_Book11_Jazztel model 18DP-exhibits_T_MOBIL2_Orange-May01" xfId="1179"/>
    <cellStyle name="_Multiple_Book11_Jazztel model 18DP-exhibits_T_MOBIL2_Telefonica Moviles" xfId="1180"/>
    <cellStyle name="_Multiple_Book11_Jazztel model 18DP-exhibits_TelenorInitiation-11Jan01" xfId="1181"/>
    <cellStyle name="_Multiple_Book11_Jazztel model 18DP-exhibits_TelenorWIPFeb01" xfId="1182"/>
    <cellStyle name="_Multiple_Book11_Jazztel model 18DP-exhibits_Telia-April01(new structure)" xfId="1183"/>
    <cellStyle name="_Multiple_Book11_Jazztel model 18DP-exhibits_Telia-April01(new structure)_FT-6June2001" xfId="1184"/>
    <cellStyle name="_Multiple_Book11_Jazztel model 18DP-exhibits_Telia-April01(new structure)_FT-6June2001_GermanyHo" xfId="1185"/>
    <cellStyle name="_Multiple_Book11_Jazztel model 18DP-exhibits_Telia-April01(new structure)_FT-6June2001_GermanyHo_Entities" xfId="1186"/>
    <cellStyle name="_Multiple_Book11_Jazztel model 18DP-exhibits_Telia-April01(new structure)_FT-6June2001_LRP05-6 valuation_030206 - 10-yr" xfId="1187"/>
    <cellStyle name="_Multiple_Book11_Jazztel model 18DP-exhibits_Telia-April01(new structure)_FT-6June2001_LRP05-6 valuation_030206 - 10-yr_Entities" xfId="1188"/>
    <cellStyle name="_Multiple_Book11_Jazztel model 18DP-exhibits_Telia-April01(new structure)_GermanyHo" xfId="1189"/>
    <cellStyle name="_Multiple_Book11_Jazztel model 18DP-exhibits_Telia-April01(new structure)_GermanyHo_Entities" xfId="1190"/>
    <cellStyle name="_Multiple_Book11_Jazztel model 18DP-exhibits_Telia-April01(new structure)_LRP05-6 valuation_030206 - 10-yr" xfId="1191"/>
    <cellStyle name="_Multiple_Book11_Jazztel model 18DP-exhibits_Telia-April01(new structure)_LRP05-6 valuation_030206 - 10-yr_Entities" xfId="1192"/>
    <cellStyle name="_Multiple_Book11_Jazztel model 18DP-exhibits_Telia-April01(new structure)_Telefonica Moviles" xfId="1193"/>
    <cellStyle name="_Multiple_Book11_Jazztel1" xfId="1194"/>
    <cellStyle name="_Multiple_Book11_LRP05-6 valuation_030206 - 10-yr" xfId="1195"/>
    <cellStyle name="_Multiple_Book11_Orange-Mar01" xfId="1196"/>
    <cellStyle name="_Multiple_Book11_Orange-Mar01_FT-6June2001" xfId="1197"/>
    <cellStyle name="_Multiple_Book11_Orange-May01" xfId="1198"/>
    <cellStyle name="_Multiple_Book11_Orange-May01_FT-6June2001" xfId="1199"/>
    <cellStyle name="_Multiple_Book11_Orange-May01_GermanyHo" xfId="1200"/>
    <cellStyle name="_Multiple_Book11_Orange-May01_GermanyHo_Entities" xfId="1201"/>
    <cellStyle name="_Multiple_Book11_Orange-May01_LRP05-6 valuation_030206 - 10-yr" xfId="1202"/>
    <cellStyle name="_Multiple_Book11_Orange-May01_LRP05-6 valuation_030206 - 10-yr_Entities" xfId="1203"/>
    <cellStyle name="_Multiple_Book11_T_MOBIL2" xfId="1204"/>
    <cellStyle name="_Multiple_Book11_Telefonica Moviles" xfId="1205"/>
    <cellStyle name="_Multiple_Book11_TelenorInitiation-11Jan01" xfId="1206"/>
    <cellStyle name="_Multiple_Book11_TelenorInitiation-11Jan01_FT-6June2001" xfId="1207"/>
    <cellStyle name="_Multiple_Book11_TelenorWIPFeb01" xfId="1208"/>
    <cellStyle name="_Multiple_Book11_TelenorWIPFeb01_FT-6June2001" xfId="1209"/>
    <cellStyle name="_Multiple_Book11_Telia-April01(new structure)" xfId="1210"/>
    <cellStyle name="_Multiple_Book12" xfId="1211"/>
    <cellStyle name="_Multiple_Book12_3G Models" xfId="1212"/>
    <cellStyle name="_Multiple_Book12_GermanyHo" xfId="1213"/>
    <cellStyle name="_Multiple_Book12_Jazztel model 16DP3-Exhibits" xfId="1214"/>
    <cellStyle name="_Multiple_Book12_Jazztel model 16DP3-Exhibits_3G Models" xfId="1215"/>
    <cellStyle name="_Multiple_Book12_Jazztel model 16DP3-Exhibits_FT-6June2001" xfId="1216"/>
    <cellStyle name="_Multiple_Book12_Jazztel model 16DP3-Exhibits_FT-6June2001_1" xfId="1217"/>
    <cellStyle name="_Multiple_Book12_Jazztel model 16DP3-Exhibits_FT-6June2001_Entities" xfId="1218"/>
    <cellStyle name="_Multiple_Book12_Jazztel model 16DP3-Exhibits_GermanyHo" xfId="1219"/>
    <cellStyle name="_Multiple_Book12_Jazztel model 16DP3-Exhibits_LRP05-6 valuation_030206 - 10-yr" xfId="1220"/>
    <cellStyle name="_Multiple_Book12_Jazztel model 16DP3-Exhibits_Telefonica Moviles" xfId="1221"/>
    <cellStyle name="_Multiple_Book12_Jazztel model 18DP-exhibits" xfId="1222"/>
    <cellStyle name="_Multiple_Book12_Jazztel model 18DP-exhibits_FT-6June2001" xfId="1223"/>
    <cellStyle name="_Multiple_Book12_Jazztel model 18DP-exhibits_FT-6June2001_GermanyHo" xfId="1224"/>
    <cellStyle name="_Multiple_Book12_Jazztel model 18DP-exhibits_FT-6June2001_LRP05-6 valuation_030206 - 10-yr" xfId="1225"/>
    <cellStyle name="_Multiple_Book12_Jazztel model 18DP-exhibits_Orange-Mar01" xfId="1226"/>
    <cellStyle name="_Multiple_Book12_Jazztel model 18DP-exhibits_Orange-May01" xfId="1227"/>
    <cellStyle name="_Multiple_Book12_Jazztel model 18DP-exhibits_T_MOBIL2" xfId="1228"/>
    <cellStyle name="_Multiple_Book12_Jazztel model 18DP-exhibits_T_MOBIL2_FT-6June2001" xfId="1229"/>
    <cellStyle name="_Multiple_Book12_Jazztel model 18DP-exhibits_T_MOBIL2_FT-6June2001_1" xfId="1230"/>
    <cellStyle name="_Multiple_Book12_Jazztel model 18DP-exhibits_T_MOBIL2_GermanyHo" xfId="1231"/>
    <cellStyle name="_Multiple_Book12_Jazztel model 18DP-exhibits_T_MOBIL2_GermanyHo_Entities" xfId="1232"/>
    <cellStyle name="_Multiple_Book12_Jazztel model 18DP-exhibits_T_MOBIL2_GermanyHo_Output Summary" xfId="1233"/>
    <cellStyle name="_Multiple_Book12_Jazztel model 18DP-exhibits_T_MOBIL2_GermanyHo_Output Summary Business" xfId="1234"/>
    <cellStyle name="_Multiple_Book12_Jazztel model 18DP-exhibits_T_MOBIL2_LRP05-6 valuation_030206 - 10-yr" xfId="1235"/>
    <cellStyle name="_Multiple_Book12_Jazztel model 18DP-exhibits_T_MOBIL2_LRP05-6 valuation_030206 - 10-yr_Entities" xfId="1236"/>
    <cellStyle name="_Multiple_Book12_Jazztel model 18DP-exhibits_T_MOBIL2_LRP05-6 valuation_030206 - 10-yr_Output Summary" xfId="1237"/>
    <cellStyle name="_Multiple_Book12_Jazztel model 18DP-exhibits_T_MOBIL2_LRP05-6 valuation_030206 - 10-yr_Output Summary Business" xfId="1238"/>
    <cellStyle name="_Multiple_Book12_Jazztel model 18DP-exhibits_T_MOBIL2_Orange-May01" xfId="1239"/>
    <cellStyle name="_Multiple_Book12_Jazztel model 18DP-exhibits_T_MOBIL2_Telefonica Moviles" xfId="1240"/>
    <cellStyle name="_Multiple_Book12_Jazztel model 18DP-exhibits_TelenorInitiation-11Jan01" xfId="1241"/>
    <cellStyle name="_Multiple_Book12_Jazztel model 18DP-exhibits_TelenorWIPFeb01" xfId="1242"/>
    <cellStyle name="_Multiple_Book12_Jazztel model 18DP-exhibits_Telia-April01(new structure)" xfId="1243"/>
    <cellStyle name="_Multiple_Book12_Jazztel model 18DP-exhibits_Telia-April01(new structure)_FT-6June2001" xfId="1244"/>
    <cellStyle name="_Multiple_Book12_Jazztel model 18DP-exhibits_Telia-April01(new structure)_FT-6June2001_GermanyHo" xfId="1245"/>
    <cellStyle name="_Multiple_Book12_Jazztel model 18DP-exhibits_Telia-April01(new structure)_FT-6June2001_GermanyHo_Entities" xfId="1246"/>
    <cellStyle name="_Multiple_Book12_Jazztel model 18DP-exhibits_Telia-April01(new structure)_FT-6June2001_LRP05-6 valuation_030206 - 10-yr" xfId="1247"/>
    <cellStyle name="_Multiple_Book12_Jazztel model 18DP-exhibits_Telia-April01(new structure)_FT-6June2001_LRP05-6 valuation_030206 - 10-yr_Entities" xfId="1248"/>
    <cellStyle name="_Multiple_Book12_Jazztel model 18DP-exhibits_Telia-April01(new structure)_GermanyHo" xfId="1249"/>
    <cellStyle name="_Multiple_Book12_Jazztel model 18DP-exhibits_Telia-April01(new structure)_GermanyHo_Entities" xfId="1250"/>
    <cellStyle name="_Multiple_Book12_Jazztel model 18DP-exhibits_Telia-April01(new structure)_LRP05-6 valuation_030206 - 10-yr" xfId="1251"/>
    <cellStyle name="_Multiple_Book12_Jazztel model 18DP-exhibits_Telia-April01(new structure)_LRP05-6 valuation_030206 - 10-yr_Entities" xfId="1252"/>
    <cellStyle name="_Multiple_Book12_Jazztel model 18DP-exhibits_Telia-April01(new structure)_Telefonica Moviles" xfId="1253"/>
    <cellStyle name="_Multiple_Book12_Jazztel1" xfId="1254"/>
    <cellStyle name="_Multiple_Book12_LRP05-6 valuation_030206 - 10-yr" xfId="1255"/>
    <cellStyle name="_Multiple_Book12_Orange-Mar01" xfId="1256"/>
    <cellStyle name="_Multiple_Book12_Orange-Mar01_FT-6June2001" xfId="1257"/>
    <cellStyle name="_Multiple_Book12_Orange-May01" xfId="1258"/>
    <cellStyle name="_Multiple_Book12_Orange-May01_FT-6June2001" xfId="1259"/>
    <cellStyle name="_Multiple_Book12_Orange-May01_GermanyHo" xfId="1260"/>
    <cellStyle name="_Multiple_Book12_Orange-May01_GermanyHo_Entities" xfId="1261"/>
    <cellStyle name="_Multiple_Book12_Orange-May01_LRP05-6 valuation_030206 - 10-yr" xfId="1262"/>
    <cellStyle name="_Multiple_Book12_Orange-May01_LRP05-6 valuation_030206 - 10-yr_Entities" xfId="1263"/>
    <cellStyle name="_Multiple_Book12_T_MOBIL2" xfId="1264"/>
    <cellStyle name="_Multiple_Book12_Telefonica Moviles" xfId="1265"/>
    <cellStyle name="_Multiple_Book12_TelenorInitiation-11Jan01" xfId="1266"/>
    <cellStyle name="_Multiple_Book12_TelenorInitiation-11Jan01_FT-6June2001" xfId="1267"/>
    <cellStyle name="_Multiple_Book12_TelenorWIPFeb01" xfId="1268"/>
    <cellStyle name="_Multiple_Book12_TelenorWIPFeb01_FT-6June2001" xfId="1269"/>
    <cellStyle name="_Multiple_Book12_Telia-April01(new structure)" xfId="1270"/>
    <cellStyle name="_Multiple_Book3" xfId="1271"/>
    <cellStyle name="_Multiple_Book3_GermanyHo" xfId="1272"/>
    <cellStyle name="_Multiple_Book3_GermanyHo_Entities" xfId="1273"/>
    <cellStyle name="_Multiple_Book3_LRP05-6 valuation_030206 - 10-yr" xfId="1274"/>
    <cellStyle name="_Multiple_Book3_LRP05-6 valuation_030206 - 10-yr_Entities" xfId="1275"/>
    <cellStyle name="_Multiple_Calculation v2" xfId="1276"/>
    <cellStyle name="_Multiple_Calculation v2_2+10 CEO Country review template v1" xfId="1277"/>
    <cellStyle name="_Multiple_Calculation v2_DB 1b Summary" xfId="1278"/>
    <cellStyle name="_Multiple_Calculation v2_DB 1b Summary_Entities" xfId="1279"/>
    <cellStyle name="_Multiple_Calculation v2_Entities" xfId="1280"/>
    <cellStyle name="_Multiple_Calculation v2_Exec Summ Template with retrieve" xfId="1281"/>
    <cellStyle name="_Multiple_Calculation v2_Exec Summ Template with retrieve NEW" xfId="1282"/>
    <cellStyle name="_Multiple_Calculation v2_Exec Summ Template with retrieve NEW_Entities" xfId="1283"/>
    <cellStyle name="_Multiple_Calculation v2_Exec Summ Template with retrieve_Entities" xfId="1284"/>
    <cellStyle name="_Multiple_Calculation v2_GermanyHo" xfId="1285"/>
    <cellStyle name="_Multiple_Calculation v2_GermanyHo_Entities" xfId="1286"/>
    <cellStyle name="_Multiple_Calculation v2_LRP05-6 valuation_030206 - 10-yr" xfId="1287"/>
    <cellStyle name="_Multiple_Calculation v2_LRP05-6 valuation_030206 - 10-yr_Entities" xfId="1288"/>
    <cellStyle name="_Multiple_Calculation v2_Summary P&amp;L" xfId="1289"/>
    <cellStyle name="_Multiple_Calculation v2_Summary P&amp;L_Entities" xfId="1290"/>
    <cellStyle name="_Multiple_DB 1b Summary" xfId="1291"/>
    <cellStyle name="_Multiple_DB 1b Summary_Entities" xfId="1292"/>
    <cellStyle name="_Multiple_DCF Summary pages" xfId="1293"/>
    <cellStyle name="_Multiple_DCF Summary pages_3G Models" xfId="1294"/>
    <cellStyle name="_Multiple_DCF Summary pages_GermanyHo" xfId="1295"/>
    <cellStyle name="_Multiple_DCF Summary pages_Jazztel model 16DP3-Exhibits" xfId="1296"/>
    <cellStyle name="_Multiple_DCF Summary pages_Jazztel model 16DP3-Exhibits_3G Models" xfId="1297"/>
    <cellStyle name="_Multiple_DCF Summary pages_Jazztel model 16DP3-Exhibits_FT-6June2001" xfId="1298"/>
    <cellStyle name="_Multiple_DCF Summary pages_Jazztel model 16DP3-Exhibits_FT-6June2001_1" xfId="1299"/>
    <cellStyle name="_Multiple_DCF Summary pages_Jazztel model 16DP3-Exhibits_FT-6June2001_Entities" xfId="1300"/>
    <cellStyle name="_Multiple_DCF Summary pages_Jazztel model 16DP3-Exhibits_GermanyHo" xfId="1301"/>
    <cellStyle name="_Multiple_DCF Summary pages_Jazztel model 16DP3-Exhibits_LRP05-6 valuation_030206 - 10-yr" xfId="1302"/>
    <cellStyle name="_Multiple_DCF Summary pages_Jazztel model 16DP3-Exhibits_Telefonica Moviles" xfId="1303"/>
    <cellStyle name="_Multiple_DCF Summary pages_Jazztel model 18DP-exhibits" xfId="1304"/>
    <cellStyle name="_Multiple_DCF Summary pages_Jazztel model 18DP-exhibits_FT-6June2001" xfId="1305"/>
    <cellStyle name="_Multiple_DCF Summary pages_Jazztel model 18DP-exhibits_FT-6June2001_GermanyHo" xfId="1306"/>
    <cellStyle name="_Multiple_DCF Summary pages_Jazztel model 18DP-exhibits_FT-6June2001_LRP05-6 valuation_030206 - 10-yr" xfId="1307"/>
    <cellStyle name="_Multiple_DCF Summary pages_Jazztel model 18DP-exhibits_Orange-Mar01" xfId="1308"/>
    <cellStyle name="_Multiple_DCF Summary pages_Jazztel model 18DP-exhibits_Orange-May01" xfId="1309"/>
    <cellStyle name="_Multiple_DCF Summary pages_Jazztel model 18DP-exhibits_T_MOBIL2" xfId="1310"/>
    <cellStyle name="_Multiple_DCF Summary pages_Jazztel model 18DP-exhibits_T_MOBIL2_FT-6June2001" xfId="1311"/>
    <cellStyle name="_Multiple_DCF Summary pages_Jazztel model 18DP-exhibits_T_MOBIL2_FT-6June2001_1" xfId="1312"/>
    <cellStyle name="_Multiple_DCF Summary pages_Jazztel model 18DP-exhibits_T_MOBIL2_GermanyHo" xfId="1313"/>
    <cellStyle name="_Multiple_DCF Summary pages_Jazztel model 18DP-exhibits_T_MOBIL2_GermanyHo_Entities" xfId="1314"/>
    <cellStyle name="_Multiple_DCF Summary pages_Jazztel model 18DP-exhibits_T_MOBIL2_GermanyHo_Output Summary" xfId="1315"/>
    <cellStyle name="_Multiple_DCF Summary pages_Jazztel model 18DP-exhibits_T_MOBIL2_GermanyHo_Output Summary Business" xfId="1316"/>
    <cellStyle name="_Multiple_DCF Summary pages_Jazztel model 18DP-exhibits_T_MOBIL2_LRP05-6 valuation_030206 - 10-yr" xfId="1317"/>
    <cellStyle name="_Multiple_DCF Summary pages_Jazztel model 18DP-exhibits_T_MOBIL2_LRP05-6 valuation_030206 - 10-yr_Entities" xfId="1318"/>
    <cellStyle name="_Multiple_DCF Summary pages_Jazztel model 18DP-exhibits_T_MOBIL2_LRP05-6 valuation_030206 - 10-yr_Output Summary" xfId="1319"/>
    <cellStyle name="_Multiple_DCF Summary pages_Jazztel model 18DP-exhibits_T_MOBIL2_LRP05-6 valuation_030206 - 10-yr_Output Summary Business" xfId="1320"/>
    <cellStyle name="_Multiple_DCF Summary pages_Jazztel model 18DP-exhibits_T_MOBIL2_Orange-May01" xfId="1321"/>
    <cellStyle name="_Multiple_DCF Summary pages_Jazztel model 18DP-exhibits_T_MOBIL2_Telefonica Moviles" xfId="1322"/>
    <cellStyle name="_Multiple_DCF Summary pages_Jazztel model 18DP-exhibits_TelenorInitiation-11Jan01" xfId="1323"/>
    <cellStyle name="_Multiple_DCF Summary pages_Jazztel model 18DP-exhibits_TelenorWIPFeb01" xfId="1324"/>
    <cellStyle name="_Multiple_DCF Summary pages_Jazztel model 18DP-exhibits_Telia-April01(new structure)" xfId="1325"/>
    <cellStyle name="_Multiple_DCF Summary pages_Jazztel model 18DP-exhibits_Telia-April01(new structure)_FT-6June2001" xfId="1326"/>
    <cellStyle name="_Multiple_DCF Summary pages_Jazztel model 18DP-exhibits_Telia-April01(new structure)_FT-6June2001_GermanyHo" xfId="1327"/>
    <cellStyle name="_Multiple_DCF Summary pages_Jazztel model 18DP-exhibits_Telia-April01(new structure)_FT-6June2001_LRP05-6 valuation_030206 - 10-yr" xfId="1328"/>
    <cellStyle name="_Multiple_DCF Summary pages_Jazztel model 18DP-exhibits_Telia-April01(new structure)_GermanyHo" xfId="1329"/>
    <cellStyle name="_Multiple_DCF Summary pages_Jazztel model 18DP-exhibits_Telia-April01(new structure)_LRP05-6 valuation_030206 - 10-yr" xfId="1330"/>
    <cellStyle name="_Multiple_DCF Summary pages_Jazztel model 18DP-exhibits_Telia-April01(new structure)_Telefonica Moviles" xfId="1331"/>
    <cellStyle name="_Multiple_DCF Summary pages_Jazztel1" xfId="1332"/>
    <cellStyle name="_Multiple_DCF Summary pages_LRP05-6 valuation_030206 - 10-yr" xfId="1333"/>
    <cellStyle name="_Multiple_DCF Summary pages_Orange-Mar01" xfId="1334"/>
    <cellStyle name="_Multiple_DCF Summary pages_Orange-Mar01_FT-6June2001" xfId="1335"/>
    <cellStyle name="_Multiple_DCF Summary pages_Orange-May01" xfId="1336"/>
    <cellStyle name="_Multiple_DCF Summary pages_Orange-May01_FT-6June2001" xfId="1337"/>
    <cellStyle name="_Multiple_DCF Summary pages_Orange-May01_GermanyHo" xfId="1338"/>
    <cellStyle name="_Multiple_DCF Summary pages_Orange-May01_LRP05-6 valuation_030206 - 10-yr" xfId="1339"/>
    <cellStyle name="_Multiple_DCF Summary pages_T_MOBIL2" xfId="1340"/>
    <cellStyle name="_Multiple_DCF Summary pages_Telefonica Moviles" xfId="1341"/>
    <cellStyle name="_Multiple_DCF Summary pages_TelenorInitiation-11Jan01" xfId="1342"/>
    <cellStyle name="_Multiple_DCF Summary pages_TelenorInitiation-11Jan01_FT-6June2001" xfId="1343"/>
    <cellStyle name="_Multiple_DCF Summary pages_TelenorWIPFeb01" xfId="1344"/>
    <cellStyle name="_Multiple_DCF Summary pages_TelenorWIPFeb01_FT-6June2001" xfId="1345"/>
    <cellStyle name="_Multiple_DCF Summary pages_Telia-April01(new structure)" xfId="1346"/>
    <cellStyle name="_Multiple_DCF Template" xfId="1347"/>
    <cellStyle name="_Multiple_DCF Template_115" xfId="1348"/>
    <cellStyle name="_Multiple_DCF Template_2+10 CEO Country review template v1" xfId="1349"/>
    <cellStyle name="_Multiple_DCF Template_Change Log" xfId="1350"/>
    <cellStyle name="_Multiple_DCF Template_DB 1b Summary" xfId="1351"/>
    <cellStyle name="_Multiple_DCF Template_Exec Summ Template with retrieve" xfId="1352"/>
    <cellStyle name="_Multiple_DCF Template_Exec Summ Template with retrieve NEW" xfId="1353"/>
    <cellStyle name="_Multiple_DCF Template_F0211b" xfId="1354"/>
    <cellStyle name="_Multiple_DCF Template_F0222" xfId="1355"/>
    <cellStyle name="_Multiple_DCF Template_F0257b" xfId="1356"/>
    <cellStyle name="_Multiple_DCF Template_GermanyHo" xfId="1357"/>
    <cellStyle name="_Multiple_DCF Template_LRP05-6 valuation_030206 - 10-yr" xfId="1358"/>
    <cellStyle name="_Multiple_DCF Template_Month Only" xfId="1359"/>
    <cellStyle name="_Multiple_DCF Template_Output Month Only" xfId="1360"/>
    <cellStyle name="_Multiple_DCF Template_Output Summary" xfId="1361"/>
    <cellStyle name="_Multiple_DCF Template_Sheet1" xfId="1362"/>
    <cellStyle name="_Multiple_DCF Template_Sheet1_1" xfId="1363"/>
    <cellStyle name="_Multiple_DCF Template_Summary P&amp;L" xfId="1364"/>
    <cellStyle name="_Multiple_DCF Template_Turkey" xfId="1365"/>
    <cellStyle name="_Multiple_DCF Template_Turkey_GermanyHo" xfId="1366"/>
    <cellStyle name="_Multiple_DCF Template_Turkey_LRP05-6 valuation_030206 - 10-yr" xfId="1367"/>
    <cellStyle name="_Multiple_DCF-2" xfId="1368"/>
    <cellStyle name="_Multiple_DCF-2_2+10 CEO Country review template v1" xfId="1369"/>
    <cellStyle name="_Multiple_DCF-2_DB 1b Summary" xfId="1370"/>
    <cellStyle name="_Multiple_DCF-2_Exec Summ Template with retrieve" xfId="1371"/>
    <cellStyle name="_Multiple_DCF-2_Exec Summ Template with retrieve NEW" xfId="1372"/>
    <cellStyle name="_Multiple_DCF-2_GermanyHo" xfId="1373"/>
    <cellStyle name="_Multiple_DCF-2_LRP05-6 valuation_030206 - 10-yr" xfId="1374"/>
    <cellStyle name="_Multiple_DCF-2_Summary P&amp;L" xfId="1375"/>
    <cellStyle name="_Multiple_DCF-2_Turkey" xfId="1376"/>
    <cellStyle name="_Multiple_DCF-2_Turkey_GermanyHo" xfId="1377"/>
    <cellStyle name="_Multiple_DCF-2_Turkey_LRP05-6 valuation_030206 - 10-yr" xfId="1378"/>
    <cellStyle name="_Multiple_Elisa multiple5" xfId="1379"/>
    <cellStyle name="_Multiple_Elisa multiple5_115" xfId="1380"/>
    <cellStyle name="_Multiple_Elisa multiple5_2+10 CEO Country review template v1" xfId="1381"/>
    <cellStyle name="_Multiple_Elisa multiple5_Change Log" xfId="1382"/>
    <cellStyle name="_Multiple_Elisa multiple5_DB 1b Summary" xfId="1383"/>
    <cellStyle name="_Multiple_Elisa multiple5_Exec Summ Template with retrieve" xfId="1384"/>
    <cellStyle name="_Multiple_Elisa multiple5_Exec Summ Template with retrieve NEW" xfId="1385"/>
    <cellStyle name="_Multiple_Elisa multiple5_F0211b" xfId="1386"/>
    <cellStyle name="_Multiple_Elisa multiple5_F0222" xfId="1387"/>
    <cellStyle name="_Multiple_Elisa multiple5_F0257b" xfId="1388"/>
    <cellStyle name="_Multiple_Elisa multiple5_GermanyHo" xfId="1389"/>
    <cellStyle name="_Multiple_Elisa multiple5_LRP05-6 valuation_030206 - 10-yr" xfId="1390"/>
    <cellStyle name="_Multiple_Elisa multiple5_Month Only" xfId="1391"/>
    <cellStyle name="_Multiple_Elisa multiple5_Output Month Only" xfId="1392"/>
    <cellStyle name="_Multiple_Elisa multiple5_Output Summary" xfId="1393"/>
    <cellStyle name="_Multiple_Elisa multiple5_Sheet1" xfId="1394"/>
    <cellStyle name="_Multiple_Elisa multiple5_Sheet1_1" xfId="1395"/>
    <cellStyle name="_Multiple_Elisa multiple5_Summary P&amp;L" xfId="1396"/>
    <cellStyle name="_Multiple_Elisa multiple5_Turkey" xfId="1397"/>
    <cellStyle name="_Multiple_Elisa multiple5_Turkey_GermanyHo" xfId="1398"/>
    <cellStyle name="_Multiple_Elisa multiple5_Turkey_LRP05-6 valuation_030206 - 10-yr" xfId="1399"/>
    <cellStyle name="_Multiple_Entities" xfId="1400"/>
    <cellStyle name="_Multiple_Exec Summ Template with retrieve" xfId="1401"/>
    <cellStyle name="_Multiple_Exec Summ Template with retrieve NEW" xfId="1402"/>
    <cellStyle name="_Multiple_FT-6June2001" xfId="1403"/>
    <cellStyle name="_Multiple_FT-6June2001_GermanyHo" xfId="1404"/>
    <cellStyle name="_Multiple_FT-6June2001_LRP05-6 valuation_030206 - 10-yr" xfId="1405"/>
    <cellStyle name="_Multiple_GermanyHo" xfId="1406"/>
    <cellStyle name="_Multiple_Jazztel model 15-exhibits" xfId="1407"/>
    <cellStyle name="_Multiple_Jazztel model 15-exhibits bis" xfId="1408"/>
    <cellStyle name="_Multiple_Jazztel model 15-exhibits bis_3G Models" xfId="1409"/>
    <cellStyle name="_Multiple_Jazztel model 15-exhibits bis_FT-6June2001" xfId="1410"/>
    <cellStyle name="_Multiple_Jazztel model 15-exhibits bis_FT-6June2001_1" xfId="1411"/>
    <cellStyle name="_Multiple_Jazztel model 15-exhibits bis_GermanyHo" xfId="1412"/>
    <cellStyle name="_Multiple_Jazztel model 15-exhibits bis_LRP05-6 valuation_030206 - 10-yr" xfId="1413"/>
    <cellStyle name="_Multiple_Jazztel model 15-exhibits bis_Telefonica Moviles" xfId="1414"/>
    <cellStyle name="_Multiple_Jazztel model 15-exhibits_3G Models" xfId="1415"/>
    <cellStyle name="_Multiple_Jazztel model 15-exhibits_GermanyHo" xfId="1416"/>
    <cellStyle name="_Multiple_Jazztel model 15-exhibits_Jazztel model 16DP3-Exhibits" xfId="1417"/>
    <cellStyle name="_Multiple_Jazztel model 15-exhibits_Jazztel model 16DP3-Exhibits_3G Models" xfId="1418"/>
    <cellStyle name="_Multiple_Jazztel model 15-exhibits_Jazztel model 16DP3-Exhibits_FT-6June2001" xfId="1419"/>
    <cellStyle name="_Multiple_Jazztel model 15-exhibits_Jazztel model 16DP3-Exhibits_FT-6June2001_1" xfId="1420"/>
    <cellStyle name="_Multiple_Jazztel model 15-exhibits_Jazztel model 16DP3-Exhibits_GermanyHo" xfId="1421"/>
    <cellStyle name="_Multiple_Jazztel model 15-exhibits_Jazztel model 16DP3-Exhibits_LRP05-6 valuation_030206 - 10-yr" xfId="1422"/>
    <cellStyle name="_Multiple_Jazztel model 15-exhibits_Jazztel model 16DP3-Exhibits_Telefonica Moviles" xfId="1423"/>
    <cellStyle name="_Multiple_Jazztel model 15-exhibits_Jazztel model 18DP-exhibits" xfId="1424"/>
    <cellStyle name="_Multiple_Jazztel model 15-exhibits_Jazztel model 18DP-exhibits_FT-6June2001" xfId="1425"/>
    <cellStyle name="_Multiple_Jazztel model 15-exhibits_Jazztel model 18DP-exhibits_FT-6June2001_GermanyHo" xfId="1426"/>
    <cellStyle name="_Multiple_Jazztel model 15-exhibits_Jazztel model 18DP-exhibits_FT-6June2001_LRP05-6 valuation_030206 - 10-yr" xfId="1427"/>
    <cellStyle name="_Multiple_Jazztel model 15-exhibits_Jazztel model 18DP-exhibits_Orange-Mar01" xfId="1428"/>
    <cellStyle name="_Multiple_Jazztel model 15-exhibits_Jazztel model 18DP-exhibits_Orange-May01" xfId="1429"/>
    <cellStyle name="_Multiple_Jazztel model 15-exhibits_Jazztel model 18DP-exhibits_T_MOBIL2" xfId="1430"/>
    <cellStyle name="_Multiple_Jazztel model 15-exhibits_Jazztel model 18DP-exhibits_T_MOBIL2_FT-6June2001" xfId="1431"/>
    <cellStyle name="_Multiple_Jazztel model 15-exhibits_Jazztel model 18DP-exhibits_T_MOBIL2_FT-6June2001_1" xfId="1432"/>
    <cellStyle name="_Multiple_Jazztel model 15-exhibits_Jazztel model 18DP-exhibits_T_MOBIL2_GermanyHo" xfId="1433"/>
    <cellStyle name="_Multiple_Jazztel model 15-exhibits_Jazztel model 18DP-exhibits_T_MOBIL2_GermanyHo_Output Summary" xfId="1434"/>
    <cellStyle name="_Multiple_Jazztel model 15-exhibits_Jazztel model 18DP-exhibits_T_MOBIL2_GermanyHo_Output Summary Business" xfId="1435"/>
    <cellStyle name="_Multiple_Jazztel model 15-exhibits_Jazztel model 18DP-exhibits_T_MOBIL2_LRP05-6 valuation_030206 - 10-yr" xfId="1436"/>
    <cellStyle name="_Multiple_Jazztel model 15-exhibits_Jazztel model 18DP-exhibits_T_MOBIL2_LRP05-6 valuation_030206 - 10-yr_Output Summary" xfId="1437"/>
    <cellStyle name="_Multiple_Jazztel model 15-exhibits_Jazztel model 18DP-exhibits_T_MOBIL2_LRP05-6 valuation_030206 - 10-yr_Output Summary Business" xfId="1438"/>
    <cellStyle name="_Multiple_Jazztel model 15-exhibits_Jazztel model 18DP-exhibits_T_MOBIL2_Orange-May01" xfId="1439"/>
    <cellStyle name="_Multiple_Jazztel model 15-exhibits_Jazztel model 18DP-exhibits_T_MOBIL2_Telefonica Moviles" xfId="1440"/>
    <cellStyle name="_Multiple_Jazztel model 15-exhibits_Jazztel model 18DP-exhibits_TelenorInitiation-11Jan01" xfId="1441"/>
    <cellStyle name="_Multiple_Jazztel model 15-exhibits_Jazztel model 18DP-exhibits_TelenorWIPFeb01" xfId="1442"/>
    <cellStyle name="_Multiple_Jazztel model 15-exhibits_Jazztel model 18DP-exhibits_Telia-April01(new structure)" xfId="1443"/>
    <cellStyle name="_Multiple_Jazztel model 15-exhibits_Jazztel model 18DP-exhibits_Telia-April01(new structure)_FT-6June2001" xfId="1444"/>
    <cellStyle name="_Multiple_Jazztel model 15-exhibits_Jazztel model 18DP-exhibits_Telia-April01(new structure)_FT-6June2001_GermanyHo" xfId="1445"/>
    <cellStyle name="_Multiple_Jazztel model 15-exhibits_Jazztel model 18DP-exhibits_Telia-April01(new structure)_FT-6June2001_LRP05-6 valuation_030206 - 10-yr" xfId="1446"/>
    <cellStyle name="_Multiple_Jazztel model 15-exhibits_Jazztel model 18DP-exhibits_Telia-April01(new structure)_GermanyHo" xfId="1447"/>
    <cellStyle name="_Multiple_Jazztel model 15-exhibits_Jazztel model 18DP-exhibits_Telia-April01(new structure)_LRP05-6 valuation_030206 - 10-yr" xfId="1448"/>
    <cellStyle name="_Multiple_Jazztel model 15-exhibits_Jazztel model 18DP-exhibits_Telia-April01(new structure)_Telefonica Moviles" xfId="1449"/>
    <cellStyle name="_Multiple_Jazztel model 15-exhibits_Jazztel1" xfId="1450"/>
    <cellStyle name="_Multiple_Jazztel model 15-exhibits_LRP05-6 valuation_030206 - 10-yr" xfId="1451"/>
    <cellStyle name="_Multiple_Jazztel model 15-exhibits_Orange-Mar01" xfId="1452"/>
    <cellStyle name="_Multiple_Jazztel model 15-exhibits_Orange-Mar01_FT-6June2001" xfId="1453"/>
    <cellStyle name="_Multiple_Jazztel model 15-exhibits_Orange-May01" xfId="1454"/>
    <cellStyle name="_Multiple_Jazztel model 15-exhibits_Orange-May01_FT-6June2001" xfId="1455"/>
    <cellStyle name="_Multiple_Jazztel model 15-exhibits_Orange-May01_GermanyHo" xfId="1456"/>
    <cellStyle name="_Multiple_Jazztel model 15-exhibits_Orange-May01_LRP05-6 valuation_030206 - 10-yr" xfId="1457"/>
    <cellStyle name="_Multiple_Jazztel model 15-exhibits_T_MOBIL2" xfId="1458"/>
    <cellStyle name="_Multiple_Jazztel model 15-exhibits_Telefonica Moviles" xfId="1459"/>
    <cellStyle name="_Multiple_Jazztel model 15-exhibits_TelenorInitiation-11Jan01" xfId="1460"/>
    <cellStyle name="_Multiple_Jazztel model 15-exhibits_TelenorInitiation-11Jan01_FT-6June2001" xfId="1461"/>
    <cellStyle name="_Multiple_Jazztel model 15-exhibits_TelenorWIPFeb01" xfId="1462"/>
    <cellStyle name="_Multiple_Jazztel model 15-exhibits_TelenorWIPFeb01_FT-6June2001" xfId="1463"/>
    <cellStyle name="_Multiple_Jazztel model 15-exhibits_Telia-April01(new structure)" xfId="1464"/>
    <cellStyle name="_Multiple_Jazztel model 15-exhibits-Friso2" xfId="1465"/>
    <cellStyle name="_Multiple_Jazztel model 15-exhibits-Friso2_3G Models" xfId="1466"/>
    <cellStyle name="_Multiple_Jazztel model 15-exhibits-Friso2_GermanyHo" xfId="1467"/>
    <cellStyle name="_Multiple_Jazztel model 15-exhibits-Friso2_Jazztel model 16DP3-Exhibits" xfId="1468"/>
    <cellStyle name="_Multiple_Jazztel model 15-exhibits-Friso2_Jazztel model 16DP3-Exhibits_3G Models" xfId="1469"/>
    <cellStyle name="_Multiple_Jazztel model 15-exhibits-Friso2_Jazztel model 16DP3-Exhibits_FT-6June2001" xfId="1470"/>
    <cellStyle name="_Multiple_Jazztel model 15-exhibits-Friso2_Jazztel model 16DP3-Exhibits_FT-6June2001_1" xfId="1471"/>
    <cellStyle name="_Multiple_Jazztel model 15-exhibits-Friso2_Jazztel model 16DP3-Exhibits_GermanyHo" xfId="1472"/>
    <cellStyle name="_Multiple_Jazztel model 15-exhibits-Friso2_Jazztel model 16DP3-Exhibits_LRP05-6 valuation_030206 - 10-yr" xfId="1473"/>
    <cellStyle name="_Multiple_Jazztel model 15-exhibits-Friso2_Jazztel model 16DP3-Exhibits_Telefonica Moviles" xfId="1474"/>
    <cellStyle name="_Multiple_Jazztel model 15-exhibits-Friso2_Jazztel model 18DP-exhibits" xfId="1475"/>
    <cellStyle name="_Multiple_Jazztel model 15-exhibits-Friso2_Jazztel model 18DP-exhibits_FT-6June2001" xfId="1476"/>
    <cellStyle name="_Multiple_Jazztel model 15-exhibits-Friso2_Jazztel model 18DP-exhibits_FT-6June2001_GermanyHo" xfId="1477"/>
    <cellStyle name="_Multiple_Jazztel model 15-exhibits-Friso2_Jazztel model 18DP-exhibits_FT-6June2001_LRP05-6 valuation_030206 - 10-yr" xfId="1478"/>
    <cellStyle name="_Multiple_Jazztel model 15-exhibits-Friso2_Jazztel model 18DP-exhibits_Orange-Mar01" xfId="1479"/>
    <cellStyle name="_Multiple_Jazztel model 15-exhibits-Friso2_Jazztel model 18DP-exhibits_Orange-May01" xfId="1480"/>
    <cellStyle name="_Multiple_Jazztel model 15-exhibits-Friso2_Jazztel model 18DP-exhibits_T_MOBIL2" xfId="1481"/>
    <cellStyle name="_Multiple_Jazztel model 15-exhibits-Friso2_Jazztel model 18DP-exhibits_T_MOBIL2_FT-6June2001" xfId="1482"/>
    <cellStyle name="_Multiple_Jazztel model 15-exhibits-Friso2_Jazztel model 18DP-exhibits_T_MOBIL2_FT-6June2001_1" xfId="1483"/>
    <cellStyle name="_Multiple_Jazztel model 15-exhibits-Friso2_Jazztel model 18DP-exhibits_T_MOBIL2_GermanyHo" xfId="1484"/>
    <cellStyle name="_Multiple_Jazztel model 15-exhibits-Friso2_Jazztel model 18DP-exhibits_T_MOBIL2_GermanyHo_Output Summary" xfId="1485"/>
    <cellStyle name="_Multiple_Jazztel model 15-exhibits-Friso2_Jazztel model 18DP-exhibits_T_MOBIL2_GermanyHo_Output Summary Business" xfId="1486"/>
    <cellStyle name="_Multiple_Jazztel model 15-exhibits-Friso2_Jazztel model 18DP-exhibits_T_MOBIL2_LRP05-6 valuation_030206 - 10-yr" xfId="1487"/>
    <cellStyle name="_Multiple_Jazztel model 15-exhibits-Friso2_Jazztel model 18DP-exhibits_T_MOBIL2_LRP05-6 valuation_030206 - 10-yr_Output Summary" xfId="1488"/>
    <cellStyle name="_Multiple_Jazztel model 15-exhibits-Friso2_Jazztel model 18DP-exhibits_T_MOBIL2_LRP05-6 valuation_030206 - 10-yr_Output Summary Business" xfId="1489"/>
    <cellStyle name="_Multiple_Jazztel model 15-exhibits-Friso2_Jazztel model 18DP-exhibits_T_MOBIL2_Orange-May01" xfId="1490"/>
    <cellStyle name="_Multiple_Jazztel model 15-exhibits-Friso2_Jazztel model 18DP-exhibits_T_MOBIL2_Telefonica Moviles" xfId="1491"/>
    <cellStyle name="_Multiple_Jazztel model 15-exhibits-Friso2_Jazztel model 18DP-exhibits_TelenorInitiation-11Jan01" xfId="1492"/>
    <cellStyle name="_Multiple_Jazztel model 15-exhibits-Friso2_Jazztel model 18DP-exhibits_TelenorWIPFeb01" xfId="1493"/>
    <cellStyle name="_Multiple_Jazztel model 15-exhibits-Friso2_Jazztel model 18DP-exhibits_Telia-April01(new structure)" xfId="1494"/>
    <cellStyle name="_Multiple_Jazztel model 15-exhibits-Friso2_Jazztel model 18DP-exhibits_Telia-April01(new structure)_FT-6June2001" xfId="1495"/>
    <cellStyle name="_Multiple_Jazztel model 15-exhibits-Friso2_Jazztel model 18DP-exhibits_Telia-April01(new structure)_FT-6June2001_GermanyHo" xfId="1496"/>
    <cellStyle name="_Multiple_Jazztel model 15-exhibits-Friso2_Jazztel model 18DP-exhibits_Telia-April01(new structure)_FT-6June2001_LRP05-6 valuation_030206 - 10-yr" xfId="1497"/>
    <cellStyle name="_Multiple_Jazztel model 15-exhibits-Friso2_Jazztel model 18DP-exhibits_Telia-April01(new structure)_GermanyHo" xfId="1498"/>
    <cellStyle name="_Multiple_Jazztel model 15-exhibits-Friso2_Jazztel model 18DP-exhibits_Telia-April01(new structure)_LRP05-6 valuation_030206 - 10-yr" xfId="1499"/>
    <cellStyle name="_Multiple_Jazztel model 15-exhibits-Friso2_Jazztel model 18DP-exhibits_Telia-April01(new structure)_Telefonica Moviles" xfId="1500"/>
    <cellStyle name="_Multiple_Jazztel model 15-exhibits-Friso2_Jazztel1" xfId="1501"/>
    <cellStyle name="_Multiple_Jazztel model 15-exhibits-Friso2_LRP05-6 valuation_030206 - 10-yr" xfId="1502"/>
    <cellStyle name="_Multiple_Jazztel model 15-exhibits-Friso2_Orange-Mar01" xfId="1503"/>
    <cellStyle name="_Multiple_Jazztel model 15-exhibits-Friso2_Orange-Mar01_FT-6June2001" xfId="1504"/>
    <cellStyle name="_Multiple_Jazztel model 15-exhibits-Friso2_Orange-May01" xfId="1505"/>
    <cellStyle name="_Multiple_Jazztel model 15-exhibits-Friso2_Orange-May01_FT-6June2001" xfId="1506"/>
    <cellStyle name="_Multiple_Jazztel model 15-exhibits-Friso2_Orange-May01_GermanyHo" xfId="1507"/>
    <cellStyle name="_Multiple_Jazztel model 15-exhibits-Friso2_Orange-May01_LRP05-6 valuation_030206 - 10-yr" xfId="1508"/>
    <cellStyle name="_Multiple_Jazztel model 15-exhibits-Friso2_T_MOBIL2" xfId="1509"/>
    <cellStyle name="_Multiple_Jazztel model 15-exhibits-Friso2_Telefonica Moviles" xfId="1510"/>
    <cellStyle name="_Multiple_Jazztel model 15-exhibits-Friso2_TelenorInitiation-11Jan01" xfId="1511"/>
    <cellStyle name="_Multiple_Jazztel model 15-exhibits-Friso2_TelenorInitiation-11Jan01_FT-6June2001" xfId="1512"/>
    <cellStyle name="_Multiple_Jazztel model 15-exhibits-Friso2_TelenorWIPFeb01" xfId="1513"/>
    <cellStyle name="_Multiple_Jazztel model 15-exhibits-Friso2_TelenorWIPFeb01_FT-6June2001" xfId="1514"/>
    <cellStyle name="_Multiple_Jazztel model 15-exhibits-Friso2_Telia-April01(new structure)" xfId="1515"/>
    <cellStyle name="_Multiple_Jazztel model 16DP2-Exhibits" xfId="1516"/>
    <cellStyle name="_Multiple_Jazztel model 16DP2-Exhibits_3G Models" xfId="1517"/>
    <cellStyle name="_Multiple_Jazztel model 16DP2-Exhibits_FT-6June2001" xfId="1518"/>
    <cellStyle name="_Multiple_Jazztel model 16DP2-Exhibits_FT-6June2001_GermanyHo" xfId="1519"/>
    <cellStyle name="_Multiple_Jazztel model 16DP2-Exhibits_FT-6June2001_LRP05-6 valuation_030206 - 10-yr" xfId="1520"/>
    <cellStyle name="_Multiple_Jazztel model 16DP2-Exhibits_GermanyHo" xfId="1521"/>
    <cellStyle name="_Multiple_Jazztel model 16DP2-Exhibits_LRP05-6 valuation_030206 - 10-yr" xfId="1522"/>
    <cellStyle name="_Multiple_Jazztel model 16DP2-Exhibits_Orange-Mar01" xfId="1523"/>
    <cellStyle name="_Multiple_Jazztel model 16DP2-Exhibits_Orange-Mar01_GermanyHo" xfId="1524"/>
    <cellStyle name="_Multiple_Jazztel model 16DP2-Exhibits_Orange-Mar01_LRP05-6 valuation_030206 - 10-yr" xfId="1525"/>
    <cellStyle name="_Multiple_Jazztel model 16DP2-Exhibits_Orange-May01" xfId="1526"/>
    <cellStyle name="_Multiple_Jazztel model 16DP2-Exhibits_Orange-May01_GermanyHo" xfId="1527"/>
    <cellStyle name="_Multiple_Jazztel model 16DP2-Exhibits_Orange-May01_LRP05-6 valuation_030206 - 10-yr" xfId="1528"/>
    <cellStyle name="_Multiple_Jazztel model 16DP2-Exhibits_T_MOBIL2" xfId="1529"/>
    <cellStyle name="_Multiple_Jazztel model 16DP2-Exhibits_TelenorInitiation-11Jan01" xfId="1530"/>
    <cellStyle name="_Multiple_Jazztel model 16DP2-Exhibits_TelenorInitiation-11Jan01_GermanyHo" xfId="1531"/>
    <cellStyle name="_Multiple_Jazztel model 16DP2-Exhibits_TelenorInitiation-11Jan01_LRP05-6 valuation_030206 - 10-yr" xfId="1532"/>
    <cellStyle name="_Multiple_Jazztel model 16DP2-Exhibits_TelenorWIPFeb01" xfId="1533"/>
    <cellStyle name="_Multiple_Jazztel model 16DP2-Exhibits_TelenorWIPFeb01_GermanyHo" xfId="1534"/>
    <cellStyle name="_Multiple_Jazztel model 16DP2-Exhibits_TelenorWIPFeb01_LRP05-6 valuation_030206 - 10-yr" xfId="1535"/>
    <cellStyle name="_Multiple_Jazztel model 16DP3-Exhibits" xfId="1536"/>
    <cellStyle name="_Multiple_Jazztel model 16DP3-Exhibits_3G Models" xfId="1537"/>
    <cellStyle name="_Multiple_Jazztel model 16DP3-Exhibits_FT-6June2001" xfId="1538"/>
    <cellStyle name="_Multiple_Jazztel model 16DP3-Exhibits_FT-6June2001_GermanyHo" xfId="1539"/>
    <cellStyle name="_Multiple_Jazztel model 16DP3-Exhibits_FT-6June2001_LRP05-6 valuation_030206 - 10-yr" xfId="1540"/>
    <cellStyle name="_Multiple_Jazztel model 16DP3-Exhibits_GermanyHo" xfId="1541"/>
    <cellStyle name="_Multiple_Jazztel model 16DP3-Exhibits_LRP05-6 valuation_030206 - 10-yr" xfId="1542"/>
    <cellStyle name="_Multiple_Jazztel model 16DP3-Exhibits_Orange-Mar01" xfId="1543"/>
    <cellStyle name="_Multiple_Jazztel model 16DP3-Exhibits_Orange-Mar01_GermanyHo" xfId="1544"/>
    <cellStyle name="_Multiple_Jazztel model 16DP3-Exhibits_Orange-Mar01_LRP05-6 valuation_030206 - 10-yr" xfId="1545"/>
    <cellStyle name="_Multiple_Jazztel model 16DP3-Exhibits_Orange-May01" xfId="1546"/>
    <cellStyle name="_Multiple_Jazztel model 16DP3-Exhibits_Orange-May01_GermanyHo" xfId="1547"/>
    <cellStyle name="_Multiple_Jazztel model 16DP3-Exhibits_Orange-May01_LRP05-6 valuation_030206 - 10-yr" xfId="1548"/>
    <cellStyle name="_Multiple_Jazztel model 16DP3-Exhibits_T_MOBIL2" xfId="1549"/>
    <cellStyle name="_Multiple_Jazztel model 16DP3-Exhibits_TelenorInitiation-11Jan01" xfId="1550"/>
    <cellStyle name="_Multiple_Jazztel model 16DP3-Exhibits_TelenorInitiation-11Jan01_GermanyHo" xfId="1551"/>
    <cellStyle name="_Multiple_Jazztel model 16DP3-Exhibits_TelenorInitiation-11Jan01_LRP05-6 valuation_030206 - 10-yr" xfId="1552"/>
    <cellStyle name="_Multiple_Jazztel model 16DP3-Exhibits_TelenorWIPFeb01" xfId="1553"/>
    <cellStyle name="_Multiple_Jazztel model 16DP3-Exhibits_TelenorWIPFeb01_GermanyHo" xfId="1554"/>
    <cellStyle name="_Multiple_Jazztel model 16DP3-Exhibits_TelenorWIPFeb01_LRP05-6 valuation_030206 - 10-yr" xfId="1555"/>
    <cellStyle name="_Multiple_LRP05-6 valuation_030206 - 10-yr" xfId="1556"/>
    <cellStyle name="_Multiple_Orange-Mar01" xfId="1557"/>
    <cellStyle name="_Multiple_Orange-Mar01_GermanyHo" xfId="1558"/>
    <cellStyle name="_Multiple_Orange-Mar01_LRP05-6 valuation_030206 - 10-yr" xfId="1559"/>
    <cellStyle name="_Multiple_Orange-May01" xfId="1560"/>
    <cellStyle name="_Multiple_Orange-May01_GermanyHo" xfId="1561"/>
    <cellStyle name="_Multiple_Orange-May01_LRP05-6 valuation_030206 - 10-yr" xfId="1562"/>
    <cellStyle name="_Multiple_Summary P&amp;L" xfId="1563"/>
    <cellStyle name="_Multiple_T_MOBIL2" xfId="1564"/>
    <cellStyle name="_Multiple_TDC model 2005 04 30" xfId="1565"/>
    <cellStyle name="_Multiple_TDC model 2005 04 30_2+10 CEO Country review template v1" xfId="1566"/>
    <cellStyle name="_Multiple_TDC model 2005 04 30_DB 1b Summary" xfId="1567"/>
    <cellStyle name="_Multiple_TDC model 2005 04 30_Exec Summ Template with retrieve" xfId="1568"/>
    <cellStyle name="_Multiple_TDC model 2005 04 30_Exec Summ Template with retrieve NEW" xfId="1569"/>
    <cellStyle name="_Multiple_TDC model 2005 04 30_GermanyHo" xfId="1570"/>
    <cellStyle name="_Multiple_TDC model 2005 04 30_LRP05-6 valuation_030206 - 10-yr" xfId="1571"/>
    <cellStyle name="_Multiple_TDC model 2005 04 30_Summary P&amp;L" xfId="1572"/>
    <cellStyle name="_Multiple_TelenorInitiation-11Jan01" xfId="1573"/>
    <cellStyle name="_Multiple_TelenorInitiation-11Jan01_GermanyHo" xfId="1574"/>
    <cellStyle name="_Multiple_TelenorInitiation-11Jan01_LRP05-6 valuation_030206 - 10-yr" xfId="1575"/>
    <cellStyle name="_Multiple_TelenorWIPFeb01" xfId="1576"/>
    <cellStyle name="_Multiple_TelenorWIPFeb01_GermanyHo" xfId="1577"/>
    <cellStyle name="_Multiple_TelenorWIPFeb01_LRP05-6 valuation_030206 - 10-yr" xfId="1578"/>
    <cellStyle name="_Multiple_Tower operational model v4.2" xfId="1579"/>
    <cellStyle name="_Multiple_Tower operational model v4.2_GermanyHo" xfId="1580"/>
    <cellStyle name="_Multiple_Tower operational model v4.2_LRP05-6 valuation_030206 - 10-yr" xfId="1581"/>
    <cellStyle name="_Multiple_Tower operational model v4.3" xfId="1582"/>
    <cellStyle name="_Multiple_Tower operational model v4.3_2+10 CEO Country review template v1" xfId="1583"/>
    <cellStyle name="_Multiple_Tower operational model v4.3_DB 1b Summary" xfId="1584"/>
    <cellStyle name="_Multiple_Tower operational model v4.3_Exec Summ Template with retrieve" xfId="1585"/>
    <cellStyle name="_Multiple_Tower operational model v4.3_Exec Summ Template with retrieve NEW" xfId="1586"/>
    <cellStyle name="_Multiple_Tower operational model v4.3_GermanyHo" xfId="1587"/>
    <cellStyle name="_Multiple_Tower operational model v4.3_LRP05-6 valuation_030206 - 10-yr" xfId="1588"/>
    <cellStyle name="_Multiple_Tower operational model v4.3_Summary P&amp;L" xfId="1589"/>
    <cellStyle name="_Multiple_Turkey" xfId="1590"/>
    <cellStyle name="_Multiple_Turkey_GermanyHo" xfId="1591"/>
    <cellStyle name="_Multiple_Turkey_LRP05-6 valuation_030206 - 10-yr" xfId="1592"/>
    <cellStyle name="_Multiple_VZW HC LRP05-6 valuation" xfId="1593"/>
    <cellStyle name="_MultipleSpace" xfId="1594"/>
    <cellStyle name="_MultipleSpace_050301 Camel operational model V1" xfId="1595"/>
    <cellStyle name="_MultipleSpace_050301 Camel operational model V1_2+10 CEO Country review template v1" xfId="1596"/>
    <cellStyle name="_MultipleSpace_050301 Camel operational model V1_DB 1b Summary" xfId="1597"/>
    <cellStyle name="_MultipleSpace_050301 Camel operational model V1_Exec Summ Template with retrieve" xfId="1598"/>
    <cellStyle name="_MultipleSpace_050301 Camel operational model V1_Exec Summ Template with retrieve NEW" xfId="1599"/>
    <cellStyle name="_MultipleSpace_050301 Camel operational model V1_GermanyHo" xfId="1600"/>
    <cellStyle name="_MultipleSpace_050301 Camel operational model V1_LRP05-6 valuation_030206 - 10-yr" xfId="1601"/>
    <cellStyle name="_MultipleSpace_050301 Camel operational model V1_Summary P&amp;L" xfId="1602"/>
    <cellStyle name="_MultipleSpace_050816 Cheetah-multiple analysis at various prices" xfId="1603"/>
    <cellStyle name="_MultipleSpace_050816 Cheetah-multiple analysis at various prices_GermanyHo" xfId="1604"/>
    <cellStyle name="_MultipleSpace_050816 Cheetah-multiple analysis at various prices_LRP05-6 valuation_030206 - 10-yr" xfId="1605"/>
    <cellStyle name="_MultipleSpace_2+10 CEO Country review template v1" xfId="1606"/>
    <cellStyle name="_MultipleSpace_3G Models" xfId="1607"/>
    <cellStyle name="_MultipleSpace_Betas and WACC" xfId="1608"/>
    <cellStyle name="_MultipleSpace_Betas and WACC_GermanyHo" xfId="1609"/>
    <cellStyle name="_MultipleSpace_Betas and WACC_LRP05-6 valuation_030206 - 10-yr" xfId="1610"/>
    <cellStyle name="_MultipleSpace_bls roic" xfId="1611"/>
    <cellStyle name="_MultipleSpace_bls roic_GermanyHo" xfId="1612"/>
    <cellStyle name="_MultipleSpace_bls roic_LRP05-6 valuation_030206 - 10-yr" xfId="1613"/>
    <cellStyle name="_MultipleSpace_Book1" xfId="1614"/>
    <cellStyle name="_MultipleSpace_Book1_2+10 CEO Country review template v1" xfId="1615"/>
    <cellStyle name="_MultipleSpace_Book1_DB 1b Summary" xfId="1616"/>
    <cellStyle name="_MultipleSpace_Book1_Exec Summ Template with retrieve" xfId="1617"/>
    <cellStyle name="_MultipleSpace_Book1_Exec Summ Template with retrieve NEW" xfId="1618"/>
    <cellStyle name="_MultipleSpace_Book1_Jazztel" xfId="1619"/>
    <cellStyle name="_MultipleSpace_Book1_Jazztel model 16DP3-Exhibits" xfId="1620"/>
    <cellStyle name="_MultipleSpace_Book1_Jazztel model 16DP3-Exhibits_GermanyHo" xfId="1621"/>
    <cellStyle name="_MultipleSpace_Book1_Jazztel model 16DP3-Exhibits_LRP05-6 valuation_030206 - 10-yr" xfId="1622"/>
    <cellStyle name="_MultipleSpace_Book1_Jazztel model 16DP3-Exhibits_Orange-Mar01" xfId="1623"/>
    <cellStyle name="_MultipleSpace_Book1_Jazztel model 16DP3-Exhibits_Orange-May01" xfId="1624"/>
    <cellStyle name="_MultipleSpace_Book1_Jazztel model 16DP3-Exhibits_Orange-May01_GermanyHo" xfId="1625"/>
    <cellStyle name="_MultipleSpace_Book1_Jazztel model 16DP3-Exhibits_Orange-May01_LRP05-6 valuation_030206 - 10-yr" xfId="1626"/>
    <cellStyle name="_MultipleSpace_Book1_Jazztel model 16DP3-Exhibits_Telefonica Moviles" xfId="1627"/>
    <cellStyle name="_MultipleSpace_Book1_Jazztel model 16DP3-Exhibits_TelenorInitiation-11Jan01" xfId="1628"/>
    <cellStyle name="_MultipleSpace_Book1_Jazztel model 16DP3-Exhibits_TelenorWIPFeb01" xfId="1629"/>
    <cellStyle name="_MultipleSpace_Book1_Jazztel model 18DP-exhibits" xfId="1630"/>
    <cellStyle name="_MultipleSpace_Book1_Jazztel model 18DP-exhibits_FT-6June2001" xfId="1631"/>
    <cellStyle name="_MultipleSpace_Book1_Jazztel model 18DP-exhibits_FT-6June2001_GermanyHo" xfId="1632"/>
    <cellStyle name="_MultipleSpace_Book1_Jazztel model 18DP-exhibits_FT-6June2001_LRP05-6 valuation_030206 - 10-yr" xfId="1633"/>
    <cellStyle name="_MultipleSpace_Book1_Jazztel model 18DP-exhibits_Orange-Mar01" xfId="1634"/>
    <cellStyle name="_MultipleSpace_Book1_Jazztel model 18DP-exhibits_Orange-May01" xfId="1635"/>
    <cellStyle name="_MultipleSpace_Book1_Jazztel model 18DP-exhibits_T_MOBIL2" xfId="1636"/>
    <cellStyle name="_MultipleSpace_Book1_Jazztel model 18DP-exhibits_T_MOBIL2_FT-6June2001" xfId="1637"/>
    <cellStyle name="_MultipleSpace_Book1_Jazztel model 18DP-exhibits_T_MOBIL2_GermanyHo" xfId="1638"/>
    <cellStyle name="_MultipleSpace_Book1_Jazztel model 18DP-exhibits_T_MOBIL2_GermanyHo_Output Summary" xfId="1639"/>
    <cellStyle name="_MultipleSpace_Book1_Jazztel model 18DP-exhibits_T_MOBIL2_GermanyHo_Output Summary Business" xfId="1640"/>
    <cellStyle name="_MultipleSpace_Book1_Jazztel model 18DP-exhibits_T_MOBIL2_LRP05-6 valuation_030206 - 10-yr" xfId="1641"/>
    <cellStyle name="_MultipleSpace_Book1_Jazztel model 18DP-exhibits_T_MOBIL2_LRP05-6 valuation_030206 - 10-yr_Output Summary" xfId="1642"/>
    <cellStyle name="_MultipleSpace_Book1_Jazztel model 18DP-exhibits_T_MOBIL2_LRP05-6 valuation_030206 - 10-yr_Output Summary Business" xfId="1643"/>
    <cellStyle name="_MultipleSpace_Book1_Jazztel model 18DP-exhibits_T_MOBIL2_Orange-May01" xfId="1644"/>
    <cellStyle name="_MultipleSpace_Book1_Jazztel model 18DP-exhibits_T_MOBIL2_Orange-May01_GermanyHo" xfId="1645"/>
    <cellStyle name="_MultipleSpace_Book1_Jazztel model 18DP-exhibits_T_MOBIL2_Orange-May01_LRP05-6 valuation_030206 - 10-yr" xfId="1646"/>
    <cellStyle name="_MultipleSpace_Book1_Jazztel model 18DP-exhibits_T_MOBIL2_Telefonica Moviles" xfId="1647"/>
    <cellStyle name="_MultipleSpace_Book1_Jazztel model 18DP-exhibits_TelenorInitiation-11Jan01" xfId="1648"/>
    <cellStyle name="_MultipleSpace_Book1_Jazztel model 18DP-exhibits_TelenorWIPFeb01" xfId="1649"/>
    <cellStyle name="_MultipleSpace_Book1_Jazztel model 18DP-exhibits_Telia-April01(new structure)" xfId="1650"/>
    <cellStyle name="_MultipleSpace_Book1_Jazztel model 18DP-exhibits_Telia-April01(new structure)_GermanyHo" xfId="1651"/>
    <cellStyle name="_MultipleSpace_Book1_Jazztel model 18DP-exhibits_Telia-April01(new structure)_LRP05-6 valuation_030206 - 10-yr" xfId="1652"/>
    <cellStyle name="_MultipleSpace_Book1_Jazztel1" xfId="1653"/>
    <cellStyle name="_MultipleSpace_Book1_Jazztel1_GermanyHo" xfId="1654"/>
    <cellStyle name="_MultipleSpace_Book1_Jazztel1_LRP05-6 valuation_030206 - 10-yr" xfId="1655"/>
    <cellStyle name="_MultipleSpace_Book1_Jazztel1_Orange-Mar01" xfId="1656"/>
    <cellStyle name="_MultipleSpace_Book1_Jazztel1_Orange-Mar01_FT-6June2001" xfId="1657"/>
    <cellStyle name="_MultipleSpace_Book1_Jazztel1_Orange-May01" xfId="1658"/>
    <cellStyle name="_MultipleSpace_Book1_Jazztel1_Orange-May01_FT-6June2001" xfId="1659"/>
    <cellStyle name="_MultipleSpace_Book1_Jazztel1_Telefonica Moviles" xfId="1660"/>
    <cellStyle name="_MultipleSpace_Book1_Jazztel1_TelenorInitiation-11Jan01" xfId="1661"/>
    <cellStyle name="_MultipleSpace_Book1_Jazztel1_TelenorInitiation-11Jan01_FT-6June2001" xfId="1662"/>
    <cellStyle name="_MultipleSpace_Book1_Jazztel1_TelenorWIPFeb01" xfId="1663"/>
    <cellStyle name="_MultipleSpace_Book1_Jazztel1_TelenorWIPFeb01_FT-6June2001" xfId="1664"/>
    <cellStyle name="_MultipleSpace_Book1_Summary P&amp;L" xfId="1665"/>
    <cellStyle name="_MultipleSpace_Book1_Turkey" xfId="1666"/>
    <cellStyle name="_MultipleSpace_Book1_Turkey_GermanyHo" xfId="1667"/>
    <cellStyle name="_MultipleSpace_Book1_Turkey_LRP05-6 valuation_030206 - 10-yr" xfId="1668"/>
    <cellStyle name="_MultipleSpace_Book11" xfId="1669"/>
    <cellStyle name="_MultipleSpace_Book11_Jazztel" xfId="1670"/>
    <cellStyle name="_MultipleSpace_Book11_Jazztel model 16DP3-Exhibits" xfId="1671"/>
    <cellStyle name="_MultipleSpace_Book11_Jazztel model 16DP3-Exhibits_GermanyHo" xfId="1672"/>
    <cellStyle name="_MultipleSpace_Book11_Jazztel model 16DP3-Exhibits_LRP05-6 valuation_030206 - 10-yr" xfId="1673"/>
    <cellStyle name="_MultipleSpace_Book11_Jazztel model 16DP3-Exhibits_Orange-Mar01" xfId="1674"/>
    <cellStyle name="_MultipleSpace_Book11_Jazztel model 16DP3-Exhibits_Orange-May01" xfId="1675"/>
    <cellStyle name="_MultipleSpace_Book11_Jazztel model 16DP3-Exhibits_Orange-May01_GermanyHo" xfId="1676"/>
    <cellStyle name="_MultipleSpace_Book11_Jazztel model 16DP3-Exhibits_Orange-May01_LRP05-6 valuation_030206 - 10-yr" xfId="1677"/>
    <cellStyle name="_MultipleSpace_Book11_Jazztel model 16DP3-Exhibits_Telefonica Moviles" xfId="1678"/>
    <cellStyle name="_MultipleSpace_Book11_Jazztel model 16DP3-Exhibits_TelenorInitiation-11Jan01" xfId="1679"/>
    <cellStyle name="_MultipleSpace_Book11_Jazztel model 16DP3-Exhibits_TelenorWIPFeb01" xfId="1680"/>
    <cellStyle name="_MultipleSpace_Book11_Jazztel model 18DP-exhibits" xfId="1681"/>
    <cellStyle name="_MultipleSpace_Book11_Jazztel model 18DP-exhibits_FT-6June2001" xfId="1682"/>
    <cellStyle name="_MultipleSpace_Book11_Jazztel model 18DP-exhibits_FT-6June2001_GermanyHo" xfId="1683"/>
    <cellStyle name="_MultipleSpace_Book11_Jazztel model 18DP-exhibits_FT-6June2001_LRP05-6 valuation_030206 - 10-yr" xfId="1684"/>
    <cellStyle name="_MultipleSpace_Book11_Jazztel model 18DP-exhibits_Orange-Mar01" xfId="1685"/>
    <cellStyle name="_MultipleSpace_Book11_Jazztel model 18DP-exhibits_Orange-May01" xfId="1686"/>
    <cellStyle name="_MultipleSpace_Book11_Jazztel model 18DP-exhibits_T_MOBIL2" xfId="1687"/>
    <cellStyle name="_MultipleSpace_Book11_Jazztel model 18DP-exhibits_T_MOBIL2_FT-6June2001" xfId="1688"/>
    <cellStyle name="_MultipleSpace_Book11_Jazztel model 18DP-exhibits_T_MOBIL2_GermanyHo" xfId="1689"/>
    <cellStyle name="_MultipleSpace_Book11_Jazztel model 18DP-exhibits_T_MOBIL2_GermanyHo_Output Summary" xfId="1690"/>
    <cellStyle name="_MultipleSpace_Book11_Jazztel model 18DP-exhibits_T_MOBIL2_GermanyHo_Output Summary Business" xfId="1691"/>
    <cellStyle name="_MultipleSpace_Book11_Jazztel model 18DP-exhibits_T_MOBIL2_LRP05-6 valuation_030206 - 10-yr" xfId="1692"/>
    <cellStyle name="_MultipleSpace_Book11_Jazztel model 18DP-exhibits_T_MOBIL2_LRP05-6 valuation_030206 - 10-yr_Output Summary" xfId="1693"/>
    <cellStyle name="_MultipleSpace_Book11_Jazztel model 18DP-exhibits_T_MOBIL2_LRP05-6 valuation_030206 - 10-yr_Output Summary Business" xfId="1694"/>
    <cellStyle name="_MultipleSpace_Book11_Jazztel model 18DP-exhibits_T_MOBIL2_Orange-May01" xfId="1695"/>
    <cellStyle name="_MultipleSpace_Book11_Jazztel model 18DP-exhibits_T_MOBIL2_Orange-May01_GermanyHo" xfId="1696"/>
    <cellStyle name="_MultipleSpace_Book11_Jazztel model 18DP-exhibits_T_MOBIL2_Orange-May01_LRP05-6 valuation_030206 - 10-yr" xfId="1697"/>
    <cellStyle name="_MultipleSpace_Book11_Jazztel model 18DP-exhibits_T_MOBIL2_Telefonica Moviles" xfId="1698"/>
    <cellStyle name="_MultipleSpace_Book11_Jazztel model 18DP-exhibits_TelenorInitiation-11Jan01" xfId="1699"/>
    <cellStyle name="_MultipleSpace_Book11_Jazztel model 18DP-exhibits_TelenorWIPFeb01" xfId="1700"/>
    <cellStyle name="_MultipleSpace_Book11_Jazztel model 18DP-exhibits_Telia-April01(new structure)" xfId="1701"/>
    <cellStyle name="_MultipleSpace_Book11_Jazztel model 18DP-exhibits_Telia-April01(new structure)_GermanyHo" xfId="1702"/>
    <cellStyle name="_MultipleSpace_Book11_Jazztel model 18DP-exhibits_Telia-April01(new structure)_LRP05-6 valuation_030206 - 10-yr" xfId="1703"/>
    <cellStyle name="_MultipleSpace_Book11_Jazztel1" xfId="1704"/>
    <cellStyle name="_MultipleSpace_Book11_Jazztel1_GermanyHo" xfId="1705"/>
    <cellStyle name="_MultipleSpace_Book11_Jazztel1_LRP05-6 valuation_030206 - 10-yr" xfId="1706"/>
    <cellStyle name="_MultipleSpace_Book11_Jazztel1_Orange-Mar01" xfId="1707"/>
    <cellStyle name="_MultipleSpace_Book11_Jazztel1_Orange-Mar01_FT-6June2001" xfId="1708"/>
    <cellStyle name="_MultipleSpace_Book11_Jazztel1_Orange-May01" xfId="1709"/>
    <cellStyle name="_MultipleSpace_Book11_Jazztel1_Orange-May01_FT-6June2001" xfId="1710"/>
    <cellStyle name="_MultipleSpace_Book11_Jazztel1_Telefonica Moviles" xfId="1711"/>
    <cellStyle name="_MultipleSpace_Book11_Jazztel1_TelenorInitiation-11Jan01" xfId="1712"/>
    <cellStyle name="_MultipleSpace_Book11_Jazztel1_TelenorInitiation-11Jan01_FT-6June2001" xfId="1713"/>
    <cellStyle name="_MultipleSpace_Book11_Jazztel1_TelenorWIPFeb01" xfId="1714"/>
    <cellStyle name="_MultipleSpace_Book11_Jazztel1_TelenorWIPFeb01_FT-6June2001" xfId="1715"/>
    <cellStyle name="_MultipleSpace_Book12" xfId="1716"/>
    <cellStyle name="_MultipleSpace_Book12_Jazztel" xfId="1717"/>
    <cellStyle name="_MultipleSpace_Book12_Jazztel model 16DP3-Exhibits" xfId="1718"/>
    <cellStyle name="_MultipleSpace_Book12_Jazztel model 16DP3-Exhibits_GermanyHo" xfId="1719"/>
    <cellStyle name="_MultipleSpace_Book12_Jazztel model 16DP3-Exhibits_LRP05-6 valuation_030206 - 10-yr" xfId="1720"/>
    <cellStyle name="_MultipleSpace_Book12_Jazztel model 16DP3-Exhibits_Orange-Mar01" xfId="1721"/>
    <cellStyle name="_MultipleSpace_Book12_Jazztel model 16DP3-Exhibits_Orange-May01" xfId="1722"/>
    <cellStyle name="_MultipleSpace_Book12_Jazztel model 16DP3-Exhibits_Orange-May01_GermanyHo" xfId="1723"/>
    <cellStyle name="_MultipleSpace_Book12_Jazztel model 16DP3-Exhibits_Orange-May01_LRP05-6 valuation_030206 - 10-yr" xfId="1724"/>
    <cellStyle name="_MultipleSpace_Book12_Jazztel model 16DP3-Exhibits_Telefonica Moviles" xfId="1725"/>
    <cellStyle name="_MultipleSpace_Book12_Jazztel model 16DP3-Exhibits_TelenorInitiation-11Jan01" xfId="1726"/>
    <cellStyle name="_MultipleSpace_Book12_Jazztel model 16DP3-Exhibits_TelenorWIPFeb01" xfId="1727"/>
    <cellStyle name="_MultipleSpace_Book12_Jazztel model 18DP-exhibits" xfId="1728"/>
    <cellStyle name="_MultipleSpace_Book12_Jazztel model 18DP-exhibits_FT-6June2001" xfId="1729"/>
    <cellStyle name="_MultipleSpace_Book12_Jazztel model 18DP-exhibits_FT-6June2001_GermanyHo" xfId="1730"/>
    <cellStyle name="_MultipleSpace_Book12_Jazztel model 18DP-exhibits_FT-6June2001_LRP05-6 valuation_030206 - 10-yr" xfId="1731"/>
    <cellStyle name="_MultipleSpace_Book12_Jazztel model 18DP-exhibits_Orange-Mar01" xfId="1732"/>
    <cellStyle name="_MultipleSpace_Book12_Jazztel model 18DP-exhibits_Orange-May01" xfId="1733"/>
    <cellStyle name="_MultipleSpace_Book12_Jazztel model 18DP-exhibits_T_MOBIL2" xfId="1734"/>
    <cellStyle name="_MultipleSpace_Book12_Jazztel model 18DP-exhibits_T_MOBIL2_FT-6June2001" xfId="1735"/>
    <cellStyle name="_MultipleSpace_Book12_Jazztel model 18DP-exhibits_T_MOBIL2_GermanyHo" xfId="1736"/>
    <cellStyle name="_MultipleSpace_Book12_Jazztel model 18DP-exhibits_T_MOBIL2_GermanyHo_Output Summary" xfId="1737"/>
    <cellStyle name="_MultipleSpace_Book12_Jazztel model 18DP-exhibits_T_MOBIL2_GermanyHo_Output Summary Business" xfId="1738"/>
    <cellStyle name="_MultipleSpace_Book12_Jazztel model 18DP-exhibits_T_MOBIL2_LRP05-6 valuation_030206 - 10-yr" xfId="1739"/>
    <cellStyle name="_MultipleSpace_Book12_Jazztel model 18DP-exhibits_T_MOBIL2_LRP05-6 valuation_030206 - 10-yr_Output Summary" xfId="1740"/>
    <cellStyle name="_MultipleSpace_Book12_Jazztel model 18DP-exhibits_T_MOBIL2_LRP05-6 valuation_030206 - 10-yr_Output Summary Business" xfId="1741"/>
    <cellStyle name="_MultipleSpace_Book12_Jazztel model 18DP-exhibits_T_MOBIL2_Orange-May01" xfId="1742"/>
    <cellStyle name="_MultipleSpace_Book12_Jazztel model 18DP-exhibits_T_MOBIL2_Orange-May01_GermanyHo" xfId="1743"/>
    <cellStyle name="_MultipleSpace_Book12_Jazztel model 18DP-exhibits_T_MOBIL2_Orange-May01_LRP05-6 valuation_030206 - 10-yr" xfId="1744"/>
    <cellStyle name="_MultipleSpace_Book12_Jazztel model 18DP-exhibits_T_MOBIL2_Telefonica Moviles" xfId="1745"/>
    <cellStyle name="_MultipleSpace_Book12_Jazztel model 18DP-exhibits_TelenorInitiation-11Jan01" xfId="1746"/>
    <cellStyle name="_MultipleSpace_Book12_Jazztel model 18DP-exhibits_TelenorWIPFeb01" xfId="1747"/>
    <cellStyle name="_MultipleSpace_Book12_Jazztel model 18DP-exhibits_Telia-April01(new structure)" xfId="1748"/>
    <cellStyle name="_MultipleSpace_Book12_Jazztel model 18DP-exhibits_Telia-April01(new structure)_GermanyHo" xfId="1749"/>
    <cellStyle name="_MultipleSpace_Book12_Jazztel model 18DP-exhibits_Telia-April01(new structure)_LRP05-6 valuation_030206 - 10-yr" xfId="1750"/>
    <cellStyle name="_MultipleSpace_Book12_Jazztel1" xfId="1751"/>
    <cellStyle name="_MultipleSpace_Book12_Jazztel1_GermanyHo" xfId="1752"/>
    <cellStyle name="_MultipleSpace_Book12_Jazztel1_LRP05-6 valuation_030206 - 10-yr" xfId="1753"/>
    <cellStyle name="_MultipleSpace_Book12_Jazztel1_Orange-Mar01" xfId="1754"/>
    <cellStyle name="_MultipleSpace_Book12_Jazztel1_Orange-Mar01_FT-6June2001" xfId="1755"/>
    <cellStyle name="_MultipleSpace_Book12_Jazztel1_Orange-May01" xfId="1756"/>
    <cellStyle name="_MultipleSpace_Book12_Jazztel1_Orange-May01_FT-6June2001" xfId="1757"/>
    <cellStyle name="_MultipleSpace_Book12_Jazztel1_Telefonica Moviles" xfId="1758"/>
    <cellStyle name="_MultipleSpace_Book12_Jazztel1_TelenorInitiation-11Jan01" xfId="1759"/>
    <cellStyle name="_MultipleSpace_Book12_Jazztel1_TelenorInitiation-11Jan01_FT-6June2001" xfId="1760"/>
    <cellStyle name="_MultipleSpace_Book12_Jazztel1_TelenorWIPFeb01" xfId="1761"/>
    <cellStyle name="_MultipleSpace_Book12_Jazztel1_TelenorWIPFeb01_FT-6June2001" xfId="1762"/>
    <cellStyle name="_MultipleSpace_Book3" xfId="1763"/>
    <cellStyle name="_MultipleSpace_Book3_GermanyHo" xfId="1764"/>
    <cellStyle name="_MultipleSpace_Book3_GermanyHo_Output Summary" xfId="1765"/>
    <cellStyle name="_MultipleSpace_Book3_GermanyHo_Output Summary Business" xfId="1766"/>
    <cellStyle name="_MultipleSpace_Book3_LRP05-6 valuation_030206 - 10-yr" xfId="1767"/>
    <cellStyle name="_MultipleSpace_Book3_LRP05-6 valuation_030206 - 10-yr_Output Summary" xfId="1768"/>
    <cellStyle name="_MultipleSpace_Book3_LRP05-6 valuation_030206 - 10-yr_Output Summary Business" xfId="1769"/>
    <cellStyle name="_MultipleSpace_Calculation v2" xfId="1770"/>
    <cellStyle name="_MultipleSpace_Calculation v2_2+10 CEO Country review template v1" xfId="1771"/>
    <cellStyle name="_MultipleSpace_Calculation v2_DB 1b Summary" xfId="1772"/>
    <cellStyle name="_MultipleSpace_Calculation v2_Exec Summ Template with retrieve" xfId="1773"/>
    <cellStyle name="_MultipleSpace_Calculation v2_Exec Summ Template with retrieve NEW" xfId="1774"/>
    <cellStyle name="_MultipleSpace_Calculation v2_GermanyHo" xfId="1775"/>
    <cellStyle name="_MultipleSpace_Calculation v2_LRP05-6 valuation_030206 - 10-yr" xfId="1776"/>
    <cellStyle name="_MultipleSpace_Calculation v2_Summary P&amp;L" xfId="1777"/>
    <cellStyle name="_MultipleSpace_DB 1b Summary" xfId="1778"/>
    <cellStyle name="_MultipleSpace_DCF Summary pages" xfId="1779"/>
    <cellStyle name="_MultipleSpace_DCF Summary pages_Jazztel" xfId="1780"/>
    <cellStyle name="_MultipleSpace_DCF Summary pages_Jazztel model 16DP3-Exhibits" xfId="1781"/>
    <cellStyle name="_MultipleSpace_DCF Summary pages_Jazztel model 16DP3-Exhibits_GermanyHo" xfId="1782"/>
    <cellStyle name="_MultipleSpace_DCF Summary pages_Jazztel model 16DP3-Exhibits_LRP05-6 valuation_030206 - 10-yr" xfId="1783"/>
    <cellStyle name="_MultipleSpace_DCF Summary pages_Jazztel model 16DP3-Exhibits_Orange-Mar01" xfId="1784"/>
    <cellStyle name="_MultipleSpace_DCF Summary pages_Jazztel model 16DP3-Exhibits_Orange-May01" xfId="1785"/>
    <cellStyle name="_MultipleSpace_DCF Summary pages_Jazztel model 16DP3-Exhibits_Orange-May01_GermanyHo" xfId="1786"/>
    <cellStyle name="_MultipleSpace_DCF Summary pages_Jazztel model 16DP3-Exhibits_Orange-May01_LRP05-6 valuation_030206 - 10-yr" xfId="1787"/>
    <cellStyle name="_MultipleSpace_DCF Summary pages_Jazztel model 16DP3-Exhibits_Telefonica Moviles" xfId="1788"/>
    <cellStyle name="_MultipleSpace_DCF Summary pages_Jazztel model 16DP3-Exhibits_TelenorInitiation-11Jan01" xfId="1789"/>
    <cellStyle name="_MultipleSpace_DCF Summary pages_Jazztel model 16DP3-Exhibits_TelenorWIPFeb01" xfId="1790"/>
    <cellStyle name="_MultipleSpace_DCF Summary pages_Jazztel model 18DP-exhibits" xfId="1791"/>
    <cellStyle name="_MultipleSpace_DCF Summary pages_Jazztel model 18DP-exhibits_FT-6June2001" xfId="1792"/>
    <cellStyle name="_MultipleSpace_DCF Summary pages_Jazztel model 18DP-exhibits_FT-6June2001_GermanyHo" xfId="1793"/>
    <cellStyle name="_MultipleSpace_DCF Summary pages_Jazztel model 18DP-exhibits_FT-6June2001_LRP05-6 valuation_030206 - 10-yr" xfId="1794"/>
    <cellStyle name="_MultipleSpace_DCF Summary pages_Jazztel model 18DP-exhibits_Orange-Mar01" xfId="1795"/>
    <cellStyle name="_MultipleSpace_DCF Summary pages_Jazztel model 18DP-exhibits_Orange-May01" xfId="1796"/>
    <cellStyle name="_MultipleSpace_DCF Summary pages_Jazztel model 18DP-exhibits_T_MOBIL2" xfId="1797"/>
    <cellStyle name="_MultipleSpace_DCF Summary pages_Jazztel model 18DP-exhibits_T_MOBIL2_FT-6June2001" xfId="1798"/>
    <cellStyle name="_MultipleSpace_DCF Summary pages_Jazztel model 18DP-exhibits_T_MOBIL2_GermanyHo" xfId="1799"/>
    <cellStyle name="_MultipleSpace_DCF Summary pages_Jazztel model 18DP-exhibits_T_MOBIL2_GermanyHo_Output Summary" xfId="1800"/>
    <cellStyle name="_MultipleSpace_DCF Summary pages_Jazztel model 18DP-exhibits_T_MOBIL2_GermanyHo_Output Summary Business" xfId="1801"/>
    <cellStyle name="_MultipleSpace_DCF Summary pages_Jazztel model 18DP-exhibits_T_MOBIL2_LRP05-6 valuation_030206 - 10-yr" xfId="1802"/>
    <cellStyle name="_MultipleSpace_DCF Summary pages_Jazztel model 18DP-exhibits_T_MOBIL2_LRP05-6 valuation_030206 - 10-yr_Output Summary" xfId="1803"/>
    <cellStyle name="_MultipleSpace_DCF Summary pages_Jazztel model 18DP-exhibits_T_MOBIL2_LRP05-6 valuation_030206 - 10-yr_Output Summary Business" xfId="1804"/>
    <cellStyle name="_MultipleSpace_DCF Summary pages_Jazztel model 18DP-exhibits_T_MOBIL2_Orange-May01" xfId="1805"/>
    <cellStyle name="_MultipleSpace_DCF Summary pages_Jazztel model 18DP-exhibits_T_MOBIL2_Orange-May01_GermanyHo" xfId="1806"/>
    <cellStyle name="_MultipleSpace_DCF Summary pages_Jazztel model 18DP-exhibits_T_MOBIL2_Orange-May01_LRP05-6 valuation_030206 - 10-yr" xfId="1807"/>
    <cellStyle name="_MultipleSpace_DCF Summary pages_Jazztel model 18DP-exhibits_T_MOBIL2_Telefonica Moviles" xfId="1808"/>
    <cellStyle name="_MultipleSpace_DCF Summary pages_Jazztel model 18DP-exhibits_TelenorInitiation-11Jan01" xfId="1809"/>
    <cellStyle name="_MultipleSpace_DCF Summary pages_Jazztel model 18DP-exhibits_TelenorWIPFeb01" xfId="1810"/>
    <cellStyle name="_MultipleSpace_DCF Summary pages_Jazztel model 18DP-exhibits_Telia-April01(new structure)" xfId="1811"/>
    <cellStyle name="_MultipleSpace_DCF Summary pages_Jazztel model 18DP-exhibits_Telia-April01(new structure)_GermanyHo" xfId="1812"/>
    <cellStyle name="_MultipleSpace_DCF Summary pages_Jazztel model 18DP-exhibits_Telia-April01(new structure)_LRP05-6 valuation_030206 - 10-yr" xfId="1813"/>
    <cellStyle name="_MultipleSpace_DCF Summary pages_Jazztel1" xfId="1814"/>
    <cellStyle name="_MultipleSpace_DCF Summary pages_Jazztel1_GermanyHo" xfId="1815"/>
    <cellStyle name="_MultipleSpace_DCF Summary pages_Jazztel1_LRP05-6 valuation_030206 - 10-yr" xfId="1816"/>
    <cellStyle name="_MultipleSpace_DCF Summary pages_Jazztel1_Orange-Mar01" xfId="1817"/>
    <cellStyle name="_MultipleSpace_DCF Summary pages_Jazztel1_Orange-Mar01_FT-6June2001" xfId="1818"/>
    <cellStyle name="_MultipleSpace_DCF Summary pages_Jazztel1_Orange-May01" xfId="1819"/>
    <cellStyle name="_MultipleSpace_DCF Summary pages_Jazztel1_Orange-May01_FT-6June2001" xfId="1820"/>
    <cellStyle name="_MultipleSpace_DCF Summary pages_Jazztel1_Telefonica Moviles" xfId="1821"/>
    <cellStyle name="_MultipleSpace_DCF Summary pages_Jazztel1_TelenorInitiation-11Jan01" xfId="1822"/>
    <cellStyle name="_MultipleSpace_DCF Summary pages_Jazztel1_TelenorInitiation-11Jan01_FT-6June2001" xfId="1823"/>
    <cellStyle name="_MultipleSpace_DCF Summary pages_Jazztel1_TelenorWIPFeb01" xfId="1824"/>
    <cellStyle name="_MultipleSpace_DCF Summary pages_Jazztel1_TelenorWIPFeb01_FT-6June2001" xfId="1825"/>
    <cellStyle name="_MultipleSpace_DCF Template" xfId="1826"/>
    <cellStyle name="_MultipleSpace_DCF Template_2+10 CEO Country review template v1" xfId="1827"/>
    <cellStyle name="_MultipleSpace_DCF Template_DB 1b Summary" xfId="1828"/>
    <cellStyle name="_MultipleSpace_DCF Template_Exec Summ Template with retrieve" xfId="1829"/>
    <cellStyle name="_MultipleSpace_DCF Template_Exec Summ Template with retrieve NEW" xfId="1830"/>
    <cellStyle name="_MultipleSpace_DCF Template_GermanyHo" xfId="1831"/>
    <cellStyle name="_MultipleSpace_DCF Template_LRP05-6 valuation_030206 - 10-yr" xfId="1832"/>
    <cellStyle name="_MultipleSpace_DCF Template_Summary P&amp;L" xfId="1833"/>
    <cellStyle name="_MultipleSpace_DCF Template_Turkey" xfId="1834"/>
    <cellStyle name="_MultipleSpace_DCF Template_Turkey_GermanyHo" xfId="1835"/>
    <cellStyle name="_MultipleSpace_DCF Template_Turkey_LRP05-6 valuation_030206 - 10-yr" xfId="1836"/>
    <cellStyle name="_MultipleSpace_DCF-2" xfId="1837"/>
    <cellStyle name="_MultipleSpace_DCF-2_2+10 CEO Country review template v1" xfId="1838"/>
    <cellStyle name="_MultipleSpace_DCF-2_DB 1b Summary" xfId="1839"/>
    <cellStyle name="_MultipleSpace_DCF-2_Exec Summ Template with retrieve" xfId="1840"/>
    <cellStyle name="_MultipleSpace_DCF-2_Exec Summ Template with retrieve NEW" xfId="1841"/>
    <cellStyle name="_MultipleSpace_DCF-2_Summary P&amp;L" xfId="1842"/>
    <cellStyle name="_MultipleSpace_DCF-2_Turkey" xfId="1843"/>
    <cellStyle name="_MultipleSpace_Elisa multiple5" xfId="1844"/>
    <cellStyle name="_MultipleSpace_Elisa multiple5_2+10 CEO Country review template v1" xfId="1845"/>
    <cellStyle name="_MultipleSpace_Elisa multiple5_DB 1b Summary" xfId="1846"/>
    <cellStyle name="_MultipleSpace_Elisa multiple5_Exec Summ Template with retrieve" xfId="1847"/>
    <cellStyle name="_MultipleSpace_Elisa multiple5_Exec Summ Template with retrieve NEW" xfId="1848"/>
    <cellStyle name="_MultipleSpace_Elisa multiple5_GermanyHo" xfId="1849"/>
    <cellStyle name="_MultipleSpace_Elisa multiple5_LRP05-6 valuation_030206 - 10-yr" xfId="1850"/>
    <cellStyle name="_MultipleSpace_Elisa multiple5_Summary P&amp;L" xfId="1851"/>
    <cellStyle name="_MultipleSpace_Elisa multiple5_Turkey" xfId="1852"/>
    <cellStyle name="_MultipleSpace_Elisa multiple5_Turkey_GermanyHo" xfId="1853"/>
    <cellStyle name="_MultipleSpace_Elisa multiple5_Turkey_LRP05-6 valuation_030206 - 10-yr" xfId="1854"/>
    <cellStyle name="_MultipleSpace_Exec Summ Template with retrieve" xfId="1855"/>
    <cellStyle name="_MultipleSpace_Exec Summ Template with retrieve NEW" xfId="1856"/>
    <cellStyle name="_MultipleSpace_FT-6June2001" xfId="1857"/>
    <cellStyle name="_MultipleSpace_FT-6June2001_GermanyHo" xfId="1858"/>
    <cellStyle name="_MultipleSpace_FT-6June2001_LRP05-6 valuation_030206 - 10-yr" xfId="1859"/>
    <cellStyle name="_MultipleSpace_GermanyHo" xfId="1860"/>
    <cellStyle name="_MultipleSpace_Jazztel model 15-exhibits" xfId="1861"/>
    <cellStyle name="_MultipleSpace_Jazztel model 15-exhibits bis" xfId="1862"/>
    <cellStyle name="_MultipleSpace_Jazztel model 15-exhibits bis_GermanyHo" xfId="1863"/>
    <cellStyle name="_MultipleSpace_Jazztel model 15-exhibits bis_LRP05-6 valuation_030206 - 10-yr" xfId="1864"/>
    <cellStyle name="_MultipleSpace_Jazztel model 15-exhibits bis_Orange-Mar01" xfId="1865"/>
    <cellStyle name="_MultipleSpace_Jazztel model 15-exhibits bis_Orange-May01" xfId="1866"/>
    <cellStyle name="_MultipleSpace_Jazztel model 15-exhibits bis_Orange-May01_GermanyHo" xfId="1867"/>
    <cellStyle name="_MultipleSpace_Jazztel model 15-exhibits bis_Orange-May01_LRP05-6 valuation_030206 - 10-yr" xfId="1868"/>
    <cellStyle name="_MultipleSpace_Jazztel model 15-exhibits bis_Telefonica Moviles" xfId="1869"/>
    <cellStyle name="_MultipleSpace_Jazztel model 15-exhibits bis_TelenorInitiation-11Jan01" xfId="1870"/>
    <cellStyle name="_MultipleSpace_Jazztel model 15-exhibits bis_TelenorWIPFeb01" xfId="1871"/>
    <cellStyle name="_MultipleSpace_Jazztel model 15-exhibits_Jazztel" xfId="1872"/>
    <cellStyle name="_MultipleSpace_Jazztel model 15-exhibits_Jazztel model 16DP3-Exhibits" xfId="1873"/>
    <cellStyle name="_MultipleSpace_Jazztel model 15-exhibits_Jazztel model 16DP3-Exhibits_GermanyHo" xfId="1874"/>
    <cellStyle name="_MultipleSpace_Jazztel model 15-exhibits_Jazztel model 16DP3-Exhibits_LRP05-6 valuation_030206 - 10-yr" xfId="1875"/>
    <cellStyle name="_MultipleSpace_Jazztel model 15-exhibits_Jazztel model 16DP3-Exhibits_Orange-Mar01" xfId="1876"/>
    <cellStyle name="_MultipleSpace_Jazztel model 15-exhibits_Jazztel model 16DP3-Exhibits_Orange-May01" xfId="1877"/>
    <cellStyle name="_MultipleSpace_Jazztel model 15-exhibits_Jazztel model 16DP3-Exhibits_Orange-May01_GermanyHo" xfId="1878"/>
    <cellStyle name="_MultipleSpace_Jazztel model 15-exhibits_Jazztel model 16DP3-Exhibits_Orange-May01_LRP05-6 valuation_030206 - 10-yr" xfId="1879"/>
    <cellStyle name="_MultipleSpace_Jazztel model 15-exhibits_Jazztel model 16DP3-Exhibits_Telefonica Moviles" xfId="1880"/>
    <cellStyle name="_MultipleSpace_Jazztel model 15-exhibits_Jazztel model 16DP3-Exhibits_TelenorInitiation-11Jan01" xfId="1881"/>
    <cellStyle name="_MultipleSpace_Jazztel model 15-exhibits_Jazztel model 16DP3-Exhibits_TelenorWIPFeb01" xfId="1882"/>
    <cellStyle name="_MultipleSpace_Jazztel model 15-exhibits_Jazztel model 18DP-exhibits" xfId="1883"/>
    <cellStyle name="_MultipleSpace_Jazztel model 15-exhibits_Jazztel model 18DP-exhibits_FT-6June2001" xfId="1884"/>
    <cellStyle name="_MultipleSpace_Jazztel model 15-exhibits_Jazztel model 18DP-exhibits_FT-6June2001_GermanyHo" xfId="1885"/>
    <cellStyle name="_MultipleSpace_Jazztel model 15-exhibits_Jazztel model 18DP-exhibits_FT-6June2001_LRP05-6 valuation_030206 - 10-yr" xfId="1886"/>
    <cellStyle name="_MultipleSpace_Jazztel model 15-exhibits_Jazztel model 18DP-exhibits_Orange-Mar01" xfId="1887"/>
    <cellStyle name="_MultipleSpace_Jazztel model 15-exhibits_Jazztel model 18DP-exhibits_Orange-May01" xfId="1888"/>
    <cellStyle name="_MultipleSpace_Jazztel model 15-exhibits_Jazztel model 18DP-exhibits_T_MOBIL2" xfId="1889"/>
    <cellStyle name="_MultipleSpace_Jazztel model 15-exhibits_Jazztel model 18DP-exhibits_T_MOBIL2_FT-6June2001" xfId="1890"/>
    <cellStyle name="_MultipleSpace_Jazztel model 15-exhibits_Jazztel model 18DP-exhibits_T_MOBIL2_GermanyHo" xfId="1891"/>
    <cellStyle name="_MultipleSpace_Jazztel model 15-exhibits_Jazztel model 18DP-exhibits_T_MOBIL2_GermanyHo_Output Summary" xfId="1892"/>
    <cellStyle name="_MultipleSpace_Jazztel model 15-exhibits_Jazztel model 18DP-exhibits_T_MOBIL2_GermanyHo_Output Summary Business" xfId="1893"/>
    <cellStyle name="_MultipleSpace_Jazztel model 15-exhibits_Jazztel model 18DP-exhibits_T_MOBIL2_LRP05-6 valuation_030206 - 10-yr" xfId="1894"/>
    <cellStyle name="_MultipleSpace_Jazztel model 15-exhibits_Jazztel model 18DP-exhibits_T_MOBIL2_LRP05-6 valuation_030206 - 10-yr_Output Summary" xfId="1895"/>
    <cellStyle name="_MultipleSpace_Jazztel model 15-exhibits_Jazztel model 18DP-exhibits_T_MOBIL2_LRP05-6 valuation_030206 - 10-yr_Output Summary Business" xfId="1896"/>
    <cellStyle name="_MultipleSpace_Jazztel model 15-exhibits_Jazztel model 18DP-exhibits_T_MOBIL2_Orange-May01" xfId="1897"/>
    <cellStyle name="_MultipleSpace_Jazztel model 15-exhibits_Jazztel model 18DP-exhibits_T_MOBIL2_Orange-May01_GermanyHo" xfId="1898"/>
    <cellStyle name="_MultipleSpace_Jazztel model 15-exhibits_Jazztel model 18DP-exhibits_T_MOBIL2_Orange-May01_LRP05-6 valuation_030206 - 10-yr" xfId="1899"/>
    <cellStyle name="_MultipleSpace_Jazztel model 15-exhibits_Jazztel model 18DP-exhibits_T_MOBIL2_Telefonica Moviles" xfId="1900"/>
    <cellStyle name="_MultipleSpace_Jazztel model 15-exhibits_Jazztel model 18DP-exhibits_TelenorInitiation-11Jan01" xfId="1901"/>
    <cellStyle name="_MultipleSpace_Jazztel model 15-exhibits_Jazztel model 18DP-exhibits_TelenorWIPFeb01" xfId="1902"/>
    <cellStyle name="_MultipleSpace_Jazztel model 15-exhibits_Jazztel model 18DP-exhibits_Telia-April01(new structure)" xfId="1903"/>
    <cellStyle name="_MultipleSpace_Jazztel model 15-exhibits_Jazztel model 18DP-exhibits_Telia-April01(new structure)_GermanyHo" xfId="1904"/>
    <cellStyle name="_MultipleSpace_Jazztel model 15-exhibits_Jazztel model 18DP-exhibits_Telia-April01(new structure)_LRP05-6 valuation_030206 - 10-yr" xfId="1905"/>
    <cellStyle name="_MultipleSpace_Jazztel model 15-exhibits_Jazztel1" xfId="1906"/>
    <cellStyle name="_MultipleSpace_Jazztel model 15-exhibits_Jazztel1_GermanyHo" xfId="1907"/>
    <cellStyle name="_MultipleSpace_Jazztel model 15-exhibits_Jazztel1_LRP05-6 valuation_030206 - 10-yr" xfId="1908"/>
    <cellStyle name="_MultipleSpace_Jazztel model 15-exhibits_Jazztel1_Orange-Mar01" xfId="1909"/>
    <cellStyle name="_MultipleSpace_Jazztel model 15-exhibits_Jazztel1_Orange-Mar01_FT-6June2001" xfId="1910"/>
    <cellStyle name="_MultipleSpace_Jazztel model 15-exhibits_Jazztel1_Orange-May01" xfId="1911"/>
    <cellStyle name="_MultipleSpace_Jazztel model 15-exhibits_Jazztel1_Orange-May01_FT-6June2001" xfId="1912"/>
    <cellStyle name="_MultipleSpace_Jazztel model 15-exhibits_Jazztel1_Telefonica Moviles" xfId="1913"/>
    <cellStyle name="_MultipleSpace_Jazztel model 15-exhibits_Jazztel1_TelenorInitiation-11Jan01" xfId="1914"/>
    <cellStyle name="_MultipleSpace_Jazztel model 15-exhibits_Jazztel1_TelenorInitiation-11Jan01_FT-6June2001" xfId="1915"/>
    <cellStyle name="_MultipleSpace_Jazztel model 15-exhibits_Jazztel1_TelenorWIPFeb01" xfId="1916"/>
    <cellStyle name="_MultipleSpace_Jazztel model 15-exhibits_Jazztel1_TelenorWIPFeb01_FT-6June2001" xfId="1917"/>
    <cellStyle name="_MultipleSpace_Jazztel model 15-exhibits-Friso2" xfId="1918"/>
    <cellStyle name="_MultipleSpace_Jazztel model 15-exhibits-Friso2_Jazztel" xfId="1919"/>
    <cellStyle name="_MultipleSpace_Jazztel model 15-exhibits-Friso2_Jazztel model 16DP3-Exhibits" xfId="1920"/>
    <cellStyle name="_MultipleSpace_Jazztel model 15-exhibits-Friso2_Jazztel model 16DP3-Exhibits_GermanyHo" xfId="1921"/>
    <cellStyle name="_MultipleSpace_Jazztel model 15-exhibits-Friso2_Jazztel model 16DP3-Exhibits_LRP05-6 valuation_030206 - 10-yr" xfId="1922"/>
    <cellStyle name="_MultipleSpace_Jazztel model 15-exhibits-Friso2_Jazztel model 16DP3-Exhibits_Orange-Mar01" xfId="1923"/>
    <cellStyle name="_MultipleSpace_Jazztel model 15-exhibits-Friso2_Jazztel model 16DP3-Exhibits_Orange-May01" xfId="1924"/>
    <cellStyle name="_MultipleSpace_Jazztel model 15-exhibits-Friso2_Jazztel model 16DP3-Exhibits_Orange-May01_GermanyHo" xfId="1925"/>
    <cellStyle name="_MultipleSpace_Jazztel model 15-exhibits-Friso2_Jazztel model 16DP3-Exhibits_Orange-May01_LRP05-6 valuation_030206 - 10-yr" xfId="1926"/>
    <cellStyle name="_MultipleSpace_Jazztel model 15-exhibits-Friso2_Jazztel model 16DP3-Exhibits_Telefonica Moviles" xfId="1927"/>
    <cellStyle name="_MultipleSpace_Jazztel model 15-exhibits-Friso2_Jazztel model 16DP3-Exhibits_TelenorInitiation-11Jan01" xfId="1928"/>
    <cellStyle name="_MultipleSpace_Jazztel model 15-exhibits-Friso2_Jazztel model 16DP3-Exhibits_TelenorWIPFeb01" xfId="1929"/>
    <cellStyle name="_MultipleSpace_Jazztel model 15-exhibits-Friso2_Jazztel model 18DP-exhibits" xfId="1930"/>
    <cellStyle name="_MultipleSpace_Jazztel model 15-exhibits-Friso2_Jazztel model 18DP-exhibits_FT-6June2001" xfId="1931"/>
    <cellStyle name="_MultipleSpace_Jazztel model 15-exhibits-Friso2_Jazztel model 18DP-exhibits_FT-6June2001_GermanyHo" xfId="1932"/>
    <cellStyle name="_MultipleSpace_Jazztel model 15-exhibits-Friso2_Jazztel model 18DP-exhibits_FT-6June2001_LRP05-6 valuation_030206 - 10-yr" xfId="1933"/>
    <cellStyle name="_MultipleSpace_Jazztel model 15-exhibits-Friso2_Jazztel model 18DP-exhibits_Orange-Mar01" xfId="1934"/>
    <cellStyle name="_MultipleSpace_Jazztel model 15-exhibits-Friso2_Jazztel model 18DP-exhibits_Orange-May01" xfId="1935"/>
    <cellStyle name="_MultipleSpace_Jazztel model 15-exhibits-Friso2_Jazztel model 18DP-exhibits_T_MOBIL2" xfId="1936"/>
    <cellStyle name="_MultipleSpace_Jazztel model 15-exhibits-Friso2_Jazztel model 18DP-exhibits_T_MOBIL2_FT-6June2001" xfId="1937"/>
    <cellStyle name="_MultipleSpace_Jazztel model 15-exhibits-Friso2_Jazztel model 18DP-exhibits_T_MOBIL2_GermanyHo" xfId="1938"/>
    <cellStyle name="_MultipleSpace_Jazztel model 15-exhibits-Friso2_Jazztel model 18DP-exhibits_T_MOBIL2_GermanyHo_Output Summary" xfId="1939"/>
    <cellStyle name="_MultipleSpace_Jazztel model 15-exhibits-Friso2_Jazztel model 18DP-exhibits_T_MOBIL2_GermanyHo_Output Summary Business" xfId="1940"/>
    <cellStyle name="_MultipleSpace_Jazztel model 15-exhibits-Friso2_Jazztel model 18DP-exhibits_T_MOBIL2_LRP05-6 valuation_030206 - 10-yr" xfId="1941"/>
    <cellStyle name="_MultipleSpace_Jazztel model 15-exhibits-Friso2_Jazztel model 18DP-exhibits_T_MOBIL2_LRP05-6 valuation_030206 - 10-yr_Output Summary" xfId="1942"/>
    <cellStyle name="_MultipleSpace_Jazztel model 15-exhibits-Friso2_Jazztel model 18DP-exhibits_T_MOBIL2_LRP05-6 valuation_030206 - 10-yr_Output Summary Business" xfId="1943"/>
    <cellStyle name="_MultipleSpace_Jazztel model 15-exhibits-Friso2_Jazztel model 18DP-exhibits_T_MOBIL2_Orange-May01" xfId="1944"/>
    <cellStyle name="_MultipleSpace_Jazztel model 15-exhibits-Friso2_Jazztel model 18DP-exhibits_T_MOBIL2_Orange-May01_GermanyHo" xfId="1945"/>
    <cellStyle name="_MultipleSpace_Jazztel model 15-exhibits-Friso2_Jazztel model 18DP-exhibits_T_MOBIL2_Orange-May01_LRP05-6 valuation_030206 - 10-yr" xfId="1946"/>
    <cellStyle name="_MultipleSpace_Jazztel model 15-exhibits-Friso2_Jazztel model 18DP-exhibits_T_MOBIL2_Telefonica Moviles" xfId="1947"/>
    <cellStyle name="_MultipleSpace_Jazztel model 15-exhibits-Friso2_Jazztel model 18DP-exhibits_TelenorInitiation-11Jan01" xfId="1948"/>
    <cellStyle name="_MultipleSpace_Jazztel model 15-exhibits-Friso2_Jazztel model 18DP-exhibits_TelenorWIPFeb01" xfId="1949"/>
    <cellStyle name="_MultipleSpace_Jazztel model 15-exhibits-Friso2_Jazztel model 18DP-exhibits_Telia-April01(new structure)" xfId="1950"/>
    <cellStyle name="_MultipleSpace_Jazztel model 15-exhibits-Friso2_Jazztel model 18DP-exhibits_Telia-April01(new structure)_GermanyHo" xfId="1951"/>
    <cellStyle name="_MultipleSpace_Jazztel model 15-exhibits-Friso2_Jazztel model 18DP-exhibits_Telia-April01(new structure)_LRP05-6 valuation_030206 - 10-yr" xfId="1952"/>
    <cellStyle name="_MultipleSpace_Jazztel model 15-exhibits-Friso2_Jazztel1" xfId="1953"/>
    <cellStyle name="_MultipleSpace_Jazztel model 15-exhibits-Friso2_Jazztel1_GermanyHo" xfId="1954"/>
    <cellStyle name="_MultipleSpace_Jazztel model 15-exhibits-Friso2_Jazztel1_LRP05-6 valuation_030206 - 10-yr" xfId="1955"/>
    <cellStyle name="_MultipleSpace_Jazztel model 15-exhibits-Friso2_Jazztel1_Orange-Mar01" xfId="1956"/>
    <cellStyle name="_MultipleSpace_Jazztel model 15-exhibits-Friso2_Jazztel1_Orange-Mar01_FT-6June2001" xfId="1957"/>
    <cellStyle name="_MultipleSpace_Jazztel model 15-exhibits-Friso2_Jazztel1_Orange-May01" xfId="1958"/>
    <cellStyle name="_MultipleSpace_Jazztel model 15-exhibits-Friso2_Jazztel1_Orange-May01_FT-6June2001" xfId="1959"/>
    <cellStyle name="_MultipleSpace_Jazztel model 15-exhibits-Friso2_Jazztel1_Telefonica Moviles" xfId="1960"/>
    <cellStyle name="_MultipleSpace_Jazztel model 15-exhibits-Friso2_Jazztel1_TelenorInitiation-11Jan01" xfId="1961"/>
    <cellStyle name="_MultipleSpace_Jazztel model 15-exhibits-Friso2_Jazztel1_TelenorInitiation-11Jan01_FT-6June2001" xfId="1962"/>
    <cellStyle name="_MultipleSpace_Jazztel model 15-exhibits-Friso2_Jazztel1_TelenorWIPFeb01" xfId="1963"/>
    <cellStyle name="_MultipleSpace_Jazztel model 15-exhibits-Friso2_Jazztel1_TelenorWIPFeb01_FT-6June2001" xfId="1964"/>
    <cellStyle name="_MultipleSpace_Jazztel model 16DP2-Exhibits" xfId="1965"/>
    <cellStyle name="_MultipleSpace_Jazztel model 16DP2-Exhibits_3G Models" xfId="1966"/>
    <cellStyle name="_MultipleSpace_Jazztel model 16DP2-Exhibits_FT-6June2001" xfId="1967"/>
    <cellStyle name="_MultipleSpace_Jazztel model 16DP2-Exhibits_FT-6June2001_GermanyHo" xfId="1968"/>
    <cellStyle name="_MultipleSpace_Jazztel model 16DP2-Exhibits_FT-6June2001_LRP05-6 valuation_030206 - 10-yr" xfId="1969"/>
    <cellStyle name="_MultipleSpace_Jazztel model 16DP2-Exhibits_GermanyHo" xfId="1970"/>
    <cellStyle name="_MultipleSpace_Jazztel model 16DP2-Exhibits_LRP05-6 valuation_030206 - 10-yr" xfId="1971"/>
    <cellStyle name="_MultipleSpace_Jazztel model 16DP2-Exhibits_Orange-Mar01" xfId="1972"/>
    <cellStyle name="_MultipleSpace_Jazztel model 16DP2-Exhibits_Orange-Mar01_GermanyHo" xfId="1973"/>
    <cellStyle name="_MultipleSpace_Jazztel model 16DP2-Exhibits_Orange-Mar01_LRP05-6 valuation_030206 - 10-yr" xfId="1974"/>
    <cellStyle name="_MultipleSpace_Jazztel model 16DP2-Exhibits_Orange-May01" xfId="1975"/>
    <cellStyle name="_MultipleSpace_Jazztel model 16DP2-Exhibits_Orange-May01_GermanyHo" xfId="1976"/>
    <cellStyle name="_MultipleSpace_Jazztel model 16DP2-Exhibits_Orange-May01_LRP05-6 valuation_030206 - 10-yr" xfId="1977"/>
    <cellStyle name="_MultipleSpace_Jazztel model 16DP2-Exhibits_Telefonica Moviles" xfId="1978"/>
    <cellStyle name="_MultipleSpace_Jazztel model 16DP2-Exhibits_TelenorInitiation-11Jan01" xfId="1979"/>
    <cellStyle name="_MultipleSpace_Jazztel model 16DP2-Exhibits_TelenorInitiation-11Jan01_GermanyHo" xfId="1980"/>
    <cellStyle name="_MultipleSpace_Jazztel model 16DP2-Exhibits_TelenorInitiation-11Jan01_LRP05-6 valuation_030206 - 10-yr" xfId="1981"/>
    <cellStyle name="_MultipleSpace_Jazztel model 16DP2-Exhibits_TelenorWIPFeb01" xfId="1982"/>
    <cellStyle name="_MultipleSpace_Jazztel model 16DP2-Exhibits_TelenorWIPFeb01_GermanyHo" xfId="1983"/>
    <cellStyle name="_MultipleSpace_Jazztel model 16DP2-Exhibits_TelenorWIPFeb01_LRP05-6 valuation_030206 - 10-yr" xfId="1984"/>
    <cellStyle name="_MultipleSpace_Jazztel model 16DP3-Exhibits" xfId="1985"/>
    <cellStyle name="_MultipleSpace_Jazztel model 16DP3-Exhibits_3G Models" xfId="1986"/>
    <cellStyle name="_MultipleSpace_Jazztel model 16DP3-Exhibits_FT-6June2001" xfId="1987"/>
    <cellStyle name="_MultipleSpace_Jazztel model 16DP3-Exhibits_FT-6June2001_GermanyHo" xfId="1988"/>
    <cellStyle name="_MultipleSpace_Jazztel model 16DP3-Exhibits_FT-6June2001_LRP05-6 valuation_030206 - 10-yr" xfId="1989"/>
    <cellStyle name="_MultipleSpace_Jazztel model 16DP3-Exhibits_GermanyHo" xfId="1990"/>
    <cellStyle name="_MultipleSpace_Jazztel model 16DP3-Exhibits_LRP05-6 valuation_030206 - 10-yr" xfId="1991"/>
    <cellStyle name="_MultipleSpace_Jazztel model 16DP3-Exhibits_Orange-Mar01" xfId="1992"/>
    <cellStyle name="_MultipleSpace_Jazztel model 16DP3-Exhibits_Orange-Mar01_GermanyHo" xfId="1993"/>
    <cellStyle name="_MultipleSpace_Jazztel model 16DP3-Exhibits_Orange-Mar01_LRP05-6 valuation_030206 - 10-yr" xfId="1994"/>
    <cellStyle name="_MultipleSpace_Jazztel model 16DP3-Exhibits_Orange-May01" xfId="1995"/>
    <cellStyle name="_MultipleSpace_Jazztel model 16DP3-Exhibits_Orange-May01_GermanyHo" xfId="1996"/>
    <cellStyle name="_MultipleSpace_Jazztel model 16DP3-Exhibits_Orange-May01_LRP05-6 valuation_030206 - 10-yr" xfId="1997"/>
    <cellStyle name="_MultipleSpace_Jazztel model 16DP3-Exhibits_Telefonica Moviles" xfId="1998"/>
    <cellStyle name="_MultipleSpace_Jazztel model 16DP3-Exhibits_TelenorInitiation-11Jan01" xfId="1999"/>
    <cellStyle name="_MultipleSpace_Jazztel model 16DP3-Exhibits_TelenorInitiation-11Jan01_GermanyHo" xfId="2000"/>
    <cellStyle name="_MultipleSpace_Jazztel model 16DP3-Exhibits_TelenorInitiation-11Jan01_LRP05-6 valuation_030206 - 10-yr" xfId="2001"/>
    <cellStyle name="_MultipleSpace_Jazztel model 16DP3-Exhibits_TelenorWIPFeb01" xfId="2002"/>
    <cellStyle name="_MultipleSpace_Jazztel model 16DP3-Exhibits_TelenorWIPFeb01_GermanyHo" xfId="2003"/>
    <cellStyle name="_MultipleSpace_Jazztel model 16DP3-Exhibits_TelenorWIPFeb01_LRP05-6 valuation_030206 - 10-yr" xfId="2004"/>
    <cellStyle name="_MultipleSpace_LRP05-6 valuation_030206 - 10-yr" xfId="2005"/>
    <cellStyle name="_MultipleSpace_Orange-Mar01" xfId="2006"/>
    <cellStyle name="_MultipleSpace_Orange-Mar01_GermanyHo" xfId="2007"/>
    <cellStyle name="_MultipleSpace_Orange-Mar01_LRP05-6 valuation_030206 - 10-yr" xfId="2008"/>
    <cellStyle name="_MultipleSpace_Orange-May01" xfId="2009"/>
    <cellStyle name="_MultipleSpace_Orange-May01_GermanyHo" xfId="2010"/>
    <cellStyle name="_MultipleSpace_Orange-May01_LRP05-6 valuation_030206 - 10-yr" xfId="2011"/>
    <cellStyle name="_MultipleSpace_Summary P&amp;L" xfId="2012"/>
    <cellStyle name="_MultipleSpace_TDC model 2005 04 30" xfId="2013"/>
    <cellStyle name="_MultipleSpace_TDC model 2005 04 30_2+10 CEO Country review template v1" xfId="2014"/>
    <cellStyle name="_MultipleSpace_TDC model 2005 04 30_DB 1b Summary" xfId="2015"/>
    <cellStyle name="_MultipleSpace_TDC model 2005 04 30_Exec Summ Template with retrieve" xfId="2016"/>
    <cellStyle name="_MultipleSpace_TDC model 2005 04 30_Exec Summ Template with retrieve NEW" xfId="2017"/>
    <cellStyle name="_MultipleSpace_TDC model 2005 04 30_GermanyHo" xfId="2018"/>
    <cellStyle name="_MultipleSpace_TDC model 2005 04 30_LRP05-6 valuation_030206 - 10-yr" xfId="2019"/>
    <cellStyle name="_MultipleSpace_TDC model 2005 04 30_Summary P&amp;L" xfId="2020"/>
    <cellStyle name="_MultipleSpace_Telefonica Moviles" xfId="2021"/>
    <cellStyle name="_MultipleSpace_TelenorInitiation-11Jan01" xfId="2022"/>
    <cellStyle name="_MultipleSpace_TelenorInitiation-11Jan01_GermanyHo" xfId="2023"/>
    <cellStyle name="_MultipleSpace_TelenorInitiation-11Jan01_LRP05-6 valuation_030206 - 10-yr" xfId="2024"/>
    <cellStyle name="_MultipleSpace_TelenorWIPFeb01" xfId="2025"/>
    <cellStyle name="_MultipleSpace_TelenorWIPFeb01_GermanyHo" xfId="2026"/>
    <cellStyle name="_MultipleSpace_TelenorWIPFeb01_LRP05-6 valuation_030206 - 10-yr" xfId="2027"/>
    <cellStyle name="_MultipleSpace_Tower operational model v4.2" xfId="2028"/>
    <cellStyle name="_MultipleSpace_Tower operational model v4.2_GermanyHo" xfId="2029"/>
    <cellStyle name="_MultipleSpace_Tower operational model v4.2_GermanyHo_Output Summary" xfId="2030"/>
    <cellStyle name="_MultipleSpace_Tower operational model v4.2_GermanyHo_Output Summary Business" xfId="2031"/>
    <cellStyle name="_MultipleSpace_Tower operational model v4.2_LRP05-6 valuation_030206 - 10-yr" xfId="2032"/>
    <cellStyle name="_MultipleSpace_Tower operational model v4.2_LRP05-6 valuation_030206 - 10-yr_Output Summary" xfId="2033"/>
    <cellStyle name="_MultipleSpace_Tower operational model v4.2_LRP05-6 valuation_030206 - 10-yr_Output Summary Business" xfId="2034"/>
    <cellStyle name="_MultipleSpace_Tower operational model v4.3" xfId="2035"/>
    <cellStyle name="_MultipleSpace_Tower operational model v4.3_2+10 CEO Country review template v1" xfId="2036"/>
    <cellStyle name="_MultipleSpace_Tower operational model v4.3_DB 1b Summary" xfId="2037"/>
    <cellStyle name="_MultipleSpace_Tower operational model v4.3_Exec Summ Template with retrieve" xfId="2038"/>
    <cellStyle name="_MultipleSpace_Tower operational model v4.3_Exec Summ Template with retrieve NEW" xfId="2039"/>
    <cellStyle name="_MultipleSpace_Tower operational model v4.3_GermanyHo" xfId="2040"/>
    <cellStyle name="_MultipleSpace_Tower operational model v4.3_LRP05-6 valuation_030206 - 10-yr" xfId="2041"/>
    <cellStyle name="_MultipleSpace_Tower operational model v4.3_Summary P&amp;L" xfId="2042"/>
    <cellStyle name="_MultipleSpace_Turkey" xfId="2043"/>
    <cellStyle name="_MultipleSpace_Turkey_GermanyHo" xfId="2044"/>
    <cellStyle name="_MultipleSpace_Turkey_LRP05-6 valuation_030206 - 10-yr" xfId="2045"/>
    <cellStyle name="_MultipleSpace_VZW HC LRP05-6 valuation" xfId="2046"/>
    <cellStyle name="_Payroll and FTE s5+7_HR input" xfId="2047"/>
    <cellStyle name="_Payroll and FTE s5+7_HR input_2009 adjustments" xfId="2048"/>
    <cellStyle name="_Payroll and FTE s5+7_HR input_Accounts Receivable" xfId="2049"/>
    <cellStyle name="_Payroll and FTE s5+7_HR input_IFRS Financial Statement - 31 Dec 2009 dt 25 03 10(jona)" xfId="2050"/>
    <cellStyle name="_Payroll and FTE s5+7_HR input_kerkesa te arketueshme" xfId="2051"/>
    <cellStyle name="_Payroll and FTE s5+7_HR input_Opex accruals" xfId="2052"/>
    <cellStyle name="_Payroll and FTE s5+7_HR input_Other Accounts Receivable" xfId="2053"/>
    <cellStyle name="_Payroll and FTE s5+7_HR input_Sheet1" xfId="2054"/>
    <cellStyle name="_Payroll and FTE s5+7_HR input_te tjera te arketueshme" xfId="2055"/>
    <cellStyle name="_Payroll and FTE s5+7_HR input_Validation accruals" xfId="2056"/>
    <cellStyle name="_Payroll and FTEs - F57 0708" xfId="2057"/>
    <cellStyle name="_Payroll cost" xfId="2058"/>
    <cellStyle name="_Payroll cost_2009 adjustments" xfId="2059"/>
    <cellStyle name="_Payroll cost_Accounts Receivable" xfId="2060"/>
    <cellStyle name="_Payroll cost_IFRS Financial Statement - 31 Dec 2009 dt 25 03 10(jona)" xfId="2061"/>
    <cellStyle name="_Payroll cost_kerkesa te arketueshme" xfId="2062"/>
    <cellStyle name="_Payroll cost_Opex accruals" xfId="2063"/>
    <cellStyle name="_Payroll cost_Other Accounts Receivable" xfId="2064"/>
    <cellStyle name="_Payroll cost_Sheet1" xfId="2065"/>
    <cellStyle name="_Payroll cost_te tjera te arketueshme" xfId="2066"/>
    <cellStyle name="_Payroll cost_Validation accruals" xfId="2067"/>
    <cellStyle name="_Percent" xfId="2068"/>
    <cellStyle name="_Percent_050301 Camel operational model V1" xfId="2069"/>
    <cellStyle name="_Percent_050301 Camel operational model V1_2+10 CEO Country review template v1" xfId="2070"/>
    <cellStyle name="_Percent_050301 Camel operational model V1_Book2" xfId="2071"/>
    <cellStyle name="_Percent_050301 Camel operational model V1_Change Log" xfId="2072"/>
    <cellStyle name="_Percent_050301 Camel operational model V1_Change Log_Output Summary" xfId="2073"/>
    <cellStyle name="_Percent_050301 Camel operational model V1_Change Log_Output Summary Business" xfId="2074"/>
    <cellStyle name="_Percent_050301 Camel operational model V1_cost" xfId="2075"/>
    <cellStyle name="_Percent_050301 Camel operational model V1_DB 1b Summary" xfId="2076"/>
    <cellStyle name="_Percent_050301 Camel operational model V1_DB 1b Summary_Output Summary" xfId="2077"/>
    <cellStyle name="_Percent_050301 Camel operational model V1_DB 1b Summary_Output Summary Business" xfId="2078"/>
    <cellStyle name="_Percent_050301 Camel operational model V1_Exec Summ Template with retrieve" xfId="2079"/>
    <cellStyle name="_Percent_050301 Camel operational model V1_Exec Summ Template with retrieve NEW" xfId="2080"/>
    <cellStyle name="_Percent_050301 Camel operational model V1_Exec Summ Template with retrieve NEW_Output Summary" xfId="2081"/>
    <cellStyle name="_Percent_050301 Camel operational model V1_Exec Summ Template with retrieve NEW_Output Summary Business" xfId="2082"/>
    <cellStyle name="_Percent_050301 Camel operational model V1_Exec Summ Template with retrieve_Output Summary" xfId="2083"/>
    <cellStyle name="_Percent_050301 Camel operational model V1_Exec Summ Template with retrieve_Output Summary Business" xfId="2084"/>
    <cellStyle name="_Percent_050301 Camel operational model V1_GermanyHo" xfId="2085"/>
    <cellStyle name="_Percent_050301 Camel operational model V1_LRP05-6 valuation_030206 - 10-yr" xfId="2086"/>
    <cellStyle name="_Percent_050301 Camel operational model V1_Main template" xfId="2087"/>
    <cellStyle name="_Percent_050301 Camel operational model V1_Output Summary" xfId="2088"/>
    <cellStyle name="_Percent_050301 Camel operational model V1_Output Summary_Output Summary" xfId="2089"/>
    <cellStyle name="_Percent_050301 Camel operational model V1_Output Summary_Output Summary Business" xfId="2090"/>
    <cellStyle name="_Percent_050301 Camel operational model V1_Rev (2)" xfId="2091"/>
    <cellStyle name="_Percent_050301 Camel operational model V1_Sheet1" xfId="2092"/>
    <cellStyle name="_Percent_050301 Camel operational model V1_Sheet1_Output Summary" xfId="2093"/>
    <cellStyle name="_Percent_050301 Camel operational model V1_Sheet1_Output Summary Business" xfId="2094"/>
    <cellStyle name="_Percent_050301 Camel operational model V1_Summary P&amp;L" xfId="2095"/>
    <cellStyle name="_Percent_050301 Camel operational model V1_Summary P&amp;L_Output Summary" xfId="2096"/>
    <cellStyle name="_Percent_050301 Camel operational model V1_Summary P&amp;L_Output Summary Business" xfId="2097"/>
    <cellStyle name="_Percent_050301 Camel operational model V1_TO SOURCE" xfId="2098"/>
    <cellStyle name="_Percent_050816 Cheetah-multiple analysis at various prices" xfId="2099"/>
    <cellStyle name="_Percent_050816 Cheetah-multiple analysis at various prices_GermanyHo" xfId="2100"/>
    <cellStyle name="_Percent_050816 Cheetah-multiple analysis at various prices_LRP05-6 valuation_030206 - 10-yr" xfId="2101"/>
    <cellStyle name="_Percent_2+10 CEO Country review template v1" xfId="2102"/>
    <cellStyle name="_Percent_2+10 CEO Country review template v1_Output Summary" xfId="2103"/>
    <cellStyle name="_Percent_2+10 CEO Country review template v1_Output Summary Business" xfId="2104"/>
    <cellStyle name="_Percent_3G Models" xfId="2105"/>
    <cellStyle name="_Percent_Betas and WACC" xfId="2106"/>
    <cellStyle name="_Percent_Betas and WACC_GermanyHo" xfId="2107"/>
    <cellStyle name="_Percent_Betas and WACC_LRP05-6 valuation_030206 - 10-yr" xfId="2108"/>
    <cellStyle name="_Percent_Book1" xfId="2109"/>
    <cellStyle name="_Percent_Book1_2+10 CEO Country review template v1" xfId="2110"/>
    <cellStyle name="_Percent_Book1_3G Models" xfId="2111"/>
    <cellStyle name="_Percent_Book1_Book2" xfId="2112"/>
    <cellStyle name="_Percent_Book1_Change Log" xfId="2113"/>
    <cellStyle name="_Percent_Book1_Change Log_Output Summary" xfId="2114"/>
    <cellStyle name="_Percent_Book1_Change Log_Output Summary Business" xfId="2115"/>
    <cellStyle name="_Percent_Book1_cost" xfId="2116"/>
    <cellStyle name="_Percent_Book1_DB 1b Summary" xfId="2117"/>
    <cellStyle name="_Percent_Book1_DB 1b Summary_Output Summary" xfId="2118"/>
    <cellStyle name="_Percent_Book1_DB 1b Summary_Output Summary Business" xfId="2119"/>
    <cellStyle name="_Percent_Book1_Exec Summ Template with retrieve" xfId="2120"/>
    <cellStyle name="_Percent_Book1_Exec Summ Template with retrieve NEW" xfId="2121"/>
    <cellStyle name="_Percent_Book1_Exec Summ Template with retrieve NEW_Output Summary" xfId="2122"/>
    <cellStyle name="_Percent_Book1_Exec Summ Template with retrieve NEW_Output Summary Business" xfId="2123"/>
    <cellStyle name="_Percent_Book1_Exec Summ Template with retrieve_Output Summary" xfId="2124"/>
    <cellStyle name="_Percent_Book1_Exec Summ Template with retrieve_Output Summary Business" xfId="2125"/>
    <cellStyle name="_Percent_Book1_GermanyHo" xfId="2126"/>
    <cellStyle name="_Percent_Book1_Jazztel model 16DP3-Exhibits" xfId="2127"/>
    <cellStyle name="_Percent_Book1_Jazztel model 16DP3-Exhibits_3G Models" xfId="2128"/>
    <cellStyle name="_Percent_Book1_Jazztel model 16DP3-Exhibits_GermanyHo" xfId="2129"/>
    <cellStyle name="_Percent_Book1_Jazztel model 16DP3-Exhibits_LRP05-6 valuation_030206 - 10-yr" xfId="2130"/>
    <cellStyle name="_Percent_Book1_Jazztel model 16DP3-Exhibits_Orange-Mar01" xfId="2131"/>
    <cellStyle name="_Percent_Book1_Jazztel model 16DP3-Exhibits_Orange-May01" xfId="2132"/>
    <cellStyle name="_Percent_Book1_Jazztel model 16DP3-Exhibits_Orange-May01_GermanyHo" xfId="2133"/>
    <cellStyle name="_Percent_Book1_Jazztel model 16DP3-Exhibits_Orange-May01_GermanyHo_Output Summary" xfId="2134"/>
    <cellStyle name="_Percent_Book1_Jazztel model 16DP3-Exhibits_Orange-May01_GermanyHo_Output Summary Business" xfId="2135"/>
    <cellStyle name="_Percent_Book1_Jazztel model 16DP3-Exhibits_Orange-May01_LRP05-6 valuation_030206 - 10-yr" xfId="2136"/>
    <cellStyle name="_Percent_Book1_Jazztel model 16DP3-Exhibits_Orange-May01_LRP05-6 valuation_030206 - 10-yr_Output Summary" xfId="2137"/>
    <cellStyle name="_Percent_Book1_Jazztel model 16DP3-Exhibits_Orange-May01_LRP05-6 valuation_030206 - 10-yr_Output Summary Business" xfId="2138"/>
    <cellStyle name="_Percent_Book1_Jazztel model 16DP3-Exhibits_T_MOBIL2" xfId="2139"/>
    <cellStyle name="_Percent_Book1_Jazztel model 16DP3-Exhibits_T_MOBIL2_FT-6June2001" xfId="2140"/>
    <cellStyle name="_Percent_Book1_Jazztel model 16DP3-Exhibits_T_MOBIL2_GermanyHo" xfId="2141"/>
    <cellStyle name="_Percent_Book1_Jazztel model 16DP3-Exhibits_T_MOBIL2_GermanyHo_Output Summary" xfId="2142"/>
    <cellStyle name="_Percent_Book1_Jazztel model 16DP3-Exhibits_T_MOBIL2_GermanyHo_Output Summary Business" xfId="2143"/>
    <cellStyle name="_Percent_Book1_Jazztel model 16DP3-Exhibits_T_MOBIL2_LRP05-6 valuation_030206 - 10-yr" xfId="2144"/>
    <cellStyle name="_Percent_Book1_Jazztel model 16DP3-Exhibits_T_MOBIL2_LRP05-6 valuation_030206 - 10-yr_Output Summary" xfId="2145"/>
    <cellStyle name="_Percent_Book1_Jazztel model 16DP3-Exhibits_T_MOBIL2_LRP05-6 valuation_030206 - 10-yr_Output Summary Business" xfId="2146"/>
    <cellStyle name="_Percent_Book1_Jazztel model 16DP3-Exhibits_T_MOBIL2_Orange-May01" xfId="2147"/>
    <cellStyle name="_Percent_Book1_Jazztel model 16DP3-Exhibits_T_MOBIL2_Telefonica Moviles" xfId="2148"/>
    <cellStyle name="_Percent_Book1_Jazztel model 16DP3-Exhibits_Telefonica Moviles" xfId="2149"/>
    <cellStyle name="_Percent_Book1_Jazztel model 16DP3-Exhibits_TelenorInitiation-11Jan01" xfId="2150"/>
    <cellStyle name="_Percent_Book1_Jazztel model 16DP3-Exhibits_TelenorWIPFeb01" xfId="2151"/>
    <cellStyle name="_Percent_Book1_Jazztel model 18DP-exhibits" xfId="2152"/>
    <cellStyle name="_Percent_Book1_Jazztel model 18DP-exhibits_3G Models" xfId="2153"/>
    <cellStyle name="_Percent_Book1_Jazztel model 18DP-exhibits_GermanyHo" xfId="2154"/>
    <cellStyle name="_Percent_Book1_Jazztel model 18DP-exhibits_LRP05-6 valuation_030206 - 10-yr" xfId="2155"/>
    <cellStyle name="_Percent_Book1_LRP05-6 valuation_030206 - 10-yr" xfId="2156"/>
    <cellStyle name="_Percent_Book1_Main template" xfId="2157"/>
    <cellStyle name="_Percent_Book1_Orange-Sep01" xfId="2158"/>
    <cellStyle name="_Percent_Book1_Orange-Sep01_GermanyHo" xfId="2159"/>
    <cellStyle name="_Percent_Book1_Orange-Sep01_LRP05-6 valuation_030206 - 10-yr" xfId="2160"/>
    <cellStyle name="_Percent_Book1_Output Summary" xfId="2161"/>
    <cellStyle name="_Percent_Book1_Output Summary_Output Summary" xfId="2162"/>
    <cellStyle name="_Percent_Book1_Output Summary_Output Summary Business" xfId="2163"/>
    <cellStyle name="_Percent_Book1_Rev (2)" xfId="2164"/>
    <cellStyle name="_Percent_Book1_Sheet1" xfId="2165"/>
    <cellStyle name="_Percent_Book1_Sheet1_Output Summary" xfId="2166"/>
    <cellStyle name="_Percent_Book1_Sheet1_Output Summary Business" xfId="2167"/>
    <cellStyle name="_Percent_Book1_Summary P&amp;L" xfId="2168"/>
    <cellStyle name="_Percent_Book1_Summary P&amp;L_Output Summary" xfId="2169"/>
    <cellStyle name="_Percent_Book1_Summary P&amp;L_Output Summary Business" xfId="2170"/>
    <cellStyle name="_Percent_Book1_Telefonica Moviles" xfId="2171"/>
    <cellStyle name="_Percent_Book1_TO SOURCE" xfId="2172"/>
    <cellStyle name="_Percent_Book1_Turkey" xfId="2173"/>
    <cellStyle name="_Percent_Book1_Turkey_GermanyHo" xfId="2174"/>
    <cellStyle name="_Percent_Book1_Turkey_LRP05-6 valuation_030206 - 10-yr" xfId="2175"/>
    <cellStyle name="_Percent_Book11" xfId="2176"/>
    <cellStyle name="_Percent_Book11_3G Models" xfId="2177"/>
    <cellStyle name="_Percent_Book11_GermanyHo" xfId="2178"/>
    <cellStyle name="_Percent_Book11_Jazztel model 16DP3-Exhibits" xfId="2179"/>
    <cellStyle name="_Percent_Book11_Jazztel model 16DP3-Exhibits_3G Models" xfId="2180"/>
    <cellStyle name="_Percent_Book11_Jazztel model 16DP3-Exhibits_GermanyHo" xfId="2181"/>
    <cellStyle name="_Percent_Book11_Jazztel model 16DP3-Exhibits_LRP05-6 valuation_030206 - 10-yr" xfId="2182"/>
    <cellStyle name="_Percent_Book11_Jazztel model 16DP3-Exhibits_Orange-Mar01" xfId="2183"/>
    <cellStyle name="_Percent_Book11_Jazztel model 16DP3-Exhibits_Orange-May01" xfId="2184"/>
    <cellStyle name="_Percent_Book11_Jazztel model 16DP3-Exhibits_Orange-May01_GermanyHo" xfId="2185"/>
    <cellStyle name="_Percent_Book11_Jazztel model 16DP3-Exhibits_Orange-May01_GermanyHo_Output Summary" xfId="2186"/>
    <cellStyle name="_Percent_Book11_Jazztel model 16DP3-Exhibits_Orange-May01_GermanyHo_Output Summary Business" xfId="2187"/>
    <cellStyle name="_Percent_Book11_Jazztel model 16DP3-Exhibits_Orange-May01_LRP05-6 valuation_030206 - 10-yr" xfId="2188"/>
    <cellStyle name="_Percent_Book11_Jazztel model 16DP3-Exhibits_Orange-May01_LRP05-6 valuation_030206 - 10-yr_Output Summary" xfId="2189"/>
    <cellStyle name="_Percent_Book11_Jazztel model 16DP3-Exhibits_Orange-May01_LRP05-6 valuation_030206 - 10-yr_Output Summary Business" xfId="2190"/>
    <cellStyle name="_Percent_Book11_Jazztel model 16DP3-Exhibits_T_MOBIL2" xfId="2191"/>
    <cellStyle name="_Percent_Book11_Jazztel model 16DP3-Exhibits_T_MOBIL2_FT-6June2001" xfId="2192"/>
    <cellStyle name="_Percent_Book11_Jazztel model 16DP3-Exhibits_T_MOBIL2_GermanyHo" xfId="2193"/>
    <cellStyle name="_Percent_Book11_Jazztel model 16DP3-Exhibits_T_MOBIL2_GermanyHo_Output Summary" xfId="2194"/>
    <cellStyle name="_Percent_Book11_Jazztel model 16DP3-Exhibits_T_MOBIL2_GermanyHo_Output Summary Business" xfId="2195"/>
    <cellStyle name="_Percent_Book11_Jazztel model 16DP3-Exhibits_T_MOBIL2_LRP05-6 valuation_030206 - 10-yr" xfId="2196"/>
    <cellStyle name="_Percent_Book11_Jazztel model 16DP3-Exhibits_T_MOBIL2_LRP05-6 valuation_030206 - 10-yr_Output Summary" xfId="2197"/>
    <cellStyle name="_Percent_Book11_Jazztel model 16DP3-Exhibits_T_MOBIL2_LRP05-6 valuation_030206 - 10-yr_Output Summary Business" xfId="2198"/>
    <cellStyle name="_Percent_Book11_Jazztel model 16DP3-Exhibits_T_MOBIL2_Orange-May01" xfId="2199"/>
    <cellStyle name="_Percent_Book11_Jazztel model 16DP3-Exhibits_T_MOBIL2_Telefonica Moviles" xfId="2200"/>
    <cellStyle name="_Percent_Book11_Jazztel model 16DP3-Exhibits_Telefonica Moviles" xfId="2201"/>
    <cellStyle name="_Percent_Book11_Jazztel model 16DP3-Exhibits_TelenorInitiation-11Jan01" xfId="2202"/>
    <cellStyle name="_Percent_Book11_Jazztel model 16DP3-Exhibits_TelenorWIPFeb01" xfId="2203"/>
    <cellStyle name="_Percent_Book11_Jazztel model 18DP-exhibits" xfId="2204"/>
    <cellStyle name="_Percent_Book11_Jazztel model 18DP-exhibits_3G Models" xfId="2205"/>
    <cellStyle name="_Percent_Book11_Jazztel model 18DP-exhibits_GermanyHo" xfId="2206"/>
    <cellStyle name="_Percent_Book11_Jazztel model 18DP-exhibits_LRP05-6 valuation_030206 - 10-yr" xfId="2207"/>
    <cellStyle name="_Percent_Book11_LRP05-6 valuation_030206 - 10-yr" xfId="2208"/>
    <cellStyle name="_Percent_Book11_Orange-Sep01" xfId="2209"/>
    <cellStyle name="_Percent_Book11_Orange-Sep01_GermanyHo" xfId="2210"/>
    <cellStyle name="_Percent_Book11_Orange-Sep01_LRP05-6 valuation_030206 - 10-yr" xfId="2211"/>
    <cellStyle name="_Percent_Book11_Telefonica Moviles" xfId="2212"/>
    <cellStyle name="_Percent_Book12" xfId="2213"/>
    <cellStyle name="_Percent_Book12_3G Models" xfId="2214"/>
    <cellStyle name="_Percent_Book12_GermanyHo" xfId="2215"/>
    <cellStyle name="_Percent_Book12_Jazztel model 16DP3-Exhibits" xfId="2216"/>
    <cellStyle name="_Percent_Book12_Jazztel model 16DP3-Exhibits_3G Models" xfId="2217"/>
    <cellStyle name="_Percent_Book12_Jazztel model 16DP3-Exhibits_GermanyHo" xfId="2218"/>
    <cellStyle name="_Percent_Book12_Jazztel model 16DP3-Exhibits_LRP05-6 valuation_030206 - 10-yr" xfId="2219"/>
    <cellStyle name="_Percent_Book12_Jazztel model 16DP3-Exhibits_Orange-Mar01" xfId="2220"/>
    <cellStyle name="_Percent_Book12_Jazztel model 16DP3-Exhibits_Orange-May01" xfId="2221"/>
    <cellStyle name="_Percent_Book12_Jazztel model 16DP3-Exhibits_Orange-May01_GermanyHo" xfId="2222"/>
    <cellStyle name="_Percent_Book12_Jazztel model 16DP3-Exhibits_Orange-May01_GermanyHo_Output Summary" xfId="2223"/>
    <cellStyle name="_Percent_Book12_Jazztel model 16DP3-Exhibits_Orange-May01_GermanyHo_Output Summary Business" xfId="2224"/>
    <cellStyle name="_Percent_Book12_Jazztel model 16DP3-Exhibits_Orange-May01_LRP05-6 valuation_030206 - 10-yr" xfId="2225"/>
    <cellStyle name="_Percent_Book12_Jazztel model 16DP3-Exhibits_Orange-May01_LRP05-6 valuation_030206 - 10-yr_Output Summary" xfId="2226"/>
    <cellStyle name="_Percent_Book12_Jazztel model 16DP3-Exhibits_Orange-May01_LRP05-6 valuation_030206 - 10-yr_Output Summary Business" xfId="2227"/>
    <cellStyle name="_Percent_Book12_Jazztel model 16DP3-Exhibits_Telefonica Moviles" xfId="2228"/>
    <cellStyle name="_Percent_Book12_LRP05-6 valuation_030206 - 10-yr" xfId="2229"/>
    <cellStyle name="_Percent_Book3" xfId="2230"/>
    <cellStyle name="_Percent_Book3_GermanyHo" xfId="2231"/>
    <cellStyle name="_Percent_Book3_LRP05-6 valuation_030206 - 10-yr" xfId="2232"/>
    <cellStyle name="_Percent_DB 1b Summary" xfId="2233"/>
    <cellStyle name="_Percent_Exec Summ Template with retrieve" xfId="2234"/>
    <cellStyle name="_Percent_Exec Summ Template with retrieve NEW" xfId="2235"/>
    <cellStyle name="_Percent_GermanyHo" xfId="2236"/>
    <cellStyle name="_Percent_LRP05-6 valuation_030206 - 10-yr" xfId="2237"/>
    <cellStyle name="_Percent_Summary P&amp;L" xfId="2238"/>
    <cellStyle name="_Percent_Tower operational model v4.2" xfId="2239"/>
    <cellStyle name="_Percent_Tower operational model v4.2_GermanyHo" xfId="2240"/>
    <cellStyle name="_Percent_Tower operational model v4.2_LRP05-6 valuation_030206 - 10-yr" xfId="2241"/>
    <cellStyle name="_Percent_Turkey" xfId="2242"/>
    <cellStyle name="_Percent_Turkey_GermanyHo" xfId="2243"/>
    <cellStyle name="_Percent_Turkey_LRP05-6 valuation_030206 - 10-yr" xfId="2244"/>
    <cellStyle name="_Percent_VZW HC LRP05-6 valuation" xfId="2245"/>
    <cellStyle name="_PercentSpace" xfId="2246"/>
    <cellStyle name="_PercentSpace_050301 Camel operational model V1" xfId="2247"/>
    <cellStyle name="_PercentSpace_050301 Camel operational model V1_2+10 CEO Country review template v1" xfId="2248"/>
    <cellStyle name="_PercentSpace_050301 Camel operational model V1_DB 1b Summary" xfId="2249"/>
    <cellStyle name="_PercentSpace_050301 Camel operational model V1_Exec Summ Template with retrieve" xfId="2250"/>
    <cellStyle name="_PercentSpace_050301 Camel operational model V1_Exec Summ Template with retrieve NEW" xfId="2251"/>
    <cellStyle name="_PercentSpace_050301 Camel operational model V1_GermanyHo" xfId="2252"/>
    <cellStyle name="_PercentSpace_050301 Camel operational model V1_LRP05-6 valuation_030206 - 10-yr" xfId="2253"/>
    <cellStyle name="_PercentSpace_050301 Camel operational model V1_Summary P&amp;L" xfId="2254"/>
    <cellStyle name="_PercentSpace_050816 Cheetah-multiple analysis at various prices" xfId="2255"/>
    <cellStyle name="_PercentSpace_050816 Cheetah-multiple analysis at various prices_GermanyHo" xfId="2256"/>
    <cellStyle name="_PercentSpace_050816 Cheetah-multiple analysis at various prices_LRP05-6 valuation_030206 - 10-yr" xfId="2257"/>
    <cellStyle name="_PercentSpace_2+10 CEO Country review template v1" xfId="2258"/>
    <cellStyle name="_PercentSpace_Betas and WACC" xfId="2259"/>
    <cellStyle name="_PercentSpace_Betas and WACC_GermanyHo" xfId="2260"/>
    <cellStyle name="_PercentSpace_Betas and WACC_LRP05-6 valuation_030206 - 10-yr" xfId="2261"/>
    <cellStyle name="_PercentSpace_Book1" xfId="2262"/>
    <cellStyle name="_PercentSpace_Book1_2+10 CEO Country review template v1" xfId="2263"/>
    <cellStyle name="_PercentSpace_Book1_3G Models" xfId="2264"/>
    <cellStyle name="_PercentSpace_Book1_DB 1b Summary" xfId="2265"/>
    <cellStyle name="_PercentSpace_Book1_Exec Summ Template with retrieve" xfId="2266"/>
    <cellStyle name="_PercentSpace_Book1_Exec Summ Template with retrieve NEW" xfId="2267"/>
    <cellStyle name="_PercentSpace_Book1_GermanyHo" xfId="2268"/>
    <cellStyle name="_PercentSpace_Book1_LRP05-6 valuation_030206 - 10-yr" xfId="2269"/>
    <cellStyle name="_PercentSpace_Book1_Summary P&amp;L" xfId="2270"/>
    <cellStyle name="_PercentSpace_DB 1b Summary" xfId="2271"/>
    <cellStyle name="_PercentSpace_Exec Summ Template with retrieve" xfId="2272"/>
    <cellStyle name="_PercentSpace_Exec Summ Template with retrieve NEW" xfId="2273"/>
    <cellStyle name="_PercentSpace_GermanyHo" xfId="2274"/>
    <cellStyle name="_PercentSpace_LRP05-6 valuation_030206 - 10-yr" xfId="2275"/>
    <cellStyle name="_PercentSpace_Summary P&amp;L" xfId="2276"/>
    <cellStyle name="_PercentSpace_Tower operational model v4.2" xfId="2277"/>
    <cellStyle name="_PercentSpace_Tower operational model v4.2_GermanyHo" xfId="2278"/>
    <cellStyle name="_PercentSpace_Tower operational model v4.2_LRP05-6 valuation_030206 - 10-yr" xfId="2279"/>
    <cellStyle name="_PercentSpace_Turkey" xfId="2280"/>
    <cellStyle name="_PercentSpace_Turkey_GermanyHo" xfId="2281"/>
    <cellStyle name="_PercentSpace_Turkey_LRP05-6 valuation_030206 - 10-yr" xfId="2282"/>
    <cellStyle name="_PercentSpace_VZW HC LRP05-6 valuation" xfId="2283"/>
    <cellStyle name="_PL" xfId="2284"/>
    <cellStyle name="_PL_Accruals" xfId="2285"/>
    <cellStyle name="_PL_PL" xfId="2286"/>
    <cellStyle name="_PL_Tax Return" xfId="2287"/>
    <cellStyle name="_Reconsolidation" xfId="2288"/>
    <cellStyle name="_Riders" xfId="2289"/>
    <cellStyle name="_Row1" xfId="2290"/>
    <cellStyle name="_Row1_2+10 CEO Country review template v1" xfId="2291"/>
    <cellStyle name="_Row1_Appendix 1b 3yr review metrics " xfId="2292"/>
    <cellStyle name="_Row1_CF" xfId="2293"/>
    <cellStyle name="_Row1_Cost savings" xfId="2294"/>
    <cellStyle name="_Row1_DATA (AH)" xfId="2295"/>
    <cellStyle name="_Row1_DB 1b Summary" xfId="2296"/>
    <cellStyle name="_Row1_EUROPE icon waterfall" xfId="2297"/>
    <cellStyle name="_Row1_Exec Summ Template with retrieve" xfId="2298"/>
    <cellStyle name="_Row1_Exec Summ Template with retrieve NEW" xfId="2299"/>
    <cellStyle name="_Row1_GROUP horizontal IS (stat)" xfId="2300"/>
    <cellStyle name="_Row1_HC" xfId="2301"/>
    <cellStyle name="_Row1_Horizontal" xfId="2302"/>
    <cellStyle name="_Row1_Hyperion" xfId="2303"/>
    <cellStyle name="_Row1_IMP report - Avg 3G penetration of customer base" xfId="2304"/>
    <cellStyle name="_Row1_Intercompany Expenses" xfId="2305"/>
    <cellStyle name="_Row1_J_3 Year Performance_Roaming, Visitor - MVNO" xfId="2306"/>
    <cellStyle name="_Row1_Long range outlook" xfId="2307"/>
    <cellStyle name="_Row1_LRP Horizontal income statement and KPIs" xfId="2308"/>
    <cellStyle name="_Row1_LRP revenue stimulation in Europe (EV) v2" xfId="2309"/>
    <cellStyle name="_Row1_Mobile + vs SR" xfId="2310"/>
    <cellStyle name="_Row1_Mobile plus revenue_EV_211106 V2- DRAFT (HC)" xfId="2311"/>
    <cellStyle name="_Row1_Mobile plus revenue_EV_281106_POST REVIEW OUTPUT_(KH update)" xfId="2312"/>
    <cellStyle name="_Row1_PL" xfId="2313"/>
    <cellStyle name="_Row1_Service revenue for Ed 24NOV06" xfId="2314"/>
    <cellStyle name="_Row1_Sheet1" xfId="2315"/>
    <cellStyle name="_Row1_Sheet1_1" xfId="2316"/>
    <cellStyle name="_Row1_Summary P&amp;L" xfId="2317"/>
    <cellStyle name="_Row1_VZW HC LRP05-6 valuation" xfId="2318"/>
    <cellStyle name="_Row2" xfId="2319"/>
    <cellStyle name="_Row2_2+10 CEO Country review template v1" xfId="2320"/>
    <cellStyle name="_Row2_Appendix 1b 3yr review metrics " xfId="2321"/>
    <cellStyle name="_Row2_CF" xfId="2322"/>
    <cellStyle name="_Row2_CF_Opex accruals" xfId="2323"/>
    <cellStyle name="_Row2_CF_Sheet1" xfId="2324"/>
    <cellStyle name="_Row2_CF_Validation accruals" xfId="2325"/>
    <cellStyle name="_Row2_Cost savings" xfId="2326"/>
    <cellStyle name="_Row2_DATA (AH)" xfId="2327"/>
    <cellStyle name="_Row2_DATA (AH)_Opex accruals" xfId="2328"/>
    <cellStyle name="_Row2_DATA (AH)_Sheet1" xfId="2329"/>
    <cellStyle name="_Row2_DATA (AH)_Validation accruals" xfId="2330"/>
    <cellStyle name="_Row2_DB 1b Summary" xfId="2331"/>
    <cellStyle name="_Row2_DB 1b Summary_Opex accruals" xfId="2332"/>
    <cellStyle name="_Row2_DB 1b Summary_Sheet1" xfId="2333"/>
    <cellStyle name="_Row2_DB 1b Summary_Validation accruals" xfId="2334"/>
    <cellStyle name="_Row2_EUROPE icon waterfall" xfId="2335"/>
    <cellStyle name="_Row2_Exec Summ Template with retrieve" xfId="2336"/>
    <cellStyle name="_Row2_Exec Summ Template with retrieve NEW" xfId="2337"/>
    <cellStyle name="_Row2_Exec Summ Template with retrieve NEW_Opex accruals" xfId="2338"/>
    <cellStyle name="_Row2_Exec Summ Template with retrieve NEW_Sheet1" xfId="2339"/>
    <cellStyle name="_Row2_Exec Summ Template with retrieve NEW_Validation accruals" xfId="2340"/>
    <cellStyle name="_Row2_Exec Summ Template with retrieve_Opex accruals" xfId="2341"/>
    <cellStyle name="_Row2_Exec Summ Template with retrieve_Sheet1" xfId="2342"/>
    <cellStyle name="_Row2_Exec Summ Template with retrieve_Validation accruals" xfId="2343"/>
    <cellStyle name="_Row2_GROUP horizontal IS (stat)" xfId="2344"/>
    <cellStyle name="_Row2_HC" xfId="2345"/>
    <cellStyle name="_Row2_Horizontal" xfId="2346"/>
    <cellStyle name="_Row2_Hyperion" xfId="2347"/>
    <cellStyle name="_Row2_Hyperion_Opex accruals" xfId="2348"/>
    <cellStyle name="_Row2_Hyperion_Sheet1" xfId="2349"/>
    <cellStyle name="_Row2_Hyperion_Validation accruals" xfId="2350"/>
    <cellStyle name="_Row2_IMP report - Avg 3G penetration of customer base" xfId="2351"/>
    <cellStyle name="_Row2_IMP report - Avg 3G penetration of customer base_Accruals" xfId="2352"/>
    <cellStyle name="_Row2_IMP report - Avg 3G penetration of customer base_Opex accruals" xfId="2353"/>
    <cellStyle name="_Row2_IMP report - Avg 3G penetration of customer base_Sheet1" xfId="2354"/>
    <cellStyle name="_Row2_IMP report - Avg 3G penetration of customer base_Validation accruals" xfId="2355"/>
    <cellStyle name="_Row2_Intercompany Expenses" xfId="2356"/>
    <cellStyle name="_Row2_J_3 Year Performance_Roaming, Visitor - MVNO" xfId="2357"/>
    <cellStyle name="_Row2_Long range outlook" xfId="2358"/>
    <cellStyle name="_Row2_LRP Horizontal income statement and KPIs" xfId="2359"/>
    <cellStyle name="_Row2_LRP revenue stimulation in Europe (EV) v2" xfId="2360"/>
    <cellStyle name="_Row2_Mobile + vs SR" xfId="2361"/>
    <cellStyle name="_Row2_Mobile plus revenue_EV_211106 V2- DRAFT (HC)" xfId="2362"/>
    <cellStyle name="_Row2_Mobile plus revenue_EV_211106 V2- DRAFT (HC)_Opex accruals" xfId="2363"/>
    <cellStyle name="_Row2_Mobile plus revenue_EV_211106 V2- DRAFT (HC)_Sheet1" xfId="2364"/>
    <cellStyle name="_Row2_Mobile plus revenue_EV_211106 V2- DRAFT (HC)_Validation accruals" xfId="2365"/>
    <cellStyle name="_Row2_Mobile plus revenue_EV_281106_POST REVIEW OUTPUT_(KH update)" xfId="2366"/>
    <cellStyle name="_Row2_Mobile plus revenue_EV_281106_POST REVIEW OUTPUT_(KH update)_Opex accruals" xfId="2367"/>
    <cellStyle name="_Row2_Mobile plus revenue_EV_281106_POST REVIEW OUTPUT_(KH update)_Sheet1" xfId="2368"/>
    <cellStyle name="_Row2_Mobile plus revenue_EV_281106_POST REVIEW OUTPUT_(KH update)_Validation accruals" xfId="2369"/>
    <cellStyle name="_Row2_PL" xfId="2370"/>
    <cellStyle name="_Row2_PL_Opex accruals" xfId="2371"/>
    <cellStyle name="_Row2_PL_Sheet1" xfId="2372"/>
    <cellStyle name="_Row2_PL_Validation accruals" xfId="2373"/>
    <cellStyle name="_Row2_Service revenue for Ed 24NOV06" xfId="2374"/>
    <cellStyle name="_Row2_Sheet1" xfId="2375"/>
    <cellStyle name="_Row2_Sheet1_1" xfId="2376"/>
    <cellStyle name="_Row2_Sheet1_Opex accruals" xfId="2377"/>
    <cellStyle name="_Row2_Sheet1_Sheet1" xfId="2378"/>
    <cellStyle name="_Row2_Sheet1_Validation accruals" xfId="2379"/>
    <cellStyle name="_Row2_Summary P&amp;L" xfId="2380"/>
    <cellStyle name="_Row2_Summary P&amp;L_Opex accruals" xfId="2381"/>
    <cellStyle name="_Row2_Summary P&amp;L_Sheet1" xfId="2382"/>
    <cellStyle name="_Row2_Summary P&amp;L_Validation accruals" xfId="2383"/>
    <cellStyle name="_Row2_VZW HC LRP05-6 valuation" xfId="2384"/>
    <cellStyle name="_Row2_VZW HC LRP05-6 valuation_Opex accruals" xfId="2385"/>
    <cellStyle name="_Row2_VZW HC LRP05-6 valuation_Sheet1" xfId="2386"/>
    <cellStyle name="_Row2_VZW HC LRP05-6 valuation_Validation accruals" xfId="2387"/>
    <cellStyle name="_Row3" xfId="2388"/>
    <cellStyle name="_Row3_2+10 CEO Country review template v1" xfId="2389"/>
    <cellStyle name="_Row3_Appendix 1b 3yr review metrics " xfId="2390"/>
    <cellStyle name="_Row3_CF" xfId="2391"/>
    <cellStyle name="_Row3_CF_Opex accruals" xfId="2392"/>
    <cellStyle name="_Row3_CF_Sheet1" xfId="2393"/>
    <cellStyle name="_Row3_CF_Validation accruals" xfId="2394"/>
    <cellStyle name="_Row3_Cost savings" xfId="2395"/>
    <cellStyle name="_Row3_DATA (AH)" xfId="2396"/>
    <cellStyle name="_Row3_DATA (AH)_Opex accruals" xfId="2397"/>
    <cellStyle name="_Row3_DATA (AH)_Sheet1" xfId="2398"/>
    <cellStyle name="_Row3_DATA (AH)_Validation accruals" xfId="2399"/>
    <cellStyle name="_Row3_DB 1b Summary" xfId="2400"/>
    <cellStyle name="_Row3_DB 1b Summary_Opex accruals" xfId="2401"/>
    <cellStyle name="_Row3_DB 1b Summary_Sheet1" xfId="2402"/>
    <cellStyle name="_Row3_DB 1b Summary_Validation accruals" xfId="2403"/>
    <cellStyle name="_Row3_EUROPE icon waterfall" xfId="2404"/>
    <cellStyle name="_Row3_Exec Summ Template with retrieve" xfId="2405"/>
    <cellStyle name="_Row3_Exec Summ Template with retrieve NEW" xfId="2406"/>
    <cellStyle name="_Row3_Exec Summ Template with retrieve NEW_Opex accruals" xfId="2407"/>
    <cellStyle name="_Row3_Exec Summ Template with retrieve NEW_Sheet1" xfId="2408"/>
    <cellStyle name="_Row3_Exec Summ Template with retrieve NEW_Validation accruals" xfId="2409"/>
    <cellStyle name="_Row3_Exec Summ Template with retrieve_Opex accruals" xfId="2410"/>
    <cellStyle name="_Row3_Exec Summ Template with retrieve_Sheet1" xfId="2411"/>
    <cellStyle name="_Row3_Exec Summ Template with retrieve_Validation accruals" xfId="2412"/>
    <cellStyle name="_Row3_GROUP horizontal IS (stat)" xfId="2413"/>
    <cellStyle name="_Row3_HC" xfId="2414"/>
    <cellStyle name="_Row3_Horizontal" xfId="2415"/>
    <cellStyle name="_Row3_Hyperion" xfId="2416"/>
    <cellStyle name="_Row3_Hyperion_Opex accruals" xfId="2417"/>
    <cellStyle name="_Row3_Hyperion_Sheet1" xfId="2418"/>
    <cellStyle name="_Row3_Hyperion_Validation accruals" xfId="2419"/>
    <cellStyle name="_Row3_IMP report - Avg 3G penetration of customer base" xfId="2420"/>
    <cellStyle name="_Row3_IMP report - Avg 3G penetration of customer base_Accruals" xfId="2421"/>
    <cellStyle name="_Row3_IMP report - Avg 3G penetration of customer base_Opex accruals" xfId="2422"/>
    <cellStyle name="_Row3_IMP report - Avg 3G penetration of customer base_Sheet1" xfId="2423"/>
    <cellStyle name="_Row3_IMP report - Avg 3G penetration of customer base_Validation accruals" xfId="2424"/>
    <cellStyle name="_Row3_Intercompany Expenses" xfId="2425"/>
    <cellStyle name="_Row3_J_3 Year Performance_Roaming, Visitor - MVNO" xfId="2426"/>
    <cellStyle name="_Row3_Long range outlook" xfId="2427"/>
    <cellStyle name="_Row3_LRP Horizontal income statement and KPIs" xfId="2428"/>
    <cellStyle name="_Row3_LRP revenue stimulation in Europe (EV) v2" xfId="2429"/>
    <cellStyle name="_Row3_Mobile + vs SR" xfId="2430"/>
    <cellStyle name="_Row3_Mobile plus revenue_EV_211106 V2- DRAFT (HC)" xfId="2431"/>
    <cellStyle name="_Row3_Mobile plus revenue_EV_211106 V2- DRAFT (HC)_Opex accruals" xfId="2432"/>
    <cellStyle name="_Row3_Mobile plus revenue_EV_211106 V2- DRAFT (HC)_Sheet1" xfId="2433"/>
    <cellStyle name="_Row3_Mobile plus revenue_EV_211106 V2- DRAFT (HC)_Validation accruals" xfId="2434"/>
    <cellStyle name="_Row3_Mobile plus revenue_EV_281106_POST REVIEW OUTPUT_(KH update)" xfId="2435"/>
    <cellStyle name="_Row3_Mobile plus revenue_EV_281106_POST REVIEW OUTPUT_(KH update)_Opex accruals" xfId="2436"/>
    <cellStyle name="_Row3_Mobile plus revenue_EV_281106_POST REVIEW OUTPUT_(KH update)_Sheet1" xfId="2437"/>
    <cellStyle name="_Row3_Mobile plus revenue_EV_281106_POST REVIEW OUTPUT_(KH update)_Validation accruals" xfId="2438"/>
    <cellStyle name="_Row3_PL" xfId="2439"/>
    <cellStyle name="_Row3_PL_Opex accruals" xfId="2440"/>
    <cellStyle name="_Row3_PL_Sheet1" xfId="2441"/>
    <cellStyle name="_Row3_PL_Validation accruals" xfId="2442"/>
    <cellStyle name="_Row3_Service revenue for Ed 24NOV06" xfId="2443"/>
    <cellStyle name="_Row3_Sheet1" xfId="2444"/>
    <cellStyle name="_Row3_Sheet1_1" xfId="2445"/>
    <cellStyle name="_Row3_Sheet1_Opex accruals" xfId="2446"/>
    <cellStyle name="_Row3_Sheet1_Sheet1" xfId="2447"/>
    <cellStyle name="_Row3_Sheet1_Validation accruals" xfId="2448"/>
    <cellStyle name="_Row3_Summary P&amp;L" xfId="2449"/>
    <cellStyle name="_Row3_Summary P&amp;L_Opex accruals" xfId="2450"/>
    <cellStyle name="_Row3_Summary P&amp;L_Sheet1" xfId="2451"/>
    <cellStyle name="_Row3_Summary P&amp;L_Validation accruals" xfId="2452"/>
    <cellStyle name="_Row3_VZW HC LRP05-6 valuation" xfId="2453"/>
    <cellStyle name="_Row3_VZW HC LRP05-6 valuation_Opex accruals" xfId="2454"/>
    <cellStyle name="_Row3_VZW HC LRP05-6 valuation_Sheet1" xfId="2455"/>
    <cellStyle name="_Row3_VZW HC LRP05-6 valuation_Validation accruals" xfId="2456"/>
    <cellStyle name="_Row4" xfId="2457"/>
    <cellStyle name="_Row4_2+10 CEO Country review template v1" xfId="2458"/>
    <cellStyle name="_Row4_Appendix 1b 3yr review metrics " xfId="2459"/>
    <cellStyle name="_Row4_CF" xfId="2460"/>
    <cellStyle name="_Row4_Cost savings" xfId="2461"/>
    <cellStyle name="_Row4_DATA (AH)" xfId="2462"/>
    <cellStyle name="_Row4_DB 1b Summary" xfId="2463"/>
    <cellStyle name="_Row4_EUROPE icon waterfall" xfId="2464"/>
    <cellStyle name="_Row4_Exec Summ Template with retrieve" xfId="2465"/>
    <cellStyle name="_Row4_Exec Summ Template with retrieve NEW" xfId="2466"/>
    <cellStyle name="_Row4_GROUP horizontal IS (stat)" xfId="2467"/>
    <cellStyle name="_Row4_HC" xfId="2468"/>
    <cellStyle name="_Row4_Horizontal" xfId="2469"/>
    <cellStyle name="_Row4_Hyperion" xfId="2470"/>
    <cellStyle name="_Row4_IMP report - Avg 3G penetration of customer base" xfId="2471"/>
    <cellStyle name="_Row4_Intercompany Expenses" xfId="2472"/>
    <cellStyle name="_Row4_J_3 Year Performance_Roaming, Visitor - MVNO" xfId="2473"/>
    <cellStyle name="_Row4_Long range outlook" xfId="2474"/>
    <cellStyle name="_Row4_LRP Horizontal income statement and KPIs" xfId="2475"/>
    <cellStyle name="_Row4_LRP revenue stimulation in Europe (EV) v2" xfId="2476"/>
    <cellStyle name="_Row4_Mobile + vs SR" xfId="2477"/>
    <cellStyle name="_Row4_Mobile plus revenue_EV_211106 V2- DRAFT (HC)" xfId="2478"/>
    <cellStyle name="_Row4_Mobile plus revenue_EV_281106_POST REVIEW OUTPUT_(KH update)" xfId="2479"/>
    <cellStyle name="_Row4_PL" xfId="2480"/>
    <cellStyle name="_Row4_Service revenue for Ed 24NOV06" xfId="2481"/>
    <cellStyle name="_Row4_Sheet1" xfId="2482"/>
    <cellStyle name="_Row4_Sheet1_1" xfId="2483"/>
    <cellStyle name="_Row4_Summary P&amp;L" xfId="2484"/>
    <cellStyle name="_Row4_VZW HC LRP05-6 valuation" xfId="2485"/>
    <cellStyle name="_Row5" xfId="2486"/>
    <cellStyle name="_Row5_070503_Revised" xfId="2487"/>
    <cellStyle name="_Row5_2+10 CEO Country review template v1" xfId="2488"/>
    <cellStyle name="_Row5_271201" xfId="2489"/>
    <cellStyle name="_Row5_271201.XLS Chart 16" xfId="2490"/>
    <cellStyle name="_Row5_5+7F&amp;OB updates for IR 14DEC05" xfId="2491"/>
    <cellStyle name="_Row5_Appendix 1b 3yr review metrics " xfId="2492"/>
    <cellStyle name="_Row5_Assumption update Sept 2005 v1" xfId="2493"/>
    <cellStyle name="_Row5_Book31" xfId="2494"/>
    <cellStyle name="_Row5_CF" xfId="2495"/>
    <cellStyle name="_Row5_Cost savings" xfId="2496"/>
    <cellStyle name="_Row5_DATA (AH)" xfId="2497"/>
    <cellStyle name="_Row5_DB 1b Summary" xfId="2498"/>
    <cellStyle name="_Row5_Elisa multiple5" xfId="2499"/>
    <cellStyle name="_Row5_EUROPE icon waterfall" xfId="2500"/>
    <cellStyle name="_Row5_Exec Summ Template with retrieve" xfId="2501"/>
    <cellStyle name="_Row5_Exec Summ Template with retrieve NEW" xfId="2502"/>
    <cellStyle name="_Row5_GROUP horizontal IS (stat)" xfId="2503"/>
    <cellStyle name="_Row5_HC" xfId="2504"/>
    <cellStyle name="_Row5_Horizontal" xfId="2505"/>
    <cellStyle name="_Row5_Hyperion" xfId="2506"/>
    <cellStyle name="_Row5_IMP report - Avg 3G penetration of customer base" xfId="2507"/>
    <cellStyle name="_Row5_India" xfId="2508"/>
    <cellStyle name="_Row5_Intercompany Expenses" xfId="2509"/>
    <cellStyle name="_Row5_J_3 Year Performance_Roaming, Visitor - MVNO" xfId="2510"/>
    <cellStyle name="_Row5_Long range outlook" xfId="2511"/>
    <cellStyle name="_Row5_LRP Horizontal income statement and KPIs" xfId="2512"/>
    <cellStyle name="_Row5_LRP revenue stimulation in Europe (EV) v2" xfId="2513"/>
    <cellStyle name="_Row5_Mobile + vs SR" xfId="2514"/>
    <cellStyle name="_Row5_Mobile plus revenue_EV_211106 V2- DRAFT (HC)" xfId="2515"/>
    <cellStyle name="_Row5_Mobile plus revenue_EV_281106_POST REVIEW OUTPUT_(KH update)" xfId="2516"/>
    <cellStyle name="_Row5_PL" xfId="2517"/>
    <cellStyle name="_Row5_Service revenue for Ed 24NOV06" xfId="2518"/>
    <cellStyle name="_Row5_Sheet1" xfId="2519"/>
    <cellStyle name="_Row5_Sheet1_1" xfId="2520"/>
    <cellStyle name="_Row5_Statements sent to PWC 20051113" xfId="2521"/>
    <cellStyle name="_Row5_Summary P&amp;L" xfId="2522"/>
    <cellStyle name="_Row5_Telsim 19-July-04" xfId="2523"/>
    <cellStyle name="_Row5_Tower data file" xfId="2524"/>
    <cellStyle name="_Row5_Turkey" xfId="2525"/>
    <cellStyle name="_Row5_UBS Delight 20051010 v2" xfId="2526"/>
    <cellStyle name="_Row5_UBS Delight 20051024" xfId="2527"/>
    <cellStyle name="_Row5_UBS Delight 20051028" xfId="2528"/>
    <cellStyle name="_Row5_UBS Delight 20051030" xfId="2529"/>
    <cellStyle name="_Row5_UBS Delight 20051103" xfId="2530"/>
    <cellStyle name="_Row5_UBS Delight 20051106" xfId="2531"/>
    <cellStyle name="_Row5_UBS Delight 20051109" xfId="2532"/>
    <cellStyle name="_Row5_UBS Delight 20051113" xfId="2533"/>
    <cellStyle name="_Row5_UBS Delight 20051115" xfId="2534"/>
    <cellStyle name="_Row5_UBS Delight 20051116" xfId="2535"/>
    <cellStyle name="_Row5_UBS Delight 20051120" xfId="2536"/>
    <cellStyle name="_Row5_UBS Delight 20051121" xfId="2537"/>
    <cellStyle name="_Row5_UBS Delight 20051123" xfId="2538"/>
    <cellStyle name="_Row5_UBS Delight 20051129" xfId="2539"/>
    <cellStyle name="_Row5_UBS Delight 20051129 (2)" xfId="2540"/>
    <cellStyle name="_Row5_VZW HC LRP05-6 valuation" xfId="2541"/>
    <cellStyle name="_Row6" xfId="2542"/>
    <cellStyle name="_Row6_2+10 CEO Country review template v1" xfId="2543"/>
    <cellStyle name="_Row6_Appendix 1b 3yr review metrics " xfId="2544"/>
    <cellStyle name="_Row6_CF" xfId="2545"/>
    <cellStyle name="_Row6_Cost savings" xfId="2546"/>
    <cellStyle name="_Row6_DATA (AH)" xfId="2547"/>
    <cellStyle name="_Row6_DB 1b Summary" xfId="2548"/>
    <cellStyle name="_Row6_EUROPE icon waterfall" xfId="2549"/>
    <cellStyle name="_Row6_Exec Summ Template with retrieve" xfId="2550"/>
    <cellStyle name="_Row6_Exec Summ Template with retrieve NEW" xfId="2551"/>
    <cellStyle name="_Row6_GROUP horizontal IS (stat)" xfId="2552"/>
    <cellStyle name="_Row6_HC" xfId="2553"/>
    <cellStyle name="_Row6_Horizontal" xfId="2554"/>
    <cellStyle name="_Row6_Hyperion" xfId="2555"/>
    <cellStyle name="_Row6_IMP report - Avg 3G penetration of customer base" xfId="2556"/>
    <cellStyle name="_Row6_Intercompany Expenses" xfId="2557"/>
    <cellStyle name="_Row6_J_3 Year Performance_Roaming, Visitor - MVNO" xfId="2558"/>
    <cellStyle name="_Row6_Long range outlook" xfId="2559"/>
    <cellStyle name="_Row6_LRP Horizontal income statement and KPIs" xfId="2560"/>
    <cellStyle name="_Row6_LRP revenue stimulation in Europe (EV) v2" xfId="2561"/>
    <cellStyle name="_Row6_Mobile + vs SR" xfId="2562"/>
    <cellStyle name="_Row6_Mobile plus revenue_EV_211106 V2- DRAFT (HC)" xfId="2563"/>
    <cellStyle name="_Row6_Mobile plus revenue_EV_281106_POST REVIEW OUTPUT_(KH update)" xfId="2564"/>
    <cellStyle name="_Row6_PL" xfId="2565"/>
    <cellStyle name="_Row6_Service revenue for Ed 24NOV06" xfId="2566"/>
    <cellStyle name="_Row6_Sheet1" xfId="2567"/>
    <cellStyle name="_Row6_Sheet1_1" xfId="2568"/>
    <cellStyle name="_Row6_Summary P&amp;L" xfId="2569"/>
    <cellStyle name="_Row6_VZW HC LRP05-6 valuation" xfId="2570"/>
    <cellStyle name="_Row7" xfId="2571"/>
    <cellStyle name="_Row7_2+10 CEO Country review template v1" xfId="2572"/>
    <cellStyle name="_Row7_Appendix 1b 3yr review metrics " xfId="2573"/>
    <cellStyle name="_Row7_CF" xfId="2574"/>
    <cellStyle name="_Row7_Cost savings" xfId="2575"/>
    <cellStyle name="_Row7_DATA (AH)" xfId="2576"/>
    <cellStyle name="_Row7_DB 1b Summary" xfId="2577"/>
    <cellStyle name="_Row7_EUROPE icon waterfall" xfId="2578"/>
    <cellStyle name="_Row7_Exec Summ Template with retrieve" xfId="2579"/>
    <cellStyle name="_Row7_Exec Summ Template with retrieve NEW" xfId="2580"/>
    <cellStyle name="_Row7_GROUP horizontal IS (stat)" xfId="2581"/>
    <cellStyle name="_Row7_HC" xfId="2582"/>
    <cellStyle name="_Row7_Horizontal" xfId="2583"/>
    <cellStyle name="_Row7_Hyperion" xfId="2584"/>
    <cellStyle name="_Row7_IMP report - Avg 3G penetration of customer base" xfId="2585"/>
    <cellStyle name="_Row7_Intercompany Expenses" xfId="2586"/>
    <cellStyle name="_Row7_J_3 Year Performance_Roaming, Visitor - MVNO" xfId="2587"/>
    <cellStyle name="_Row7_Long range outlook" xfId="2588"/>
    <cellStyle name="_Row7_LRP Horizontal income statement and KPIs" xfId="2589"/>
    <cellStyle name="_Row7_LRP revenue stimulation in Europe (EV) v2" xfId="2590"/>
    <cellStyle name="_Row7_Mobile + vs SR" xfId="2591"/>
    <cellStyle name="_Row7_Mobile plus revenue_EV_211106 V2- DRAFT (HC)" xfId="2592"/>
    <cellStyle name="_Row7_Mobile plus revenue_EV_281106_POST REVIEW OUTPUT_(KH update)" xfId="2593"/>
    <cellStyle name="_Row7_PL" xfId="2594"/>
    <cellStyle name="_Row7_Service revenue for Ed 24NOV06" xfId="2595"/>
    <cellStyle name="_Row7_Sheet1" xfId="2596"/>
    <cellStyle name="_Row7_Sheet1_1" xfId="2597"/>
    <cellStyle name="_Row7_Summary P&amp;L" xfId="2598"/>
    <cellStyle name="_Row7_VZW HC LRP05-6 valuation" xfId="2599"/>
    <cellStyle name="_Secondees" xfId="2600"/>
    <cellStyle name="_Sheet1" xfId="2601"/>
    <cellStyle name="_Sheet1_1" xfId="2602"/>
    <cellStyle name="_Sheet1_Accruals" xfId="2603"/>
    <cellStyle name="_Sheet1_Accruals_Opex accruals" xfId="2604"/>
    <cellStyle name="_Sheet1_Accruals_Sheet1" xfId="2605"/>
    <cellStyle name="_Sheet1_Accruals_Validation accruals" xfId="2606"/>
    <cellStyle name="_Sheet1_Tax Return" xfId="2607"/>
    <cellStyle name="_Sheet2" xfId="2608"/>
    <cellStyle name="_SMARTS Model Assumptions" xfId="2609"/>
    <cellStyle name="_SMARTS Model v21" xfId="2610"/>
    <cellStyle name="_Spain" xfId="2611"/>
    <cellStyle name="_Statements sent to PWC 20051113" xfId="2612"/>
    <cellStyle name="_SubHeading" xfId="2613"/>
    <cellStyle name="_SubHeading_050301 Camel operational model V1" xfId="2614"/>
    <cellStyle name="_SubHeading_050816 Cheetah-multiple analysis at various prices" xfId="2615"/>
    <cellStyle name="_SubHeading_2+10 CEO Country review template v1" xfId="2616"/>
    <cellStyle name="_SubHeading_Betas and WACC" xfId="2617"/>
    <cellStyle name="_SubHeading_bls roic" xfId="2618"/>
    <cellStyle name="_SubHeading_Book1" xfId="2619"/>
    <cellStyle name="_SubHeading_Broadband Comps" xfId="2620"/>
    <cellStyle name="_SubHeading_DB 1b Summary" xfId="2621"/>
    <cellStyle name="_SubHeading_DCF model" xfId="2622"/>
    <cellStyle name="_SubHeading_Exec Summ Template with retrieve" xfId="2623"/>
    <cellStyle name="_SubHeading_Exec Summ Template with retrieve NEW" xfId="2624"/>
    <cellStyle name="_SubHeading_prestemp" xfId="2625"/>
    <cellStyle name="_SubHeading_prestemp_Opex accruals" xfId="2626"/>
    <cellStyle name="_SubHeading_prestemp_Sheet1" xfId="2627"/>
    <cellStyle name="_SubHeading_prestemp_Validation accruals" xfId="2628"/>
    <cellStyle name="_SubHeading_Q" xfId="2629"/>
    <cellStyle name="_SubHeading_q - new guidance" xfId="2630"/>
    <cellStyle name="_SubHeading_q - valuation" xfId="2631"/>
    <cellStyle name="_SubHeading_Summary P&amp;L" xfId="2632"/>
    <cellStyle name="_SubHeading_Tower operational model v4.2" xfId="2633"/>
    <cellStyle name="_SubHeading_Turkey" xfId="2634"/>
    <cellStyle name="_SubHeading_VZW HC LRP05-6 valuation" xfId="2635"/>
    <cellStyle name="_Summary" xfId="2636"/>
    <cellStyle name="_Summary P&amp;L" xfId="2637"/>
    <cellStyle name="_Summary_2009 adjustments" xfId="2638"/>
    <cellStyle name="_Summary_Accounts Receivable" xfId="2639"/>
    <cellStyle name="_Summary_IFRS Financial Statement - 31 Dec 2009 dt 25 03 10(jona)" xfId="2640"/>
    <cellStyle name="_Summary_kerkesa te arketueshme" xfId="2641"/>
    <cellStyle name="_Summary_Opex accruals" xfId="2642"/>
    <cellStyle name="_Summary_Other Accounts Receivable" xfId="2643"/>
    <cellStyle name="_Summary_Sheet1" xfId="2644"/>
    <cellStyle name="_Summary_te tjera te arketueshme" xfId="2645"/>
    <cellStyle name="_Summary_Validation accruals" xfId="2646"/>
    <cellStyle name="_Table" xfId="2647"/>
    <cellStyle name="_Table_050301 Camel operational model V1" xfId="2648"/>
    <cellStyle name="_Table_050816 Cheetah-multiple analysis at various prices" xfId="2649"/>
    <cellStyle name="_Table_2+10 CEO Country review template v1" xfId="2650"/>
    <cellStyle name="_Table_Betas and WACC" xfId="2651"/>
    <cellStyle name="_Table_bls roic" xfId="2652"/>
    <cellStyle name="_Table_Book1" xfId="2653"/>
    <cellStyle name="_Table_Broadband Comps" xfId="2654"/>
    <cellStyle name="_Table_DB 1b Summary" xfId="2655"/>
    <cellStyle name="_Table_DCF model" xfId="2656"/>
    <cellStyle name="_Table_DCF Template" xfId="2657"/>
    <cellStyle name="_Table_Elisa multiple5" xfId="2658"/>
    <cellStyle name="_Table_Exec Summ Template with retrieve" xfId="2659"/>
    <cellStyle name="_Table_Exec Summ Template with retrieve NEW" xfId="2660"/>
    <cellStyle name="_Table_Q" xfId="2661"/>
    <cellStyle name="_Table_q - new guidance" xfId="2662"/>
    <cellStyle name="_Table_q - valuation" xfId="2663"/>
    <cellStyle name="_Table_Summary P&amp;L" xfId="2664"/>
    <cellStyle name="_Table_TDC model 2005 04 30" xfId="2665"/>
    <cellStyle name="_Table_Tower operational model v4.2" xfId="2666"/>
    <cellStyle name="_Table_Turkey" xfId="2667"/>
    <cellStyle name="_Table_VZW HC LRP05-6 valuation" xfId="2668"/>
    <cellStyle name="_TableHead" xfId="2669"/>
    <cellStyle name="_TableHead_050301 Camel operational model V1" xfId="2670"/>
    <cellStyle name="_TableHead_050816 Cheetah-multiple analysis at various prices" xfId="2671"/>
    <cellStyle name="_TableHead_2+10 CEO Country review template v1" xfId="2672"/>
    <cellStyle name="_TableHead_Betas and WACC" xfId="2673"/>
    <cellStyle name="_TableHead_bls roic" xfId="2674"/>
    <cellStyle name="_TableHead_Book1" xfId="2675"/>
    <cellStyle name="_TableHead_Broadband Comps" xfId="2676"/>
    <cellStyle name="_TableHead_DB 1b Summary" xfId="2677"/>
    <cellStyle name="_TableHead_DCF model" xfId="2678"/>
    <cellStyle name="_TableHead_DCF Template" xfId="2679"/>
    <cellStyle name="_TableHead_Elisa multiple5" xfId="2680"/>
    <cellStyle name="_TableHead_Exec Summ Template with retrieve" xfId="2681"/>
    <cellStyle name="_TableHead_Exec Summ Template with retrieve NEW" xfId="2682"/>
    <cellStyle name="_TableHead_Q" xfId="2683"/>
    <cellStyle name="_TableHead_q - new guidance" xfId="2684"/>
    <cellStyle name="_TableHead_q - valuation" xfId="2685"/>
    <cellStyle name="_TableHead_Summary P&amp;L" xfId="2686"/>
    <cellStyle name="_TableHead_TDC model 2005 04 30" xfId="2687"/>
    <cellStyle name="_TableHead_Tower operational model v4.2" xfId="2688"/>
    <cellStyle name="_TableHead_Turkey" xfId="2689"/>
    <cellStyle name="_TableHead_VZW HC LRP05-6 valuation" xfId="2690"/>
    <cellStyle name="_TableHeading" xfId="2691"/>
    <cellStyle name="_TableHeading_050301 Camel operational model V1" xfId="2692"/>
    <cellStyle name="_TableHeading_050816 Cheetah-multiple analysis at various prices" xfId="2693"/>
    <cellStyle name="_TableHeading_2+10 CEO Country review template v1" xfId="2694"/>
    <cellStyle name="_TableHeading_Book1" xfId="2695"/>
    <cellStyle name="_TableHeading_DB 1b Summary" xfId="2696"/>
    <cellStyle name="_TableHeading_DCF model" xfId="2697"/>
    <cellStyle name="_TableHeading_Exec Summ Template with retrieve" xfId="2698"/>
    <cellStyle name="_TableHeading_Exec Summ Template with retrieve NEW" xfId="2699"/>
    <cellStyle name="_TableHeading_Summary P&amp;L" xfId="2700"/>
    <cellStyle name="_TableHeading_VZW HC LRP05-6 valuation" xfId="2701"/>
    <cellStyle name="_TableRowBorder" xfId="2702"/>
    <cellStyle name="_TableRowHead" xfId="2703"/>
    <cellStyle name="_TableRowHead_050301 Camel operational model V1" xfId="2704"/>
    <cellStyle name="_TableRowHead_050816 Cheetah-multiple analysis at various prices" xfId="2705"/>
    <cellStyle name="_TableRowHead_2+10 CEO Country review template v1" xfId="2706"/>
    <cellStyle name="_TableRowHead_Betas and WACC" xfId="2707"/>
    <cellStyle name="_TableRowHead_bls roic" xfId="2708"/>
    <cellStyle name="_TableRowHead_Book1" xfId="2709"/>
    <cellStyle name="_TableRowHead_Broadband Comps" xfId="2710"/>
    <cellStyle name="_TableRowHead_DB 1b Summary" xfId="2711"/>
    <cellStyle name="_TableRowHead_DCF model" xfId="2712"/>
    <cellStyle name="_TableRowHead_DCF Template" xfId="2713"/>
    <cellStyle name="_TableRowHead_Elisa multiple5" xfId="2714"/>
    <cellStyle name="_TableRowHead_Exec Summ Template with retrieve" xfId="2715"/>
    <cellStyle name="_TableRowHead_Exec Summ Template with retrieve NEW" xfId="2716"/>
    <cellStyle name="_TableRowHead_Q" xfId="2717"/>
    <cellStyle name="_TableRowHead_q - new guidance" xfId="2718"/>
    <cellStyle name="_TableRowHead_q - valuation" xfId="2719"/>
    <cellStyle name="_TableRowHead_Summary P&amp;L" xfId="2720"/>
    <cellStyle name="_TableRowHead_TDC model 2005 04 30" xfId="2721"/>
    <cellStyle name="_TableRowHead_Tower operational model v4.2" xfId="2722"/>
    <cellStyle name="_TableRowHead_Turkey" xfId="2723"/>
    <cellStyle name="_TableRowHead_VZW HC LRP05-6 valuation" xfId="2724"/>
    <cellStyle name="_TableRowHeading" xfId="2725"/>
    <cellStyle name="_TableRowHeading_050301 Camel operational model V1" xfId="2726"/>
    <cellStyle name="_TableRowHeading_050816 Cheetah-multiple analysis at various prices" xfId="2727"/>
    <cellStyle name="_TableRowHeading_2+10 CEO Country review template v1" xfId="2728"/>
    <cellStyle name="_TableRowHeading_Book1" xfId="2729"/>
    <cellStyle name="_TableRowHeading_DB 1b Summary" xfId="2730"/>
    <cellStyle name="_TableRowHeading_DCF model" xfId="2731"/>
    <cellStyle name="_TableRowHeading_Exec Summ Template with retrieve" xfId="2732"/>
    <cellStyle name="_TableRowHeading_Exec Summ Template with retrieve NEW" xfId="2733"/>
    <cellStyle name="_TableRowHeading_Summary P&amp;L" xfId="2734"/>
    <cellStyle name="_TableRowHeading_VZW HC LRP05-6 valuation" xfId="2735"/>
    <cellStyle name="_TableSuperHead" xfId="2736"/>
    <cellStyle name="_TableSuperHead_050301 Camel operational model V1" xfId="2737"/>
    <cellStyle name="_TableSuperHead_050816 Cheetah-multiple analysis at various prices" xfId="2738"/>
    <cellStyle name="_TableSuperHead_2+10 CEO Country review template v1" xfId="2739"/>
    <cellStyle name="_TableSuperHead_Betas and WACC" xfId="2740"/>
    <cellStyle name="_TableSuperHead_bls roic" xfId="2741"/>
    <cellStyle name="_TableSuperHead_Book1" xfId="2742"/>
    <cellStyle name="_TableSuperHead_Broadband Comps" xfId="2743"/>
    <cellStyle name="_TableSuperHead_DB 1b Summary" xfId="2744"/>
    <cellStyle name="_TableSuperHead_DCF model" xfId="2745"/>
    <cellStyle name="_TableSuperHead_Exec Summ Template with retrieve" xfId="2746"/>
    <cellStyle name="_TableSuperHead_Exec Summ Template with retrieve NEW" xfId="2747"/>
    <cellStyle name="_TableSuperHead_Q" xfId="2748"/>
    <cellStyle name="_TableSuperHead_q - new guidance" xfId="2749"/>
    <cellStyle name="_TableSuperHead_q - valuation" xfId="2750"/>
    <cellStyle name="_TableSuperHead_Summary P&amp;L" xfId="2751"/>
    <cellStyle name="_TableSuperHead_Tower operational model v4.2" xfId="2752"/>
    <cellStyle name="_TableSuperHead_Turkey" xfId="2753"/>
    <cellStyle name="_TableSuperHead_VZW HC LRP05-6 valuation" xfId="2754"/>
    <cellStyle name="_TableSuperHeading" xfId="2755"/>
    <cellStyle name="_TableSuperHeading_050301 Camel operational model V1" xfId="2756"/>
    <cellStyle name="_TableSuperHeading_050816 Cheetah-multiple analysis at various prices" xfId="2757"/>
    <cellStyle name="_TableSuperHeading_2+10 CEO Country review template v1" xfId="2758"/>
    <cellStyle name="_TableSuperHeading_Book1" xfId="2759"/>
    <cellStyle name="_TableSuperHeading_DB 1b Summary" xfId="2760"/>
    <cellStyle name="_TableSuperHeading_DCF model" xfId="2761"/>
    <cellStyle name="_TableSuperHeading_Exec Summ Template with retrieve" xfId="2762"/>
    <cellStyle name="_TableSuperHeading_Exec Summ Template with retrieve NEW" xfId="2763"/>
    <cellStyle name="_TableSuperHeading_Summary P&amp;L" xfId="2764"/>
    <cellStyle name="_TableSuperHeading_VZW HC LRP05-6 valuation" xfId="2765"/>
    <cellStyle name="_TableText" xfId="2766"/>
    <cellStyle name="_TableText_050301 Camel operational model V1" xfId="2767"/>
    <cellStyle name="_TableText_050816 Cheetah-multiple analysis at various prices" xfId="2768"/>
    <cellStyle name="_TableText_2+10 CEO Country review template v1" xfId="2769"/>
    <cellStyle name="_TableText_Book1" xfId="2770"/>
    <cellStyle name="_TableText_DB 1b Summary" xfId="2771"/>
    <cellStyle name="_TableText_DCF model" xfId="2772"/>
    <cellStyle name="_TableText_Exec Summ Template with retrieve" xfId="2773"/>
    <cellStyle name="_TableText_Exec Summ Template with retrieve NEW" xfId="2774"/>
    <cellStyle name="_TableText_Summary P&amp;L" xfId="2775"/>
    <cellStyle name="_TableText_VZW HC LRP05-6 valuation" xfId="2776"/>
    <cellStyle name="_TDC model 2005 04 30" xfId="2777"/>
    <cellStyle name="_Template Stats" xfId="2778"/>
    <cellStyle name="_Tower data file" xfId="2779"/>
    <cellStyle name="_Tower operational model v4.2" xfId="2780"/>
    <cellStyle name="_Tower operational model v4.3" xfId="2781"/>
    <cellStyle name="_TSIM - CAPEX V1.0" xfId="2782"/>
    <cellStyle name="_UBS Delight 20051113" xfId="2783"/>
    <cellStyle name="_UBS Oscar model v2 20050918" xfId="2784"/>
    <cellStyle name="_UK" xfId="2785"/>
    <cellStyle name="_UK market stats 020805" xfId="2786"/>
    <cellStyle name="_USA" xfId="2787"/>
    <cellStyle name="_Validation accruals" xfId="2788"/>
    <cellStyle name="_Valuation 0413041" xfId="2789"/>
    <cellStyle name="_VIP BP_2003-04231" xfId="2790"/>
    <cellStyle name="_VodKK" xfId="2791"/>
    <cellStyle name="_VodKK Sc3 - analyst comp" xfId="2792"/>
    <cellStyle name="_VZW HC LRP05-6 valuation" xfId="2793"/>
    <cellStyle name="£Currency [0]" xfId="2794"/>
    <cellStyle name="£Currency [1]" xfId="2795"/>
    <cellStyle name="£Currency [2]" xfId="2796"/>
    <cellStyle name="£Currency [p]" xfId="2797"/>
    <cellStyle name="£Currency [p2]" xfId="2798"/>
    <cellStyle name="£Pounds" xfId="2799"/>
    <cellStyle name="§Q\?1@" xfId="2800"/>
    <cellStyle name="0" xfId="2801"/>
    <cellStyle name="0.0" xfId="2802"/>
    <cellStyle name="0.0 x; (0.0 x)" xfId="2803"/>
    <cellStyle name="0.0_2+10 CEO Country review template v1" xfId="2804"/>
    <cellStyle name="0.00" xfId="2805"/>
    <cellStyle name="000" xfId="2806"/>
    <cellStyle name="'000" xfId="2807"/>
    <cellStyle name="000_Opex accruals" xfId="2808"/>
    <cellStyle name="0DP bkt" xfId="2809"/>
    <cellStyle name="1 decimal place" xfId="2810"/>
    <cellStyle name="1,comma" xfId="2811"/>
    <cellStyle name="12 bkt 0DP" xfId="2812"/>
    <cellStyle name="12 bkt 2DP" xfId="2813"/>
    <cellStyle name="14 bold head" xfId="2814"/>
    <cellStyle name="1Nachkommastelle" xfId="2815"/>
    <cellStyle name="20% - Accent1" xfId="2816"/>
    <cellStyle name="20% - Accent2" xfId="2817"/>
    <cellStyle name="20% - Accent3" xfId="2818"/>
    <cellStyle name="20% - Accent4" xfId="2819"/>
    <cellStyle name="20% - Accent5" xfId="2820"/>
    <cellStyle name="20% - Accent6" xfId="2821"/>
    <cellStyle name="3" xfId="2822"/>
    <cellStyle name="3_2+10 CEO Country review template v1" xfId="2823"/>
    <cellStyle name="3_DB 1b Summary" xfId="2824"/>
    <cellStyle name="3_Exec Summ Template with retrieve" xfId="2825"/>
    <cellStyle name="3_Exec Summ Template with retrieve NEW" xfId="2826"/>
    <cellStyle name="3_GermanyHo" xfId="2827"/>
    <cellStyle name="3_LRP05-6 valuation_030206 - 10-yr" xfId="2828"/>
    <cellStyle name="3_Summary P&amp;L" xfId="2829"/>
    <cellStyle name="40% - Accent1" xfId="2830"/>
    <cellStyle name="40% - Accent2" xfId="2831"/>
    <cellStyle name="40% - Accent3" xfId="2832"/>
    <cellStyle name="40% - Accent4" xfId="2833"/>
    <cellStyle name="40% - Accent5" xfId="2834"/>
    <cellStyle name="40% - Accent6" xfId="2835"/>
    <cellStyle name="60% - Accent1" xfId="2836"/>
    <cellStyle name="60% - Accent2" xfId="2837"/>
    <cellStyle name="60% - Accent3" xfId="2838"/>
    <cellStyle name="60% - Accent4" xfId="2839"/>
    <cellStyle name="60% - Accent5" xfId="2840"/>
    <cellStyle name="60% - Accent6" xfId="2841"/>
    <cellStyle name="a" xfId="2842"/>
    <cellStyle name="A Big heading" xfId="2843"/>
    <cellStyle name="A body text" xfId="2844"/>
    <cellStyle name="A smaller heading" xfId="2845"/>
    <cellStyle name="a_2009 adjustments" xfId="2846"/>
    <cellStyle name="a_Accounts Receivable" xfId="2847"/>
    <cellStyle name="a_Book2" xfId="2848"/>
    <cellStyle name="a_CF" xfId="2849"/>
    <cellStyle name="a_Hyperion" xfId="2850"/>
    <cellStyle name="a_IFRS Financial Statement - 31 Dec 2009 dt 25 03 10(jona)" xfId="2851"/>
    <cellStyle name="a_kerkesa te arketueshme" xfId="2852"/>
    <cellStyle name="a_Other Accounts Receivable" xfId="2853"/>
    <cellStyle name="a_PL" xfId="2854"/>
    <cellStyle name="a_Sheet1" xfId="2855"/>
    <cellStyle name="a_te tjera te arketueshme" xfId="2856"/>
    <cellStyle name="Accent1" xfId="2857"/>
    <cellStyle name="Accent2" xfId="2858"/>
    <cellStyle name="Accent3" xfId="2859"/>
    <cellStyle name="Accent4" xfId="2860"/>
    <cellStyle name="Accent5" xfId="2861"/>
    <cellStyle name="Accent6" xfId="2862"/>
    <cellStyle name="Actual Date" xfId="2863"/>
    <cellStyle name="AFE" xfId="2864"/>
    <cellStyle name="After Percent" xfId="2865"/>
    <cellStyle name="Año" xfId="2866"/>
    <cellStyle name="args.style" xfId="2867"/>
    <cellStyle name="Arial 10" xfId="2868"/>
    <cellStyle name="Arial 12" xfId="2869"/>
    <cellStyle name="Assumption [#]" xfId="2870"/>
    <cellStyle name="Assumption [%]" xfId="2871"/>
    <cellStyle name="Assumption [x]" xfId="2872"/>
    <cellStyle name="Availability" xfId="2873"/>
    <cellStyle name="b" xfId="2874"/>
    <cellStyle name="Bad" xfId="2875"/>
    <cellStyle name="Balance_Sheet" xfId="2876"/>
    <cellStyle name="Banner" xfId="2877"/>
    <cellStyle name="Basic % Format" xfId="2878"/>
    <cellStyle name="Basic Format" xfId="2879"/>
    <cellStyle name="Besuchter Hyperlink" xfId="2880"/>
    <cellStyle name="billion" xfId="2881"/>
    <cellStyle name="BLACK" xfId="2882"/>
    <cellStyle name="Blank" xfId="2883"/>
    <cellStyle name="blaugrau" xfId="2884"/>
    <cellStyle name="blaukursiv" xfId="2885"/>
    <cellStyle name="Blue" xfId="2886"/>
    <cellStyle name="blue$00" xfId="2887"/>
    <cellStyle name="Body" xfId="2888"/>
    <cellStyle name="bold big" xfId="2889"/>
    <cellStyle name="bold bot bord" xfId="2890"/>
    <cellStyle name="bold underline" xfId="2891"/>
    <cellStyle name="Border Bottom Thick" xfId="2892"/>
    <cellStyle name="Border Heavy" xfId="2893"/>
    <cellStyle name="Border Thin" xfId="2894"/>
    <cellStyle name="Border Top Thin" xfId="2895"/>
    <cellStyle name="Border Years" xfId="2896"/>
    <cellStyle name="bottom dbl" xfId="2897"/>
    <cellStyle name="British Pound" xfId="2898"/>
    <cellStyle name="Business Description" xfId="2899"/>
    <cellStyle name="Calc Currency (0)" xfId="2900"/>
    <cellStyle name="Calc Currency (2)" xfId="2901"/>
    <cellStyle name="Calc Percent (0)" xfId="2902"/>
    <cellStyle name="Calc Percent (1)" xfId="2903"/>
    <cellStyle name="Calc Percent (2)" xfId="2904"/>
    <cellStyle name="Calc Units (0)" xfId="2905"/>
    <cellStyle name="Calc Units (1)" xfId="2906"/>
    <cellStyle name="Calc Units (2)" xfId="2907"/>
    <cellStyle name="Calculation" xfId="2908"/>
    <cellStyle name="Case" xfId="2909"/>
    <cellStyle name="Cashflow" xfId="2910"/>
    <cellStyle name="category" xfId="2911"/>
    <cellStyle name="Center" xfId="2912"/>
    <cellStyle name="Check" xfId="2913"/>
    <cellStyle name="Check Cell" xfId="2914"/>
    <cellStyle name="Co. Names" xfId="2915"/>
    <cellStyle name="COL HEADINGS" xfId="2916"/>
    <cellStyle name="Colhead_left" xfId="2917"/>
    <cellStyle name="ColHeading" xfId="2918"/>
    <cellStyle name="Column heading" xfId="2919"/>
    <cellStyle name="Column Title" xfId="2920"/>
    <cellStyle name="ColumnHeading" xfId="2921"/>
    <cellStyle name="Com?a" xfId="2922"/>
    <cellStyle name="Com⏭a" xfId="2923"/>
    <cellStyle name="Comma" xfId="2924"/>
    <cellStyle name="Comma  - Style1" xfId="2925"/>
    <cellStyle name="Comma  - Style2" xfId="2926"/>
    <cellStyle name="Comma  - Style3" xfId="2927"/>
    <cellStyle name="Comma  - Style4" xfId="2928"/>
    <cellStyle name="Comma  - Style5" xfId="2929"/>
    <cellStyle name="Comma  - Style6" xfId="2930"/>
    <cellStyle name="Comma  - Style7" xfId="2931"/>
    <cellStyle name="Comma  - Style8" xfId="2932"/>
    <cellStyle name="comma - number" xfId="2933"/>
    <cellStyle name="Comma [0]" xfId="2934"/>
    <cellStyle name="Comma [00]" xfId="2935"/>
    <cellStyle name="Comma [1]" xfId="2936"/>
    <cellStyle name="Comma [2]" xfId="2937"/>
    <cellStyle name="Comma [3]" xfId="2938"/>
    <cellStyle name="Comma 0" xfId="2939"/>
    <cellStyle name="Comma 2" xfId="2940"/>
    <cellStyle name="Comma0" xfId="2941"/>
    <cellStyle name="Comment" xfId="2942"/>
    <cellStyle name="Company" xfId="2943"/>
    <cellStyle name="Company Name" xfId="2944"/>
    <cellStyle name="Company_050301 Camel operational model V1" xfId="2945"/>
    <cellStyle name="COMPS" xfId="2946"/>
    <cellStyle name="Copied" xfId="2947"/>
    <cellStyle name="Copy Decimal 0" xfId="2948"/>
    <cellStyle name="Copy Decimal 0,00" xfId="2949"/>
    <cellStyle name="Copy Decimal 0_DCF valuation_10 May v32" xfId="2950"/>
    <cellStyle name="Copy Percent 0" xfId="2951"/>
    <cellStyle name="Copy Percent 0,00" xfId="2952"/>
    <cellStyle name="Copy Percent 0_0309 XI" xfId="2953"/>
    <cellStyle name="Country1" xfId="2954"/>
    <cellStyle name="Cuadro 1" xfId="2955"/>
    <cellStyle name="CurRatio" xfId="2956"/>
    <cellStyle name="Currency" xfId="2957"/>
    <cellStyle name="Currency - £" xfId="2958"/>
    <cellStyle name="Currency - £ - sub-total" xfId="2959"/>
    <cellStyle name="Currency - £ - total" xfId="2960"/>
    <cellStyle name="Currency - £_DATA (AH)" xfId="2961"/>
    <cellStyle name="Currency [0]" xfId="2962"/>
    <cellStyle name="Currency [00]" xfId="2963"/>
    <cellStyle name="Currency [1]" xfId="2964"/>
    <cellStyle name="Currency [2]" xfId="2965"/>
    <cellStyle name="Currency 0" xfId="2966"/>
    <cellStyle name="Currency 2" xfId="2967"/>
    <cellStyle name="Currency0" xfId="2968"/>
    <cellStyle name="Currency1Blue" xfId="2969"/>
    <cellStyle name="CUS.Work.Area" xfId="2970"/>
    <cellStyle name="CW" xfId="2971"/>
    <cellStyle name="d" xfId="2972"/>
    <cellStyle name="d_Blank company forecasts" xfId="2973"/>
    <cellStyle name="d_Blank company forecasts_GermanyHo" xfId="2974"/>
    <cellStyle name="d_Blank company forecasts_LRP05-6 valuation_030206 - 10-yr" xfId="2975"/>
    <cellStyle name="data" xfId="2976"/>
    <cellStyle name="Data Input" xfId="2977"/>
    <cellStyle name="Data Section Heading" xfId="2978"/>
    <cellStyle name="DATA_Amount" xfId="2979"/>
    <cellStyle name="Date" xfId="2980"/>
    <cellStyle name="Date Aligned" xfId="2981"/>
    <cellStyle name="Date Short" xfId="2982"/>
    <cellStyle name="Date, Long" xfId="2983"/>
    <cellStyle name="Date, Short" xfId="2984"/>
    <cellStyle name="Date_105960_1" xfId="2985"/>
    <cellStyle name="Date2" xfId="2986"/>
    <cellStyle name="DateUS" xfId="2987"/>
    <cellStyle name="Datum" xfId="2988"/>
    <cellStyle name="Datum mit Wochentag" xfId="2989"/>
    <cellStyle name="DblLineDollarAcct" xfId="2990"/>
    <cellStyle name="DblLinePercent" xfId="2991"/>
    <cellStyle name="dd/mm/yy" xfId="2992"/>
    <cellStyle name="Dec 0,0" xfId="2993"/>
    <cellStyle name="Dec 0,00" xfId="2994"/>
    <cellStyle name="decimal" xfId="2995"/>
    <cellStyle name="Decimal 0,0" xfId="2996"/>
    <cellStyle name="Decimal 0,00" xfId="2997"/>
    <cellStyle name="Decimal 0,0000" xfId="2998"/>
    <cellStyle name="decimal_2+10 CEO Country review template v1" xfId="2999"/>
    <cellStyle name="Decimal1" xfId="3000"/>
    <cellStyle name="Decimal2" xfId="3001"/>
    <cellStyle name="Dezimal (0.0)" xfId="3002"/>
    <cellStyle name="Dezimal [+line]" xfId="3003"/>
    <cellStyle name="Dezimal [0]_01_delta03_V47_KORR_21.8." xfId="3004"/>
    <cellStyle name="Dezimal 0,00" xfId="3005"/>
    <cellStyle name="Dezimal_!!!GO" xfId="3006"/>
    <cellStyle name="diskette" xfId="3007"/>
    <cellStyle name="Dollar" xfId="3008"/>
    <cellStyle name="DollarAccounting" xfId="3009"/>
    <cellStyle name="Dollars" xfId="3010"/>
    <cellStyle name="Dotted Line" xfId="3011"/>
    <cellStyle name="Double Accounting" xfId="3012"/>
    <cellStyle name="DOWNFOOT" xfId="3013"/>
    <cellStyle name="dp*Accent" xfId="3014"/>
    <cellStyle name="dp*ChartSubTitle" xfId="3015"/>
    <cellStyle name="dp*ChartTitle" xfId="3016"/>
    <cellStyle name="dp*ColumnHeading1" xfId="3017"/>
    <cellStyle name="dp*ColumnHeading2" xfId="3018"/>
    <cellStyle name="dp*ColumnHeadingDate" xfId="3019"/>
    <cellStyle name="dp*FiscalDate" xfId="3020"/>
    <cellStyle name="dp*Footnote" xfId="3021"/>
    <cellStyle name="dp*Information" xfId="3022"/>
    <cellStyle name="dp*LabelItalics" xfId="3023"/>
    <cellStyle name="dp*LabelItalicsLineAbove" xfId="3024"/>
    <cellStyle name="dp*LabelLine" xfId="3025"/>
    <cellStyle name="dp*Labels" xfId="3026"/>
    <cellStyle name="dp*Normal" xfId="3027"/>
    <cellStyle name="dp*NormalCurrency1Dec." xfId="3028"/>
    <cellStyle name="dp*NormalCurrency2Dec." xfId="3029"/>
    <cellStyle name="dp*Number%Italics" xfId="3030"/>
    <cellStyle name="dp*Number%ItalicsLineAbove" xfId="3031"/>
    <cellStyle name="dp*NumberCurrencyLine" xfId="3032"/>
    <cellStyle name="dp*NumberGeneral" xfId="3033"/>
    <cellStyle name="dp*NumberGeneral2Dec." xfId="3034"/>
    <cellStyle name="dp*NumberLine" xfId="3035"/>
    <cellStyle name="dp*NumberLineEPS" xfId="3036"/>
    <cellStyle name="dp*NumberSpecial" xfId="3037"/>
    <cellStyle name="dp*RatioX" xfId="3038"/>
    <cellStyle name="dp*SeriesName" xfId="3039"/>
    <cellStyle name="dp*SheetSubTitle" xfId="3040"/>
    <cellStyle name="dp*SheetTitle" xfId="3041"/>
    <cellStyle name="dp*SubTitle" xfId="3042"/>
    <cellStyle name="dp*ThickLineAbove" xfId="3043"/>
    <cellStyle name="dp*ThickLineBelow" xfId="3044"/>
    <cellStyle name="dp*ThinLineAbove" xfId="3045"/>
    <cellStyle name="dp*ThinLineBelow" xfId="3046"/>
    <cellStyle name="dp*XAxisTitle" xfId="3047"/>
    <cellStyle name="dp*Y2AxisTitle" xfId="3048"/>
    <cellStyle name="dp*YAxisTitle" xfId="3049"/>
    <cellStyle name="Eingabe" xfId="3050"/>
    <cellStyle name="Enter Currency (0)" xfId="3051"/>
    <cellStyle name="Enter Currency (2)" xfId="3052"/>
    <cellStyle name="Enter Units (0)" xfId="3053"/>
    <cellStyle name="Enter Units (1)" xfId="3054"/>
    <cellStyle name="Enter Units (2)" xfId="3055"/>
    <cellStyle name="Entered" xfId="3056"/>
    <cellStyle name="Euro" xfId="3057"/>
    <cellStyle name="ExchangeRatio" xfId="3058"/>
    <cellStyle name="Explanatory Text" xfId="3059"/>
    <cellStyle name="Ext link" xfId="3060"/>
    <cellStyle name="EY House" xfId="3061"/>
    <cellStyle name="EYCheck" xfId="3062"/>
    <cellStyle name="EYDeviant" xfId="3063"/>
    <cellStyle name="EYInputDate" xfId="3064"/>
    <cellStyle name="EYInputPercent" xfId="3065"/>
    <cellStyle name="EYInputValue" xfId="3066"/>
    <cellStyle name="EYNormal" xfId="3067"/>
    <cellStyle name="EYPercent" xfId="3068"/>
    <cellStyle name="EYTotal" xfId="3069"/>
    <cellStyle name="EYWIP" xfId="3070"/>
    <cellStyle name="Finanz" xfId="3071"/>
    <cellStyle name="Fixed" xfId="3072"/>
    <cellStyle name="fo]&#13;&#10;UserName=Murat Zelef&#13;&#10;UserCompany=Bumerang&#13;&#10;&#13;&#10;[File Paths]&#13;&#10;WorkingDirectory=C:\EQUIS\DLWIN&#13;&#10;DownLoader=C" xfId="3073"/>
    <cellStyle name="Followed Hyperl?nk_1080099L.xls Chart 4" xfId="3074"/>
    <cellStyle name="Followed Hyperlink" xfId="3075"/>
    <cellStyle name="Footnote" xfId="3076"/>
    <cellStyle name="footnote1" xfId="3077"/>
    <cellStyle name="Footnotes" xfId="3078"/>
    <cellStyle name="Formula" xfId="3079"/>
    <cellStyle name="gelberHintergrund" xfId="3080"/>
    <cellStyle name="Good" xfId="3081"/>
    <cellStyle name="GPAFont" xfId="3082"/>
    <cellStyle name="Grey" xfId="3083"/>
    <cellStyle name="GWN Table Body" xfId="3084"/>
    <cellStyle name="GWN Table Header" xfId="3085"/>
    <cellStyle name="GWN Table Left Header" xfId="3086"/>
    <cellStyle name="GWN Table Note" xfId="3087"/>
    <cellStyle name="GWN Table Title" xfId="3088"/>
    <cellStyle name="Hard input" xfId="3089"/>
    <cellStyle name="hard no" xfId="3090"/>
    <cellStyle name="Hard Percent" xfId="3091"/>
    <cellStyle name="hardno" xfId="3092"/>
    <cellStyle name="Header" xfId="3093"/>
    <cellStyle name="Header1" xfId="3094"/>
    <cellStyle name="Header2" xfId="3095"/>
    <cellStyle name="headers" xfId="3096"/>
    <cellStyle name="Heading" xfId="3097"/>
    <cellStyle name="Heading 1" xfId="3098"/>
    <cellStyle name="Heading 2" xfId="3099"/>
    <cellStyle name="Heading 3" xfId="3100"/>
    <cellStyle name="Heading 4" xfId="3101"/>
    <cellStyle name="Heading I" xfId="3102"/>
    <cellStyle name="Heading1" xfId="3103"/>
    <cellStyle name="Heading2" xfId="3104"/>
    <cellStyle name="Headings" xfId="3105"/>
    <cellStyle name="Headline1" xfId="3106"/>
    <cellStyle name="Headline2" xfId="3107"/>
    <cellStyle name="Headline3" xfId="3108"/>
    <cellStyle name="hellgrau" xfId="3109"/>
    <cellStyle name="hellgrauÜberschrift" xfId="3110"/>
    <cellStyle name="Helv 10 Bold" xfId="3111"/>
    <cellStyle name="Helv 12 Bold" xfId="3112"/>
    <cellStyle name="Hidden Decimal 0,00" xfId="3113"/>
    <cellStyle name="HIGHLIGHT" xfId="3114"/>
    <cellStyle name="Historicals" xfId="3115"/>
    <cellStyle name="hours" xfId="3116"/>
    <cellStyle name="Hyperlink" xfId="3117"/>
    <cellStyle name="Imput" xfId="3118"/>
    <cellStyle name="InLink" xfId="3119"/>
    <cellStyle name="Input" xfId="3120"/>
    <cellStyle name="input - no decimal" xfId="3121"/>
    <cellStyle name="Input %" xfId="3122"/>
    <cellStyle name="Input (0dp#)" xfId="3123"/>
    <cellStyle name="Input (0dp%)" xfId="3124"/>
    <cellStyle name="Input (1dp#)" xfId="3125"/>
    <cellStyle name="Input (1dp%)" xfId="3126"/>
    <cellStyle name="Input (1dpx)" xfId="3127"/>
    <cellStyle name="Input (2dp#)" xfId="3128"/>
    <cellStyle name="Input (2dp%)" xfId="3129"/>
    <cellStyle name="Input [#]" xfId="3130"/>
    <cellStyle name="Input [%]" xfId="3131"/>
    <cellStyle name="Input [%0]" xfId="3132"/>
    <cellStyle name="Input [%00]" xfId="3133"/>
    <cellStyle name="Input [0]" xfId="3134"/>
    <cellStyle name="Input [00]" xfId="3135"/>
    <cellStyle name="Input [yellow]" xfId="3136"/>
    <cellStyle name="Input 0" xfId="3137"/>
    <cellStyle name="Input 0,0" xfId="3138"/>
    <cellStyle name="Input Decimal 0" xfId="3139"/>
    <cellStyle name="Input Decimal 0,00" xfId="3140"/>
    <cellStyle name="Input Decimal 0_7.2.3. CAPEX" xfId="3141"/>
    <cellStyle name="Input Percent 0" xfId="3142"/>
    <cellStyle name="Input Percent 0,00" xfId="3143"/>
    <cellStyle name="Input Percent 0_0309 XI" xfId="3144"/>
    <cellStyle name="Input%" xfId="3145"/>
    <cellStyle name="Input, 0 dec" xfId="3146"/>
    <cellStyle name="Input, 1 dec" xfId="3147"/>
    <cellStyle name="Input, 2 dec" xfId="3148"/>
    <cellStyle name="Input[#]" xfId="3149"/>
    <cellStyle name="Input0" xfId="3150"/>
    <cellStyle name="InputBlueFont" xfId="3151"/>
    <cellStyle name="InputDate" xfId="3152"/>
    <cellStyle name="InputDecimal" xfId="3153"/>
    <cellStyle name="InputValue" xfId="3154"/>
    <cellStyle name="Integer" xfId="3155"/>
    <cellStyle name="Invisible" xfId="3156"/>
    <cellStyle name="Item" xfId="3157"/>
    <cellStyle name="Item Descriptions" xfId="3158"/>
    <cellStyle name="Item Descriptions - Bold" xfId="3159"/>
    <cellStyle name="Item Descriptions_6079BX" xfId="3160"/>
    <cellStyle name="Item_2+10 CEO Country review template v1" xfId="3161"/>
    <cellStyle name="Items_Optional" xfId="3162"/>
    <cellStyle name="ItemTypeClass" xfId="3163"/>
    <cellStyle name="J.P.M. input" xfId="3164"/>
    <cellStyle name="James" xfId="3165"/>
    <cellStyle name="Komma [0]_Algemeen" xfId="3166"/>
    <cellStyle name="Komma_Algemeen" xfId="3167"/>
    <cellStyle name="Kostenstelle" xfId="3168"/>
    <cellStyle name="KPMG Heading 1" xfId="3169"/>
    <cellStyle name="KPMG Heading 2" xfId="3170"/>
    <cellStyle name="KPMG Heading 3" xfId="3171"/>
    <cellStyle name="KPMG Heading 4" xfId="3172"/>
    <cellStyle name="KPMG Normal" xfId="3173"/>
    <cellStyle name="KPMG Normal Text" xfId="3174"/>
    <cellStyle name="KPMG Normal_Opex accruals" xfId="3175"/>
    <cellStyle name="Label" xfId="3176"/>
    <cellStyle name="Level 3 Account Name" xfId="3177"/>
    <cellStyle name="Level 6 Account" xfId="3178"/>
    <cellStyle name="light_blue_highlight" xfId="3179"/>
    <cellStyle name="Line" xfId="3180"/>
    <cellStyle name="Link" xfId="3181"/>
    <cellStyle name="Link Currency (0)" xfId="3182"/>
    <cellStyle name="Link Currency (2)" xfId="3183"/>
    <cellStyle name="Link Units (0)" xfId="3184"/>
    <cellStyle name="Link Units (1)" xfId="3185"/>
    <cellStyle name="Link Units (2)" xfId="3186"/>
    <cellStyle name="Link_UBS_Westend_model_20051012_divi" xfId="3187"/>
    <cellStyle name="Linked Cell" xfId="3188"/>
    <cellStyle name="m" xfId="3189"/>
    <cellStyle name="m_GermanyHo" xfId="3190"/>
    <cellStyle name="m_GermanyHo_Output Summary" xfId="3191"/>
    <cellStyle name="m_GermanyHo_Output Summary Business" xfId="3192"/>
    <cellStyle name="m_LRP05-6 valuation_030206 - 10-yr" xfId="3193"/>
    <cellStyle name="m_LRP05-6 valuation_030206 - 10-yr_Output Summary" xfId="3194"/>
    <cellStyle name="m_LRP05-6 valuation_030206 - 10-yr_Output Summary Business" xfId="3195"/>
    <cellStyle name="Main heading" xfId="3196"/>
    <cellStyle name="MainHeading" xfId="3197"/>
    <cellStyle name="Margin" xfId="3198"/>
    <cellStyle name="Margin &amp; Growth" xfId="3199"/>
    <cellStyle name="Margin_2+10 CEO Country review template v1" xfId="3200"/>
    <cellStyle name="max" xfId="3201"/>
    <cellStyle name="Message" xfId="3202"/>
    <cellStyle name="Migliaia (0)" xfId="3203"/>
    <cellStyle name="Migliaia_Foglio1" xfId="3204"/>
    <cellStyle name="Millares [0]_Asset Mgmt " xfId="3205"/>
    <cellStyle name="Millares_Asset Mgmt " xfId="3206"/>
    <cellStyle name="Milliers [0]_!!!GO" xfId="3207"/>
    <cellStyle name="Milliers_!!!GO" xfId="3208"/>
    <cellStyle name="Million" xfId="3209"/>
    <cellStyle name="min" xfId="3210"/>
    <cellStyle name="mine" xfId="3211"/>
    <cellStyle name="mit Punkten" xfId="3212"/>
    <cellStyle name="mmm yy" xfId="3213"/>
    <cellStyle name="Model" xfId="3214"/>
    <cellStyle name="Mon?aire [0]_!!!GO" xfId="3215"/>
    <cellStyle name="Mon?aire_!!!GO" xfId="3216"/>
    <cellStyle name="Moneda [0]_Asset Mgmt " xfId="3217"/>
    <cellStyle name="Moneda_Asset Mgmt " xfId="3218"/>
    <cellStyle name="Monétaire [0]_!!!GO" xfId="3219"/>
    <cellStyle name="Monétaire_!!!GO" xfId="3220"/>
    <cellStyle name="month" xfId="3221"/>
    <cellStyle name="MonthDate" xfId="3222"/>
    <cellStyle name="months" xfId="3223"/>
    <cellStyle name="Mon騁aire [0]_!!!GO" xfId="3224"/>
    <cellStyle name="Mon騁aire_!!!GO" xfId="3225"/>
    <cellStyle name="MSectionHeadings" xfId="3226"/>
    <cellStyle name="Mult" xfId="3227"/>
    <cellStyle name="Mult No x" xfId="3228"/>
    <cellStyle name="Mult With x" xfId="3229"/>
    <cellStyle name="Multiple" xfId="3230"/>
    <cellStyle name="Multiple (no x)" xfId="3231"/>
    <cellStyle name="Multiple (x)" xfId="3232"/>
    <cellStyle name="Multiple [0]" xfId="3233"/>
    <cellStyle name="Multiple [1]" xfId="3234"/>
    <cellStyle name="Multiple, 1 dec" xfId="3235"/>
    <cellStyle name="Multiple, 2 dec" xfId="3236"/>
    <cellStyle name="Multiple_050301 Camel operational model V1" xfId="3237"/>
    <cellStyle name="MW" xfId="3238"/>
    <cellStyle name="MWth" xfId="3239"/>
    <cellStyle name="Na" xfId="3240"/>
    <cellStyle name="nbr" xfId="3241"/>
    <cellStyle name="neg0.0" xfId="3242"/>
    <cellStyle name="Neutral" xfId="3243"/>
    <cellStyle name="No border" xfId="3244"/>
    <cellStyle name="no dec" xfId="3245"/>
    <cellStyle name="No-definido" xfId="3246"/>
    <cellStyle name="Non input" xfId="3247"/>
    <cellStyle name="Non_Input_Cell_Figures" xfId="3248"/>
    <cellStyle name="Nor?al_bt" xfId="3249"/>
    <cellStyle name="Nor}al_Sheet1 (2)" xfId="3250"/>
    <cellStyle name="Normal - Style1" xfId="3251"/>
    <cellStyle name="Normal - sub-total" xfId="3252"/>
    <cellStyle name="Normal - title" xfId="3253"/>
    <cellStyle name="Normal - total" xfId="3254"/>
    <cellStyle name="Normal #" xfId="3255"/>
    <cellStyle name="Normal [x]" xfId="3256"/>
    <cellStyle name="Normal 14" xfId="3257"/>
    <cellStyle name="Normal 2" xfId="3258"/>
    <cellStyle name="Normal bold" xfId="3259"/>
    <cellStyle name="Normal Italics" xfId="3260"/>
    <cellStyle name="Normal Link" xfId="3261"/>
    <cellStyle name="Normal new" xfId="3262"/>
    <cellStyle name="Normal_Cash flow (EBRD&amp;IFC) 2005" xfId="3263"/>
    <cellStyle name="Normal_FS 31 Mar 2006 (EBRD-IFC)  version2(final)" xfId="3264"/>
    <cellStyle name="Normal_IFRS Financial Statement - 31 Dec 2009 dt 25 03 10(jona)" xfId="3265"/>
    <cellStyle name="Normal_IFRS Statutory Statements - 31 Dec 07 (Template)" xfId="3266"/>
    <cellStyle name="Normal_IFRS Statutory Statements - 31 Dec 08" xfId="3267"/>
    <cellStyle name="Normal_Mapping 31 Mar 2005" xfId="3268"/>
    <cellStyle name="Normal_SHEET" xfId="3269"/>
    <cellStyle name="Normal_Worksheet in 2232 Financial Statements in Excel" xfId="3270"/>
    <cellStyle name="normal2" xfId="3271"/>
    <cellStyle name="Normale_02SET1" xfId="3272"/>
    <cellStyle name="NormalNumber%" xfId="3273"/>
    <cellStyle name="Normalny_statystyka, planning data_robert" xfId="3274"/>
    <cellStyle name="Nor㟭al_bt" xfId="3275"/>
    <cellStyle name="Note" xfId="3276"/>
    <cellStyle name="Notes" xfId="3277"/>
    <cellStyle name="nPloded_Lines" xfId="3278"/>
    <cellStyle name="nplosion" xfId="3279"/>
    <cellStyle name="Nr 0 dec" xfId="3280"/>
    <cellStyle name="Nr 0 dec - Input" xfId="3281"/>
    <cellStyle name="Nr 0 dec - Subtotal" xfId="3282"/>
    <cellStyle name="Nr 0 dec_2+10 CEO Country review template v1" xfId="3283"/>
    <cellStyle name="Nr 1 dec" xfId="3284"/>
    <cellStyle name="Nr 1 dec - Input" xfId="3285"/>
    <cellStyle name="Nr, 0 dec" xfId="3286"/>
    <cellStyle name="Num0Un" xfId="3287"/>
    <cellStyle name="Num1" xfId="3288"/>
    <cellStyle name="Num2" xfId="3289"/>
    <cellStyle name="Num2Un" xfId="3290"/>
    <cellStyle name="Number" xfId="3291"/>
    <cellStyle name="Number 0d" xfId="3292"/>
    <cellStyle name="Number 1 dec." xfId="3293"/>
    <cellStyle name="Number 1 dec. semi-bord" xfId="3294"/>
    <cellStyle name="Number 1 dec._2+10 CEO Country review template v1" xfId="3295"/>
    <cellStyle name="Number 1d" xfId="3296"/>
    <cellStyle name="Number 2d" xfId="3297"/>
    <cellStyle name="Number 3d" xfId="3298"/>
    <cellStyle name="Number, 0 dec" xfId="3299"/>
    <cellStyle name="Number, 1 dec" xfId="3300"/>
    <cellStyle name="Number, 2 dec" xfId="3301"/>
    <cellStyle name="Number,1d" xfId="3302"/>
    <cellStyle name="Number_2+10 CEO Country review template v1" xfId="3303"/>
    <cellStyle name="Numbers" xfId="3304"/>
    <cellStyle name="Numbers - Bold" xfId="3305"/>
    <cellStyle name="Numbers_6079BX" xfId="3306"/>
    <cellStyle name="Numeric point input" xfId="3307"/>
    <cellStyle name="numero input" xfId="3308"/>
    <cellStyle name="numero normal" xfId="3309"/>
    <cellStyle name="OK" xfId="3310"/>
    <cellStyle name="Onedec" xfId="3311"/>
    <cellStyle name="Option" xfId="3312"/>
    <cellStyle name="Output" xfId="3313"/>
    <cellStyle name="Output (1dp#)" xfId="3314"/>
    <cellStyle name="OUTPUT AMOUNTS" xfId="3315"/>
    <cellStyle name="OUTPUT COLUMN HEADINGS" xfId="3316"/>
    <cellStyle name="OUTPUT LINE ITEMS" xfId="3317"/>
    <cellStyle name="OUTPUT REPORT HEADING" xfId="3318"/>
    <cellStyle name="OUTPUT REPORT TITLE" xfId="3319"/>
    <cellStyle name="Page Heading" xfId="3320"/>
    <cellStyle name="Page Number" xfId="3321"/>
    <cellStyle name="pb_page_heading_LS" xfId="3322"/>
    <cellStyle name="Perc1" xfId="3323"/>
    <cellStyle name="Percent" xfId="3324"/>
    <cellStyle name="Percent (0)" xfId="3325"/>
    <cellStyle name="Percent (0.0)" xfId="3326"/>
    <cellStyle name="Percent (0.00)" xfId="3327"/>
    <cellStyle name="Percent [0]" xfId="3328"/>
    <cellStyle name="Percent [00]" xfId="3329"/>
    <cellStyle name="Percent [1]" xfId="3330"/>
    <cellStyle name="Percent [2]" xfId="3331"/>
    <cellStyle name="Percent 0" xfId="3332"/>
    <cellStyle name="Percent 0%" xfId="3333"/>
    <cellStyle name="Percent 0,00" xfId="3334"/>
    <cellStyle name="Percent 0_0309 XI" xfId="3335"/>
    <cellStyle name="Percent 1 dec" xfId="3336"/>
    <cellStyle name="Percent 1 dec - Input" xfId="3337"/>
    <cellStyle name="Percent 1 dec_Data" xfId="3338"/>
    <cellStyle name="Percent 1d" xfId="3339"/>
    <cellStyle name="Percent Hard" xfId="3340"/>
    <cellStyle name="Percent, 0 dec" xfId="3341"/>
    <cellStyle name="Percent, 1 dec" xfId="3342"/>
    <cellStyle name="Percent, 2 dec" xfId="3343"/>
    <cellStyle name="Percent, bp" xfId="3344"/>
    <cellStyle name="Percent-0.0%" xfId="3345"/>
    <cellStyle name="Percent1" xfId="3346"/>
    <cellStyle name="Percentage" xfId="3347"/>
    <cellStyle name="PercentChange" xfId="3348"/>
    <cellStyle name="Percent-no dec" xfId="3349"/>
    <cellStyle name="phasing" xfId="3350"/>
    <cellStyle name="point variable" xfId="3351"/>
    <cellStyle name="Porcentual_Macro2" xfId="3352"/>
    <cellStyle name="PrePop Currency (0)" xfId="3353"/>
    <cellStyle name="PrePop Currency (2)" xfId="3354"/>
    <cellStyle name="PrePop Units (0)" xfId="3355"/>
    <cellStyle name="PrePop Units (1)" xfId="3356"/>
    <cellStyle name="PrePop Units (2)" xfId="3357"/>
    <cellStyle name="Price" xfId="3358"/>
    <cellStyle name="PriceUn" xfId="3359"/>
    <cellStyle name="Problem Var" xfId="3360"/>
    <cellStyle name="Procent_Chart Value license with wacc" xfId="3361"/>
    <cellStyle name="Profit figure" xfId="3362"/>
    <cellStyle name="Profit_Loss" xfId="3363"/>
    <cellStyle name="Prozent +line" xfId="3364"/>
    <cellStyle name="Prozent 0,0" xfId="3365"/>
    <cellStyle name="Prozent 0,00" xfId="3366"/>
    <cellStyle name="Prozent(+line)" xfId="3367"/>
    <cellStyle name="Prozent_01_delta03_V47_KORR_21.8." xfId="3368"/>
    <cellStyle name="PSChar" xfId="3369"/>
    <cellStyle name="PSDate" xfId="3370"/>
    <cellStyle name="PSDec" xfId="3371"/>
    <cellStyle name="PSHeading" xfId="3372"/>
    <cellStyle name="PSInt" xfId="3373"/>
    <cellStyle name="PSSpacer" xfId="3374"/>
    <cellStyle name="Pub percent" xfId="3375"/>
    <cellStyle name="r" xfId="3376"/>
    <cellStyle name="RatioX" xfId="3377"/>
    <cellStyle name="Rechnungsnummer" xfId="3378"/>
    <cellStyle name="Ref Numbers" xfId="3379"/>
    <cellStyle name="Reference" xfId="3380"/>
    <cellStyle name="Reference (O%)" xfId="3381"/>
    <cellStyle name="Reference [00]" xfId="3382"/>
    <cellStyle name="Reference_0309 XI" xfId="3383"/>
    <cellStyle name="Regular" xfId="3384"/>
    <cellStyle name="Results" xfId="3385"/>
    <cellStyle name="RevList" xfId="3386"/>
    <cellStyle name="Rmess" xfId="3387"/>
    <cellStyle name="Rnumber" xfId="3388"/>
    <cellStyle name="Rnumber 0d" xfId="3389"/>
    <cellStyle name="Rnumber_1907 Fixedline comps31" xfId="3390"/>
    <cellStyle name="Route1" xfId="3391"/>
    <cellStyle name="SAPBEXaggData" xfId="3392"/>
    <cellStyle name="SAPBEXaggDataEmph" xfId="3393"/>
    <cellStyle name="SAPBEXaggItem" xfId="3394"/>
    <cellStyle name="SAPBEXaggItemX" xfId="3395"/>
    <cellStyle name="SAPBEXchaText" xfId="3396"/>
    <cellStyle name="SAPBEXexcBad7" xfId="3397"/>
    <cellStyle name="SAPBEXexcBad8" xfId="3398"/>
    <cellStyle name="SAPBEXexcBad9" xfId="3399"/>
    <cellStyle name="SAPBEXexcCritical4" xfId="3400"/>
    <cellStyle name="SAPBEXexcCritical5" xfId="3401"/>
    <cellStyle name="SAPBEXexcCritical6" xfId="3402"/>
    <cellStyle name="SAPBEXexcGood1" xfId="3403"/>
    <cellStyle name="SAPBEXexcGood2" xfId="3404"/>
    <cellStyle name="SAPBEXexcGood3" xfId="3405"/>
    <cellStyle name="SAPBEXfilterDrill" xfId="3406"/>
    <cellStyle name="SAPBEXfilterItem" xfId="3407"/>
    <cellStyle name="SAPBEXfilterText" xfId="3408"/>
    <cellStyle name="SAPBEXformats" xfId="3409"/>
    <cellStyle name="SAPBEXheaderItem" xfId="3410"/>
    <cellStyle name="SAPBEXheaderText" xfId="3411"/>
    <cellStyle name="SAPBEXHLevel0" xfId="3412"/>
    <cellStyle name="SAPBEXHLevel0X" xfId="3413"/>
    <cellStyle name="SAPBEXHLevel1" xfId="3414"/>
    <cellStyle name="SAPBEXHLevel1X" xfId="3415"/>
    <cellStyle name="SAPBEXHLevel2" xfId="3416"/>
    <cellStyle name="SAPBEXHLevel2X" xfId="3417"/>
    <cellStyle name="SAPBEXHLevel3" xfId="3418"/>
    <cellStyle name="SAPBEXHLevel3X" xfId="3419"/>
    <cellStyle name="SAPBEXresData" xfId="3420"/>
    <cellStyle name="SAPBEXresDataEmph" xfId="3421"/>
    <cellStyle name="SAPBEXresItem" xfId="3422"/>
    <cellStyle name="SAPBEXresItemX" xfId="3423"/>
    <cellStyle name="SAPBEXstdData" xfId="3424"/>
    <cellStyle name="SAPBEXstdDataEmph" xfId="3425"/>
    <cellStyle name="SAPBEXstdItem" xfId="3426"/>
    <cellStyle name="SAPBEXstdItemX" xfId="3427"/>
    <cellStyle name="SAPBEXtitle" xfId="3428"/>
    <cellStyle name="SAPBEXundefined" xfId="3429"/>
    <cellStyle name="ShortForm" xfId="3430"/>
    <cellStyle name="Standard_C1PROEBIDTA" xfId="3431"/>
    <cellStyle name="Style 1" xfId="3432"/>
    <cellStyle name="Style 2" xfId="3433"/>
    <cellStyle name="Style 3" xfId="3434"/>
    <cellStyle name="Style 4" xfId="3435"/>
    <cellStyle name="Style 5" xfId="3436"/>
    <cellStyle name="Style 6" xfId="3437"/>
    <cellStyle name="Sub heading" xfId="3438"/>
    <cellStyle name="TA_Calculated" xfId="3439"/>
    <cellStyle name="Text Indent A" xfId="3440"/>
    <cellStyle name="Text Indent B" xfId="3441"/>
    <cellStyle name="Text Indent C" xfId="3442"/>
    <cellStyle name="Thousand" xfId="3443"/>
    <cellStyle name="Tickmark" xfId="3444"/>
    <cellStyle name="Title" xfId="3445"/>
    <cellStyle name="top border" xfId="3446"/>
    <cellStyle name="Total" xfId="3447"/>
    <cellStyle name="Totals" xfId="3448"/>
    <cellStyle name="VodaBorder" xfId="3449"/>
    <cellStyle name="VodaInput" xfId="3450"/>
    <cellStyle name="VodaInput2" xfId="3451"/>
    <cellStyle name="Währung [0]_C1PROEBIDTA" xfId="3452"/>
    <cellStyle name="Währung_C1PROEBIDTA" xfId="3453"/>
    <cellStyle name="Warning Text" xfId="3454"/>
    <cellStyle name="Βασικό_cosmote us gaap 30.12.2000TEST1" xfId="3455"/>
    <cellStyle name="標準_RM IN DATA Monthly 12 Ver 05.23" xfId="34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%20Copy%20of%20Financial%20Statements%20(31%20Dec%202007)III-st%20draf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dit\31%20Dec%202003\Financial%20Statements%20(Dec%2031%202003)elabor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%202008%20(support.doc)\Final%20FS%20delivered%20to%20Deloitte%202008\Book1....fie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ks"/>
      <sheetName val="adjustments"/>
      <sheetName val="Assets"/>
      <sheetName val="Liabilities"/>
      <sheetName val="Income"/>
      <sheetName val="Expenditures"/>
      <sheetName val="TB"/>
      <sheetName val="Equity"/>
      <sheetName val="Intangible FA"/>
      <sheetName val="Tangible FA"/>
      <sheetName val="Inventories"/>
      <sheetName val="Receivables"/>
      <sheetName val="Other receivables"/>
      <sheetName val="Payables"/>
      <sheetName val="State liabilities"/>
      <sheetName val="Other liabilities"/>
      <sheetName val="Service income"/>
      <sheetName val="Goods income"/>
      <sheetName val="Other income"/>
      <sheetName val="Supplies and services"/>
      <sheetName val="Income tax"/>
    </sheetNames>
    <sheetDataSet>
      <sheetData sheetId="0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10529607415</v>
          </cell>
          <cell r="G3">
            <v>0</v>
          </cell>
          <cell r="H3">
            <v>10529607415</v>
          </cell>
          <cell r="I3">
            <v>0</v>
          </cell>
          <cell r="J3">
            <v>10529607415</v>
          </cell>
          <cell r="K3">
            <v>4445198879</v>
          </cell>
        </row>
        <row r="4">
          <cell r="F4">
            <v>10529607415</v>
          </cell>
          <cell r="G4">
            <v>0</v>
          </cell>
          <cell r="H4">
            <v>10529607415</v>
          </cell>
          <cell r="I4">
            <v>0</v>
          </cell>
          <cell r="J4">
            <v>10529607415</v>
          </cell>
          <cell r="K4">
            <v>4445198879</v>
          </cell>
        </row>
        <row r="6">
          <cell r="F6">
            <v>4669605</v>
          </cell>
          <cell r="G6">
            <v>0</v>
          </cell>
          <cell r="H6">
            <v>4669605</v>
          </cell>
          <cell r="I6">
            <v>0</v>
          </cell>
          <cell r="J6">
            <v>4669605</v>
          </cell>
          <cell r="K6">
            <v>11510375</v>
          </cell>
        </row>
        <row r="7">
          <cell r="F7">
            <v>4669605</v>
          </cell>
          <cell r="G7">
            <v>0</v>
          </cell>
          <cell r="H7">
            <v>4669605</v>
          </cell>
          <cell r="I7">
            <v>0</v>
          </cell>
          <cell r="J7">
            <v>4669605</v>
          </cell>
          <cell r="K7">
            <v>11510375</v>
          </cell>
        </row>
        <row r="9">
          <cell r="F9">
            <v>9340033.72</v>
          </cell>
          <cell r="G9">
            <v>0</v>
          </cell>
          <cell r="H9">
            <v>9340033.72</v>
          </cell>
          <cell r="I9">
            <v>0</v>
          </cell>
          <cell r="J9">
            <v>9340033.72</v>
          </cell>
          <cell r="K9">
            <v>11351050</v>
          </cell>
        </row>
        <row r="10">
          <cell r="F10">
            <v>176789801</v>
          </cell>
          <cell r="G10">
            <v>0</v>
          </cell>
          <cell r="H10">
            <v>176789801</v>
          </cell>
          <cell r="I10">
            <v>0</v>
          </cell>
          <cell r="J10">
            <v>176789801</v>
          </cell>
          <cell r="K10">
            <v>156495083</v>
          </cell>
        </row>
        <row r="11">
          <cell r="F11">
            <v>451833148</v>
          </cell>
          <cell r="G11">
            <v>0</v>
          </cell>
          <cell r="H11">
            <v>451833148</v>
          </cell>
          <cell r="I11">
            <v>0</v>
          </cell>
          <cell r="J11">
            <v>451833148</v>
          </cell>
          <cell r="K11">
            <v>287536586</v>
          </cell>
        </row>
        <row r="12">
          <cell r="F12">
            <v>1694252142</v>
          </cell>
          <cell r="G12">
            <v>-12500</v>
          </cell>
          <cell r="H12">
            <v>1694239642</v>
          </cell>
          <cell r="I12">
            <v>0</v>
          </cell>
          <cell r="J12">
            <v>1694239642</v>
          </cell>
          <cell r="K12">
            <v>936593717</v>
          </cell>
        </row>
        <row r="13">
          <cell r="F13">
            <v>-920331</v>
          </cell>
          <cell r="G13">
            <v>0</v>
          </cell>
          <cell r="H13">
            <v>-920331</v>
          </cell>
          <cell r="I13">
            <v>0</v>
          </cell>
          <cell r="J13">
            <v>-920331</v>
          </cell>
          <cell r="K13">
            <v>0</v>
          </cell>
        </row>
        <row r="14">
          <cell r="F14">
            <v>-14403847</v>
          </cell>
          <cell r="G14">
            <v>0</v>
          </cell>
          <cell r="H14">
            <v>-14403847</v>
          </cell>
          <cell r="I14">
            <v>0</v>
          </cell>
          <cell r="J14">
            <v>-14403847</v>
          </cell>
          <cell r="K14">
            <v>25031900</v>
          </cell>
        </row>
        <row r="15">
          <cell r="F15">
            <v>2307220690</v>
          </cell>
          <cell r="G15">
            <v>0</v>
          </cell>
          <cell r="H15">
            <v>2307220690</v>
          </cell>
          <cell r="I15">
            <v>0</v>
          </cell>
          <cell r="J15">
            <v>2307220690</v>
          </cell>
          <cell r="K15">
            <v>1692638791</v>
          </cell>
        </row>
        <row r="16">
          <cell r="F16">
            <v>82141454</v>
          </cell>
          <cell r="G16">
            <v>0</v>
          </cell>
          <cell r="H16">
            <v>82141454</v>
          </cell>
          <cell r="I16">
            <v>0</v>
          </cell>
          <cell r="J16">
            <v>82141454</v>
          </cell>
          <cell r="K16">
            <v>0</v>
          </cell>
        </row>
        <row r="17">
          <cell r="F17">
            <v>107654012</v>
          </cell>
          <cell r="G17">
            <v>3400655</v>
          </cell>
          <cell r="H17">
            <v>111054667</v>
          </cell>
          <cell r="I17">
            <v>0</v>
          </cell>
          <cell r="J17">
            <v>111054667</v>
          </cell>
          <cell r="K17">
            <v>72210157</v>
          </cell>
        </row>
        <row r="18">
          <cell r="F18">
            <v>2026351</v>
          </cell>
          <cell r="G18">
            <v>0</v>
          </cell>
          <cell r="H18">
            <v>2026351</v>
          </cell>
          <cell r="I18">
            <v>0</v>
          </cell>
          <cell r="J18">
            <v>2026351</v>
          </cell>
          <cell r="K18">
            <v>2032805</v>
          </cell>
        </row>
        <row r="19">
          <cell r="F19">
            <v>9079141</v>
          </cell>
          <cell r="G19">
            <v>0</v>
          </cell>
          <cell r="H19">
            <v>9079141</v>
          </cell>
          <cell r="I19">
            <v>0</v>
          </cell>
          <cell r="J19">
            <v>9079141</v>
          </cell>
          <cell r="K19">
            <v>8015197</v>
          </cell>
        </row>
        <row r="20">
          <cell r="F20">
            <v>4825012594.72</v>
          </cell>
          <cell r="G20">
            <v>3388155</v>
          </cell>
          <cell r="H20">
            <v>4828400749.72</v>
          </cell>
          <cell r="I20">
            <v>0</v>
          </cell>
          <cell r="J20">
            <v>4828400749.72</v>
          </cell>
          <cell r="K20">
            <v>3191905286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2567660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152755227</v>
          </cell>
        </row>
        <row r="24">
          <cell r="F24">
            <v>327056768</v>
          </cell>
          <cell r="G24">
            <v>12500</v>
          </cell>
          <cell r="H24">
            <v>327069268</v>
          </cell>
          <cell r="I24">
            <v>0</v>
          </cell>
          <cell r="J24">
            <v>327069268</v>
          </cell>
          <cell r="K24">
            <v>112707875</v>
          </cell>
        </row>
        <row r="25">
          <cell r="F25">
            <v>327056768</v>
          </cell>
          <cell r="G25">
            <v>12500</v>
          </cell>
          <cell r="H25">
            <v>327069268</v>
          </cell>
          <cell r="I25">
            <v>0</v>
          </cell>
          <cell r="J25">
            <v>327069268</v>
          </cell>
          <cell r="K25">
            <v>268030762</v>
          </cell>
        </row>
        <row r="27">
          <cell r="F27">
            <v>-473449274</v>
          </cell>
          <cell r="G27">
            <v>-89008974</v>
          </cell>
          <cell r="H27">
            <v>-562458248</v>
          </cell>
          <cell r="I27">
            <v>0</v>
          </cell>
          <cell r="J27">
            <v>-562458248</v>
          </cell>
          <cell r="K27">
            <v>-473449274</v>
          </cell>
        </row>
        <row r="28">
          <cell r="F28">
            <v>-473449274</v>
          </cell>
          <cell r="G28">
            <v>-89008974</v>
          </cell>
          <cell r="H28">
            <v>-562458248</v>
          </cell>
          <cell r="I28">
            <v>0</v>
          </cell>
          <cell r="J28">
            <v>-562458248</v>
          </cell>
          <cell r="K28">
            <v>-473449274</v>
          </cell>
        </row>
        <row r="30">
          <cell r="F30">
            <v>3980593</v>
          </cell>
          <cell r="G30">
            <v>0</v>
          </cell>
          <cell r="H30">
            <v>3980593</v>
          </cell>
          <cell r="I30">
            <v>0</v>
          </cell>
          <cell r="J30">
            <v>3980593</v>
          </cell>
          <cell r="K30">
            <v>1796910</v>
          </cell>
        </row>
        <row r="31">
          <cell r="F31">
            <v>64027725</v>
          </cell>
          <cell r="G31">
            <v>0</v>
          </cell>
          <cell r="H31">
            <v>64027725</v>
          </cell>
          <cell r="I31">
            <v>0</v>
          </cell>
          <cell r="J31">
            <v>64027725</v>
          </cell>
          <cell r="K31">
            <v>47311546</v>
          </cell>
        </row>
        <row r="32">
          <cell r="F32">
            <v>3256739</v>
          </cell>
          <cell r="G32">
            <v>0</v>
          </cell>
          <cell r="H32">
            <v>3256739</v>
          </cell>
          <cell r="I32">
            <v>0</v>
          </cell>
          <cell r="J32">
            <v>3256739</v>
          </cell>
          <cell r="K32">
            <v>3355377</v>
          </cell>
        </row>
        <row r="33">
          <cell r="F33">
            <v>14113601</v>
          </cell>
          <cell r="G33">
            <v>0</v>
          </cell>
          <cell r="H33">
            <v>14113601</v>
          </cell>
          <cell r="I33">
            <v>0</v>
          </cell>
          <cell r="J33">
            <v>14113601</v>
          </cell>
          <cell r="K33">
            <v>18983526</v>
          </cell>
        </row>
        <row r="34">
          <cell r="F34">
            <v>8330407</v>
          </cell>
          <cell r="G34">
            <v>0</v>
          </cell>
          <cell r="H34">
            <v>8330407</v>
          </cell>
          <cell r="I34">
            <v>0</v>
          </cell>
          <cell r="J34">
            <v>8330407</v>
          </cell>
          <cell r="K34">
            <v>10351542</v>
          </cell>
        </row>
        <row r="35">
          <cell r="F35">
            <v>5521891</v>
          </cell>
          <cell r="G35">
            <v>0</v>
          </cell>
          <cell r="H35">
            <v>5521891</v>
          </cell>
          <cell r="I35">
            <v>0</v>
          </cell>
          <cell r="J35">
            <v>5521891</v>
          </cell>
          <cell r="K35">
            <v>4641671</v>
          </cell>
        </row>
        <row r="36">
          <cell r="F36">
            <v>2148853</v>
          </cell>
          <cell r="G36">
            <v>0</v>
          </cell>
          <cell r="H36">
            <v>2148853</v>
          </cell>
          <cell r="I36">
            <v>0</v>
          </cell>
          <cell r="J36">
            <v>2148853</v>
          </cell>
          <cell r="K36">
            <v>10911711</v>
          </cell>
        </row>
        <row r="37">
          <cell r="F37">
            <v>9928454</v>
          </cell>
          <cell r="G37">
            <v>304712</v>
          </cell>
          <cell r="H37">
            <v>10233166</v>
          </cell>
          <cell r="I37">
            <v>0</v>
          </cell>
          <cell r="J37">
            <v>10233166</v>
          </cell>
          <cell r="K37">
            <v>0</v>
          </cell>
        </row>
        <row r="38">
          <cell r="F38">
            <v>111308263</v>
          </cell>
          <cell r="G38">
            <v>304712</v>
          </cell>
          <cell r="H38">
            <v>111612975</v>
          </cell>
          <cell r="I38">
            <v>0</v>
          </cell>
          <cell r="J38">
            <v>111612975</v>
          </cell>
          <cell r="K38">
            <v>97352283</v>
          </cell>
        </row>
        <row r="40">
          <cell r="F40">
            <v>660826</v>
          </cell>
          <cell r="G40">
            <v>0</v>
          </cell>
          <cell r="H40">
            <v>660826</v>
          </cell>
          <cell r="I40">
            <v>0</v>
          </cell>
          <cell r="J40">
            <v>660826</v>
          </cell>
          <cell r="K40">
            <v>386606</v>
          </cell>
        </row>
        <row r="41">
          <cell r="F41">
            <v>660826</v>
          </cell>
          <cell r="G41">
            <v>0</v>
          </cell>
          <cell r="H41">
            <v>660826</v>
          </cell>
          <cell r="I41">
            <v>0</v>
          </cell>
          <cell r="J41">
            <v>660826</v>
          </cell>
          <cell r="K41">
            <v>386606</v>
          </cell>
        </row>
        <row r="43">
          <cell r="F43">
            <v>49727776</v>
          </cell>
          <cell r="G43">
            <v>2183719</v>
          </cell>
          <cell r="H43">
            <v>51911495</v>
          </cell>
          <cell r="I43">
            <v>0</v>
          </cell>
          <cell r="J43">
            <v>51911495</v>
          </cell>
          <cell r="K43">
            <v>30257552</v>
          </cell>
        </row>
        <row r="44">
          <cell r="F44">
            <v>49727776</v>
          </cell>
          <cell r="G44">
            <v>2183719</v>
          </cell>
          <cell r="H44">
            <v>51911495</v>
          </cell>
          <cell r="I44">
            <v>0</v>
          </cell>
          <cell r="J44">
            <v>51911495</v>
          </cell>
          <cell r="K44">
            <v>30257552</v>
          </cell>
        </row>
        <row r="46">
          <cell r="F46">
            <v>-34612976</v>
          </cell>
          <cell r="G46">
            <v>0</v>
          </cell>
          <cell r="H46">
            <v>-34612976</v>
          </cell>
          <cell r="I46">
            <v>0</v>
          </cell>
          <cell r="J46">
            <v>-34612976</v>
          </cell>
          <cell r="K46">
            <v>-34612976</v>
          </cell>
        </row>
        <row r="47">
          <cell r="F47">
            <v>-34612976</v>
          </cell>
          <cell r="G47">
            <v>0</v>
          </cell>
          <cell r="H47">
            <v>-34612976</v>
          </cell>
          <cell r="I47">
            <v>0</v>
          </cell>
          <cell r="J47">
            <v>-34612976</v>
          </cell>
          <cell r="K47">
            <v>-34612976</v>
          </cell>
        </row>
        <row r="49">
          <cell r="F49">
            <v>14228795</v>
          </cell>
          <cell r="G49">
            <v>0</v>
          </cell>
          <cell r="H49">
            <v>14228795</v>
          </cell>
          <cell r="I49">
            <v>0</v>
          </cell>
          <cell r="J49">
            <v>14228795</v>
          </cell>
          <cell r="K49">
            <v>150448583</v>
          </cell>
        </row>
        <row r="50">
          <cell r="F50">
            <v>14228795</v>
          </cell>
          <cell r="G50">
            <v>0</v>
          </cell>
          <cell r="H50">
            <v>14228795</v>
          </cell>
          <cell r="I50">
            <v>0</v>
          </cell>
          <cell r="J50">
            <v>14228795</v>
          </cell>
          <cell r="K50">
            <v>150448583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5">
          <cell r="F55">
            <v>26728814224</v>
          </cell>
          <cell r="G55">
            <v>0</v>
          </cell>
          <cell r="H55">
            <v>26728814224</v>
          </cell>
          <cell r="I55">
            <v>0</v>
          </cell>
          <cell r="J55">
            <v>26728814224</v>
          </cell>
          <cell r="K55">
            <v>25468734738</v>
          </cell>
        </row>
        <row r="56">
          <cell r="F56">
            <v>26728814224</v>
          </cell>
          <cell r="G56">
            <v>0</v>
          </cell>
          <cell r="H56">
            <v>26728814224</v>
          </cell>
          <cell r="I56">
            <v>0</v>
          </cell>
          <cell r="J56">
            <v>26728814224</v>
          </cell>
          <cell r="K56">
            <v>25468734738</v>
          </cell>
        </row>
        <row r="58">
          <cell r="F58">
            <v>146187070</v>
          </cell>
          <cell r="G58">
            <v>0</v>
          </cell>
          <cell r="H58">
            <v>146187070</v>
          </cell>
          <cell r="I58">
            <v>0</v>
          </cell>
          <cell r="J58">
            <v>146187070</v>
          </cell>
          <cell r="K58">
            <v>156308844</v>
          </cell>
        </row>
        <row r="59">
          <cell r="F59">
            <v>539020373</v>
          </cell>
          <cell r="G59">
            <v>0</v>
          </cell>
          <cell r="H59">
            <v>539020373</v>
          </cell>
          <cell r="I59">
            <v>0</v>
          </cell>
          <cell r="J59">
            <v>539020373</v>
          </cell>
          <cell r="K59">
            <v>444810615</v>
          </cell>
        </row>
        <row r="60">
          <cell r="F60">
            <v>685207443</v>
          </cell>
          <cell r="G60">
            <v>0</v>
          </cell>
          <cell r="H60">
            <v>685207443</v>
          </cell>
          <cell r="I60">
            <v>0</v>
          </cell>
          <cell r="J60">
            <v>685207443</v>
          </cell>
          <cell r="K60">
            <v>601119459</v>
          </cell>
        </row>
        <row r="62">
          <cell r="F62">
            <v>1868420511</v>
          </cell>
          <cell r="G62">
            <v>438120</v>
          </cell>
          <cell r="H62">
            <v>1868858631</v>
          </cell>
          <cell r="I62">
            <v>0</v>
          </cell>
          <cell r="J62">
            <v>1868858631</v>
          </cell>
          <cell r="K62">
            <v>1093107539</v>
          </cell>
        </row>
        <row r="63">
          <cell r="F63">
            <v>1868420511</v>
          </cell>
          <cell r="G63">
            <v>438120</v>
          </cell>
          <cell r="H63">
            <v>1868858631</v>
          </cell>
          <cell r="I63">
            <v>0</v>
          </cell>
          <cell r="J63">
            <v>1868858631</v>
          </cell>
          <cell r="K63">
            <v>1093107539</v>
          </cell>
        </row>
        <row r="65">
          <cell r="F65">
            <v>-3291494584</v>
          </cell>
          <cell r="G65">
            <v>0</v>
          </cell>
          <cell r="H65">
            <v>-3291494584</v>
          </cell>
          <cell r="I65">
            <v>0</v>
          </cell>
          <cell r="J65">
            <v>-3291494584</v>
          </cell>
          <cell r="K65">
            <v>-9572138128</v>
          </cell>
        </row>
        <row r="66">
          <cell r="F66">
            <v>-3291494584</v>
          </cell>
          <cell r="G66">
            <v>0</v>
          </cell>
          <cell r="H66">
            <v>-3291494584</v>
          </cell>
          <cell r="I66">
            <v>0</v>
          </cell>
          <cell r="J66">
            <v>-3291494584</v>
          </cell>
          <cell r="K66">
            <v>-9572138128</v>
          </cell>
        </row>
        <row r="68">
          <cell r="F68">
            <v>-28995012</v>
          </cell>
          <cell r="G68">
            <v>0</v>
          </cell>
          <cell r="H68">
            <v>-28995012</v>
          </cell>
          <cell r="I68">
            <v>0</v>
          </cell>
          <cell r="J68">
            <v>-28995012</v>
          </cell>
          <cell r="K68">
            <v>0</v>
          </cell>
        </row>
        <row r="69">
          <cell r="F69">
            <v>-63406873</v>
          </cell>
          <cell r="G69">
            <v>0</v>
          </cell>
          <cell r="H69">
            <v>-63406873</v>
          </cell>
          <cell r="I69">
            <v>0</v>
          </cell>
          <cell r="J69">
            <v>-63406873</v>
          </cell>
          <cell r="K69">
            <v>-69537685</v>
          </cell>
        </row>
        <row r="70">
          <cell r="F70">
            <v>-8808824154</v>
          </cell>
          <cell r="G70">
            <v>1949287</v>
          </cell>
          <cell r="H70">
            <v>-8806874867</v>
          </cell>
          <cell r="I70">
            <v>0</v>
          </cell>
          <cell r="J70">
            <v>-8806874867</v>
          </cell>
          <cell r="K70">
            <v>-236701135</v>
          </cell>
        </row>
        <row r="71">
          <cell r="F71">
            <v>-8901226039</v>
          </cell>
          <cell r="G71">
            <v>1949287</v>
          </cell>
          <cell r="H71">
            <v>-8899276752</v>
          </cell>
          <cell r="I71">
            <v>0</v>
          </cell>
          <cell r="J71">
            <v>-8899276752</v>
          </cell>
          <cell r="K71">
            <v>-306238820</v>
          </cell>
        </row>
        <row r="73">
          <cell r="F73">
            <v>-160396907</v>
          </cell>
          <cell r="G73">
            <v>0</v>
          </cell>
          <cell r="H73">
            <v>-160396907</v>
          </cell>
          <cell r="I73">
            <v>0</v>
          </cell>
          <cell r="J73">
            <v>-160396907</v>
          </cell>
          <cell r="K73">
            <v>-163029429</v>
          </cell>
        </row>
        <row r="74">
          <cell r="F74">
            <v>-160396907</v>
          </cell>
          <cell r="G74">
            <v>0</v>
          </cell>
          <cell r="H74">
            <v>-160396907</v>
          </cell>
          <cell r="I74">
            <v>0</v>
          </cell>
          <cell r="J74">
            <v>-160396907</v>
          </cell>
          <cell r="K74">
            <v>-163029429</v>
          </cell>
        </row>
        <row r="76">
          <cell r="F76">
            <v>5519527270.21</v>
          </cell>
          <cell r="G76">
            <v>0</v>
          </cell>
          <cell r="H76">
            <v>5519527270.21</v>
          </cell>
          <cell r="I76">
            <v>0</v>
          </cell>
          <cell r="J76">
            <v>5519527270.21</v>
          </cell>
          <cell r="K76">
            <v>5519527270</v>
          </cell>
        </row>
        <row r="77">
          <cell r="F77">
            <v>5519527270.21</v>
          </cell>
          <cell r="G77">
            <v>0</v>
          </cell>
          <cell r="H77">
            <v>5519527270.21</v>
          </cell>
          <cell r="I77">
            <v>0</v>
          </cell>
          <cell r="J77">
            <v>5519527270.21</v>
          </cell>
          <cell r="K77">
            <v>5519527270</v>
          </cell>
        </row>
        <row r="79">
          <cell r="F79">
            <v>-4089198161</v>
          </cell>
          <cell r="G79">
            <v>0</v>
          </cell>
          <cell r="H79">
            <v>-4089198161</v>
          </cell>
          <cell r="I79">
            <v>0</v>
          </cell>
          <cell r="J79">
            <v>-4089198161</v>
          </cell>
          <cell r="K79">
            <v>-3261269070</v>
          </cell>
        </row>
        <row r="80">
          <cell r="F80">
            <v>-4089198161</v>
          </cell>
          <cell r="G80">
            <v>0</v>
          </cell>
          <cell r="H80">
            <v>-4089198161</v>
          </cell>
          <cell r="I80">
            <v>0</v>
          </cell>
          <cell r="J80">
            <v>-4089198161</v>
          </cell>
          <cell r="K80">
            <v>-3261269070</v>
          </cell>
        </row>
        <row r="82">
          <cell r="F82">
            <v>-17584669</v>
          </cell>
          <cell r="G82">
            <v>-525744</v>
          </cell>
          <cell r="H82">
            <v>-18110413</v>
          </cell>
          <cell r="I82">
            <v>0</v>
          </cell>
          <cell r="J82">
            <v>-18110413</v>
          </cell>
          <cell r="K82">
            <v>-34335623</v>
          </cell>
        </row>
        <row r="83">
          <cell r="F83">
            <v>-253979915</v>
          </cell>
          <cell r="G83">
            <v>0</v>
          </cell>
          <cell r="H83">
            <v>-253979915</v>
          </cell>
          <cell r="I83">
            <v>0</v>
          </cell>
          <cell r="J83">
            <v>-253979915</v>
          </cell>
          <cell r="K83">
            <v>-249047294</v>
          </cell>
        </row>
        <row r="84">
          <cell r="F84">
            <v>-25266700</v>
          </cell>
          <cell r="G84">
            <v>0</v>
          </cell>
          <cell r="H84">
            <v>-25266700</v>
          </cell>
          <cell r="I84">
            <v>0</v>
          </cell>
          <cell r="J84">
            <v>-25266700</v>
          </cell>
          <cell r="K84">
            <v>-59195363</v>
          </cell>
        </row>
        <row r="85">
          <cell r="F85">
            <v>-59298457</v>
          </cell>
          <cell r="G85">
            <v>0</v>
          </cell>
          <cell r="H85">
            <v>-59298457</v>
          </cell>
          <cell r="I85">
            <v>0</v>
          </cell>
          <cell r="J85">
            <v>-59298457</v>
          </cell>
          <cell r="K85">
            <v>-62627768</v>
          </cell>
        </row>
        <row r="86">
          <cell r="F86">
            <v>-48427705</v>
          </cell>
          <cell r="G86">
            <v>0</v>
          </cell>
          <cell r="H86">
            <v>-48427705</v>
          </cell>
          <cell r="I86">
            <v>0</v>
          </cell>
          <cell r="J86">
            <v>-48427705</v>
          </cell>
          <cell r="K86">
            <v>-10597163</v>
          </cell>
        </row>
        <row r="87">
          <cell r="F87">
            <v>-172047013</v>
          </cell>
          <cell r="G87">
            <v>0</v>
          </cell>
          <cell r="H87">
            <v>-172047013</v>
          </cell>
          <cell r="I87">
            <v>0</v>
          </cell>
          <cell r="J87">
            <v>-172047013</v>
          </cell>
          <cell r="K87">
            <v>-248769660</v>
          </cell>
        </row>
        <row r="88">
          <cell r="F88">
            <v>-1091828814</v>
          </cell>
          <cell r="G88">
            <v>-407411</v>
          </cell>
          <cell r="H88">
            <v>-1092236225</v>
          </cell>
          <cell r="I88">
            <v>0</v>
          </cell>
          <cell r="J88">
            <v>-1092236225</v>
          </cell>
          <cell r="K88">
            <v>-571199430</v>
          </cell>
        </row>
        <row r="89">
          <cell r="F89">
            <v>-1668433273</v>
          </cell>
          <cell r="G89">
            <v>-933155</v>
          </cell>
          <cell r="H89">
            <v>-1669366428</v>
          </cell>
          <cell r="I89">
            <v>0</v>
          </cell>
          <cell r="J89">
            <v>-1669366428</v>
          </cell>
          <cell r="K89">
            <v>-1235772301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4">
          <cell r="F94">
            <v>-7354663</v>
          </cell>
          <cell r="G94">
            <v>0</v>
          </cell>
          <cell r="H94">
            <v>-7354663</v>
          </cell>
          <cell r="I94">
            <v>0</v>
          </cell>
          <cell r="J94">
            <v>-7354663</v>
          </cell>
          <cell r="K94">
            <v>-7343040</v>
          </cell>
        </row>
        <row r="95">
          <cell r="F95">
            <v>-7354663</v>
          </cell>
          <cell r="G95">
            <v>0</v>
          </cell>
          <cell r="H95">
            <v>-7354663</v>
          </cell>
          <cell r="I95">
            <v>0</v>
          </cell>
          <cell r="J95">
            <v>-7354663</v>
          </cell>
          <cell r="K95">
            <v>-7343040</v>
          </cell>
        </row>
        <row r="97">
          <cell r="F97">
            <v>-3205435</v>
          </cell>
          <cell r="G97">
            <v>0</v>
          </cell>
          <cell r="H97">
            <v>-3205435</v>
          </cell>
          <cell r="I97">
            <v>0</v>
          </cell>
          <cell r="J97">
            <v>-3205435</v>
          </cell>
          <cell r="K97">
            <v>-3600339</v>
          </cell>
        </row>
        <row r="98">
          <cell r="F98">
            <v>32824971</v>
          </cell>
          <cell r="G98">
            <v>0</v>
          </cell>
          <cell r="H98">
            <v>32824971</v>
          </cell>
          <cell r="I98">
            <v>0</v>
          </cell>
          <cell r="J98">
            <v>32824971</v>
          </cell>
          <cell r="K98">
            <v>-5343303</v>
          </cell>
        </row>
        <row r="99">
          <cell r="F99">
            <v>102900</v>
          </cell>
          <cell r="G99">
            <v>0</v>
          </cell>
          <cell r="H99">
            <v>102900</v>
          </cell>
          <cell r="I99">
            <v>0</v>
          </cell>
          <cell r="J99">
            <v>102900</v>
          </cell>
          <cell r="K99">
            <v>0</v>
          </cell>
        </row>
        <row r="100">
          <cell r="F100">
            <v>-180651352</v>
          </cell>
          <cell r="G100">
            <v>87313</v>
          </cell>
          <cell r="H100">
            <v>-180564039</v>
          </cell>
          <cell r="I100">
            <v>0</v>
          </cell>
          <cell r="J100">
            <v>-180564039</v>
          </cell>
          <cell r="K100">
            <v>-203754258</v>
          </cell>
        </row>
        <row r="101">
          <cell r="F101">
            <v>-187059019</v>
          </cell>
          <cell r="G101">
            <v>0</v>
          </cell>
          <cell r="H101">
            <v>-187059019</v>
          </cell>
          <cell r="I101">
            <v>0</v>
          </cell>
          <cell r="J101">
            <v>-187059019</v>
          </cell>
          <cell r="K101">
            <v>0</v>
          </cell>
        </row>
        <row r="102">
          <cell r="F102">
            <v>-337987935</v>
          </cell>
          <cell r="G102">
            <v>87313</v>
          </cell>
          <cell r="H102">
            <v>-337900622</v>
          </cell>
          <cell r="I102">
            <v>0</v>
          </cell>
          <cell r="J102">
            <v>-337900622</v>
          </cell>
          <cell r="K102">
            <v>-212697900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-313540167</v>
          </cell>
          <cell r="G105">
            <v>0</v>
          </cell>
          <cell r="H105">
            <v>-313540167</v>
          </cell>
          <cell r="I105">
            <v>0</v>
          </cell>
          <cell r="J105">
            <v>-313540167</v>
          </cell>
          <cell r="K105">
            <v>-249473961</v>
          </cell>
        </row>
        <row r="106">
          <cell r="F106">
            <v>49669854</v>
          </cell>
          <cell r="G106">
            <v>0</v>
          </cell>
          <cell r="H106">
            <v>49669854</v>
          </cell>
          <cell r="I106">
            <v>0</v>
          </cell>
          <cell r="J106">
            <v>49669854</v>
          </cell>
          <cell r="K106">
            <v>-3486051</v>
          </cell>
        </row>
        <row r="107">
          <cell r="F107">
            <v>-263870313</v>
          </cell>
          <cell r="G107">
            <v>0</v>
          </cell>
          <cell r="H107">
            <v>-263870313</v>
          </cell>
          <cell r="I107">
            <v>0</v>
          </cell>
          <cell r="J107">
            <v>-263870313</v>
          </cell>
          <cell r="K107">
            <v>-252960012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-2261342792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-2261342792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8">
          <cell r="F118">
            <v>-4061242</v>
          </cell>
          <cell r="G118">
            <v>0</v>
          </cell>
          <cell r="H118">
            <v>-4061242</v>
          </cell>
          <cell r="I118">
            <v>0</v>
          </cell>
          <cell r="J118">
            <v>-4061242</v>
          </cell>
          <cell r="K118">
            <v>-72144959</v>
          </cell>
        </row>
        <row r="119">
          <cell r="F119">
            <v>-4061242</v>
          </cell>
          <cell r="G119">
            <v>0</v>
          </cell>
          <cell r="H119">
            <v>-4061242</v>
          </cell>
          <cell r="I119">
            <v>0</v>
          </cell>
          <cell r="J119">
            <v>-4061242</v>
          </cell>
          <cell r="K119">
            <v>-72144959</v>
          </cell>
        </row>
        <row r="121">
          <cell r="F121">
            <v>-5689874341</v>
          </cell>
          <cell r="G121">
            <v>0</v>
          </cell>
          <cell r="H121">
            <v>-5689874341</v>
          </cell>
          <cell r="I121">
            <v>0</v>
          </cell>
          <cell r="J121">
            <v>-5689874341</v>
          </cell>
          <cell r="K121">
            <v>-5689874341</v>
          </cell>
        </row>
        <row r="122">
          <cell r="F122">
            <v>-5689874341</v>
          </cell>
          <cell r="G122">
            <v>0</v>
          </cell>
          <cell r="H122">
            <v>-5689874341</v>
          </cell>
          <cell r="I122">
            <v>0</v>
          </cell>
          <cell r="J122">
            <v>-5689874341</v>
          </cell>
          <cell r="K122">
            <v>-5689874341</v>
          </cell>
        </row>
        <row r="124">
          <cell r="F124">
            <v>-568987434</v>
          </cell>
          <cell r="G124">
            <v>0</v>
          </cell>
          <cell r="H124">
            <v>-568987434</v>
          </cell>
          <cell r="I124">
            <v>0</v>
          </cell>
          <cell r="J124">
            <v>-568987434</v>
          </cell>
          <cell r="K124">
            <v>-526678795</v>
          </cell>
        </row>
        <row r="125">
          <cell r="F125">
            <v>-568987434</v>
          </cell>
          <cell r="G125">
            <v>0</v>
          </cell>
          <cell r="H125">
            <v>-568987434</v>
          </cell>
          <cell r="I125">
            <v>0</v>
          </cell>
          <cell r="J125">
            <v>-568987434</v>
          </cell>
          <cell r="K125">
            <v>-526678795</v>
          </cell>
        </row>
        <row r="127">
          <cell r="F127">
            <v>-16765718857</v>
          </cell>
          <cell r="G127">
            <v>0</v>
          </cell>
          <cell r="H127">
            <v>-16765718857</v>
          </cell>
          <cell r="I127">
            <v>0</v>
          </cell>
          <cell r="J127">
            <v>-16765718857</v>
          </cell>
          <cell r="K127">
            <v>-10006897095</v>
          </cell>
        </row>
        <row r="128">
          <cell r="F128">
            <v>-16765718857</v>
          </cell>
          <cell r="G128">
            <v>0</v>
          </cell>
          <cell r="H128">
            <v>-16765718857</v>
          </cell>
          <cell r="I128">
            <v>0</v>
          </cell>
          <cell r="J128">
            <v>-16765718857</v>
          </cell>
          <cell r="K128">
            <v>-10006897095</v>
          </cell>
        </row>
        <row r="130">
          <cell r="F130">
            <v>-1147135456</v>
          </cell>
          <cell r="G130">
            <v>0</v>
          </cell>
          <cell r="H130">
            <v>-1147135456</v>
          </cell>
          <cell r="I130">
            <v>0</v>
          </cell>
          <cell r="J130">
            <v>-1147135456</v>
          </cell>
          <cell r="K130">
            <v>-827252742</v>
          </cell>
        </row>
        <row r="131">
          <cell r="F131">
            <v>-1268706979</v>
          </cell>
          <cell r="G131">
            <v>0</v>
          </cell>
          <cell r="H131">
            <v>-1268706979</v>
          </cell>
          <cell r="I131">
            <v>0</v>
          </cell>
          <cell r="J131">
            <v>-1268706979</v>
          </cell>
          <cell r="K131">
            <v>-707359341</v>
          </cell>
        </row>
        <row r="132">
          <cell r="F132">
            <v>-69581205</v>
          </cell>
          <cell r="G132">
            <v>0</v>
          </cell>
          <cell r="H132">
            <v>-69581205</v>
          </cell>
          <cell r="I132">
            <v>0</v>
          </cell>
          <cell r="J132">
            <v>-69581205</v>
          </cell>
          <cell r="K132">
            <v>-16386625</v>
          </cell>
        </row>
        <row r="133">
          <cell r="F133">
            <v>-225721866</v>
          </cell>
          <cell r="G133">
            <v>0</v>
          </cell>
          <cell r="H133">
            <v>-225721866</v>
          </cell>
          <cell r="I133">
            <v>0</v>
          </cell>
          <cell r="J133">
            <v>-225721866</v>
          </cell>
          <cell r="K133">
            <v>0</v>
          </cell>
        </row>
        <row r="134">
          <cell r="F134">
            <v>-3068027</v>
          </cell>
          <cell r="G134">
            <v>0</v>
          </cell>
          <cell r="H134">
            <v>-3068027</v>
          </cell>
          <cell r="I134">
            <v>0</v>
          </cell>
          <cell r="J134">
            <v>-3068027</v>
          </cell>
          <cell r="K134">
            <v>0</v>
          </cell>
        </row>
        <row r="135">
          <cell r="F135">
            <v>-31369795</v>
          </cell>
          <cell r="G135">
            <v>0</v>
          </cell>
          <cell r="H135">
            <v>-31369795</v>
          </cell>
          <cell r="I135">
            <v>0</v>
          </cell>
          <cell r="J135">
            <v>-31369795</v>
          </cell>
          <cell r="K135">
            <v>0</v>
          </cell>
        </row>
        <row r="136">
          <cell r="F136">
            <v>-653799</v>
          </cell>
          <cell r="G136">
            <v>0</v>
          </cell>
          <cell r="H136">
            <v>-653799</v>
          </cell>
          <cell r="I136">
            <v>0</v>
          </cell>
          <cell r="J136">
            <v>-653799</v>
          </cell>
          <cell r="K136">
            <v>0</v>
          </cell>
        </row>
        <row r="137">
          <cell r="F137">
            <v>-4956453072</v>
          </cell>
          <cell r="G137">
            <v>0</v>
          </cell>
          <cell r="H137">
            <v>-4956453072</v>
          </cell>
          <cell r="I137">
            <v>0</v>
          </cell>
          <cell r="J137">
            <v>-4956453072</v>
          </cell>
          <cell r="K137">
            <v>-4272416563</v>
          </cell>
        </row>
        <row r="138">
          <cell r="F138">
            <v>-702824498</v>
          </cell>
          <cell r="G138">
            <v>0</v>
          </cell>
          <cell r="H138">
            <v>-702824498</v>
          </cell>
          <cell r="I138">
            <v>0</v>
          </cell>
          <cell r="J138">
            <v>-702824498</v>
          </cell>
          <cell r="K138">
            <v>-527406087</v>
          </cell>
        </row>
        <row r="139">
          <cell r="F139">
            <v>-1923341195</v>
          </cell>
          <cell r="G139">
            <v>0</v>
          </cell>
          <cell r="H139">
            <v>-1923341195</v>
          </cell>
          <cell r="I139">
            <v>0</v>
          </cell>
          <cell r="J139">
            <v>-1923341195</v>
          </cell>
          <cell r="K139">
            <v>-1922430535</v>
          </cell>
        </row>
        <row r="140">
          <cell r="F140">
            <v>-1580037022</v>
          </cell>
          <cell r="G140">
            <v>0</v>
          </cell>
          <cell r="H140">
            <v>-1580037022</v>
          </cell>
          <cell r="I140">
            <v>0</v>
          </cell>
          <cell r="J140">
            <v>-1580037022</v>
          </cell>
          <cell r="K140">
            <v>-1944672320</v>
          </cell>
        </row>
        <row r="141">
          <cell r="F141">
            <v>-58823164</v>
          </cell>
          <cell r="G141">
            <v>0</v>
          </cell>
          <cell r="H141">
            <v>-58823164</v>
          </cell>
          <cell r="I141">
            <v>0</v>
          </cell>
          <cell r="J141">
            <v>-58823164</v>
          </cell>
          <cell r="K141">
            <v>-54191472</v>
          </cell>
        </row>
        <row r="142">
          <cell r="F142">
            <v>-78472677</v>
          </cell>
          <cell r="G142">
            <v>0</v>
          </cell>
          <cell r="H142">
            <v>-78472677</v>
          </cell>
          <cell r="I142">
            <v>0</v>
          </cell>
          <cell r="J142">
            <v>-78472677</v>
          </cell>
          <cell r="K142">
            <v>-67991576</v>
          </cell>
        </row>
        <row r="143">
          <cell r="F143">
            <v>-280658146</v>
          </cell>
          <cell r="G143">
            <v>0</v>
          </cell>
          <cell r="H143">
            <v>-280658146</v>
          </cell>
          <cell r="I143">
            <v>0</v>
          </cell>
          <cell r="J143">
            <v>-280658146</v>
          </cell>
          <cell r="K143">
            <v>-195359594</v>
          </cell>
        </row>
        <row r="144">
          <cell r="F144">
            <v>-12326846901</v>
          </cell>
          <cell r="G144">
            <v>0</v>
          </cell>
          <cell r="H144">
            <v>-12326846901</v>
          </cell>
          <cell r="I144">
            <v>0</v>
          </cell>
          <cell r="J144">
            <v>-12326846901</v>
          </cell>
          <cell r="K144">
            <v>-10535466855</v>
          </cell>
        </row>
        <row r="146">
          <cell r="F146">
            <v>-9926667</v>
          </cell>
          <cell r="G146">
            <v>0</v>
          </cell>
          <cell r="H146">
            <v>-9926667</v>
          </cell>
          <cell r="I146">
            <v>0</v>
          </cell>
          <cell r="J146">
            <v>-9926667</v>
          </cell>
          <cell r="K146">
            <v>-3200000</v>
          </cell>
        </row>
        <row r="147">
          <cell r="F147">
            <v>-40272050</v>
          </cell>
          <cell r="G147">
            <v>0</v>
          </cell>
          <cell r="H147">
            <v>-40272050</v>
          </cell>
          <cell r="I147">
            <v>0</v>
          </cell>
          <cell r="J147">
            <v>-40272050</v>
          </cell>
          <cell r="K147">
            <v>0</v>
          </cell>
        </row>
        <row r="148">
          <cell r="F148">
            <v>-300176010</v>
          </cell>
          <cell r="G148">
            <v>0</v>
          </cell>
          <cell r="H148">
            <v>-300176010</v>
          </cell>
          <cell r="I148">
            <v>0</v>
          </cell>
          <cell r="J148">
            <v>-300176010</v>
          </cell>
          <cell r="K148">
            <v>-306181625</v>
          </cell>
        </row>
        <row r="149">
          <cell r="F149">
            <v>-54750</v>
          </cell>
          <cell r="G149">
            <v>0</v>
          </cell>
          <cell r="H149">
            <v>-54750</v>
          </cell>
          <cell r="I149">
            <v>0</v>
          </cell>
          <cell r="J149">
            <v>-54750</v>
          </cell>
          <cell r="K149">
            <v>-365667</v>
          </cell>
        </row>
        <row r="150">
          <cell r="F150">
            <v>-10183921750</v>
          </cell>
          <cell r="G150">
            <v>-42000</v>
          </cell>
          <cell r="H150">
            <v>-10183963750</v>
          </cell>
          <cell r="I150">
            <v>0</v>
          </cell>
          <cell r="J150">
            <v>-10183963750</v>
          </cell>
          <cell r="K150">
            <v>-10276356084</v>
          </cell>
        </row>
        <row r="151">
          <cell r="F151">
            <v>-13040673</v>
          </cell>
          <cell r="G151">
            <v>0</v>
          </cell>
          <cell r="H151">
            <v>-13040673</v>
          </cell>
          <cell r="I151">
            <v>0</v>
          </cell>
          <cell r="J151">
            <v>-13040673</v>
          </cell>
          <cell r="K151">
            <v>-5076416</v>
          </cell>
        </row>
        <row r="152">
          <cell r="F152">
            <v>-10547391900</v>
          </cell>
          <cell r="G152">
            <v>-42000</v>
          </cell>
          <cell r="H152">
            <v>-10547433900</v>
          </cell>
          <cell r="I152">
            <v>0</v>
          </cell>
          <cell r="J152">
            <v>-10547433900</v>
          </cell>
          <cell r="K152">
            <v>-10591179792</v>
          </cell>
        </row>
        <row r="154">
          <cell r="F154">
            <v>-7744250</v>
          </cell>
          <cell r="G154">
            <v>0</v>
          </cell>
          <cell r="H154">
            <v>-7744250</v>
          </cell>
          <cell r="I154">
            <v>0</v>
          </cell>
          <cell r="J154">
            <v>-7744250</v>
          </cell>
          <cell r="K154">
            <v>-11587333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-147285094</v>
          </cell>
          <cell r="G156">
            <v>0</v>
          </cell>
          <cell r="H156">
            <v>-147285094</v>
          </cell>
          <cell r="I156">
            <v>0</v>
          </cell>
          <cell r="J156">
            <v>-147285094</v>
          </cell>
          <cell r="K156">
            <v>-127448266</v>
          </cell>
        </row>
        <row r="157">
          <cell r="F157">
            <v>-155029344</v>
          </cell>
          <cell r="G157">
            <v>0</v>
          </cell>
          <cell r="H157">
            <v>-155029344</v>
          </cell>
          <cell r="I157">
            <v>0</v>
          </cell>
          <cell r="J157">
            <v>-155029344</v>
          </cell>
          <cell r="K157">
            <v>-139035599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2">
          <cell r="F162">
            <v>-6839428</v>
          </cell>
          <cell r="G162">
            <v>0</v>
          </cell>
          <cell r="H162">
            <v>-6839428</v>
          </cell>
          <cell r="I162">
            <v>0</v>
          </cell>
          <cell r="J162">
            <v>-6839428</v>
          </cell>
          <cell r="K162">
            <v>-3363655</v>
          </cell>
        </row>
        <row r="163">
          <cell r="F163">
            <v>-6839428</v>
          </cell>
          <cell r="G163">
            <v>0</v>
          </cell>
          <cell r="H163">
            <v>-6839428</v>
          </cell>
          <cell r="I163">
            <v>0</v>
          </cell>
          <cell r="J163">
            <v>-6839428</v>
          </cell>
          <cell r="K163">
            <v>-3363655</v>
          </cell>
        </row>
        <row r="165">
          <cell r="F165">
            <v>-101496900</v>
          </cell>
          <cell r="G165">
            <v>0</v>
          </cell>
          <cell r="H165">
            <v>-101496900</v>
          </cell>
          <cell r="I165">
            <v>0</v>
          </cell>
          <cell r="J165">
            <v>-101496900</v>
          </cell>
          <cell r="K165">
            <v>-214826329</v>
          </cell>
        </row>
        <row r="166">
          <cell r="F166">
            <v>-101496900</v>
          </cell>
          <cell r="G166">
            <v>0</v>
          </cell>
          <cell r="H166">
            <v>-101496900</v>
          </cell>
          <cell r="I166">
            <v>0</v>
          </cell>
          <cell r="J166">
            <v>-101496900</v>
          </cell>
          <cell r="K166">
            <v>-214826329</v>
          </cell>
        </row>
        <row r="168">
          <cell r="F168">
            <v>50143574</v>
          </cell>
          <cell r="G168">
            <v>40444</v>
          </cell>
          <cell r="H168">
            <v>50184018</v>
          </cell>
          <cell r="I168">
            <v>0</v>
          </cell>
          <cell r="J168">
            <v>50184018</v>
          </cell>
          <cell r="K168">
            <v>47477316</v>
          </cell>
        </row>
        <row r="169">
          <cell r="F169">
            <v>-22328110</v>
          </cell>
          <cell r="G169">
            <v>-304712</v>
          </cell>
          <cell r="H169">
            <v>-22632822</v>
          </cell>
          <cell r="I169">
            <v>0</v>
          </cell>
          <cell r="J169">
            <v>-22632822</v>
          </cell>
          <cell r="K169">
            <v>-4934894</v>
          </cell>
        </row>
        <row r="170">
          <cell r="F170">
            <v>27815464</v>
          </cell>
          <cell r="G170">
            <v>-264268</v>
          </cell>
          <cell r="H170">
            <v>27551196</v>
          </cell>
          <cell r="I170">
            <v>0</v>
          </cell>
          <cell r="J170">
            <v>27551196</v>
          </cell>
          <cell r="K170">
            <v>42542422</v>
          </cell>
        </row>
        <row r="172">
          <cell r="F172">
            <v>482606348</v>
          </cell>
          <cell r="G172">
            <v>662813</v>
          </cell>
          <cell r="H172">
            <v>483269161</v>
          </cell>
          <cell r="I172">
            <v>0</v>
          </cell>
          <cell r="J172">
            <v>483269161</v>
          </cell>
          <cell r="K172">
            <v>399181671</v>
          </cell>
        </row>
        <row r="173">
          <cell r="F173">
            <v>-19309575</v>
          </cell>
          <cell r="G173">
            <v>-358101</v>
          </cell>
          <cell r="H173">
            <v>-19667676</v>
          </cell>
          <cell r="I173">
            <v>0</v>
          </cell>
          <cell r="J173">
            <v>-19667676</v>
          </cell>
          <cell r="K173">
            <v>-13911118</v>
          </cell>
        </row>
        <row r="174">
          <cell r="F174">
            <v>463296773</v>
          </cell>
          <cell r="G174">
            <v>304712</v>
          </cell>
          <cell r="H174">
            <v>463601485</v>
          </cell>
          <cell r="I174">
            <v>0</v>
          </cell>
          <cell r="J174">
            <v>463601485</v>
          </cell>
          <cell r="K174">
            <v>385270553</v>
          </cell>
        </row>
        <row r="176">
          <cell r="F176">
            <v>7211169</v>
          </cell>
          <cell r="G176">
            <v>0</v>
          </cell>
          <cell r="H176">
            <v>7211169</v>
          </cell>
          <cell r="I176">
            <v>0</v>
          </cell>
          <cell r="J176">
            <v>7211169</v>
          </cell>
          <cell r="K176">
            <v>0</v>
          </cell>
        </row>
        <row r="177">
          <cell r="F177">
            <v>239494584</v>
          </cell>
          <cell r="G177">
            <v>0</v>
          </cell>
          <cell r="H177">
            <v>239494584</v>
          </cell>
          <cell r="I177">
            <v>0</v>
          </cell>
          <cell r="J177">
            <v>239494584</v>
          </cell>
          <cell r="K177">
            <v>273629152</v>
          </cell>
        </row>
        <row r="178">
          <cell r="F178">
            <v>293934375</v>
          </cell>
          <cell r="G178">
            <v>0</v>
          </cell>
          <cell r="H178">
            <v>293934375</v>
          </cell>
          <cell r="I178">
            <v>0</v>
          </cell>
          <cell r="J178">
            <v>293934375</v>
          </cell>
          <cell r="K178">
            <v>288095019</v>
          </cell>
        </row>
        <row r="179">
          <cell r="F179">
            <v>82667304</v>
          </cell>
          <cell r="G179">
            <v>0</v>
          </cell>
          <cell r="H179">
            <v>82667304</v>
          </cell>
          <cell r="I179">
            <v>0</v>
          </cell>
          <cell r="J179">
            <v>82667304</v>
          </cell>
          <cell r="K179">
            <v>54870544</v>
          </cell>
        </row>
        <row r="180">
          <cell r="F180">
            <v>2266157360</v>
          </cell>
          <cell r="G180">
            <v>-3225460</v>
          </cell>
          <cell r="H180">
            <v>2262931900</v>
          </cell>
          <cell r="I180">
            <v>0</v>
          </cell>
          <cell r="J180">
            <v>2262931900</v>
          </cell>
          <cell r="K180">
            <v>1638265535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346951295</v>
          </cell>
        </row>
        <row r="182">
          <cell r="F182">
            <v>511943430</v>
          </cell>
          <cell r="G182">
            <v>0</v>
          </cell>
          <cell r="H182">
            <v>511943430</v>
          </cell>
          <cell r="I182">
            <v>0</v>
          </cell>
          <cell r="J182">
            <v>511943430</v>
          </cell>
          <cell r="K182">
            <v>519865212</v>
          </cell>
        </row>
        <row r="183">
          <cell r="F183">
            <v>1901072110</v>
          </cell>
          <cell r="G183">
            <v>0</v>
          </cell>
          <cell r="H183">
            <v>1901072110</v>
          </cell>
          <cell r="I183">
            <v>0</v>
          </cell>
          <cell r="J183">
            <v>1901072110</v>
          </cell>
          <cell r="K183">
            <v>2299770965</v>
          </cell>
        </row>
        <row r="184">
          <cell r="F184">
            <v>1299777347</v>
          </cell>
          <cell r="G184">
            <v>0</v>
          </cell>
          <cell r="H184">
            <v>1299777347</v>
          </cell>
          <cell r="I184">
            <v>0</v>
          </cell>
          <cell r="J184">
            <v>1299777347</v>
          </cell>
          <cell r="K184">
            <v>1187048683</v>
          </cell>
        </row>
        <row r="185">
          <cell r="F185">
            <v>284058324</v>
          </cell>
          <cell r="G185">
            <v>-175195</v>
          </cell>
          <cell r="H185">
            <v>283883129</v>
          </cell>
          <cell r="I185">
            <v>0</v>
          </cell>
          <cell r="J185">
            <v>283883129</v>
          </cell>
          <cell r="K185">
            <v>272246638</v>
          </cell>
        </row>
        <row r="186">
          <cell r="F186">
            <v>-189684</v>
          </cell>
          <cell r="G186">
            <v>0</v>
          </cell>
          <cell r="H186">
            <v>-189684</v>
          </cell>
          <cell r="I186">
            <v>0</v>
          </cell>
          <cell r="J186">
            <v>-189684</v>
          </cell>
          <cell r="K186">
            <v>23565583</v>
          </cell>
        </row>
        <row r="187">
          <cell r="F187">
            <v>804409375</v>
          </cell>
          <cell r="G187">
            <v>-2129553</v>
          </cell>
          <cell r="H187">
            <v>802279822</v>
          </cell>
          <cell r="I187">
            <v>0</v>
          </cell>
          <cell r="J187">
            <v>802279822</v>
          </cell>
          <cell r="K187">
            <v>1118270765</v>
          </cell>
        </row>
        <row r="188">
          <cell r="F188">
            <v>7690535694</v>
          </cell>
          <cell r="G188">
            <v>-5530208</v>
          </cell>
          <cell r="H188">
            <v>7685005486</v>
          </cell>
          <cell r="I188">
            <v>0</v>
          </cell>
          <cell r="J188">
            <v>7685005486</v>
          </cell>
          <cell r="K188">
            <v>8022579391</v>
          </cell>
        </row>
        <row r="190">
          <cell r="F190">
            <v>514434101</v>
          </cell>
          <cell r="G190">
            <v>0</v>
          </cell>
          <cell r="H190">
            <v>514434101</v>
          </cell>
          <cell r="I190">
            <v>0</v>
          </cell>
          <cell r="J190">
            <v>514434101</v>
          </cell>
          <cell r="K190">
            <v>442743847</v>
          </cell>
        </row>
        <row r="191">
          <cell r="F191">
            <v>53728077</v>
          </cell>
          <cell r="G191">
            <v>0</v>
          </cell>
          <cell r="H191">
            <v>53728077</v>
          </cell>
          <cell r="I191">
            <v>0</v>
          </cell>
          <cell r="J191">
            <v>53728077</v>
          </cell>
          <cell r="K191">
            <v>60922884</v>
          </cell>
        </row>
        <row r="192">
          <cell r="F192">
            <v>568162178</v>
          </cell>
          <cell r="G192">
            <v>0</v>
          </cell>
          <cell r="H192">
            <v>568162178</v>
          </cell>
          <cell r="I192">
            <v>0</v>
          </cell>
          <cell r="J192">
            <v>568162178</v>
          </cell>
          <cell r="K192">
            <v>503666731</v>
          </cell>
        </row>
        <row r="194">
          <cell r="F194">
            <v>37682731</v>
          </cell>
          <cell r="G194">
            <v>0</v>
          </cell>
          <cell r="H194">
            <v>37682731</v>
          </cell>
          <cell r="I194">
            <v>0</v>
          </cell>
          <cell r="J194">
            <v>37682731</v>
          </cell>
          <cell r="K194">
            <v>53630324</v>
          </cell>
        </row>
        <row r="195">
          <cell r="F195">
            <v>37682731</v>
          </cell>
          <cell r="G195">
            <v>0</v>
          </cell>
          <cell r="H195">
            <v>37682731</v>
          </cell>
          <cell r="I195">
            <v>0</v>
          </cell>
          <cell r="J195">
            <v>37682731</v>
          </cell>
          <cell r="K195">
            <v>53630324</v>
          </cell>
        </row>
        <row r="197">
          <cell r="F197">
            <v>327478088</v>
          </cell>
          <cell r="G197">
            <v>50400</v>
          </cell>
          <cell r="H197">
            <v>327528488</v>
          </cell>
          <cell r="I197">
            <v>0</v>
          </cell>
          <cell r="J197">
            <v>327528488</v>
          </cell>
          <cell r="K197">
            <v>176313321</v>
          </cell>
        </row>
        <row r="198">
          <cell r="F198">
            <v>327478088</v>
          </cell>
          <cell r="G198">
            <v>50400</v>
          </cell>
          <cell r="H198">
            <v>327528488</v>
          </cell>
          <cell r="I198">
            <v>0</v>
          </cell>
          <cell r="J198">
            <v>327528488</v>
          </cell>
          <cell r="K198">
            <v>176313321</v>
          </cell>
        </row>
        <row r="200">
          <cell r="F200">
            <v>827929091</v>
          </cell>
          <cell r="G200">
            <v>0</v>
          </cell>
          <cell r="H200">
            <v>827929091</v>
          </cell>
          <cell r="I200">
            <v>0</v>
          </cell>
          <cell r="J200">
            <v>827929091</v>
          </cell>
          <cell r="K200">
            <v>827929091</v>
          </cell>
        </row>
        <row r="201">
          <cell r="F201">
            <v>827929091</v>
          </cell>
          <cell r="G201">
            <v>0</v>
          </cell>
          <cell r="H201">
            <v>827929091</v>
          </cell>
          <cell r="I201">
            <v>0</v>
          </cell>
          <cell r="J201">
            <v>827929091</v>
          </cell>
          <cell r="K201">
            <v>827929091</v>
          </cell>
        </row>
        <row r="203">
          <cell r="F203">
            <v>2246385712</v>
          </cell>
          <cell r="G203">
            <v>0</v>
          </cell>
          <cell r="H203">
            <v>2246385712</v>
          </cell>
          <cell r="I203">
            <v>0</v>
          </cell>
          <cell r="J203">
            <v>2246385712</v>
          </cell>
          <cell r="K203">
            <v>2247528287</v>
          </cell>
        </row>
        <row r="204">
          <cell r="F204">
            <v>17712602</v>
          </cell>
          <cell r="G204">
            <v>0</v>
          </cell>
          <cell r="H204">
            <v>17712602</v>
          </cell>
          <cell r="I204">
            <v>0</v>
          </cell>
          <cell r="J204">
            <v>17712602</v>
          </cell>
          <cell r="K204">
            <v>14509985</v>
          </cell>
        </row>
        <row r="205">
          <cell r="F205">
            <v>2264098314</v>
          </cell>
          <cell r="G205">
            <v>0</v>
          </cell>
          <cell r="H205">
            <v>2264098314</v>
          </cell>
          <cell r="I205">
            <v>0</v>
          </cell>
          <cell r="J205">
            <v>2264098314</v>
          </cell>
          <cell r="K205">
            <v>2262038272</v>
          </cell>
        </row>
        <row r="207">
          <cell r="F207">
            <v>13783600</v>
          </cell>
          <cell r="G207">
            <v>0</v>
          </cell>
          <cell r="H207">
            <v>13783600</v>
          </cell>
          <cell r="I207">
            <v>0</v>
          </cell>
          <cell r="J207">
            <v>13783600</v>
          </cell>
          <cell r="K207">
            <v>0</v>
          </cell>
        </row>
        <row r="208">
          <cell r="F208">
            <v>65789545</v>
          </cell>
          <cell r="G208">
            <v>-1949287</v>
          </cell>
          <cell r="H208">
            <v>63840258</v>
          </cell>
          <cell r="I208">
            <v>0</v>
          </cell>
          <cell r="J208">
            <v>63840258</v>
          </cell>
          <cell r="K208">
            <v>63406873</v>
          </cell>
        </row>
        <row r="209">
          <cell r="F209">
            <v>79573145</v>
          </cell>
          <cell r="G209">
            <v>-1949287</v>
          </cell>
          <cell r="H209">
            <v>77623858</v>
          </cell>
          <cell r="I209">
            <v>0</v>
          </cell>
          <cell r="J209">
            <v>77623858</v>
          </cell>
          <cell r="K209">
            <v>63406873</v>
          </cell>
        </row>
        <row r="211">
          <cell r="F211">
            <v>92756769</v>
          </cell>
          <cell r="G211">
            <v>0</v>
          </cell>
          <cell r="H211">
            <v>92756769</v>
          </cell>
          <cell r="I211">
            <v>0</v>
          </cell>
          <cell r="J211">
            <v>92756769</v>
          </cell>
          <cell r="K211">
            <v>7074795</v>
          </cell>
        </row>
        <row r="212">
          <cell r="F212">
            <v>92756769</v>
          </cell>
          <cell r="G212">
            <v>0</v>
          </cell>
          <cell r="H212">
            <v>92756769</v>
          </cell>
          <cell r="I212">
            <v>0</v>
          </cell>
          <cell r="J212">
            <v>92756769</v>
          </cell>
          <cell r="K212">
            <v>7074795</v>
          </cell>
        </row>
        <row r="214">
          <cell r="F214">
            <v>14886699</v>
          </cell>
          <cell r="G214">
            <v>89008974</v>
          </cell>
          <cell r="H214">
            <v>103895673</v>
          </cell>
          <cell r="I214">
            <v>0</v>
          </cell>
          <cell r="J214">
            <v>103895673</v>
          </cell>
          <cell r="K214">
            <v>111030126</v>
          </cell>
        </row>
        <row r="215">
          <cell r="F215">
            <v>14886699</v>
          </cell>
          <cell r="G215">
            <v>89008974</v>
          </cell>
          <cell r="H215">
            <v>103895673</v>
          </cell>
          <cell r="I215">
            <v>0</v>
          </cell>
          <cell r="J215">
            <v>103895673</v>
          </cell>
          <cell r="K215">
            <v>111030126</v>
          </cell>
        </row>
        <row r="217">
          <cell r="F217">
            <v>117727642</v>
          </cell>
          <cell r="G217">
            <v>0</v>
          </cell>
          <cell r="H217">
            <v>117727642</v>
          </cell>
          <cell r="I217">
            <v>0</v>
          </cell>
          <cell r="J217">
            <v>117727642</v>
          </cell>
          <cell r="K217">
            <v>377904627</v>
          </cell>
        </row>
        <row r="218">
          <cell r="F218">
            <v>117727642</v>
          </cell>
          <cell r="G218">
            <v>0</v>
          </cell>
          <cell r="H218">
            <v>117727642</v>
          </cell>
          <cell r="I218">
            <v>0</v>
          </cell>
          <cell r="J218">
            <v>117727642</v>
          </cell>
          <cell r="K218">
            <v>377904627</v>
          </cell>
        </row>
        <row r="220">
          <cell r="F220">
            <v>49872950</v>
          </cell>
          <cell r="G220">
            <v>0</v>
          </cell>
          <cell r="H220">
            <v>49872950</v>
          </cell>
          <cell r="I220">
            <v>0</v>
          </cell>
          <cell r="J220">
            <v>49872950</v>
          </cell>
          <cell r="K220">
            <v>54869098</v>
          </cell>
        </row>
        <row r="221">
          <cell r="F221">
            <v>49872950</v>
          </cell>
          <cell r="G221">
            <v>0</v>
          </cell>
          <cell r="H221">
            <v>49872950</v>
          </cell>
          <cell r="I221">
            <v>0</v>
          </cell>
          <cell r="J221">
            <v>49872950</v>
          </cell>
          <cell r="K221">
            <v>54869098</v>
          </cell>
        </row>
        <row r="223">
          <cell r="F223">
            <v>8586762</v>
          </cell>
          <cell r="G223">
            <v>0</v>
          </cell>
          <cell r="H223">
            <v>8586762</v>
          </cell>
          <cell r="I223">
            <v>0</v>
          </cell>
          <cell r="J223">
            <v>8586762</v>
          </cell>
          <cell r="K223">
            <v>8353866</v>
          </cell>
        </row>
        <row r="224">
          <cell r="F224">
            <v>8586762</v>
          </cell>
          <cell r="G224">
            <v>0</v>
          </cell>
          <cell r="H224">
            <v>8586762</v>
          </cell>
          <cell r="I224">
            <v>0</v>
          </cell>
          <cell r="J224">
            <v>8586762</v>
          </cell>
          <cell r="K224">
            <v>8353866</v>
          </cell>
        </row>
        <row r="226">
          <cell r="F226">
            <v>2159626678</v>
          </cell>
          <cell r="G226">
            <v>0</v>
          </cell>
          <cell r="H226">
            <v>2159626678</v>
          </cell>
          <cell r="I226">
            <v>0</v>
          </cell>
          <cell r="J226">
            <v>2159626678</v>
          </cell>
          <cell r="K226">
            <v>1786132340</v>
          </cell>
        </row>
        <row r="227">
          <cell r="F227">
            <v>2159626678</v>
          </cell>
          <cell r="G227">
            <v>0</v>
          </cell>
          <cell r="H227">
            <v>2159626678</v>
          </cell>
          <cell r="I227">
            <v>0</v>
          </cell>
          <cell r="J227">
            <v>2159626678</v>
          </cell>
          <cell r="K227">
            <v>1786132340</v>
          </cell>
        </row>
        <row r="228">
          <cell r="F228">
            <v>-3.0699996948242188</v>
          </cell>
          <cell r="G228">
            <v>0</v>
          </cell>
          <cell r="H228">
            <v>-3.0699996948242188</v>
          </cell>
          <cell r="I228">
            <v>0</v>
          </cell>
          <cell r="J228">
            <v>-3.0699996948242188</v>
          </cell>
          <cell r="K2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 2004"/>
      <sheetName val="TB"/>
      <sheetName val="Assets"/>
      <sheetName val="Liabilities"/>
      <sheetName val="Income"/>
      <sheetName val="Expenditure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sets_2006"/>
      <sheetName val="Liabilities_2006"/>
      <sheetName val="Assets"/>
      <sheetName val="Liabilities"/>
      <sheetName val="P&amp;L"/>
      <sheetName val="TB"/>
      <sheetName val="2006 adjustments"/>
      <sheetName val="2007 adjustments"/>
      <sheetName val="2008 adjustments"/>
      <sheetName val="Cash  Flow"/>
      <sheetName val="Equity"/>
      <sheetName val="Intangible FA"/>
      <sheetName val="Tangible FA"/>
      <sheetName val="Inventories"/>
      <sheetName val="Receivables"/>
      <sheetName val="Other receivables "/>
      <sheetName val="Payable"/>
      <sheetName val="Other payables"/>
      <sheetName val="State liabilities"/>
      <sheetName val="Dividends payable"/>
      <sheetName val="Provisions"/>
      <sheetName val="Net income"/>
      <sheetName val="Other income"/>
      <sheetName val="Direct costs"/>
      <sheetName val="S&amp;D expenses"/>
      <sheetName val="Admin expenses"/>
      <sheetName val="Other expenses"/>
      <sheetName val="Financial expenses"/>
      <sheetName val="Taxation"/>
      <sheetName val="SUMMARY"/>
      <sheetName val="summary AP"/>
      <sheetName val="OTHER ap"/>
      <sheetName val="AP"/>
      <sheetName val="summary AR"/>
      <sheetName val="AR"/>
      <sheetName val="Other AR"/>
    </sheetNames>
    <sheetDataSet>
      <sheetData sheetId="31">
        <row r="14">
          <cell r="G14">
            <v>-1403164.3620000267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43"/>
  <sheetViews>
    <sheetView tabSelected="1" zoomScalePageLayoutView="0" workbookViewId="0" topLeftCell="B16">
      <selection activeCell="H39" sqref="H39:I42"/>
    </sheetView>
  </sheetViews>
  <sheetFormatPr defaultColWidth="9.140625" defaultRowHeight="12.75"/>
  <cols>
    <col min="1" max="1" width="2.7109375" style="261" hidden="1" customWidth="1"/>
    <col min="2" max="2" width="6.7109375" style="261" customWidth="1"/>
    <col min="3" max="3" width="8.421875" style="261" customWidth="1"/>
    <col min="4" max="4" width="9.28125" style="261" customWidth="1"/>
    <col min="5" max="5" width="8.140625" style="261" customWidth="1"/>
    <col min="6" max="6" width="13.8515625" style="261" customWidth="1"/>
    <col min="7" max="7" width="5.421875" style="261" customWidth="1"/>
    <col min="8" max="8" width="10.7109375" style="261" bestFit="1" customWidth="1"/>
    <col min="9" max="9" width="9.140625" style="261" customWidth="1"/>
    <col min="10" max="10" width="12.28125" style="261" customWidth="1"/>
    <col min="11" max="11" width="8.140625" style="261" customWidth="1"/>
    <col min="12" max="12" width="1.8515625" style="261" customWidth="1"/>
    <col min="13" max="16384" width="9.140625" style="261" customWidth="1"/>
  </cols>
  <sheetData>
    <row r="3" spans="2:11" ht="12.75">
      <c r="B3" s="262"/>
      <c r="C3" s="263"/>
      <c r="D3" s="263"/>
      <c r="E3" s="263"/>
      <c r="F3" s="263"/>
      <c r="G3" s="263"/>
      <c r="H3" s="263"/>
      <c r="I3" s="263"/>
      <c r="J3" s="263"/>
      <c r="K3" s="264"/>
    </row>
    <row r="4" spans="2:11" s="265" customFormat="1" ht="13.5" customHeight="1">
      <c r="B4" s="266"/>
      <c r="C4" s="267" t="s">
        <v>393</v>
      </c>
      <c r="D4" s="268"/>
      <c r="E4" s="268"/>
      <c r="F4" s="269" t="s">
        <v>425</v>
      </c>
      <c r="G4" s="270"/>
      <c r="H4" s="271"/>
      <c r="I4" s="272"/>
      <c r="J4" s="268"/>
      <c r="K4" s="273"/>
    </row>
    <row r="5" spans="2:11" s="265" customFormat="1" ht="13.5" customHeight="1">
      <c r="B5" s="266"/>
      <c r="C5" s="267" t="s">
        <v>394</v>
      </c>
      <c r="D5" s="268"/>
      <c r="E5" s="268"/>
      <c r="F5" s="269" t="s">
        <v>395</v>
      </c>
      <c r="G5" s="252"/>
      <c r="H5" s="253"/>
      <c r="I5" s="254"/>
      <c r="J5" s="254"/>
      <c r="K5" s="273"/>
    </row>
    <row r="6" spans="2:11" s="265" customFormat="1" ht="13.5" customHeight="1">
      <c r="B6" s="266"/>
      <c r="C6" s="267" t="s">
        <v>396</v>
      </c>
      <c r="D6" s="268"/>
      <c r="E6" s="268"/>
      <c r="F6" s="255" t="s">
        <v>397</v>
      </c>
      <c r="G6" s="272"/>
      <c r="H6" s="272"/>
      <c r="I6" s="272"/>
      <c r="J6" s="272"/>
      <c r="K6" s="273"/>
    </row>
    <row r="7" spans="2:11" s="265" customFormat="1" ht="13.5" customHeight="1">
      <c r="B7" s="266"/>
      <c r="C7" s="267"/>
      <c r="D7" s="268"/>
      <c r="E7" s="268"/>
      <c r="F7" s="268"/>
      <c r="G7" s="268"/>
      <c r="H7" s="268"/>
      <c r="I7" s="268"/>
      <c r="J7" s="254"/>
      <c r="K7" s="273"/>
    </row>
    <row r="8" spans="2:11" s="265" customFormat="1" ht="13.5" customHeight="1">
      <c r="B8" s="266"/>
      <c r="C8" s="267" t="s">
        <v>398</v>
      </c>
      <c r="D8" s="268"/>
      <c r="E8" s="268"/>
      <c r="F8" s="256">
        <v>37021</v>
      </c>
      <c r="G8" s="257"/>
      <c r="H8" s="268"/>
      <c r="I8" s="268"/>
      <c r="J8" s="268"/>
      <c r="K8" s="273"/>
    </row>
    <row r="9" spans="2:11" s="265" customFormat="1" ht="13.5" customHeight="1">
      <c r="B9" s="266"/>
      <c r="C9" s="267" t="s">
        <v>399</v>
      </c>
      <c r="D9" s="268"/>
      <c r="E9" s="268"/>
      <c r="F9" s="258">
        <v>25766</v>
      </c>
      <c r="G9" s="259"/>
      <c r="H9" s="268"/>
      <c r="I9" s="268"/>
      <c r="J9" s="268"/>
      <c r="K9" s="273"/>
    </row>
    <row r="10" spans="2:11" s="265" customFormat="1" ht="13.5" customHeight="1">
      <c r="B10" s="266"/>
      <c r="C10" s="267"/>
      <c r="D10" s="268"/>
      <c r="E10" s="268"/>
      <c r="F10" s="267"/>
      <c r="G10" s="268"/>
      <c r="H10" s="268"/>
      <c r="I10" s="268"/>
      <c r="J10" s="268"/>
      <c r="K10" s="273"/>
    </row>
    <row r="11" spans="2:11" s="265" customFormat="1" ht="13.5" customHeight="1">
      <c r="B11" s="266"/>
      <c r="C11" s="267" t="s">
        <v>400</v>
      </c>
      <c r="D11" s="268"/>
      <c r="E11" s="268"/>
      <c r="F11" s="260" t="s">
        <v>401</v>
      </c>
      <c r="G11" s="272"/>
      <c r="H11" s="272"/>
      <c r="I11" s="272"/>
      <c r="J11" s="272"/>
      <c r="K11" s="273"/>
    </row>
    <row r="12" spans="2:11" s="265" customFormat="1" ht="13.5" customHeight="1">
      <c r="B12" s="266"/>
      <c r="C12" s="268"/>
      <c r="D12" s="268"/>
      <c r="E12" s="268"/>
      <c r="F12" s="274"/>
      <c r="G12" s="275"/>
      <c r="H12" s="275"/>
      <c r="I12" s="275"/>
      <c r="J12" s="275"/>
      <c r="K12" s="273"/>
    </row>
    <row r="13" spans="2:11" s="265" customFormat="1" ht="13.5" customHeight="1">
      <c r="B13" s="266"/>
      <c r="C13" s="268"/>
      <c r="D13" s="268"/>
      <c r="E13" s="268"/>
      <c r="F13" s="274"/>
      <c r="G13" s="275"/>
      <c r="H13" s="275"/>
      <c r="I13" s="275"/>
      <c r="J13" s="275"/>
      <c r="K13" s="273"/>
    </row>
    <row r="14" spans="2:11" ht="12.75">
      <c r="B14" s="276"/>
      <c r="C14" s="267"/>
      <c r="D14" s="267"/>
      <c r="E14" s="267"/>
      <c r="F14" s="267"/>
      <c r="G14" s="267"/>
      <c r="H14" s="267"/>
      <c r="I14" s="267"/>
      <c r="J14" s="267"/>
      <c r="K14" s="277"/>
    </row>
    <row r="15" spans="2:11" ht="12.75">
      <c r="B15" s="276"/>
      <c r="C15" s="267"/>
      <c r="D15" s="267"/>
      <c r="E15" s="267"/>
      <c r="F15" s="267"/>
      <c r="G15" s="267"/>
      <c r="H15" s="267"/>
      <c r="I15" s="267"/>
      <c r="J15" s="267"/>
      <c r="K15" s="277"/>
    </row>
    <row r="16" spans="2:11" ht="12.75">
      <c r="B16" s="276"/>
      <c r="C16" s="267"/>
      <c r="D16" s="267"/>
      <c r="E16" s="267"/>
      <c r="F16" s="267"/>
      <c r="G16" s="267"/>
      <c r="H16" s="267"/>
      <c r="I16" s="267"/>
      <c r="J16" s="267"/>
      <c r="K16" s="277"/>
    </row>
    <row r="17" spans="2:11" ht="12.75">
      <c r="B17" s="276"/>
      <c r="C17" s="267"/>
      <c r="D17" s="267"/>
      <c r="E17" s="267"/>
      <c r="F17" s="267"/>
      <c r="G17" s="267"/>
      <c r="H17" s="267"/>
      <c r="I17" s="267"/>
      <c r="J17" s="267"/>
      <c r="K17" s="277"/>
    </row>
    <row r="18" spans="2:11" ht="12.75">
      <c r="B18" s="276"/>
      <c r="C18" s="267"/>
      <c r="D18" s="267"/>
      <c r="E18" s="267"/>
      <c r="F18" s="267"/>
      <c r="G18" s="267"/>
      <c r="H18" s="267"/>
      <c r="I18" s="267"/>
      <c r="J18" s="267"/>
      <c r="K18" s="277"/>
    </row>
    <row r="19" spans="2:11" ht="12.75">
      <c r="B19" s="276"/>
      <c r="C19" s="278"/>
      <c r="D19" s="267"/>
      <c r="E19" s="267"/>
      <c r="F19" s="267"/>
      <c r="G19" s="267"/>
      <c r="H19" s="267"/>
      <c r="I19" s="267"/>
      <c r="J19" s="267"/>
      <c r="K19" s="277"/>
    </row>
    <row r="20" spans="2:11" ht="12.75">
      <c r="B20" s="276"/>
      <c r="C20" s="267"/>
      <c r="D20" s="267"/>
      <c r="E20" s="267"/>
      <c r="F20" s="267"/>
      <c r="G20" s="267"/>
      <c r="H20" s="267"/>
      <c r="I20" s="267"/>
      <c r="J20" s="267"/>
      <c r="K20" s="277"/>
    </row>
    <row r="21" spans="2:11" ht="12.75">
      <c r="B21" s="276"/>
      <c r="C21" s="267"/>
      <c r="D21" s="267"/>
      <c r="E21" s="267"/>
      <c r="F21" s="267"/>
      <c r="G21" s="267"/>
      <c r="H21" s="267"/>
      <c r="I21" s="267"/>
      <c r="J21" s="267"/>
      <c r="K21" s="277"/>
    </row>
    <row r="22" spans="2:11" ht="12.75">
      <c r="B22" s="276"/>
      <c r="C22" s="267"/>
      <c r="D22" s="267"/>
      <c r="E22" s="267"/>
      <c r="F22" s="267"/>
      <c r="G22" s="267"/>
      <c r="H22" s="267"/>
      <c r="I22" s="267"/>
      <c r="J22" s="267"/>
      <c r="K22" s="277"/>
    </row>
    <row r="23" spans="2:11" ht="33.75">
      <c r="B23" s="322" t="s">
        <v>402</v>
      </c>
      <c r="C23" s="323"/>
      <c r="D23" s="323"/>
      <c r="E23" s="323"/>
      <c r="F23" s="323"/>
      <c r="G23" s="323"/>
      <c r="H23" s="323"/>
      <c r="I23" s="323"/>
      <c r="J23" s="323"/>
      <c r="K23" s="324"/>
    </row>
    <row r="24" spans="2:11" ht="12.75">
      <c r="B24" s="276"/>
      <c r="C24" s="325" t="s">
        <v>403</v>
      </c>
      <c r="D24" s="325"/>
      <c r="E24" s="325"/>
      <c r="F24" s="325"/>
      <c r="G24" s="325"/>
      <c r="H24" s="325"/>
      <c r="I24" s="325"/>
      <c r="J24" s="325"/>
      <c r="K24" s="277"/>
    </row>
    <row r="25" spans="2:11" ht="12.75">
      <c r="B25" s="276"/>
      <c r="C25" s="325" t="s">
        <v>404</v>
      </c>
      <c r="D25" s="325"/>
      <c r="E25" s="325"/>
      <c r="F25" s="325"/>
      <c r="G25" s="325"/>
      <c r="H25" s="325"/>
      <c r="I25" s="325"/>
      <c r="J25" s="325"/>
      <c r="K25" s="277"/>
    </row>
    <row r="26" spans="2:11" ht="12.75">
      <c r="B26" s="276"/>
      <c r="C26" s="267"/>
      <c r="D26" s="267"/>
      <c r="E26" s="267"/>
      <c r="F26" s="267"/>
      <c r="G26" s="267"/>
      <c r="H26" s="267"/>
      <c r="I26" s="267"/>
      <c r="J26" s="267"/>
      <c r="K26" s="277"/>
    </row>
    <row r="27" spans="2:11" ht="12.75">
      <c r="B27" s="276"/>
      <c r="C27" s="267"/>
      <c r="D27" s="267"/>
      <c r="E27" s="267"/>
      <c r="F27" s="267"/>
      <c r="G27" s="267"/>
      <c r="H27" s="267"/>
      <c r="I27" s="267"/>
      <c r="J27" s="267"/>
      <c r="K27" s="277"/>
    </row>
    <row r="28" spans="2:11" ht="33.75">
      <c r="B28" s="276"/>
      <c r="C28" s="267"/>
      <c r="D28" s="267"/>
      <c r="E28" s="323" t="s">
        <v>429</v>
      </c>
      <c r="F28" s="323"/>
      <c r="G28" s="323"/>
      <c r="H28" s="323"/>
      <c r="I28" s="267"/>
      <c r="J28" s="267"/>
      <c r="K28" s="277"/>
    </row>
    <row r="29" spans="2:11" ht="12.75">
      <c r="B29" s="276"/>
      <c r="C29" s="267"/>
      <c r="D29" s="267"/>
      <c r="E29" s="267"/>
      <c r="F29" s="267"/>
      <c r="G29" s="267"/>
      <c r="H29" s="267"/>
      <c r="I29" s="267"/>
      <c r="J29" s="267"/>
      <c r="K29" s="277"/>
    </row>
    <row r="30" spans="2:11" ht="12.75">
      <c r="B30" s="276"/>
      <c r="C30" s="267"/>
      <c r="D30" s="267"/>
      <c r="E30" s="267"/>
      <c r="F30" s="267"/>
      <c r="G30" s="267"/>
      <c r="H30" s="267"/>
      <c r="I30" s="267"/>
      <c r="J30" s="267"/>
      <c r="K30" s="277"/>
    </row>
    <row r="31" spans="2:11" ht="12.75">
      <c r="B31" s="276"/>
      <c r="C31" s="267"/>
      <c r="D31" s="267"/>
      <c r="E31" s="267"/>
      <c r="F31" s="267"/>
      <c r="G31" s="267"/>
      <c r="H31" s="267"/>
      <c r="I31" s="267"/>
      <c r="J31" s="267"/>
      <c r="K31" s="277"/>
    </row>
    <row r="32" spans="2:11" ht="12.75">
      <c r="B32" s="276"/>
      <c r="C32" s="267"/>
      <c r="D32" s="267"/>
      <c r="E32" s="267"/>
      <c r="F32" s="267"/>
      <c r="G32" s="267"/>
      <c r="H32" s="267"/>
      <c r="I32" s="267"/>
      <c r="J32" s="267"/>
      <c r="K32" s="277"/>
    </row>
    <row r="33" spans="2:11" ht="12.75">
      <c r="B33" s="276"/>
      <c r="C33" s="267"/>
      <c r="D33" s="267"/>
      <c r="E33" s="267"/>
      <c r="F33" s="267"/>
      <c r="G33" s="267"/>
      <c r="H33" s="267"/>
      <c r="I33" s="267"/>
      <c r="J33" s="267"/>
      <c r="K33" s="277"/>
    </row>
    <row r="34" spans="2:11" s="265" customFormat="1" ht="12.75" customHeight="1">
      <c r="B34" s="266"/>
      <c r="C34" s="267" t="s">
        <v>405</v>
      </c>
      <c r="D34" s="267"/>
      <c r="E34" s="267"/>
      <c r="F34" s="267"/>
      <c r="G34" s="267"/>
      <c r="H34" s="320" t="s">
        <v>406</v>
      </c>
      <c r="I34" s="320"/>
      <c r="J34" s="268"/>
      <c r="K34" s="273"/>
    </row>
    <row r="35" spans="2:11" s="265" customFormat="1" ht="12.75" customHeight="1">
      <c r="B35" s="266"/>
      <c r="C35" s="267" t="s">
        <v>407</v>
      </c>
      <c r="D35" s="267"/>
      <c r="E35" s="267"/>
      <c r="F35" s="267"/>
      <c r="G35" s="267"/>
      <c r="H35" s="321" t="s">
        <v>408</v>
      </c>
      <c r="I35" s="321"/>
      <c r="J35" s="268"/>
      <c r="K35" s="273"/>
    </row>
    <row r="36" spans="2:11" s="265" customFormat="1" ht="12.75" customHeight="1">
      <c r="B36" s="266"/>
      <c r="C36" s="267" t="s">
        <v>409</v>
      </c>
      <c r="D36" s="267"/>
      <c r="E36" s="267"/>
      <c r="F36" s="267"/>
      <c r="G36" s="267"/>
      <c r="H36" s="321" t="s">
        <v>410</v>
      </c>
      <c r="I36" s="321"/>
      <c r="J36" s="268"/>
      <c r="K36" s="273"/>
    </row>
    <row r="37" spans="2:11" s="265" customFormat="1" ht="12.75" customHeight="1">
      <c r="B37" s="266"/>
      <c r="C37" s="267" t="s">
        <v>411</v>
      </c>
      <c r="D37" s="267"/>
      <c r="E37" s="267"/>
      <c r="F37" s="267"/>
      <c r="G37" s="267"/>
      <c r="H37" s="321" t="s">
        <v>410</v>
      </c>
      <c r="I37" s="321"/>
      <c r="J37" s="268"/>
      <c r="K37" s="273"/>
    </row>
    <row r="38" spans="2:11" ht="12.75">
      <c r="B38" s="276"/>
      <c r="C38" s="267"/>
      <c r="D38" s="267"/>
      <c r="E38" s="267"/>
      <c r="F38" s="267"/>
      <c r="G38" s="267"/>
      <c r="H38" s="267"/>
      <c r="I38" s="267"/>
      <c r="J38" s="267"/>
      <c r="K38" s="277"/>
    </row>
    <row r="39" spans="2:11" s="279" customFormat="1" ht="12.75" customHeight="1">
      <c r="B39" s="280"/>
      <c r="C39" s="267" t="s">
        <v>412</v>
      </c>
      <c r="D39" s="267"/>
      <c r="E39" s="267"/>
      <c r="F39" s="267"/>
      <c r="G39" s="4" t="s">
        <v>413</v>
      </c>
      <c r="H39" s="319">
        <v>40544</v>
      </c>
      <c r="I39" s="319"/>
      <c r="J39" s="281"/>
      <c r="K39" s="282"/>
    </row>
    <row r="40" spans="2:11" s="279" customFormat="1" ht="12.75" customHeight="1">
      <c r="B40" s="280"/>
      <c r="C40" s="267"/>
      <c r="D40" s="267"/>
      <c r="E40" s="267"/>
      <c r="F40" s="267"/>
      <c r="G40" s="4" t="s">
        <v>414</v>
      </c>
      <c r="H40" s="319">
        <v>40908</v>
      </c>
      <c r="I40" s="319"/>
      <c r="J40" s="281"/>
      <c r="K40" s="282"/>
    </row>
    <row r="41" spans="2:11" s="279" customFormat="1" ht="7.5" customHeight="1">
      <c r="B41" s="280"/>
      <c r="C41" s="267"/>
      <c r="D41" s="267"/>
      <c r="E41" s="267"/>
      <c r="F41" s="267"/>
      <c r="G41" s="4"/>
      <c r="H41" s="318"/>
      <c r="I41" s="318"/>
      <c r="J41" s="281"/>
      <c r="K41" s="282"/>
    </row>
    <row r="42" spans="2:11" s="279" customFormat="1" ht="12.75" customHeight="1">
      <c r="B42" s="280"/>
      <c r="C42" s="267" t="s">
        <v>415</v>
      </c>
      <c r="D42" s="267"/>
      <c r="E42" s="267"/>
      <c r="F42" s="4"/>
      <c r="G42" s="267"/>
      <c r="H42" s="319">
        <v>40998</v>
      </c>
      <c r="I42" s="319"/>
      <c r="J42" s="281"/>
      <c r="K42" s="282"/>
    </row>
    <row r="43" spans="2:11" ht="22.5" customHeight="1">
      <c r="B43" s="283"/>
      <c r="C43" s="258"/>
      <c r="D43" s="258"/>
      <c r="E43" s="258"/>
      <c r="F43" s="258"/>
      <c r="G43" s="258"/>
      <c r="H43" s="258"/>
      <c r="I43" s="258"/>
      <c r="J43" s="258"/>
      <c r="K43" s="284"/>
    </row>
    <row r="44" ht="6.75" customHeight="1"/>
  </sheetData>
  <sheetProtection/>
  <mergeCells count="11">
    <mergeCell ref="H40:I40"/>
    <mergeCell ref="H42:I42"/>
    <mergeCell ref="H34:I34"/>
    <mergeCell ref="H35:I35"/>
    <mergeCell ref="H36:I36"/>
    <mergeCell ref="H37:I37"/>
    <mergeCell ref="B23:K23"/>
    <mergeCell ref="C24:J24"/>
    <mergeCell ref="C25:J25"/>
    <mergeCell ref="E28:H28"/>
    <mergeCell ref="H39:I39"/>
  </mergeCells>
  <printOptions/>
  <pageMargins left="0.55" right="0.41" top="1.4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N2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 customHeight="1"/>
  <cols>
    <col min="1" max="1" width="2.7109375" style="122" customWidth="1"/>
    <col min="2" max="2" width="46.7109375" style="122" bestFit="1" customWidth="1"/>
    <col min="3" max="3" width="2.7109375" style="122" customWidth="1"/>
    <col min="4" max="4" width="17.140625" style="122" customWidth="1"/>
    <col min="5" max="5" width="5.421875" style="122" customWidth="1"/>
    <col min="6" max="6" width="17.140625" style="122" customWidth="1"/>
    <col min="7" max="7" width="9.28125" style="122" bestFit="1" customWidth="1"/>
    <col min="8" max="8" width="9.140625" style="122" customWidth="1"/>
    <col min="9" max="9" width="11.28125" style="122" bestFit="1" customWidth="1"/>
    <col min="10" max="10" width="10.8515625" style="122" bestFit="1" customWidth="1"/>
    <col min="11" max="16384" width="9.140625" style="122" customWidth="1"/>
  </cols>
  <sheetData>
    <row r="1" spans="1:7" ht="12.75" customHeight="1">
      <c r="A1" s="118" t="s">
        <v>315</v>
      </c>
      <c r="B1" s="119"/>
      <c r="C1" s="120"/>
      <c r="D1" s="120"/>
      <c r="E1" s="120"/>
      <c r="F1" s="120"/>
      <c r="G1" s="123"/>
    </row>
    <row r="2" spans="1:7" ht="12.75" customHeight="1">
      <c r="A2" s="123"/>
      <c r="B2" s="124"/>
      <c r="C2" s="124"/>
      <c r="D2" s="124"/>
      <c r="E2" s="124"/>
      <c r="F2" s="124"/>
      <c r="G2" s="123"/>
    </row>
    <row r="3" spans="1:7" ht="12.75" customHeight="1">
      <c r="A3" s="123"/>
      <c r="D3" s="124"/>
      <c r="E3" s="124"/>
      <c r="F3" s="124"/>
      <c r="G3" s="123"/>
    </row>
    <row r="4" spans="1:7" ht="12.75" customHeight="1">
      <c r="A4" s="123"/>
      <c r="B4" s="124"/>
      <c r="C4" s="124"/>
      <c r="D4" s="124"/>
      <c r="E4" s="124"/>
      <c r="F4" s="124"/>
      <c r="G4" s="123"/>
    </row>
    <row r="5" spans="1:7" ht="12.75" customHeight="1">
      <c r="A5" s="123"/>
      <c r="B5" s="341" t="s">
        <v>180</v>
      </c>
      <c r="C5" s="224"/>
      <c r="D5" s="331" t="str">
        <f>+Aktive!F3</f>
        <v>31 Dhjetor 2011
(ne LEK)</v>
      </c>
      <c r="E5" s="2"/>
      <c r="F5" s="331" t="str">
        <f>+Aktive!H3</f>
        <v>31 Dhjetor 2010
(ne LEK)</v>
      </c>
      <c r="G5" s="123"/>
    </row>
    <row r="6" spans="1:7" ht="12.75" customHeight="1">
      <c r="A6" s="123"/>
      <c r="B6" s="341"/>
      <c r="C6" s="2"/>
      <c r="D6" s="331"/>
      <c r="E6" s="2"/>
      <c r="F6" s="331"/>
      <c r="G6" s="123"/>
    </row>
    <row r="7" spans="1:7" ht="12.75" customHeight="1">
      <c r="A7" s="123"/>
      <c r="B7" s="124"/>
      <c r="C7" s="127"/>
      <c r="D7" s="127"/>
      <c r="E7" s="127"/>
      <c r="F7" s="127"/>
      <c r="G7" s="123"/>
    </row>
    <row r="8" spans="1:14" ht="12.75" customHeight="1">
      <c r="A8" s="123"/>
      <c r="B8" s="124"/>
      <c r="C8" s="127"/>
      <c r="D8" s="26">
        <v>0</v>
      </c>
      <c r="E8" s="26"/>
      <c r="F8" s="26">
        <v>0</v>
      </c>
      <c r="G8" s="248"/>
      <c r="H8" s="124"/>
      <c r="I8" s="127"/>
      <c r="J8" s="124"/>
      <c r="L8" s="128"/>
      <c r="M8" s="128"/>
      <c r="N8" s="128"/>
    </row>
    <row r="9" spans="1:14" ht="12.75" customHeight="1">
      <c r="A9" s="123"/>
      <c r="B9" s="124" t="s">
        <v>173</v>
      </c>
      <c r="C9" s="127"/>
      <c r="D9" s="26">
        <v>57057023</v>
      </c>
      <c r="E9" s="26"/>
      <c r="F9" s="26">
        <v>24294186</v>
      </c>
      <c r="G9" s="248"/>
      <c r="H9" s="124"/>
      <c r="I9" s="127"/>
      <c r="J9" s="124"/>
      <c r="L9" s="128"/>
      <c r="M9" s="128"/>
      <c r="N9" s="128"/>
    </row>
    <row r="10" spans="1:14" ht="12.75" customHeight="1">
      <c r="A10" s="123"/>
      <c r="B10" s="124" t="s">
        <v>174</v>
      </c>
      <c r="C10" s="127"/>
      <c r="D10" s="26">
        <v>242948453</v>
      </c>
      <c r="E10" s="26"/>
      <c r="F10" s="26">
        <v>257252767</v>
      </c>
      <c r="G10" s="248"/>
      <c r="H10" s="124"/>
      <c r="I10" s="127"/>
      <c r="J10" s="124"/>
      <c r="L10" s="128"/>
      <c r="M10" s="128"/>
      <c r="N10" s="128"/>
    </row>
    <row r="11" spans="1:14" ht="12.75" customHeight="1">
      <c r="A11" s="123"/>
      <c r="B11" s="124" t="s">
        <v>175</v>
      </c>
      <c r="C11" s="127"/>
      <c r="D11" s="26">
        <v>202786122</v>
      </c>
      <c r="E11" s="26"/>
      <c r="F11" s="26">
        <v>48855450</v>
      </c>
      <c r="G11" s="248"/>
      <c r="H11" s="124"/>
      <c r="I11" s="127"/>
      <c r="J11" s="124"/>
      <c r="L11" s="128"/>
      <c r="M11" s="128"/>
      <c r="N11" s="128"/>
    </row>
    <row r="12" spans="1:14" ht="12.75" customHeight="1">
      <c r="A12" s="123"/>
      <c r="B12" s="124" t="s">
        <v>176</v>
      </c>
      <c r="C12" s="127"/>
      <c r="D12" s="26">
        <v>158791561</v>
      </c>
      <c r="E12" s="26"/>
      <c r="F12" s="26">
        <v>218460908</v>
      </c>
      <c r="G12" s="248"/>
      <c r="H12" s="124"/>
      <c r="I12" s="127"/>
      <c r="J12" s="124"/>
      <c r="L12" s="128"/>
      <c r="M12" s="128"/>
      <c r="N12" s="128"/>
    </row>
    <row r="13" spans="1:14" ht="12.75" customHeight="1">
      <c r="A13" s="123"/>
      <c r="B13" s="124" t="s">
        <v>177</v>
      </c>
      <c r="C13" s="127"/>
      <c r="D13" s="26">
        <v>35519520</v>
      </c>
      <c r="E13" s="26"/>
      <c r="F13" s="26">
        <v>21023220</v>
      </c>
      <c r="G13" s="248"/>
      <c r="H13" s="124"/>
      <c r="I13" s="127"/>
      <c r="J13" s="124"/>
      <c r="L13" s="128"/>
      <c r="M13" s="128"/>
      <c r="N13" s="128"/>
    </row>
    <row r="14" spans="1:14" ht="12.75" customHeight="1">
      <c r="A14" s="123"/>
      <c r="B14" s="139" t="s">
        <v>418</v>
      </c>
      <c r="C14" s="127"/>
      <c r="D14" s="26">
        <v>60341652</v>
      </c>
      <c r="E14" s="26"/>
      <c r="F14" s="26">
        <v>0</v>
      </c>
      <c r="G14" s="248"/>
      <c r="I14" s="127"/>
      <c r="J14" s="124"/>
      <c r="L14" s="128"/>
      <c r="M14" s="128"/>
      <c r="N14" s="128"/>
    </row>
    <row r="15" spans="1:14" ht="12.75" customHeight="1">
      <c r="A15" s="123"/>
      <c r="B15" s="124" t="s">
        <v>178</v>
      </c>
      <c r="C15" s="127"/>
      <c r="D15" s="26">
        <v>41985234</v>
      </c>
      <c r="E15" s="26"/>
      <c r="F15" s="26">
        <v>220164</v>
      </c>
      <c r="G15" s="248"/>
      <c r="H15" s="139"/>
      <c r="I15" s="127"/>
      <c r="J15" s="124"/>
      <c r="L15" s="128"/>
      <c r="M15" s="128"/>
      <c r="N15" s="128"/>
    </row>
    <row r="16" spans="1:14" ht="12.75" customHeight="1">
      <c r="A16" s="123"/>
      <c r="B16" s="124" t="s">
        <v>435</v>
      </c>
      <c r="C16" s="127"/>
      <c r="D16" s="26">
        <v>34019735</v>
      </c>
      <c r="E16" s="26"/>
      <c r="F16" s="26">
        <v>0</v>
      </c>
      <c r="G16" s="248"/>
      <c r="H16" s="288"/>
      <c r="I16" s="127"/>
      <c r="J16" s="124"/>
      <c r="L16" s="128"/>
      <c r="M16" s="128"/>
      <c r="N16" s="128"/>
    </row>
    <row r="17" spans="1:14" ht="12.75" customHeight="1">
      <c r="A17" s="123"/>
      <c r="B17" s="124" t="s">
        <v>436</v>
      </c>
      <c r="C17" s="127"/>
      <c r="D17" s="26">
        <v>39964460</v>
      </c>
      <c r="E17" s="26"/>
      <c r="F17" s="26">
        <v>155093022</v>
      </c>
      <c r="G17" s="248"/>
      <c r="H17" s="124"/>
      <c r="I17" s="127"/>
      <c r="J17" s="124"/>
      <c r="L17" s="128"/>
      <c r="M17" s="128"/>
      <c r="N17" s="128"/>
    </row>
    <row r="18" spans="1:14" ht="12.75" customHeight="1">
      <c r="A18" s="123"/>
      <c r="B18" s="124" t="s">
        <v>437</v>
      </c>
      <c r="C18" s="127"/>
      <c r="D18" s="26">
        <v>1069447991</v>
      </c>
      <c r="E18" s="26"/>
      <c r="F18" s="26">
        <v>-2002547</v>
      </c>
      <c r="G18" s="248"/>
      <c r="H18" s="124"/>
      <c r="I18" s="127"/>
      <c r="J18" s="124"/>
      <c r="L18" s="128"/>
      <c r="M18" s="128"/>
      <c r="N18" s="128"/>
    </row>
    <row r="19" spans="1:14" ht="12.75" customHeight="1">
      <c r="A19" s="123"/>
      <c r="B19" s="124" t="s">
        <v>438</v>
      </c>
      <c r="C19" s="127"/>
      <c r="D19" s="26">
        <v>20709437</v>
      </c>
      <c r="E19" s="26"/>
      <c r="F19" s="26">
        <v>0</v>
      </c>
      <c r="G19" s="248"/>
      <c r="H19" s="124"/>
      <c r="I19" s="127"/>
      <c r="J19" s="124"/>
      <c r="L19" s="128"/>
      <c r="M19" s="128"/>
      <c r="N19" s="128"/>
    </row>
    <row r="20" spans="1:14" ht="12.75" customHeight="1">
      <c r="A20" s="123"/>
      <c r="B20" s="290" t="s">
        <v>419</v>
      </c>
      <c r="C20" s="127"/>
      <c r="D20" s="26">
        <v>104503888</v>
      </c>
      <c r="E20" s="26"/>
      <c r="F20" s="26">
        <v>0</v>
      </c>
      <c r="G20" s="248"/>
      <c r="H20" s="124"/>
      <c r="I20" s="127"/>
      <c r="J20"/>
      <c r="L20" s="128"/>
      <c r="M20" s="128"/>
      <c r="N20" s="128"/>
    </row>
    <row r="21" spans="1:14" ht="12.75" customHeight="1">
      <c r="A21" s="123"/>
      <c r="B21" s="122" t="s">
        <v>439</v>
      </c>
      <c r="C21" s="127"/>
      <c r="D21" s="26">
        <v>729897271</v>
      </c>
      <c r="E21" s="26"/>
      <c r="F21" s="26">
        <v>182124051</v>
      </c>
      <c r="G21" s="123"/>
      <c r="H21" s="290"/>
      <c r="I21" s="127"/>
      <c r="L21" s="128"/>
      <c r="M21" s="128"/>
      <c r="N21" s="128"/>
    </row>
    <row r="22" spans="1:14" ht="12.75" customHeight="1">
      <c r="A22" s="123"/>
      <c r="B22" s="124"/>
      <c r="C22" s="127"/>
      <c r="D22" s="26"/>
      <c r="E22" s="26"/>
      <c r="F22" s="26">
        <v>778204953</v>
      </c>
      <c r="G22" s="123"/>
      <c r="I22" s="127"/>
      <c r="L22" s="128"/>
      <c r="M22" s="128"/>
      <c r="N22" s="128"/>
    </row>
    <row r="23" spans="1:14" ht="16.5" customHeight="1">
      <c r="A23" s="123"/>
      <c r="B23" s="126" t="s">
        <v>181</v>
      </c>
      <c r="C23" s="127"/>
      <c r="D23" s="206">
        <v>2797972346</v>
      </c>
      <c r="E23" s="130"/>
      <c r="F23" s="206">
        <f>SUM(F8:F22)</f>
        <v>1683526174</v>
      </c>
      <c r="G23" s="123"/>
      <c r="I23" s="127"/>
      <c r="J23" s="128"/>
      <c r="L23" s="128"/>
      <c r="M23" s="128"/>
      <c r="N23" s="128"/>
    </row>
    <row r="24" spans="1:7" ht="12.75" customHeight="1">
      <c r="A24" s="123"/>
      <c r="B24" s="126"/>
      <c r="C24" s="127"/>
      <c r="D24" s="127"/>
      <c r="E24" s="127"/>
      <c r="F24" s="127"/>
      <c r="G24" s="123"/>
    </row>
    <row r="25" spans="1:7" ht="12.75" customHeight="1" hidden="1">
      <c r="A25" s="123"/>
      <c r="B25" s="131" t="s">
        <v>155</v>
      </c>
      <c r="C25" s="127"/>
      <c r="D25" s="127"/>
      <c r="E25" s="127"/>
      <c r="F25" s="127"/>
      <c r="G25" s="123"/>
    </row>
    <row r="26" spans="1:7" ht="12.75" customHeight="1" hidden="1">
      <c r="A26" s="123"/>
      <c r="B26" s="131" t="s">
        <v>156</v>
      </c>
      <c r="C26" s="127"/>
      <c r="D26" s="127"/>
      <c r="E26" s="127"/>
      <c r="F26" s="127"/>
      <c r="G26" s="123"/>
    </row>
    <row r="27" spans="1:7" ht="12.75" customHeight="1" thickBot="1">
      <c r="A27" s="135"/>
      <c r="B27" s="136"/>
      <c r="C27" s="136"/>
      <c r="D27" s="136"/>
      <c r="E27" s="136"/>
      <c r="F27" s="136"/>
      <c r="G27" s="123"/>
    </row>
  </sheetData>
  <sheetProtection/>
  <mergeCells count="3">
    <mergeCell ref="F5:F6"/>
    <mergeCell ref="B5:B6"/>
    <mergeCell ref="D5:D6"/>
  </mergeCells>
  <printOptions horizontalCentered="1"/>
  <pageMargins left="0.25" right="0.25" top="0.98" bottom="0.98" header="0" footer="0.56"/>
  <pageSetup horizontalDpi="600" verticalDpi="600" orientation="landscape" paperSize="9" scale="95" r:id="rId1"/>
  <headerFooter alignWithMargins="0">
    <oddFooter>&amp;LFaqe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N14"/>
  <sheetViews>
    <sheetView showGridLines="0" zoomScale="85" zoomScaleNormal="85" zoomScalePageLayoutView="0" workbookViewId="0" topLeftCell="A1">
      <selection activeCell="P42" sqref="P42"/>
    </sheetView>
  </sheetViews>
  <sheetFormatPr defaultColWidth="9.140625" defaultRowHeight="12.75" customHeight="1"/>
  <cols>
    <col min="1" max="1" width="2.7109375" style="122" customWidth="1"/>
    <col min="2" max="2" width="40.8515625" style="122" customWidth="1"/>
    <col min="3" max="3" width="2.7109375" style="122" customWidth="1"/>
    <col min="4" max="4" width="17.28125" style="122" customWidth="1"/>
    <col min="5" max="5" width="5.140625" style="122" customWidth="1"/>
    <col min="6" max="6" width="17.28125" style="122" customWidth="1"/>
    <col min="7" max="7" width="9.28125" style="122" bestFit="1" customWidth="1"/>
    <col min="8" max="8" width="9.140625" style="122" customWidth="1"/>
    <col min="9" max="9" width="10.7109375" style="122" bestFit="1" customWidth="1"/>
    <col min="10" max="16384" width="9.140625" style="122" customWidth="1"/>
  </cols>
  <sheetData>
    <row r="1" spans="1:7" ht="12.75" customHeight="1">
      <c r="A1" s="118" t="s">
        <v>158</v>
      </c>
      <c r="B1" s="119"/>
      <c r="C1" s="120"/>
      <c r="D1" s="120"/>
      <c r="E1" s="120"/>
      <c r="F1" s="120"/>
      <c r="G1" s="123"/>
    </row>
    <row r="2" spans="1:7" ht="12.75" customHeight="1">
      <c r="A2" s="123"/>
      <c r="B2" s="124"/>
      <c r="C2" s="124"/>
      <c r="D2" s="124"/>
      <c r="E2" s="124"/>
      <c r="F2" s="124"/>
      <c r="G2" s="123"/>
    </row>
    <row r="3" spans="1:7" ht="12.75" customHeight="1">
      <c r="A3" s="123"/>
      <c r="C3" s="124"/>
      <c r="D3" s="124"/>
      <c r="E3" s="124"/>
      <c r="F3" s="124"/>
      <c r="G3" s="123"/>
    </row>
    <row r="4" spans="1:7" ht="12.75" customHeight="1">
      <c r="A4" s="123"/>
      <c r="B4" s="124"/>
      <c r="C4" s="124"/>
      <c r="D4" s="124"/>
      <c r="E4" s="124"/>
      <c r="F4" s="124"/>
      <c r="G4" s="123"/>
    </row>
    <row r="5" spans="1:7" ht="12.75" customHeight="1">
      <c r="A5" s="123"/>
      <c r="B5" s="341" t="s">
        <v>210</v>
      </c>
      <c r="C5" s="331"/>
      <c r="D5" s="331" t="s">
        <v>430</v>
      </c>
      <c r="E5" s="2"/>
      <c r="F5" s="331" t="s">
        <v>388</v>
      </c>
      <c r="G5" s="123"/>
    </row>
    <row r="6" spans="1:7" ht="12.75" customHeight="1">
      <c r="A6" s="123"/>
      <c r="B6" s="341"/>
      <c r="C6" s="331"/>
      <c r="D6" s="331"/>
      <c r="E6" s="2"/>
      <c r="F6" s="331"/>
      <c r="G6" s="123"/>
    </row>
    <row r="7" spans="1:7" ht="12.75" customHeight="1">
      <c r="A7" s="123"/>
      <c r="B7" s="124"/>
      <c r="C7" s="127"/>
      <c r="D7" s="127"/>
      <c r="E7" s="127"/>
      <c r="F7" s="127"/>
      <c r="G7" s="123"/>
    </row>
    <row r="8" spans="1:14" ht="12.75" customHeight="1">
      <c r="A8" s="123"/>
      <c r="B8" s="53" t="s">
        <v>211</v>
      </c>
      <c r="C8" s="127"/>
      <c r="D8" s="26">
        <v>439268542</v>
      </c>
      <c r="E8" s="26"/>
      <c r="F8" s="26">
        <v>437545593</v>
      </c>
      <c r="G8" s="248"/>
      <c r="H8" s="128"/>
      <c r="I8" s="127"/>
      <c r="J8" s="124"/>
      <c r="L8" s="128"/>
      <c r="M8" s="128"/>
      <c r="N8" s="128"/>
    </row>
    <row r="9" spans="1:14" ht="12.75" customHeight="1">
      <c r="A9" s="123"/>
      <c r="B9" s="53" t="s">
        <v>213</v>
      </c>
      <c r="C9" s="127"/>
      <c r="D9" s="26">
        <v>127359200</v>
      </c>
      <c r="E9" s="26"/>
      <c r="F9" s="26">
        <v>166759514</v>
      </c>
      <c r="G9" s="248"/>
      <c r="H9" s="128"/>
      <c r="I9" s="127"/>
      <c r="J9" s="124"/>
      <c r="L9" s="128"/>
      <c r="M9" s="128"/>
      <c r="N9" s="128"/>
    </row>
    <row r="10" spans="1:14" ht="12.75" customHeight="1">
      <c r="A10" s="123"/>
      <c r="B10" s="124" t="s">
        <v>212</v>
      </c>
      <c r="C10" s="127"/>
      <c r="D10" s="134">
        <v>17235809</v>
      </c>
      <c r="E10" s="26"/>
      <c r="F10" s="134">
        <v>15508460</v>
      </c>
      <c r="G10" s="123"/>
      <c r="I10" s="127"/>
      <c r="L10" s="128"/>
      <c r="M10" s="128"/>
      <c r="N10" s="128"/>
    </row>
    <row r="11" spans="1:14" ht="16.5" customHeight="1">
      <c r="A11" s="123"/>
      <c r="B11" s="126" t="s">
        <v>214</v>
      </c>
      <c r="C11" s="127"/>
      <c r="D11" s="170">
        <v>583863551</v>
      </c>
      <c r="E11" s="130"/>
      <c r="F11" s="170">
        <f>SUM(F8:F10)</f>
        <v>619813567</v>
      </c>
      <c r="G11" s="123"/>
      <c r="I11" s="127"/>
      <c r="L11" s="128"/>
      <c r="M11" s="128"/>
      <c r="N11" s="128"/>
    </row>
    <row r="12" spans="1:7" ht="12.75" customHeight="1">
      <c r="A12" s="123"/>
      <c r="B12" s="126"/>
      <c r="C12" s="126"/>
      <c r="D12" s="126"/>
      <c r="E12" s="127"/>
      <c r="F12" s="127"/>
      <c r="G12" s="123"/>
    </row>
    <row r="13" spans="1:7" ht="12.75" customHeight="1">
      <c r="A13" s="123"/>
      <c r="B13" s="131"/>
      <c r="C13" s="131"/>
      <c r="D13" s="131"/>
      <c r="E13" s="127"/>
      <c r="F13" s="127"/>
      <c r="G13" s="123"/>
    </row>
    <row r="14" spans="1:7" ht="12.75" customHeight="1" thickBot="1">
      <c r="A14" s="135"/>
      <c r="B14" s="136"/>
      <c r="C14" s="136"/>
      <c r="D14" s="136"/>
      <c r="E14" s="136"/>
      <c r="F14" s="136"/>
      <c r="G14" s="123"/>
    </row>
  </sheetData>
  <sheetProtection/>
  <mergeCells count="4">
    <mergeCell ref="B5:B6"/>
    <mergeCell ref="F5:F6"/>
    <mergeCell ref="C5:C6"/>
    <mergeCell ref="D5:D6"/>
  </mergeCells>
  <printOptions horizontalCentered="1"/>
  <pageMargins left="0.25" right="0.25" top="1.77" bottom="1.15" header="0" footer="0.65"/>
  <pageSetup horizontalDpi="600" verticalDpi="600" orientation="landscape" paperSize="9" scale="95" r:id="rId1"/>
  <headerFooter alignWithMargins="0">
    <oddFooter>&amp;LFaqe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J4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122" customWidth="1"/>
    <col min="2" max="2" width="42.7109375" style="122" customWidth="1"/>
    <col min="3" max="3" width="3.421875" style="122" customWidth="1"/>
    <col min="4" max="4" width="18.140625" style="122" customWidth="1"/>
    <col min="5" max="5" width="8.8515625" style="122" customWidth="1"/>
    <col min="6" max="6" width="18.140625" style="122" customWidth="1"/>
    <col min="7" max="7" width="14.7109375" style="122" customWidth="1"/>
    <col min="8" max="16384" width="9.140625" style="122" customWidth="1"/>
  </cols>
  <sheetData>
    <row r="1" spans="1:7" ht="12.75" customHeight="1">
      <c r="A1" s="118" t="s">
        <v>182</v>
      </c>
      <c r="B1" s="232"/>
      <c r="C1" s="120"/>
      <c r="D1" s="120"/>
      <c r="E1" s="120"/>
      <c r="F1" s="120"/>
      <c r="G1" s="123"/>
    </row>
    <row r="2" spans="1:7" ht="12.75" customHeight="1">
      <c r="A2" s="123"/>
      <c r="B2" s="124"/>
      <c r="C2" s="124"/>
      <c r="D2" s="124"/>
      <c r="E2" s="124"/>
      <c r="F2" s="124"/>
      <c r="G2" s="123"/>
    </row>
    <row r="3" spans="1:7" ht="12.75" customHeight="1">
      <c r="A3" s="123"/>
      <c r="B3" s="124"/>
      <c r="C3" s="124"/>
      <c r="D3" s="124"/>
      <c r="E3" s="124"/>
      <c r="F3" s="124"/>
      <c r="G3" s="123"/>
    </row>
    <row r="4" spans="1:7" ht="12.75" customHeight="1">
      <c r="A4" s="123"/>
      <c r="B4" s="124"/>
      <c r="C4" s="124"/>
      <c r="D4" s="124"/>
      <c r="E4" s="124"/>
      <c r="F4" s="124"/>
      <c r="G4" s="123"/>
    </row>
    <row r="5" spans="1:7" ht="12.75" customHeight="1">
      <c r="A5" s="123"/>
      <c r="B5" s="341" t="s">
        <v>305</v>
      </c>
      <c r="C5" s="331"/>
      <c r="D5" s="331" t="str">
        <f>+Aktive!F3</f>
        <v>31 Dhjetor 2011
(ne LEK)</v>
      </c>
      <c r="E5" s="2"/>
      <c r="F5" s="331" t="str">
        <f>+Aktive!H3</f>
        <v>31 Dhjetor 2010
(ne LEK)</v>
      </c>
      <c r="G5" s="123"/>
    </row>
    <row r="6" spans="1:7" ht="12.75" customHeight="1">
      <c r="A6" s="123"/>
      <c r="B6" s="341"/>
      <c r="C6" s="331"/>
      <c r="D6" s="331"/>
      <c r="E6" s="2"/>
      <c r="F6" s="331"/>
      <c r="G6" s="123"/>
    </row>
    <row r="7" spans="1:7" ht="12.75" customHeight="1">
      <c r="A7" s="123"/>
      <c r="B7" s="124"/>
      <c r="C7" s="127"/>
      <c r="D7" s="127"/>
      <c r="E7" s="127"/>
      <c r="F7" s="127"/>
      <c r="G7" s="123"/>
    </row>
    <row r="8" spans="1:10" ht="12.75" customHeight="1">
      <c r="A8" s="123"/>
      <c r="B8" s="124" t="s">
        <v>191</v>
      </c>
      <c r="C8" s="127"/>
      <c r="D8" s="146">
        <v>2194592932</v>
      </c>
      <c r="E8" s="127"/>
      <c r="F8" s="146">
        <v>1827525948</v>
      </c>
      <c r="G8" s="248"/>
      <c r="H8" s="145"/>
      <c r="I8" s="128"/>
      <c r="J8" s="128"/>
    </row>
    <row r="9" spans="1:10" ht="12.75" customHeight="1">
      <c r="A9" s="123"/>
      <c r="B9" s="124" t="s">
        <v>324</v>
      </c>
      <c r="C9" s="127"/>
      <c r="D9" s="145">
        <v>6141831</v>
      </c>
      <c r="E9" s="127"/>
      <c r="F9" s="145">
        <v>108979342</v>
      </c>
      <c r="G9" s="248"/>
      <c r="H9" s="145"/>
      <c r="I9" s="128"/>
      <c r="J9" s="128"/>
    </row>
    <row r="10" spans="1:10" ht="12.75" customHeight="1">
      <c r="A10" s="123"/>
      <c r="B10" s="124" t="s">
        <v>192</v>
      </c>
      <c r="C10" s="127"/>
      <c r="D10" s="145">
        <v>144274092</v>
      </c>
      <c r="E10" s="127"/>
      <c r="F10" s="145">
        <v>365981618</v>
      </c>
      <c r="G10" s="248"/>
      <c r="H10" s="145"/>
      <c r="I10" s="128"/>
      <c r="J10" s="128"/>
    </row>
    <row r="11" spans="1:10" ht="12.75" customHeight="1">
      <c r="A11" s="123"/>
      <c r="B11" s="124" t="s">
        <v>193</v>
      </c>
      <c r="C11" s="127"/>
      <c r="D11" s="145">
        <v>2284520</v>
      </c>
      <c r="E11" s="127"/>
      <c r="F11" s="145">
        <v>2271761</v>
      </c>
      <c r="G11" s="248"/>
      <c r="H11" s="145"/>
      <c r="I11" s="128"/>
      <c r="J11" s="128"/>
    </row>
    <row r="12" spans="1:10" ht="12.75" customHeight="1">
      <c r="A12" s="123"/>
      <c r="B12" s="124" t="s">
        <v>194</v>
      </c>
      <c r="C12" s="127"/>
      <c r="D12" s="145">
        <v>3986781</v>
      </c>
      <c r="E12" s="127"/>
      <c r="F12" s="145">
        <v>68034656</v>
      </c>
      <c r="G12" s="248"/>
      <c r="H12" s="145"/>
      <c r="I12" s="128"/>
      <c r="J12" s="128"/>
    </row>
    <row r="13" spans="1:10" ht="12.75" customHeight="1">
      <c r="A13" s="123"/>
      <c r="B13" s="124" t="s">
        <v>195</v>
      </c>
      <c r="C13" s="127"/>
      <c r="D13" s="145">
        <v>37480375</v>
      </c>
      <c r="E13" s="127"/>
      <c r="F13" s="145">
        <v>28745260</v>
      </c>
      <c r="G13" s="248"/>
      <c r="H13" s="145"/>
      <c r="I13" s="128"/>
      <c r="J13" s="128"/>
    </row>
    <row r="14" spans="1:10" ht="12.75" customHeight="1">
      <c r="A14" s="123"/>
      <c r="B14" s="124" t="s">
        <v>196</v>
      </c>
      <c r="C14" s="127"/>
      <c r="D14" s="145">
        <v>16126926</v>
      </c>
      <c r="E14" s="127"/>
      <c r="F14" s="145">
        <v>14756896</v>
      </c>
      <c r="G14" s="248"/>
      <c r="H14" s="145"/>
      <c r="I14" s="128"/>
      <c r="J14" s="128"/>
    </row>
    <row r="15" spans="1:10" ht="12.75" customHeight="1">
      <c r="A15" s="123"/>
      <c r="B15" s="124" t="s">
        <v>197</v>
      </c>
      <c r="C15" s="127"/>
      <c r="D15" s="145">
        <v>38292475</v>
      </c>
      <c r="E15" s="127"/>
      <c r="F15" s="145">
        <v>81695963</v>
      </c>
      <c r="G15" s="248"/>
      <c r="H15" s="145"/>
      <c r="I15" s="128"/>
      <c r="J15" s="128"/>
    </row>
    <row r="16" spans="1:10" ht="12.75" customHeight="1">
      <c r="A16" s="123"/>
      <c r="B16" s="124" t="s">
        <v>323</v>
      </c>
      <c r="C16" s="127"/>
      <c r="D16" s="145">
        <v>67424391</v>
      </c>
      <c r="E16" s="127"/>
      <c r="F16" s="145">
        <v>201227958</v>
      </c>
      <c r="G16" s="248"/>
      <c r="H16" s="145"/>
      <c r="I16" s="128"/>
      <c r="J16" s="128"/>
    </row>
    <row r="17" spans="1:10" ht="12.75" customHeight="1">
      <c r="A17" s="123"/>
      <c r="B17" s="124" t="s">
        <v>198</v>
      </c>
      <c r="C17" s="127"/>
      <c r="D17" s="145">
        <v>40783402</v>
      </c>
      <c r="E17" s="127"/>
      <c r="F17" s="145">
        <v>27671217</v>
      </c>
      <c r="G17" s="248"/>
      <c r="H17" s="145"/>
      <c r="I17" s="128"/>
      <c r="J17" s="128"/>
    </row>
    <row r="18" spans="1:10" ht="12.75" customHeight="1">
      <c r="A18" s="123"/>
      <c r="B18" s="124" t="s">
        <v>417</v>
      </c>
      <c r="C18" s="127"/>
      <c r="D18" s="145">
        <v>-1520096</v>
      </c>
      <c r="E18" s="127"/>
      <c r="F18" s="145">
        <v>1385449</v>
      </c>
      <c r="G18" s="248"/>
      <c r="H18" s="145"/>
      <c r="I18" s="128"/>
      <c r="J18" s="128"/>
    </row>
    <row r="19" spans="1:10" ht="12.75" customHeight="1">
      <c r="A19" s="123"/>
      <c r="B19" s="124" t="s">
        <v>416</v>
      </c>
      <c r="C19" s="127"/>
      <c r="D19" s="145">
        <v>39102391</v>
      </c>
      <c r="E19" s="127"/>
      <c r="F19" s="145">
        <v>10129731</v>
      </c>
      <c r="G19" s="248"/>
      <c r="H19" s="145"/>
      <c r="I19" s="128"/>
      <c r="J19" s="128"/>
    </row>
    <row r="20" spans="1:10" ht="12.75" customHeight="1">
      <c r="A20" s="123"/>
      <c r="B20" s="124" t="s">
        <v>199</v>
      </c>
      <c r="C20" s="127"/>
      <c r="D20" s="145">
        <v>17115998</v>
      </c>
      <c r="E20" s="127"/>
      <c r="F20" s="145">
        <v>30209832</v>
      </c>
      <c r="G20" s="248"/>
      <c r="H20" s="145"/>
      <c r="I20" s="128"/>
      <c r="J20" s="128"/>
    </row>
    <row r="21" spans="1:10" ht="12.75" customHeight="1">
      <c r="A21" s="123"/>
      <c r="B21" s="124" t="s">
        <v>311</v>
      </c>
      <c r="C21" s="127"/>
      <c r="D21" s="145">
        <v>22508947</v>
      </c>
      <c r="E21" s="127"/>
      <c r="F21" s="145">
        <v>13825086</v>
      </c>
      <c r="G21" s="248"/>
      <c r="H21" s="145"/>
      <c r="I21" s="128"/>
      <c r="J21" s="128"/>
    </row>
    <row r="22" spans="1:10" ht="12.75" customHeight="1">
      <c r="A22" s="123"/>
      <c r="B22" s="124" t="s">
        <v>200</v>
      </c>
      <c r="C22" s="127"/>
      <c r="D22" s="145">
        <v>7048431</v>
      </c>
      <c r="E22" s="127"/>
      <c r="F22" s="145">
        <v>7751224</v>
      </c>
      <c r="G22" s="248"/>
      <c r="H22" s="145"/>
      <c r="I22" s="128"/>
      <c r="J22" s="128"/>
    </row>
    <row r="23" spans="1:10" ht="12.75" customHeight="1">
      <c r="A23" s="123"/>
      <c r="B23" s="124" t="s">
        <v>201</v>
      </c>
      <c r="C23" s="127"/>
      <c r="D23" s="145">
        <v>99691</v>
      </c>
      <c r="E23" s="127"/>
      <c r="F23" s="145">
        <v>382328</v>
      </c>
      <c r="G23" s="248"/>
      <c r="H23" s="145"/>
      <c r="I23" s="128"/>
      <c r="J23" s="128"/>
    </row>
    <row r="24" spans="1:10" ht="12.75" customHeight="1">
      <c r="A24" s="123"/>
      <c r="B24" s="53" t="s">
        <v>202</v>
      </c>
      <c r="C24" s="127"/>
      <c r="D24" s="286">
        <v>-1700870581</v>
      </c>
      <c r="E24" s="27"/>
      <c r="F24" s="286">
        <v>-1598897514</v>
      </c>
      <c r="G24" s="287"/>
      <c r="H24" s="145"/>
      <c r="I24" s="128"/>
      <c r="J24" s="128"/>
    </row>
    <row r="25" spans="1:10" ht="12.75" customHeight="1">
      <c r="A25" s="123"/>
      <c r="B25" s="124"/>
      <c r="C25" s="127"/>
      <c r="D25" s="129"/>
      <c r="E25" s="129"/>
      <c r="F25" s="129"/>
      <c r="G25" s="123"/>
      <c r="H25" s="145"/>
      <c r="I25" s="128"/>
      <c r="J25" s="128"/>
    </row>
    <row r="26" spans="1:10" ht="16.5" customHeight="1">
      <c r="A26" s="123"/>
      <c r="B26" s="126" t="s">
        <v>203</v>
      </c>
      <c r="C26" s="127"/>
      <c r="D26" s="204">
        <v>934872505</v>
      </c>
      <c r="E26" s="22"/>
      <c r="F26" s="204">
        <f>SUM(F8:F25)</f>
        <v>1191676755</v>
      </c>
      <c r="G26" s="123"/>
      <c r="H26" s="145"/>
      <c r="I26" s="128"/>
      <c r="J26" s="128"/>
    </row>
    <row r="27" spans="1:10" ht="12.75" customHeight="1">
      <c r="A27" s="123"/>
      <c r="B27" s="126"/>
      <c r="C27" s="127"/>
      <c r="D27" s="127"/>
      <c r="E27" s="127"/>
      <c r="F27" s="127"/>
      <c r="G27" s="123"/>
      <c r="H27" s="145"/>
      <c r="I27" s="128"/>
      <c r="J27" s="128"/>
    </row>
    <row r="28" spans="1:10" ht="12.75" customHeight="1">
      <c r="A28" s="123"/>
      <c r="B28" s="131"/>
      <c r="C28" s="127"/>
      <c r="D28" s="127"/>
      <c r="E28" s="127"/>
      <c r="F28" s="127"/>
      <c r="G28" s="123"/>
      <c r="H28" s="145"/>
      <c r="I28" s="128"/>
      <c r="J28" s="128"/>
    </row>
    <row r="29" spans="1:10" ht="12.75" customHeight="1">
      <c r="A29" s="123"/>
      <c r="B29" s="131"/>
      <c r="C29" s="127"/>
      <c r="D29" s="127"/>
      <c r="E29" s="127"/>
      <c r="F29" s="127"/>
      <c r="G29" s="123"/>
      <c r="H29" s="145"/>
      <c r="I29" s="128"/>
      <c r="J29" s="128"/>
    </row>
    <row r="30" spans="1:10" ht="12.75" customHeight="1">
      <c r="A30" s="123"/>
      <c r="B30" s="124"/>
      <c r="C30" s="124"/>
      <c r="D30" s="124"/>
      <c r="E30" s="124"/>
      <c r="F30" s="124"/>
      <c r="G30" s="123"/>
      <c r="H30" s="145"/>
      <c r="I30" s="128"/>
      <c r="J30" s="128"/>
    </row>
    <row r="31" spans="1:10" ht="30" customHeight="1">
      <c r="A31" s="123"/>
      <c r="B31" s="124"/>
      <c r="C31" s="124"/>
      <c r="D31" s="124"/>
      <c r="E31" s="124"/>
      <c r="F31" s="124"/>
      <c r="G31" s="123"/>
      <c r="H31" s="145"/>
      <c r="I31" s="128"/>
      <c r="J31" s="128"/>
    </row>
    <row r="32" spans="1:10" ht="12.75" customHeight="1">
      <c r="A32" s="123"/>
      <c r="B32" s="344" t="s">
        <v>204</v>
      </c>
      <c r="C32" s="344"/>
      <c r="D32" s="344"/>
      <c r="E32" s="142"/>
      <c r="F32" s="124"/>
      <c r="G32" s="123"/>
      <c r="H32" s="145"/>
      <c r="I32" s="128"/>
      <c r="J32" s="128"/>
    </row>
    <row r="33" spans="1:10" ht="12.75" customHeight="1">
      <c r="A33" s="123"/>
      <c r="B33" s="344"/>
      <c r="C33" s="344"/>
      <c r="D33" s="344"/>
      <c r="E33" s="124"/>
      <c r="F33" s="124"/>
      <c r="G33" s="123"/>
      <c r="H33" s="145"/>
      <c r="I33" s="128"/>
      <c r="J33" s="128"/>
    </row>
    <row r="34" spans="1:10" ht="12.75" customHeight="1">
      <c r="A34" s="123"/>
      <c r="B34" s="124"/>
      <c r="C34" s="2"/>
      <c r="D34" s="133" t="s">
        <v>145</v>
      </c>
      <c r="E34" s="133"/>
      <c r="F34" s="133" t="s">
        <v>145</v>
      </c>
      <c r="G34" s="123"/>
      <c r="H34" s="145"/>
      <c r="I34" s="128"/>
      <c r="J34" s="128"/>
    </row>
    <row r="35" spans="1:10" ht="12.75" customHeight="1">
      <c r="A35" s="123"/>
      <c r="B35" s="124"/>
      <c r="C35" s="124"/>
      <c r="D35" s="127"/>
      <c r="E35" s="127"/>
      <c r="F35" s="127"/>
      <c r="G35" s="123"/>
      <c r="H35" s="145"/>
      <c r="I35" s="128"/>
      <c r="J35" s="128"/>
    </row>
    <row r="36" spans="1:10" ht="12.75" customHeight="1">
      <c r="A36" s="123"/>
      <c r="B36" s="124" t="s">
        <v>306</v>
      </c>
      <c r="C36" s="124"/>
      <c r="D36" s="132">
        <v>1598897514</v>
      </c>
      <c r="E36" s="132"/>
      <c r="F36" s="132">
        <v>1630279325</v>
      </c>
      <c r="G36" s="123"/>
      <c r="H36" s="145"/>
      <c r="I36" s="128"/>
      <c r="J36" s="128"/>
    </row>
    <row r="37" spans="1:10" ht="12.75" customHeight="1">
      <c r="A37" s="123"/>
      <c r="B37" s="124" t="s">
        <v>171</v>
      </c>
      <c r="C37" s="124"/>
      <c r="D37" s="132">
        <v>101973067</v>
      </c>
      <c r="E37" s="132"/>
      <c r="F37" s="132">
        <v>-31381811</v>
      </c>
      <c r="G37" s="123"/>
      <c r="H37" s="145"/>
      <c r="I37" s="128"/>
      <c r="J37" s="128"/>
    </row>
    <row r="38" spans="1:10" ht="12.75" customHeight="1">
      <c r="A38" s="123"/>
      <c r="B38" s="124" t="s">
        <v>205</v>
      </c>
      <c r="C38" s="127"/>
      <c r="D38" s="26">
        <v>0</v>
      </c>
      <c r="E38" s="26"/>
      <c r="F38" s="26">
        <v>0</v>
      </c>
      <c r="G38" s="123"/>
      <c r="H38" s="145"/>
      <c r="I38" s="128"/>
      <c r="J38" s="128"/>
    </row>
    <row r="39" spans="1:10" ht="12.75" customHeight="1">
      <c r="A39" s="123"/>
      <c r="B39" s="124"/>
      <c r="C39" s="127"/>
      <c r="D39" s="129"/>
      <c r="E39" s="129"/>
      <c r="F39" s="129"/>
      <c r="G39" s="123"/>
      <c r="H39" s="145"/>
      <c r="I39" s="128"/>
      <c r="J39" s="128"/>
    </row>
    <row r="40" spans="1:10" ht="16.5" customHeight="1">
      <c r="A40" s="123"/>
      <c r="B40" s="126" t="s">
        <v>307</v>
      </c>
      <c r="C40" s="127"/>
      <c r="D40" s="204">
        <v>1700870581</v>
      </c>
      <c r="E40" s="22"/>
      <c r="F40" s="204">
        <v>1598897514</v>
      </c>
      <c r="G40" s="123"/>
      <c r="H40" s="145"/>
      <c r="I40" s="128"/>
      <c r="J40" s="128"/>
    </row>
    <row r="41" spans="1:7" ht="12.75" customHeight="1" thickBot="1">
      <c r="A41" s="135"/>
      <c r="B41" s="136"/>
      <c r="C41" s="136"/>
      <c r="D41" s="144"/>
      <c r="E41" s="144"/>
      <c r="F41" s="144"/>
      <c r="G41" s="123"/>
    </row>
    <row r="42" spans="4:6" ht="12.75" customHeight="1">
      <c r="D42" s="128"/>
      <c r="E42" s="128"/>
      <c r="F42" s="128"/>
    </row>
    <row r="43" spans="4:6" ht="12.75" customHeight="1">
      <c r="D43" s="128"/>
      <c r="E43" s="128"/>
      <c r="F43" s="128"/>
    </row>
  </sheetData>
  <sheetProtection/>
  <mergeCells count="5">
    <mergeCell ref="B32:D33"/>
    <mergeCell ref="F5:F6"/>
    <mergeCell ref="C5:C6"/>
    <mergeCell ref="B5:B6"/>
    <mergeCell ref="D5:D6"/>
  </mergeCells>
  <printOptions horizontalCentered="1"/>
  <pageMargins left="0.29" right="0.25" top="0.75" bottom="0.65" header="0.24" footer="0.36"/>
  <pageSetup fitToHeight="1" fitToWidth="1" horizontalDpi="600" verticalDpi="600" orientation="landscape" paperSize="9" scale="92" r:id="rId1"/>
  <headerFooter alignWithMargins="0">
    <oddFooter>&amp;LFaqe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</sheetPr>
  <dimension ref="A1:J3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 customHeight="1"/>
  <cols>
    <col min="1" max="1" width="2.7109375" style="122" customWidth="1"/>
    <col min="2" max="2" width="43.57421875" style="122" customWidth="1"/>
    <col min="3" max="3" width="2.7109375" style="122" customWidth="1"/>
    <col min="4" max="4" width="18.28125" style="122" customWidth="1"/>
    <col min="5" max="5" width="9.140625" style="122" customWidth="1"/>
    <col min="6" max="6" width="18.28125" style="122" customWidth="1"/>
    <col min="7" max="7" width="15.00390625" style="122" customWidth="1"/>
    <col min="8" max="8" width="9.140625" style="122" customWidth="1"/>
    <col min="9" max="9" width="16.00390625" style="122" customWidth="1"/>
    <col min="10" max="16384" width="9.140625" style="122" customWidth="1"/>
  </cols>
  <sheetData>
    <row r="1" spans="1:7" ht="12.75" customHeight="1">
      <c r="A1" s="118" t="s">
        <v>183</v>
      </c>
      <c r="B1" s="119"/>
      <c r="C1" s="120"/>
      <c r="D1" s="120"/>
      <c r="E1" s="120"/>
      <c r="F1" s="120"/>
      <c r="G1" s="123"/>
    </row>
    <row r="2" spans="1:7" ht="12.75" customHeight="1">
      <c r="A2" s="123"/>
      <c r="B2" s="124"/>
      <c r="C2" s="124"/>
      <c r="D2" s="124"/>
      <c r="E2" s="124"/>
      <c r="F2" s="124"/>
      <c r="G2" s="123"/>
    </row>
    <row r="3" spans="1:7" ht="12.75" customHeight="1">
      <c r="A3" s="123"/>
      <c r="C3" s="124"/>
      <c r="D3" s="124"/>
      <c r="E3" s="124"/>
      <c r="F3" s="124"/>
      <c r="G3" s="123"/>
    </row>
    <row r="4" spans="1:7" ht="12.75" customHeight="1">
      <c r="A4" s="123"/>
      <c r="B4" s="124"/>
      <c r="C4" s="124"/>
      <c r="D4" s="124"/>
      <c r="E4" s="124"/>
      <c r="F4" s="124"/>
      <c r="G4" s="123"/>
    </row>
    <row r="5" spans="1:7" ht="12.75" customHeight="1">
      <c r="A5" s="123"/>
      <c r="B5" s="341" t="s">
        <v>184</v>
      </c>
      <c r="C5" s="331"/>
      <c r="D5" s="331" t="s">
        <v>430</v>
      </c>
      <c r="E5" s="2"/>
      <c r="F5" s="331" t="s">
        <v>388</v>
      </c>
      <c r="G5" s="123"/>
    </row>
    <row r="6" spans="1:7" ht="12.75" customHeight="1">
      <c r="A6" s="123"/>
      <c r="B6" s="341"/>
      <c r="C6" s="331"/>
      <c r="D6" s="331"/>
      <c r="E6" s="2"/>
      <c r="F6" s="331"/>
      <c r="G6" s="123"/>
    </row>
    <row r="7" spans="1:7" ht="12.75" customHeight="1">
      <c r="A7" s="123"/>
      <c r="B7" s="124"/>
      <c r="C7" s="127"/>
      <c r="D7" s="127"/>
      <c r="E7" s="127"/>
      <c r="F7" s="127"/>
      <c r="G7" s="123"/>
    </row>
    <row r="8" spans="1:10" ht="12.75" customHeight="1">
      <c r="A8" s="123"/>
      <c r="B8" s="124" t="s">
        <v>206</v>
      </c>
      <c r="C8" s="127"/>
      <c r="D8" s="26">
        <v>4260569</v>
      </c>
      <c r="E8" s="26"/>
      <c r="F8" s="26">
        <v>5034601</v>
      </c>
      <c r="G8" s="248"/>
      <c r="H8" s="145"/>
      <c r="I8" s="145"/>
      <c r="J8" s="128"/>
    </row>
    <row r="9" spans="1:10" ht="12.75" customHeight="1">
      <c r="A9" s="123"/>
      <c r="B9" s="124" t="s">
        <v>207</v>
      </c>
      <c r="C9" s="127"/>
      <c r="D9" s="26">
        <v>4833296</v>
      </c>
      <c r="E9" s="26"/>
      <c r="F9" s="26">
        <v>2703509</v>
      </c>
      <c r="G9" s="248"/>
      <c r="H9" s="145"/>
      <c r="I9" s="145"/>
      <c r="J9" s="128"/>
    </row>
    <row r="10" spans="1:10" ht="12.75" customHeight="1">
      <c r="A10" s="123"/>
      <c r="B10" s="124" t="s">
        <v>312</v>
      </c>
      <c r="C10" s="127"/>
      <c r="D10" s="26">
        <v>547481054</v>
      </c>
      <c r="E10" s="26"/>
      <c r="F10" s="26">
        <v>461638515</v>
      </c>
      <c r="G10" s="248"/>
      <c r="H10" s="145"/>
      <c r="I10" s="145"/>
      <c r="J10" s="128"/>
    </row>
    <row r="11" spans="1:10" ht="12.75" customHeight="1">
      <c r="A11" s="123"/>
      <c r="B11" s="53" t="s">
        <v>208</v>
      </c>
      <c r="C11" s="127"/>
      <c r="D11" s="26">
        <v>293869053</v>
      </c>
      <c r="E11" s="26"/>
      <c r="F11" s="26">
        <f>135053644-F12</f>
        <v>59117600.72000003</v>
      </c>
      <c r="G11" s="248"/>
      <c r="H11" s="145"/>
      <c r="I11" s="145"/>
      <c r="J11" s="128"/>
    </row>
    <row r="12" spans="1:10" ht="12.75" customHeight="1">
      <c r="A12" s="123"/>
      <c r="B12" s="184" t="s">
        <v>426</v>
      </c>
      <c r="C12" s="127"/>
      <c r="D12" s="26">
        <v>277891321</v>
      </c>
      <c r="E12" s="26"/>
      <c r="F12" s="26">
        <v>75936043.27999997</v>
      </c>
      <c r="G12" s="248"/>
      <c r="H12" s="145"/>
      <c r="I12" s="145"/>
      <c r="J12" s="128"/>
    </row>
    <row r="13" spans="1:10" ht="12.75" customHeight="1">
      <c r="A13" s="123"/>
      <c r="B13" s="184" t="s">
        <v>427</v>
      </c>
      <c r="C13" s="127"/>
      <c r="D13" s="26">
        <v>8345432</v>
      </c>
      <c r="E13" s="26"/>
      <c r="F13" s="26">
        <v>489732049</v>
      </c>
      <c r="G13" s="248"/>
      <c r="H13" s="145"/>
      <c r="I13" s="145"/>
      <c r="J13" s="128"/>
    </row>
    <row r="14" spans="1:10" ht="12.75" customHeight="1">
      <c r="A14" s="123"/>
      <c r="B14" s="184" t="s">
        <v>428</v>
      </c>
      <c r="C14" s="127"/>
      <c r="D14" s="26">
        <v>638386624</v>
      </c>
      <c r="E14" s="26"/>
      <c r="F14" s="26">
        <v>141405211</v>
      </c>
      <c r="G14" s="248"/>
      <c r="H14" s="145"/>
      <c r="I14" s="145"/>
      <c r="J14" s="128"/>
    </row>
    <row r="15" spans="1:10" ht="12.75" customHeight="1">
      <c r="A15" s="123"/>
      <c r="B15" s="53" t="s">
        <v>215</v>
      </c>
      <c r="C15" s="127"/>
      <c r="D15" s="26">
        <v>0</v>
      </c>
      <c r="E15" s="26"/>
      <c r="F15" s="26">
        <v>735123966</v>
      </c>
      <c r="G15" s="248"/>
      <c r="H15" s="145"/>
      <c r="I15" s="145"/>
      <c r="J15" s="128"/>
    </row>
    <row r="16" spans="1:10" ht="12.75" customHeight="1">
      <c r="A16" s="123"/>
      <c r="B16" s="53" t="s">
        <v>216</v>
      </c>
      <c r="C16" s="127"/>
      <c r="D16" s="26"/>
      <c r="E16" s="26"/>
      <c r="F16" s="26">
        <v>0</v>
      </c>
      <c r="G16" s="248"/>
      <c r="H16" s="145"/>
      <c r="I16" s="145"/>
      <c r="J16" s="128"/>
    </row>
    <row r="17" spans="1:10" ht="16.5" customHeight="1">
      <c r="A17" s="123"/>
      <c r="B17" s="126" t="s">
        <v>209</v>
      </c>
      <c r="C17" s="127"/>
      <c r="D17" s="206">
        <v>1775067349</v>
      </c>
      <c r="E17" s="130"/>
      <c r="F17" s="206">
        <f>SUM(F8:F16)</f>
        <v>1970691495</v>
      </c>
      <c r="G17" s="123"/>
      <c r="H17" s="145"/>
      <c r="I17" s="145"/>
      <c r="J17" s="128"/>
    </row>
    <row r="18" spans="1:10" ht="12.75" customHeight="1">
      <c r="A18" s="123"/>
      <c r="B18" s="126"/>
      <c r="C18" s="127"/>
      <c r="D18" s="130"/>
      <c r="E18" s="130"/>
      <c r="F18" s="130"/>
      <c r="G18" s="123"/>
      <c r="H18" s="145"/>
      <c r="I18" s="145"/>
      <c r="J18" s="128"/>
    </row>
    <row r="19" spans="1:10" ht="12.75" customHeight="1">
      <c r="A19" s="123"/>
      <c r="B19" s="131"/>
      <c r="C19" s="127"/>
      <c r="D19" s="132"/>
      <c r="E19" s="132"/>
      <c r="F19" s="132"/>
      <c r="G19" s="123"/>
      <c r="H19" s="128"/>
      <c r="I19" s="128"/>
      <c r="J19" s="128"/>
    </row>
    <row r="20" spans="1:10" ht="13.5" customHeight="1">
      <c r="A20" s="123"/>
      <c r="B20" s="131"/>
      <c r="C20" s="127"/>
      <c r="D20" s="132"/>
      <c r="E20" s="132"/>
      <c r="F20" s="132"/>
      <c r="G20" s="123"/>
      <c r="H20" s="128"/>
      <c r="I20" s="128"/>
      <c r="J20" s="128"/>
    </row>
    <row r="21" spans="1:10" ht="13.5" customHeight="1">
      <c r="A21" s="123"/>
      <c r="B21" s="131"/>
      <c r="C21" s="127"/>
      <c r="D21" s="127"/>
      <c r="E21" s="127"/>
      <c r="F21" s="127"/>
      <c r="G21" s="123"/>
      <c r="H21" s="128"/>
      <c r="I21" s="128"/>
      <c r="J21" s="128"/>
    </row>
    <row r="22" spans="1:10" ht="13.5" customHeight="1">
      <c r="A22" s="123"/>
      <c r="B22" s="131"/>
      <c r="C22" s="127"/>
      <c r="D22" s="127"/>
      <c r="E22" s="127"/>
      <c r="F22" s="127"/>
      <c r="G22" s="123"/>
      <c r="H22" s="128"/>
      <c r="I22" s="128"/>
      <c r="J22" s="128"/>
    </row>
    <row r="23" spans="1:10" ht="27" customHeight="1">
      <c r="A23" s="123"/>
      <c r="B23" s="345" t="s">
        <v>217</v>
      </c>
      <c r="C23" s="345"/>
      <c r="D23" s="345"/>
      <c r="E23" s="142"/>
      <c r="F23" s="124"/>
      <c r="G23" s="123"/>
      <c r="H23" s="128"/>
      <c r="I23" s="128"/>
      <c r="J23" s="128"/>
    </row>
    <row r="24" spans="1:10" ht="13.5" customHeight="1">
      <c r="A24" s="123"/>
      <c r="B24" s="131"/>
      <c r="C24" s="127"/>
      <c r="D24" s="127"/>
      <c r="E24" s="127"/>
      <c r="F24" s="127"/>
      <c r="G24" s="123"/>
      <c r="H24" s="128"/>
      <c r="I24" s="128"/>
      <c r="J24" s="128"/>
    </row>
    <row r="25" spans="1:10" ht="13.5" customHeight="1">
      <c r="A25" s="123"/>
      <c r="B25" s="124"/>
      <c r="C25" s="2"/>
      <c r="D25" s="133" t="s">
        <v>145</v>
      </c>
      <c r="E25" s="2"/>
      <c r="F25" s="133" t="s">
        <v>145</v>
      </c>
      <c r="G25" s="123"/>
      <c r="H25" s="128"/>
      <c r="I25" s="128"/>
      <c r="J25" s="128"/>
    </row>
    <row r="26" spans="1:10" ht="13.5" customHeight="1">
      <c r="A26" s="123"/>
      <c r="B26" s="124"/>
      <c r="C26" s="124"/>
      <c r="D26" s="127"/>
      <c r="E26" s="127"/>
      <c r="F26" s="127"/>
      <c r="G26" s="123"/>
      <c r="H26" s="128"/>
      <c r="I26" s="128"/>
      <c r="J26" s="128"/>
    </row>
    <row r="27" spans="1:10" ht="13.5" customHeight="1">
      <c r="A27" s="123"/>
      <c r="B27" s="124" t="s">
        <v>306</v>
      </c>
      <c r="C27" s="124"/>
      <c r="D27" s="127">
        <v>0</v>
      </c>
      <c r="E27" s="127"/>
      <c r="F27" s="127">
        <v>0</v>
      </c>
      <c r="G27" s="123"/>
      <c r="H27" s="128"/>
      <c r="I27" s="128"/>
      <c r="J27" s="128"/>
    </row>
    <row r="28" spans="1:10" ht="13.5" customHeight="1">
      <c r="A28" s="123"/>
      <c r="B28" s="124" t="s">
        <v>171</v>
      </c>
      <c r="C28" s="124"/>
      <c r="D28" s="132">
        <v>0</v>
      </c>
      <c r="E28" s="132"/>
      <c r="F28" s="132">
        <v>0</v>
      </c>
      <c r="G28" s="123"/>
      <c r="H28" s="128"/>
      <c r="I28" s="128"/>
      <c r="J28" s="128"/>
    </row>
    <row r="29" spans="1:10" ht="13.5" customHeight="1">
      <c r="A29" s="123"/>
      <c r="B29" s="124" t="s">
        <v>205</v>
      </c>
      <c r="C29" s="127"/>
      <c r="D29" s="127">
        <v>0</v>
      </c>
      <c r="E29" s="127"/>
      <c r="F29" s="127">
        <v>0</v>
      </c>
      <c r="G29" s="123"/>
      <c r="H29" s="128"/>
      <c r="I29" s="128"/>
      <c r="J29" s="128"/>
    </row>
    <row r="30" spans="1:10" ht="16.5" customHeight="1">
      <c r="A30" s="123"/>
      <c r="B30" s="126" t="s">
        <v>308</v>
      </c>
      <c r="C30" s="127"/>
      <c r="D30" s="206">
        <v>0</v>
      </c>
      <c r="E30" s="130"/>
      <c r="F30" s="206">
        <v>0</v>
      </c>
      <c r="G30" s="123"/>
      <c r="H30" s="128"/>
      <c r="I30" s="128"/>
      <c r="J30" s="128"/>
    </row>
    <row r="31" spans="1:7" ht="13.5" customHeight="1">
      <c r="A31" s="123"/>
      <c r="B31" s="131"/>
      <c r="C31" s="127"/>
      <c r="D31" s="127"/>
      <c r="E31" s="127"/>
      <c r="F31" s="127"/>
      <c r="G31" s="123"/>
    </row>
    <row r="32" spans="1:7" ht="12.75" customHeight="1" thickBot="1">
      <c r="A32" s="135"/>
      <c r="B32" s="136"/>
      <c r="C32" s="136"/>
      <c r="D32" s="136"/>
      <c r="E32" s="136"/>
      <c r="F32" s="136"/>
      <c r="G32" s="123"/>
    </row>
  </sheetData>
  <sheetProtection/>
  <mergeCells count="5">
    <mergeCell ref="B23:D23"/>
    <mergeCell ref="F5:F6"/>
    <mergeCell ref="C5:C6"/>
    <mergeCell ref="B5:B6"/>
    <mergeCell ref="D5:D6"/>
  </mergeCells>
  <printOptions horizontalCentered="1"/>
  <pageMargins left="0.25" right="0.25" top="1.02" bottom="1" header="0" footer="0.49"/>
  <pageSetup horizontalDpi="600" verticalDpi="600" orientation="landscape" paperSize="9" scale="95" r:id="rId1"/>
  <headerFooter alignWithMargins="0">
    <oddFooter>&amp;LFaqe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M3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 customHeight="1"/>
  <cols>
    <col min="1" max="1" width="2.7109375" style="122" customWidth="1"/>
    <col min="2" max="2" width="40.8515625" style="122" customWidth="1"/>
    <col min="3" max="3" width="2.7109375" style="122" customWidth="1"/>
    <col min="4" max="4" width="19.00390625" style="122" customWidth="1"/>
    <col min="5" max="5" width="7.00390625" style="122" customWidth="1"/>
    <col min="6" max="6" width="19.00390625" style="122" customWidth="1"/>
    <col min="7" max="7" width="9.28125" style="122" bestFit="1" customWidth="1"/>
    <col min="8" max="8" width="18.00390625" style="122" bestFit="1" customWidth="1"/>
    <col min="9" max="9" width="10.7109375" style="122" customWidth="1"/>
    <col min="10" max="10" width="18.00390625" style="122" bestFit="1" customWidth="1"/>
    <col min="11" max="16384" width="9.140625" style="122" customWidth="1"/>
  </cols>
  <sheetData>
    <row r="1" spans="1:7" ht="12.75" customHeight="1">
      <c r="A1" s="81" t="s">
        <v>179</v>
      </c>
      <c r="B1" s="119"/>
      <c r="C1" s="120"/>
      <c r="D1" s="120"/>
      <c r="E1" s="120"/>
      <c r="F1" s="120"/>
      <c r="G1" s="123"/>
    </row>
    <row r="2" spans="1:7" ht="12.75" customHeight="1">
      <c r="A2" s="123"/>
      <c r="B2" s="124"/>
      <c r="C2" s="124"/>
      <c r="D2" s="124"/>
      <c r="E2" s="124"/>
      <c r="F2" s="124"/>
      <c r="G2" s="123"/>
    </row>
    <row r="3" spans="1:7" ht="12.75" customHeight="1">
      <c r="A3" s="123"/>
      <c r="C3" s="124"/>
      <c r="D3" s="124"/>
      <c r="E3" s="124"/>
      <c r="F3" s="124"/>
      <c r="G3" s="123"/>
    </row>
    <row r="4" spans="1:7" ht="12.75" customHeight="1">
      <c r="A4" s="123"/>
      <c r="B4" s="124"/>
      <c r="C4" s="124"/>
      <c r="D4" s="124"/>
      <c r="E4" s="124"/>
      <c r="F4" s="124"/>
      <c r="G4" s="123"/>
    </row>
    <row r="5" spans="1:7" ht="12.75" customHeight="1">
      <c r="A5" s="123"/>
      <c r="B5" s="341" t="s">
        <v>309</v>
      </c>
      <c r="C5" s="331"/>
      <c r="D5" s="331" t="str">
        <f>+Aktive!F3</f>
        <v>31 Dhjetor 2011
(ne LEK)</v>
      </c>
      <c r="E5" s="2"/>
      <c r="F5" s="331" t="str">
        <f>+Aktive!H3</f>
        <v>31 Dhjetor 2010
(ne LEK)</v>
      </c>
      <c r="G5" s="123"/>
    </row>
    <row r="6" spans="1:7" ht="12.75" customHeight="1">
      <c r="A6" s="123"/>
      <c r="B6" s="341"/>
      <c r="C6" s="331"/>
      <c r="D6" s="331"/>
      <c r="E6" s="2"/>
      <c r="F6" s="331"/>
      <c r="G6" s="123"/>
    </row>
    <row r="7" spans="1:9" ht="12.75" customHeight="1">
      <c r="A7" s="123"/>
      <c r="B7" s="124"/>
      <c r="C7" s="127"/>
      <c r="D7" s="127"/>
      <c r="E7" s="127"/>
      <c r="F7" s="127"/>
      <c r="G7" s="123"/>
      <c r="I7" s="124"/>
    </row>
    <row r="8" spans="1:13" ht="12.75" customHeight="1">
      <c r="A8" s="123"/>
      <c r="B8" s="124" t="s">
        <v>218</v>
      </c>
      <c r="C8" s="127"/>
      <c r="D8" s="26">
        <v>3949524139</v>
      </c>
      <c r="E8" s="26"/>
      <c r="F8" s="26">
        <v>4659988555</v>
      </c>
      <c r="G8" s="248"/>
      <c r="H8" s="145"/>
      <c r="I8" s="145"/>
      <c r="J8" s="140"/>
      <c r="K8" s="128"/>
      <c r="L8" s="128"/>
      <c r="M8" s="128"/>
    </row>
    <row r="9" spans="1:13" ht="12.75" customHeight="1">
      <c r="A9" s="123"/>
      <c r="B9" s="124" t="s">
        <v>219</v>
      </c>
      <c r="C9" s="127"/>
      <c r="D9" s="26">
        <v>8541546797</v>
      </c>
      <c r="E9" s="26"/>
      <c r="F9" s="26">
        <v>8346226293</v>
      </c>
      <c r="G9" s="248"/>
      <c r="H9" s="145"/>
      <c r="I9" s="145"/>
      <c r="J9" s="140"/>
      <c r="K9" s="128"/>
      <c r="L9" s="128"/>
      <c r="M9" s="128"/>
    </row>
    <row r="10" spans="1:13" ht="12.75" customHeight="1">
      <c r="A10" s="123"/>
      <c r="B10" s="124" t="s">
        <v>220</v>
      </c>
      <c r="C10" s="127"/>
      <c r="D10" s="26">
        <v>480466517</v>
      </c>
      <c r="E10" s="26"/>
      <c r="F10" s="26">
        <v>623902292</v>
      </c>
      <c r="G10" s="248"/>
      <c r="H10" s="145"/>
      <c r="I10" s="145"/>
      <c r="J10" s="140"/>
      <c r="K10" s="128"/>
      <c r="L10" s="128"/>
      <c r="M10" s="128"/>
    </row>
    <row r="11" spans="1:13" ht="12.75" customHeight="1">
      <c r="A11" s="123"/>
      <c r="B11" s="124" t="s">
        <v>221</v>
      </c>
      <c r="C11" s="127"/>
      <c r="D11" s="26">
        <v>712964336</v>
      </c>
      <c r="E11" s="26"/>
      <c r="F11" s="26">
        <v>458906723</v>
      </c>
      <c r="G11" s="248"/>
      <c r="H11" s="145"/>
      <c r="I11" s="145"/>
      <c r="J11" s="140"/>
      <c r="K11" s="128"/>
      <c r="L11" s="128"/>
      <c r="M11" s="128"/>
    </row>
    <row r="12" spans="1:13" ht="12.75" customHeight="1">
      <c r="A12" s="123"/>
      <c r="B12" s="124" t="s">
        <v>222</v>
      </c>
      <c r="C12" s="127"/>
      <c r="D12" s="26">
        <v>694779723</v>
      </c>
      <c r="E12" s="26"/>
      <c r="F12" s="26">
        <v>862321059</v>
      </c>
      <c r="G12" s="248"/>
      <c r="H12" s="145"/>
      <c r="I12" s="145"/>
      <c r="J12" s="140"/>
      <c r="K12" s="128"/>
      <c r="L12" s="128"/>
      <c r="M12" s="128"/>
    </row>
    <row r="13" spans="1:13" ht="12.75" customHeight="1">
      <c r="A13" s="123"/>
      <c r="B13" s="124" t="s">
        <v>223</v>
      </c>
      <c r="C13" s="127"/>
      <c r="D13" s="26">
        <v>257355255</v>
      </c>
      <c r="E13" s="26"/>
      <c r="F13" s="26">
        <v>281620662</v>
      </c>
      <c r="G13" s="248"/>
      <c r="H13" s="145"/>
      <c r="I13" s="145"/>
      <c r="J13" s="140"/>
      <c r="K13" s="128"/>
      <c r="L13" s="128"/>
      <c r="M13" s="128"/>
    </row>
    <row r="14" spans="1:13" ht="12.75" customHeight="1">
      <c r="A14" s="123"/>
      <c r="B14" s="124" t="s">
        <v>224</v>
      </c>
      <c r="C14" s="127"/>
      <c r="D14" s="26">
        <v>595595193</v>
      </c>
      <c r="E14" s="26"/>
      <c r="F14" s="26">
        <v>558254621</v>
      </c>
      <c r="G14" s="248"/>
      <c r="H14" s="145"/>
      <c r="I14" s="145"/>
      <c r="J14" s="140"/>
      <c r="K14" s="128"/>
      <c r="L14" s="128"/>
      <c r="M14" s="128"/>
    </row>
    <row r="15" spans="1:13" ht="12.75" customHeight="1">
      <c r="A15" s="123"/>
      <c r="B15" s="124" t="s">
        <v>225</v>
      </c>
      <c r="C15" s="127"/>
      <c r="D15" s="26">
        <v>216437887</v>
      </c>
      <c r="E15" s="26"/>
      <c r="F15" s="26">
        <v>909809742</v>
      </c>
      <c r="G15" s="248"/>
      <c r="H15" s="145"/>
      <c r="I15" s="145"/>
      <c r="J15" s="140"/>
      <c r="K15" s="128"/>
      <c r="L15" s="128"/>
      <c r="M15" s="128"/>
    </row>
    <row r="16" spans="1:13" ht="12.75" customHeight="1">
      <c r="A16" s="123"/>
      <c r="B16" s="124" t="s">
        <v>226</v>
      </c>
      <c r="C16" s="127"/>
      <c r="D16" s="26">
        <v>611611102</v>
      </c>
      <c r="E16" s="26"/>
      <c r="F16" s="26">
        <v>112497323</v>
      </c>
      <c r="G16" s="248"/>
      <c r="H16" s="145"/>
      <c r="I16" s="145"/>
      <c r="J16" s="140"/>
      <c r="K16" s="128"/>
      <c r="L16" s="128"/>
      <c r="M16" s="128"/>
    </row>
    <row r="17" spans="1:13" ht="12.75" customHeight="1">
      <c r="A17" s="123"/>
      <c r="B17" s="124" t="s">
        <v>227</v>
      </c>
      <c r="C17" s="127"/>
      <c r="D17" s="26">
        <v>228860725</v>
      </c>
      <c r="E17" s="26"/>
      <c r="F17" s="26">
        <v>87479035</v>
      </c>
      <c r="G17" s="248"/>
      <c r="H17" s="145"/>
      <c r="I17" s="145"/>
      <c r="J17" s="140"/>
      <c r="K17" s="128"/>
      <c r="L17" s="128"/>
      <c r="M17" s="128"/>
    </row>
    <row r="18" spans="1:13" ht="12.75" customHeight="1">
      <c r="A18" s="123"/>
      <c r="B18" s="124" t="s">
        <v>228</v>
      </c>
      <c r="C18" s="127"/>
      <c r="D18" s="26">
        <v>464788634</v>
      </c>
      <c r="E18" s="26"/>
      <c r="F18" s="26">
        <v>869786033</v>
      </c>
      <c r="G18" s="248"/>
      <c r="H18" s="145"/>
      <c r="I18" s="145"/>
      <c r="J18" s="140"/>
      <c r="K18" s="128"/>
      <c r="L18" s="128"/>
      <c r="M18" s="128"/>
    </row>
    <row r="19" spans="1:13" ht="12.75" customHeight="1">
      <c r="A19" s="123"/>
      <c r="B19" s="124" t="s">
        <v>326</v>
      </c>
      <c r="C19" s="127"/>
      <c r="D19" s="26">
        <v>1542180247</v>
      </c>
      <c r="E19" s="26"/>
      <c r="F19" s="26">
        <v>920193298</v>
      </c>
      <c r="G19" s="248"/>
      <c r="H19" s="145"/>
      <c r="I19" s="145"/>
      <c r="J19" s="140"/>
      <c r="K19" s="128"/>
      <c r="L19" s="128"/>
      <c r="M19" s="128"/>
    </row>
    <row r="20" spans="1:13" ht="12.75" customHeight="1">
      <c r="A20" s="123"/>
      <c r="B20" s="124" t="s">
        <v>420</v>
      </c>
      <c r="C20" s="127"/>
      <c r="D20" s="26">
        <v>6512325</v>
      </c>
      <c r="E20" s="26"/>
      <c r="F20" s="26">
        <v>55438706</v>
      </c>
      <c r="G20" s="248"/>
      <c r="H20" s="140"/>
      <c r="I20" s="145"/>
      <c r="J20" s="140"/>
      <c r="K20" s="128"/>
      <c r="L20" s="128"/>
      <c r="M20" s="128"/>
    </row>
    <row r="21" spans="1:13" ht="12.75" customHeight="1">
      <c r="A21" s="123"/>
      <c r="B21" s="124" t="s">
        <v>421</v>
      </c>
      <c r="C21" s="127"/>
      <c r="D21" s="26">
        <v>49424329</v>
      </c>
      <c r="E21" s="26"/>
      <c r="F21" s="26">
        <v>2596623</v>
      </c>
      <c r="G21" s="248"/>
      <c r="H21" s="140"/>
      <c r="I21" s="145"/>
      <c r="J21" s="140"/>
      <c r="K21" s="128"/>
      <c r="L21" s="128"/>
      <c r="M21" s="128"/>
    </row>
    <row r="22" spans="1:13" ht="12.75" customHeight="1">
      <c r="A22" s="123"/>
      <c r="B22" s="124" t="s">
        <v>422</v>
      </c>
      <c r="C22" s="127"/>
      <c r="D22" s="26">
        <v>426999551</v>
      </c>
      <c r="E22" s="26"/>
      <c r="F22" s="26">
        <v>23995736</v>
      </c>
      <c r="G22" s="248"/>
      <c r="H22" s="140"/>
      <c r="I22" s="145"/>
      <c r="J22" s="140"/>
      <c r="K22" s="128"/>
      <c r="L22" s="128"/>
      <c r="M22" s="128"/>
    </row>
    <row r="23" spans="1:13" ht="12.75" customHeight="1">
      <c r="A23" s="123"/>
      <c r="B23" s="124" t="s">
        <v>423</v>
      </c>
      <c r="C23" s="127"/>
      <c r="D23" s="26">
        <v>7440708</v>
      </c>
      <c r="E23" s="26"/>
      <c r="F23" s="26">
        <v>12812951</v>
      </c>
      <c r="G23" s="248"/>
      <c r="H23" s="140"/>
      <c r="I23" s="145"/>
      <c r="J23" s="140"/>
      <c r="K23" s="128"/>
      <c r="L23" s="128"/>
      <c r="M23" s="128"/>
    </row>
    <row r="24" spans="1:13" ht="12.75" customHeight="1">
      <c r="A24" s="123"/>
      <c r="B24" s="124" t="s">
        <v>229</v>
      </c>
      <c r="C24" s="127"/>
      <c r="D24" s="26">
        <v>310106087</v>
      </c>
      <c r="E24" s="26"/>
      <c r="F24" s="26">
        <v>429929469</v>
      </c>
      <c r="G24" s="248"/>
      <c r="H24" s="145"/>
      <c r="I24" s="145"/>
      <c r="J24" s="140"/>
      <c r="K24" s="128"/>
      <c r="L24" s="128"/>
      <c r="M24" s="128"/>
    </row>
    <row r="25" spans="1:13" ht="12.75" customHeight="1">
      <c r="A25" s="123"/>
      <c r="B25" s="124" t="s">
        <v>230</v>
      </c>
      <c r="C25" s="127"/>
      <c r="D25" s="26">
        <v>1803256</v>
      </c>
      <c r="E25" s="26"/>
      <c r="F25" s="26">
        <v>2127112</v>
      </c>
      <c r="G25" s="248"/>
      <c r="H25" s="145"/>
      <c r="I25" s="145"/>
      <c r="J25" s="140"/>
      <c r="K25" s="128"/>
      <c r="L25" s="128"/>
      <c r="M25" s="128"/>
    </row>
    <row r="26" spans="1:13" ht="12.75" customHeight="1">
      <c r="A26" s="123"/>
      <c r="B26" s="124" t="s">
        <v>231</v>
      </c>
      <c r="C26" s="127"/>
      <c r="D26" s="26">
        <v>88384764</v>
      </c>
      <c r="E26" s="26"/>
      <c r="F26" s="26">
        <v>65366693</v>
      </c>
      <c r="G26" s="248"/>
      <c r="H26" s="145"/>
      <c r="I26" s="145"/>
      <c r="J26" s="140"/>
      <c r="K26" s="128"/>
      <c r="L26" s="128"/>
      <c r="M26" s="128"/>
    </row>
    <row r="27" spans="1:13" ht="12.75" customHeight="1">
      <c r="A27" s="123"/>
      <c r="B27" s="124" t="s">
        <v>232</v>
      </c>
      <c r="C27" s="127"/>
      <c r="D27" s="26">
        <v>820744</v>
      </c>
      <c r="E27" s="26"/>
      <c r="F27" s="26">
        <v>879161</v>
      </c>
      <c r="G27" s="123"/>
      <c r="H27" s="145"/>
      <c r="I27" s="145"/>
      <c r="J27" s="140"/>
      <c r="K27" s="128"/>
      <c r="L27" s="128"/>
      <c r="M27" s="128"/>
    </row>
    <row r="28" spans="1:13" ht="12.75" customHeight="1">
      <c r="A28" s="123"/>
      <c r="B28" s="124" t="s">
        <v>310</v>
      </c>
      <c r="C28" s="127"/>
      <c r="D28" s="26">
        <v>187049067</v>
      </c>
      <c r="E28" s="26"/>
      <c r="F28" s="26">
        <v>193020730</v>
      </c>
      <c r="G28" s="123"/>
      <c r="H28" s="145"/>
      <c r="I28" s="145"/>
      <c r="J28" s="140"/>
      <c r="K28" s="128"/>
      <c r="L28" s="128"/>
      <c r="M28" s="128"/>
    </row>
    <row r="29" spans="1:13" ht="12.75" customHeight="1">
      <c r="A29" s="123"/>
      <c r="B29" s="124" t="s">
        <v>234</v>
      </c>
      <c r="C29" s="127"/>
      <c r="D29" s="26">
        <v>438202398</v>
      </c>
      <c r="E29" s="26"/>
      <c r="F29" s="26">
        <v>339146355</v>
      </c>
      <c r="G29" s="123"/>
      <c r="H29" s="145"/>
      <c r="I29" s="145"/>
      <c r="J29" s="140"/>
      <c r="K29" s="128"/>
      <c r="L29" s="128"/>
      <c r="M29" s="128"/>
    </row>
    <row r="30" spans="1:13" ht="12.75" customHeight="1">
      <c r="A30" s="123"/>
      <c r="B30" s="124" t="s">
        <v>233</v>
      </c>
      <c r="C30" s="127"/>
      <c r="D30" s="134">
        <v>2367707</v>
      </c>
      <c r="E30" s="26"/>
      <c r="F30" s="134">
        <v>29709502</v>
      </c>
      <c r="G30" s="123"/>
      <c r="H30" s="145"/>
      <c r="I30" s="145"/>
      <c r="J30" s="140"/>
      <c r="K30" s="128"/>
      <c r="L30" s="128"/>
      <c r="M30" s="128"/>
    </row>
    <row r="31" spans="1:13" ht="16.5" customHeight="1">
      <c r="A31" s="123"/>
      <c r="B31" s="126" t="s">
        <v>187</v>
      </c>
      <c r="C31" s="127"/>
      <c r="D31" s="170">
        <v>19815221491</v>
      </c>
      <c r="E31" s="130"/>
      <c r="F31" s="170">
        <f>SUM(F8:F30)+2</f>
        <v>19846008676</v>
      </c>
      <c r="G31" s="123"/>
      <c r="H31" s="140"/>
      <c r="I31" s="145"/>
      <c r="J31" s="140"/>
      <c r="K31" s="128"/>
      <c r="L31" s="128"/>
      <c r="M31" s="128"/>
    </row>
    <row r="32" spans="1:8" ht="12.75" customHeight="1">
      <c r="A32" s="123"/>
      <c r="B32" s="126"/>
      <c r="C32" s="127"/>
      <c r="E32" s="127"/>
      <c r="F32" s="127"/>
      <c r="G32" s="123"/>
      <c r="H32" s="140"/>
    </row>
    <row r="33" spans="1:7" ht="12.75" customHeight="1">
      <c r="A33" s="123"/>
      <c r="B33" s="131"/>
      <c r="C33" s="127"/>
      <c r="D33" s="127"/>
      <c r="E33" s="127"/>
      <c r="F33" s="127"/>
      <c r="G33" s="123"/>
    </row>
    <row r="34" spans="1:7" ht="12.75" customHeight="1" thickBot="1">
      <c r="A34" s="135"/>
      <c r="B34" s="136"/>
      <c r="C34" s="136"/>
      <c r="D34" s="136"/>
      <c r="E34" s="136"/>
      <c r="F34" s="136"/>
      <c r="G34" s="123"/>
    </row>
  </sheetData>
  <sheetProtection/>
  <mergeCells count="4">
    <mergeCell ref="B5:B6"/>
    <mergeCell ref="F5:F6"/>
    <mergeCell ref="C5:C6"/>
    <mergeCell ref="D5:D6"/>
  </mergeCells>
  <printOptions horizontalCentered="1"/>
  <pageMargins left="0.25" right="0.25" top="1.36" bottom="1.48" header="0" footer="0.86"/>
  <pageSetup fitToHeight="1" fitToWidth="1" horizontalDpi="600" verticalDpi="600" orientation="landscape" paperSize="9" scale="91" r:id="rId1"/>
  <headerFooter alignWithMargins="0">
    <oddFooter>&amp;LFaqe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L1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 customHeight="1"/>
  <cols>
    <col min="1" max="1" width="2.7109375" style="122" customWidth="1"/>
    <col min="2" max="2" width="56.140625" style="122" bestFit="1" customWidth="1"/>
    <col min="3" max="3" width="2.7109375" style="122" customWidth="1"/>
    <col min="4" max="4" width="17.57421875" style="122" customWidth="1"/>
    <col min="5" max="5" width="2.7109375" style="122" customWidth="1"/>
    <col min="6" max="6" width="17.57421875" style="122" customWidth="1"/>
    <col min="7" max="7" width="9.28125" style="122" bestFit="1" customWidth="1"/>
    <col min="8" max="16384" width="9.140625" style="122" customWidth="1"/>
  </cols>
  <sheetData>
    <row r="1" spans="1:7" ht="12.75" customHeight="1">
      <c r="A1" s="81" t="s">
        <v>185</v>
      </c>
      <c r="B1" s="119"/>
      <c r="C1" s="120"/>
      <c r="D1" s="120"/>
      <c r="E1" s="120"/>
      <c r="F1" s="120"/>
      <c r="G1" s="123"/>
    </row>
    <row r="2" spans="1:7" ht="12.75" customHeight="1">
      <c r="A2" s="123"/>
      <c r="B2" s="124"/>
      <c r="C2" s="124"/>
      <c r="D2" s="124"/>
      <c r="E2" s="124"/>
      <c r="F2" s="124"/>
      <c r="G2" s="123"/>
    </row>
    <row r="3" spans="1:7" ht="12.75" customHeight="1">
      <c r="A3" s="123"/>
      <c r="C3" s="124"/>
      <c r="D3" s="124"/>
      <c r="E3" s="124"/>
      <c r="F3" s="124"/>
      <c r="G3" s="123"/>
    </row>
    <row r="4" spans="1:7" ht="12.75" customHeight="1">
      <c r="A4" s="123"/>
      <c r="B4" s="124"/>
      <c r="C4" s="124"/>
      <c r="D4" s="124"/>
      <c r="E4" s="124"/>
      <c r="F4" s="124"/>
      <c r="G4" s="123"/>
    </row>
    <row r="5" spans="1:9" ht="12.75" customHeight="1">
      <c r="A5" s="123"/>
      <c r="B5" s="341" t="s">
        <v>99</v>
      </c>
      <c r="C5" s="331"/>
      <c r="D5" s="331" t="str">
        <f>+Aktive!F3</f>
        <v>31 Dhjetor 2011
(ne LEK)</v>
      </c>
      <c r="E5" s="331"/>
      <c r="F5" s="331" t="str">
        <f>+Aktive!H3</f>
        <v>31 Dhjetor 2010
(ne LEK)</v>
      </c>
      <c r="G5" s="123"/>
      <c r="I5"/>
    </row>
    <row r="6" spans="1:9" ht="12.75" customHeight="1">
      <c r="A6" s="123"/>
      <c r="B6" s="341"/>
      <c r="C6" s="331"/>
      <c r="D6" s="331"/>
      <c r="E6" s="331"/>
      <c r="F6" s="331"/>
      <c r="G6" s="123"/>
      <c r="I6"/>
    </row>
    <row r="7" spans="1:9" ht="12.75" customHeight="1">
      <c r="A7" s="123"/>
      <c r="B7" s="124"/>
      <c r="C7" s="127"/>
      <c r="D7" s="127"/>
      <c r="E7" s="127"/>
      <c r="F7" s="127"/>
      <c r="G7" s="123"/>
      <c r="I7"/>
    </row>
    <row r="8" spans="1:12" ht="12.75" customHeight="1">
      <c r="A8" s="123"/>
      <c r="B8" s="53" t="s">
        <v>188</v>
      </c>
      <c r="C8" s="127"/>
      <c r="D8" s="26">
        <v>102479050</v>
      </c>
      <c r="E8" s="127"/>
      <c r="F8" s="26">
        <v>131867990</v>
      </c>
      <c r="G8" s="248"/>
      <c r="H8" s="128"/>
      <c r="I8"/>
      <c r="J8" s="128"/>
      <c r="K8" s="128"/>
      <c r="L8" s="128"/>
    </row>
    <row r="9" spans="1:12" ht="12.75" customHeight="1">
      <c r="A9" s="123"/>
      <c r="B9" s="53" t="s">
        <v>235</v>
      </c>
      <c r="C9" s="127"/>
      <c r="D9" s="26">
        <v>7923419</v>
      </c>
      <c r="E9" s="127"/>
      <c r="F9" s="26">
        <v>6474543</v>
      </c>
      <c r="G9" s="248"/>
      <c r="H9" s="128"/>
      <c r="I9"/>
      <c r="J9" s="128"/>
      <c r="K9" s="128"/>
      <c r="L9" s="128"/>
    </row>
    <row r="10" spans="1:12" ht="12.75" customHeight="1">
      <c r="A10" s="123"/>
      <c r="B10" s="124" t="s">
        <v>189</v>
      </c>
      <c r="C10" s="127"/>
      <c r="D10" s="134">
        <v>102415418</v>
      </c>
      <c r="E10" s="127"/>
      <c r="F10" s="134">
        <v>95675319</v>
      </c>
      <c r="G10" s="123"/>
      <c r="I10"/>
      <c r="J10" s="128"/>
      <c r="K10" s="128"/>
      <c r="L10" s="128"/>
    </row>
    <row r="11" spans="1:12" ht="16.5" customHeight="1">
      <c r="A11" s="123"/>
      <c r="B11" s="126" t="s">
        <v>190</v>
      </c>
      <c r="C11" s="127"/>
      <c r="D11" s="130">
        <v>212817887</v>
      </c>
      <c r="E11" s="127"/>
      <c r="F11" s="170">
        <f>SUM(F8:F10)</f>
        <v>234017852</v>
      </c>
      <c r="G11" s="123"/>
      <c r="I11"/>
      <c r="J11" s="128"/>
      <c r="K11" s="128"/>
      <c r="L11" s="128"/>
    </row>
    <row r="12" spans="1:9" ht="12.75" customHeight="1">
      <c r="A12" s="123"/>
      <c r="B12" s="126"/>
      <c r="C12" s="127"/>
      <c r="E12" s="127"/>
      <c r="F12" s="130"/>
      <c r="G12" s="123"/>
      <c r="I12"/>
    </row>
    <row r="13" spans="1:9" ht="12.75" customHeight="1" hidden="1">
      <c r="A13" s="123"/>
      <c r="B13" s="131" t="s">
        <v>186</v>
      </c>
      <c r="C13" s="127"/>
      <c r="D13" s="132" t="e">
        <f>'[3]OTHER ap'!E14</f>
        <v>#REF!</v>
      </c>
      <c r="E13" s="127"/>
      <c r="F13" s="132">
        <f>'[3]OTHER ap'!G14</f>
        <v>-1403164.3620000267</v>
      </c>
      <c r="G13" s="123"/>
      <c r="I13"/>
    </row>
    <row r="14" spans="1:9" ht="12.75" customHeight="1" hidden="1">
      <c r="A14" s="123"/>
      <c r="B14" s="131" t="s">
        <v>156</v>
      </c>
      <c r="C14" s="127"/>
      <c r="D14" s="132" t="e">
        <f>#REF!-D13</f>
        <v>#REF!</v>
      </c>
      <c r="E14" s="127"/>
      <c r="F14" s="132">
        <f>F11-F13</f>
        <v>235421016.36200002</v>
      </c>
      <c r="G14" s="123"/>
      <c r="I14"/>
    </row>
    <row r="15" spans="1:9" ht="12.75" customHeight="1" thickBot="1">
      <c r="A15" s="135"/>
      <c r="B15" s="136"/>
      <c r="C15" s="136"/>
      <c r="D15" s="136"/>
      <c r="E15" s="136"/>
      <c r="F15" s="136"/>
      <c r="G15" s="123"/>
      <c r="I15"/>
    </row>
    <row r="16" ht="12.75" customHeight="1">
      <c r="I16"/>
    </row>
    <row r="17" ht="12.75" customHeight="1">
      <c r="I17"/>
    </row>
  </sheetData>
  <sheetProtection/>
  <mergeCells count="5">
    <mergeCell ref="B5:B6"/>
    <mergeCell ref="F5:F6"/>
    <mergeCell ref="C5:C6"/>
    <mergeCell ref="D5:D6"/>
    <mergeCell ref="E5:E6"/>
  </mergeCells>
  <printOptions horizontalCentered="1"/>
  <pageMargins left="0.25" right="0.25" top="1.65" bottom="1.32" header="0" footer="0.82"/>
  <pageSetup fitToHeight="1" fitToWidth="1" horizontalDpi="600" verticalDpi="600" orientation="landscape" paperSize="9" r:id="rId1"/>
  <headerFooter alignWithMargins="0">
    <oddFooter>&amp;LFaqe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M4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 customHeight="1"/>
  <cols>
    <col min="1" max="1" width="2.7109375" style="122" customWidth="1"/>
    <col min="2" max="2" width="56.7109375" style="122" customWidth="1"/>
    <col min="3" max="3" width="2.7109375" style="122" customWidth="1"/>
    <col min="4" max="4" width="15.7109375" style="122" customWidth="1"/>
    <col min="5" max="5" width="4.28125" style="122" customWidth="1"/>
    <col min="6" max="6" width="15.7109375" style="122" customWidth="1"/>
    <col min="7" max="7" width="9.28125" style="122" bestFit="1" customWidth="1"/>
    <col min="8" max="8" width="9.140625" style="122" customWidth="1"/>
    <col min="9" max="9" width="14.28125" style="140" bestFit="1" customWidth="1"/>
    <col min="10" max="10" width="10.7109375" style="122" bestFit="1" customWidth="1"/>
    <col min="11" max="16384" width="9.140625" style="122" customWidth="1"/>
  </cols>
  <sheetData>
    <row r="1" spans="1:7" ht="12.75" customHeight="1">
      <c r="A1" s="81" t="s">
        <v>316</v>
      </c>
      <c r="B1" s="119"/>
      <c r="C1" s="120"/>
      <c r="D1" s="120"/>
      <c r="E1" s="120"/>
      <c r="F1" s="120"/>
      <c r="G1" s="123"/>
    </row>
    <row r="2" spans="1:7" ht="12.75" customHeight="1">
      <c r="A2" s="123"/>
      <c r="B2" s="124"/>
      <c r="C2" s="124"/>
      <c r="D2" s="124"/>
      <c r="E2" s="124"/>
      <c r="F2" s="124"/>
      <c r="G2" s="123"/>
    </row>
    <row r="3" spans="1:7" ht="12.75" customHeight="1">
      <c r="A3" s="123"/>
      <c r="C3" s="124"/>
      <c r="D3" s="124"/>
      <c r="E3" s="124"/>
      <c r="F3" s="124"/>
      <c r="G3" s="123"/>
    </row>
    <row r="4" spans="1:7" ht="12.75" customHeight="1">
      <c r="A4" s="123"/>
      <c r="B4" s="124"/>
      <c r="C4" s="124"/>
      <c r="D4" s="124"/>
      <c r="E4" s="124"/>
      <c r="F4" s="124"/>
      <c r="G4" s="123"/>
    </row>
    <row r="5" spans="1:7" ht="12.75" customHeight="1">
      <c r="A5" s="123"/>
      <c r="B5" s="341" t="s">
        <v>247</v>
      </c>
      <c r="C5" s="331"/>
      <c r="D5" s="331" t="s">
        <v>430</v>
      </c>
      <c r="E5" s="124"/>
      <c r="F5" s="331" t="s">
        <v>388</v>
      </c>
      <c r="G5" s="123"/>
    </row>
    <row r="6" spans="1:7" ht="12.75" customHeight="1">
      <c r="A6" s="123"/>
      <c r="B6" s="341"/>
      <c r="C6" s="331"/>
      <c r="D6" s="331"/>
      <c r="E6" s="124"/>
      <c r="F6" s="331"/>
      <c r="G6" s="123"/>
    </row>
    <row r="7" spans="1:10" ht="12.75" customHeight="1">
      <c r="A7" s="123"/>
      <c r="B7" s="124"/>
      <c r="C7" s="127"/>
      <c r="D7" s="127"/>
      <c r="E7" s="127"/>
      <c r="F7" s="127"/>
      <c r="G7" s="123"/>
      <c r="I7" s="145"/>
      <c r="J7" s="124"/>
    </row>
    <row r="8" spans="1:13" ht="12.75" customHeight="1">
      <c r="A8" s="123"/>
      <c r="B8" s="53" t="s">
        <v>236</v>
      </c>
      <c r="C8" s="127"/>
      <c r="D8" s="26">
        <v>2561101043</v>
      </c>
      <c r="E8" s="26"/>
      <c r="F8" s="26">
        <v>2001371170</v>
      </c>
      <c r="G8" s="123"/>
      <c r="H8" s="291"/>
      <c r="I8" s="146"/>
      <c r="J8" s="124"/>
      <c r="K8" s="128"/>
      <c r="L8" s="128"/>
      <c r="M8" s="128"/>
    </row>
    <row r="9" spans="1:13" ht="12.75" customHeight="1">
      <c r="A9" s="123"/>
      <c r="B9" s="53" t="s">
        <v>237</v>
      </c>
      <c r="C9" s="127"/>
      <c r="D9" s="26">
        <v>575812113</v>
      </c>
      <c r="E9" s="26"/>
      <c r="F9" s="26">
        <v>332557193</v>
      </c>
      <c r="G9" s="123"/>
      <c r="H9" s="291"/>
      <c r="I9" s="146"/>
      <c r="J9" s="124"/>
      <c r="K9" s="128"/>
      <c r="L9" s="128"/>
      <c r="M9" s="128"/>
    </row>
    <row r="10" spans="1:13" ht="12.75" customHeight="1">
      <c r="A10" s="123"/>
      <c r="B10" s="53" t="s">
        <v>238</v>
      </c>
      <c r="C10" s="127"/>
      <c r="D10" s="26">
        <v>654005903</v>
      </c>
      <c r="E10" s="26"/>
      <c r="F10" s="26">
        <v>370744839</v>
      </c>
      <c r="G10" s="123"/>
      <c r="H10" s="291"/>
      <c r="I10" s="146"/>
      <c r="J10" s="124"/>
      <c r="K10" s="128"/>
      <c r="L10" s="128"/>
      <c r="M10" s="128"/>
    </row>
    <row r="11" spans="1:13" ht="12.75" customHeight="1">
      <c r="A11" s="123"/>
      <c r="B11" s="53" t="s">
        <v>239</v>
      </c>
      <c r="C11" s="127"/>
      <c r="D11" s="26">
        <v>2876008467</v>
      </c>
      <c r="E11" s="26"/>
      <c r="F11" s="26">
        <v>3518624332</v>
      </c>
      <c r="G11" s="123"/>
      <c r="H11" s="291"/>
      <c r="I11" s="146"/>
      <c r="J11" s="124"/>
      <c r="K11" s="128"/>
      <c r="L11" s="128"/>
      <c r="M11" s="128"/>
    </row>
    <row r="12" spans="1:13" ht="12.75" customHeight="1">
      <c r="A12" s="123"/>
      <c r="B12" s="53" t="s">
        <v>240</v>
      </c>
      <c r="C12" s="127"/>
      <c r="D12" s="26">
        <v>157003510</v>
      </c>
      <c r="E12" s="26"/>
      <c r="F12" s="26">
        <v>126168721</v>
      </c>
      <c r="G12" s="123"/>
      <c r="H12" s="291"/>
      <c r="I12" s="146"/>
      <c r="J12" s="124"/>
      <c r="K12" s="128"/>
      <c r="L12" s="128"/>
      <c r="M12" s="128"/>
    </row>
    <row r="13" spans="1:13" ht="12.75" customHeight="1">
      <c r="A13" s="123"/>
      <c r="B13" s="53" t="s">
        <v>241</v>
      </c>
      <c r="C13" s="127"/>
      <c r="D13" s="26">
        <v>199297829</v>
      </c>
      <c r="E13" s="26"/>
      <c r="F13" s="26">
        <v>188642491</v>
      </c>
      <c r="G13" s="123"/>
      <c r="H13" s="291"/>
      <c r="I13" s="146"/>
      <c r="J13" s="124"/>
      <c r="K13" s="128"/>
      <c r="L13" s="128"/>
      <c r="M13" s="128"/>
    </row>
    <row r="14" spans="1:13" ht="12.75" customHeight="1">
      <c r="A14" s="123"/>
      <c r="B14" s="53" t="s">
        <v>242</v>
      </c>
      <c r="C14" s="127"/>
      <c r="D14" s="26">
        <v>715217997</v>
      </c>
      <c r="E14" s="26"/>
      <c r="F14" s="26">
        <v>710530035</v>
      </c>
      <c r="G14" s="123"/>
      <c r="H14" s="291"/>
      <c r="I14" s="146"/>
      <c r="J14" s="124"/>
      <c r="K14" s="128"/>
      <c r="L14" s="128"/>
      <c r="M14" s="128"/>
    </row>
    <row r="15" spans="1:13" ht="12.75" customHeight="1">
      <c r="A15" s="123"/>
      <c r="B15" s="53" t="s">
        <v>243</v>
      </c>
      <c r="C15" s="127"/>
      <c r="D15" s="26">
        <v>66980815</v>
      </c>
      <c r="E15" s="26"/>
      <c r="F15" s="26">
        <v>77046507</v>
      </c>
      <c r="G15" s="123"/>
      <c r="H15" s="291"/>
      <c r="I15" s="146"/>
      <c r="J15" s="124"/>
      <c r="K15" s="128"/>
      <c r="L15" s="128"/>
      <c r="M15" s="128"/>
    </row>
    <row r="16" spans="1:13" ht="12.75" customHeight="1">
      <c r="A16" s="123"/>
      <c r="B16" s="53" t="s">
        <v>244</v>
      </c>
      <c r="C16" s="127"/>
      <c r="D16" s="26">
        <v>1050000</v>
      </c>
      <c r="E16" s="26"/>
      <c r="F16" s="26">
        <v>0</v>
      </c>
      <c r="G16" s="123"/>
      <c r="H16" s="291"/>
      <c r="I16" s="146"/>
      <c r="J16" s="124"/>
      <c r="K16" s="128"/>
      <c r="L16" s="128"/>
      <c r="M16" s="128"/>
    </row>
    <row r="17" spans="1:13" ht="12.75" customHeight="1">
      <c r="A17" s="123"/>
      <c r="B17" s="53" t="s">
        <v>245</v>
      </c>
      <c r="C17" s="127"/>
      <c r="D17" s="26">
        <v>0</v>
      </c>
      <c r="E17" s="26"/>
      <c r="F17" s="26">
        <v>1386864</v>
      </c>
      <c r="G17" s="123"/>
      <c r="H17" s="291"/>
      <c r="I17" s="146"/>
      <c r="J17" s="124"/>
      <c r="K17" s="128"/>
      <c r="L17" s="128"/>
      <c r="M17" s="128"/>
    </row>
    <row r="18" spans="1:13" ht="12.75" customHeight="1">
      <c r="A18" s="123"/>
      <c r="B18" s="53" t="s">
        <v>443</v>
      </c>
      <c r="C18" s="127"/>
      <c r="D18" s="26">
        <v>639678</v>
      </c>
      <c r="E18" s="26"/>
      <c r="F18" s="26">
        <v>0</v>
      </c>
      <c r="G18" s="123"/>
      <c r="H18" s="291"/>
      <c r="I18" s="146"/>
      <c r="J18" s="124"/>
      <c r="K18" s="128"/>
      <c r="L18" s="128"/>
      <c r="M18" s="128"/>
    </row>
    <row r="19" spans="1:13" ht="12.75" customHeight="1">
      <c r="A19" s="123"/>
      <c r="B19" s="53" t="s">
        <v>248</v>
      </c>
      <c r="C19" s="127"/>
      <c r="D19" s="26">
        <v>30032796</v>
      </c>
      <c r="E19" s="26"/>
      <c r="F19" s="26">
        <v>8389548</v>
      </c>
      <c r="G19" s="123"/>
      <c r="H19" s="291"/>
      <c r="I19" s="146"/>
      <c r="J19" s="124"/>
      <c r="K19" s="128"/>
      <c r="L19" s="128"/>
      <c r="M19" s="128"/>
    </row>
    <row r="20" spans="1:13" ht="12.75" customHeight="1">
      <c r="A20" s="123"/>
      <c r="B20" s="53" t="s">
        <v>249</v>
      </c>
      <c r="C20" s="127"/>
      <c r="D20" s="26">
        <v>2352705615</v>
      </c>
      <c r="E20" s="26"/>
      <c r="F20" s="26">
        <v>36355559</v>
      </c>
      <c r="G20" s="123"/>
      <c r="H20" s="291"/>
      <c r="I20" s="146"/>
      <c r="J20" s="124"/>
      <c r="K20" s="128"/>
      <c r="L20" s="128"/>
      <c r="M20" s="128"/>
    </row>
    <row r="21" spans="1:13" ht="12.75" customHeight="1">
      <c r="A21" s="123"/>
      <c r="B21" s="53" t="s">
        <v>250</v>
      </c>
      <c r="C21" s="127"/>
      <c r="D21" s="26">
        <v>22794155</v>
      </c>
      <c r="E21" s="26"/>
      <c r="F21" s="26">
        <v>973831255</v>
      </c>
      <c r="G21" s="123"/>
      <c r="H21" s="291"/>
      <c r="I21" s="146"/>
      <c r="J21" s="124"/>
      <c r="K21" s="128"/>
      <c r="L21" s="128"/>
      <c r="M21" s="128"/>
    </row>
    <row r="22" spans="1:13" ht="12.75" customHeight="1">
      <c r="A22" s="123"/>
      <c r="B22" s="53" t="s">
        <v>251</v>
      </c>
      <c r="C22" s="127"/>
      <c r="D22" s="26">
        <v>42757068</v>
      </c>
      <c r="E22" s="26"/>
      <c r="F22" s="26">
        <v>11935605</v>
      </c>
      <c r="G22" s="123"/>
      <c r="H22" s="124"/>
      <c r="I22" s="146"/>
      <c r="J22" s="124"/>
      <c r="K22" s="128"/>
      <c r="L22" s="128"/>
      <c r="M22" s="128"/>
    </row>
    <row r="23" spans="1:13" ht="12.75" customHeight="1">
      <c r="A23" s="123"/>
      <c r="B23" s="53" t="s">
        <v>252</v>
      </c>
      <c r="C23" s="127"/>
      <c r="D23" s="26">
        <v>326181580</v>
      </c>
      <c r="E23" s="26"/>
      <c r="F23" s="26">
        <v>79295639</v>
      </c>
      <c r="G23" s="123"/>
      <c r="H23" s="291"/>
      <c r="I23" s="146"/>
      <c r="J23" s="124"/>
      <c r="K23" s="128"/>
      <c r="L23" s="128"/>
      <c r="M23" s="128"/>
    </row>
    <row r="24" spans="1:13" ht="12.75" customHeight="1">
      <c r="A24" s="123"/>
      <c r="B24" s="53" t="s">
        <v>253</v>
      </c>
      <c r="C24" s="127"/>
      <c r="D24" s="26">
        <v>899446047</v>
      </c>
      <c r="E24" s="26"/>
      <c r="F24" s="26">
        <v>266416172</v>
      </c>
      <c r="G24" s="123"/>
      <c r="H24" s="291"/>
      <c r="I24" s="146"/>
      <c r="K24" s="128"/>
      <c r="L24" s="128"/>
      <c r="M24" s="128"/>
    </row>
    <row r="25" spans="1:13" ht="12.75" customHeight="1">
      <c r="A25" s="123"/>
      <c r="B25" s="53" t="s">
        <v>254</v>
      </c>
      <c r="C25" s="127"/>
      <c r="D25" s="26">
        <v>39030517</v>
      </c>
      <c r="E25" s="26"/>
      <c r="F25" s="26">
        <v>919804418</v>
      </c>
      <c r="G25" s="123"/>
      <c r="H25" s="291"/>
      <c r="I25" s="146"/>
      <c r="K25" s="128"/>
      <c r="L25" s="128"/>
      <c r="M25" s="128"/>
    </row>
    <row r="26" spans="1:13" ht="12.75" customHeight="1">
      <c r="A26" s="123"/>
      <c r="B26" s="53" t="s">
        <v>282</v>
      </c>
      <c r="C26" s="127"/>
      <c r="D26" s="26">
        <v>6511343</v>
      </c>
      <c r="E26" s="26"/>
      <c r="F26" s="26">
        <v>38909730</v>
      </c>
      <c r="G26" s="123"/>
      <c r="H26" s="291"/>
      <c r="I26" s="146"/>
      <c r="K26" s="128"/>
      <c r="L26" s="128"/>
      <c r="M26" s="128"/>
    </row>
    <row r="27" spans="1:13" ht="12.75" customHeight="1">
      <c r="A27" s="123"/>
      <c r="B27" s="53" t="s">
        <v>255</v>
      </c>
      <c r="C27" s="127"/>
      <c r="D27" s="26">
        <v>163568704</v>
      </c>
      <c r="E27" s="26"/>
      <c r="F27" s="26">
        <v>151095459</v>
      </c>
      <c r="G27" s="123"/>
      <c r="H27" s="291"/>
      <c r="I27" s="146"/>
      <c r="K27" s="128"/>
      <c r="L27" s="128"/>
      <c r="M27" s="128"/>
    </row>
    <row r="28" spans="1:13" ht="12.75" customHeight="1">
      <c r="A28" s="123"/>
      <c r="B28" s="53" t="s">
        <v>256</v>
      </c>
      <c r="C28" s="127"/>
      <c r="D28" s="26">
        <v>33126297</v>
      </c>
      <c r="E28" s="26"/>
      <c r="F28" s="26">
        <v>178762287</v>
      </c>
      <c r="G28" s="123"/>
      <c r="H28" s="291"/>
      <c r="I28" s="146"/>
      <c r="K28" s="128"/>
      <c r="L28" s="128"/>
      <c r="M28" s="128"/>
    </row>
    <row r="29" spans="1:13" ht="12.75" customHeight="1">
      <c r="A29" s="123"/>
      <c r="B29" s="53" t="s">
        <v>257</v>
      </c>
      <c r="C29" s="127"/>
      <c r="D29" s="26">
        <v>341985905</v>
      </c>
      <c r="E29" s="26"/>
      <c r="F29" s="26">
        <v>37898385</v>
      </c>
      <c r="G29" s="123"/>
      <c r="H29" s="291"/>
      <c r="I29" s="146"/>
      <c r="K29" s="128"/>
      <c r="L29" s="128"/>
      <c r="M29" s="128"/>
    </row>
    <row r="30" spans="1:13" ht="12.75" customHeight="1">
      <c r="A30" s="123"/>
      <c r="B30" s="53" t="s">
        <v>258</v>
      </c>
      <c r="C30" s="127"/>
      <c r="D30" s="26">
        <v>249508406</v>
      </c>
      <c r="E30" s="26"/>
      <c r="F30" s="26">
        <v>327386681</v>
      </c>
      <c r="G30" s="123"/>
      <c r="H30" s="291"/>
      <c r="I30" s="146"/>
      <c r="K30" s="128"/>
      <c r="L30" s="128"/>
      <c r="M30" s="128"/>
    </row>
    <row r="31" spans="1:13" ht="12.75" customHeight="1">
      <c r="A31" s="123"/>
      <c r="B31" s="53" t="s">
        <v>259</v>
      </c>
      <c r="C31" s="127"/>
      <c r="D31" s="26">
        <v>-12439546</v>
      </c>
      <c r="E31" s="26"/>
      <c r="F31" s="26">
        <v>227837888</v>
      </c>
      <c r="G31" s="123"/>
      <c r="H31" s="291"/>
      <c r="I31" s="146"/>
      <c r="K31" s="128"/>
      <c r="L31" s="128"/>
      <c r="M31" s="128"/>
    </row>
    <row r="32" spans="1:13" ht="12.75" customHeight="1">
      <c r="A32" s="123"/>
      <c r="B32" s="53"/>
      <c r="C32" s="127"/>
      <c r="D32" s="134"/>
      <c r="E32" s="26"/>
      <c r="F32" s="134">
        <v>-11454775</v>
      </c>
      <c r="G32" s="123"/>
      <c r="H32" s="291"/>
      <c r="I32" s="146"/>
      <c r="K32" s="128"/>
      <c r="L32" s="128"/>
      <c r="M32" s="128"/>
    </row>
    <row r="33" spans="1:13" ht="16.5" customHeight="1">
      <c r="A33" s="123"/>
      <c r="B33" s="126" t="s">
        <v>246</v>
      </c>
      <c r="C33" s="127"/>
      <c r="D33" s="170">
        <v>12302326242</v>
      </c>
      <c r="E33" s="130"/>
      <c r="F33" s="170">
        <v>10573536001</v>
      </c>
      <c r="G33" s="123"/>
      <c r="I33" s="146"/>
      <c r="K33" s="128"/>
      <c r="L33" s="128"/>
      <c r="M33" s="128"/>
    </row>
    <row r="34" spans="1:9" ht="12.75" customHeight="1">
      <c r="A34" s="123"/>
      <c r="B34" s="126"/>
      <c r="C34" s="127"/>
      <c r="E34" s="130"/>
      <c r="G34" s="123"/>
      <c r="I34" s="146"/>
    </row>
    <row r="35" spans="1:7" ht="12.75" customHeight="1">
      <c r="A35" s="123"/>
      <c r="B35" s="131"/>
      <c r="C35" s="127"/>
      <c r="D35" s="132"/>
      <c r="E35" s="132"/>
      <c r="F35" s="132"/>
      <c r="G35" s="123"/>
    </row>
    <row r="36" spans="1:7" ht="12.75" customHeight="1" thickBot="1">
      <c r="A36" s="135"/>
      <c r="B36" s="136"/>
      <c r="C36" s="136"/>
      <c r="D36" s="136"/>
      <c r="E36" s="136"/>
      <c r="F36" s="136"/>
      <c r="G36" s="123"/>
    </row>
    <row r="38" spans="4:6" ht="12.75" customHeight="1">
      <c r="D38" s="140"/>
      <c r="F38" s="140"/>
    </row>
    <row r="40" ht="12.75" customHeight="1">
      <c r="B40"/>
    </row>
  </sheetData>
  <sheetProtection/>
  <mergeCells count="4">
    <mergeCell ref="B5:B6"/>
    <mergeCell ref="F5:F6"/>
    <mergeCell ref="C5:C6"/>
    <mergeCell ref="D5:D6"/>
  </mergeCells>
  <printOptions horizontalCentered="1"/>
  <pageMargins left="0.25" right="0.25" top="1.06" bottom="1" header="0" footer="0.53"/>
  <pageSetup fitToHeight="1" fitToWidth="1" horizontalDpi="600" verticalDpi="600" orientation="landscape" paperSize="9" scale="99" r:id="rId1"/>
  <headerFooter alignWithMargins="0">
    <oddFooter>&amp;LFaqe 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3"/>
  </sheetPr>
  <dimension ref="A1:M25"/>
  <sheetViews>
    <sheetView showGridLines="0" zoomScale="85" zoomScaleNormal="85" zoomScalePageLayoutView="0" workbookViewId="0" topLeftCell="A1">
      <selection activeCell="B1" sqref="B1"/>
    </sheetView>
  </sheetViews>
  <sheetFormatPr defaultColWidth="9.140625" defaultRowHeight="12.75" customHeight="1"/>
  <cols>
    <col min="1" max="1" width="2.7109375" style="122" customWidth="1"/>
    <col min="2" max="2" width="67.28125" style="122" customWidth="1"/>
    <col min="3" max="3" width="2.7109375" style="122" customWidth="1"/>
    <col min="4" max="4" width="19.00390625" style="122" customWidth="1"/>
    <col min="5" max="5" width="7.421875" style="122" customWidth="1"/>
    <col min="6" max="6" width="19.00390625" style="122" customWidth="1"/>
    <col min="7" max="7" width="9.28125" style="122" bestFit="1" customWidth="1"/>
    <col min="8" max="8" width="16.7109375" style="122" bestFit="1" customWidth="1"/>
    <col min="9" max="9" width="10.7109375" style="122" bestFit="1" customWidth="1"/>
    <col min="10" max="10" width="16.7109375" style="122" bestFit="1" customWidth="1"/>
    <col min="11" max="16384" width="9.140625" style="122" customWidth="1"/>
  </cols>
  <sheetData>
    <row r="1" spans="1:7" ht="12.75" customHeight="1">
      <c r="A1" s="81" t="s">
        <v>317</v>
      </c>
      <c r="B1" s="119"/>
      <c r="C1" s="120"/>
      <c r="D1" s="120"/>
      <c r="E1" s="120"/>
      <c r="F1" s="120"/>
      <c r="G1" s="123"/>
    </row>
    <row r="2" spans="1:7" ht="12.75" customHeight="1">
      <c r="A2" s="123"/>
      <c r="B2" s="124"/>
      <c r="C2" s="124"/>
      <c r="D2" s="124"/>
      <c r="E2" s="124"/>
      <c r="F2" s="124"/>
      <c r="G2" s="123"/>
    </row>
    <row r="3" spans="1:7" ht="12.75" customHeight="1">
      <c r="A3" s="123"/>
      <c r="C3" s="124"/>
      <c r="D3" s="124"/>
      <c r="E3" s="124"/>
      <c r="F3" s="124"/>
      <c r="G3" s="123"/>
    </row>
    <row r="4" spans="1:7" ht="12.75" customHeight="1">
      <c r="A4" s="123"/>
      <c r="B4" s="124"/>
      <c r="C4" s="124"/>
      <c r="D4" s="124"/>
      <c r="E4" s="124"/>
      <c r="F4" s="124"/>
      <c r="G4" s="123"/>
    </row>
    <row r="5" spans="1:7" ht="12.75" customHeight="1">
      <c r="A5" s="123"/>
      <c r="B5" s="341" t="s">
        <v>269</v>
      </c>
      <c r="C5" s="331"/>
      <c r="D5" s="331" t="str">
        <f>+Aktive!F3</f>
        <v>31 Dhjetor 2011
(ne LEK)</v>
      </c>
      <c r="E5" s="2"/>
      <c r="F5" s="331" t="str">
        <f>+Aktive!H3</f>
        <v>31 Dhjetor 2010
(ne LEK)</v>
      </c>
      <c r="G5" s="123"/>
    </row>
    <row r="6" spans="1:7" ht="12.75" customHeight="1">
      <c r="A6" s="123"/>
      <c r="B6" s="341"/>
      <c r="C6" s="331"/>
      <c r="D6" s="331"/>
      <c r="E6" s="2"/>
      <c r="F6" s="331"/>
      <c r="G6" s="123"/>
    </row>
    <row r="7" spans="1:10" ht="12.75" customHeight="1">
      <c r="A7" s="123"/>
      <c r="B7" s="124"/>
      <c r="C7" s="127"/>
      <c r="D7" s="127"/>
      <c r="E7" s="127"/>
      <c r="F7" s="127"/>
      <c r="G7" s="123"/>
      <c r="I7" s="124"/>
      <c r="J7" s="124"/>
    </row>
    <row r="8" spans="1:13" ht="12.75" customHeight="1">
      <c r="A8" s="123"/>
      <c r="B8" s="53" t="s">
        <v>260</v>
      </c>
      <c r="C8" s="127"/>
      <c r="D8" s="26">
        <v>212796508</v>
      </c>
      <c r="E8" s="26"/>
      <c r="F8" s="26">
        <v>194049654</v>
      </c>
      <c r="G8" s="248"/>
      <c r="H8" s="140"/>
      <c r="I8" s="145"/>
      <c r="J8" s="145"/>
      <c r="K8" s="128"/>
      <c r="L8" s="128"/>
      <c r="M8" s="128"/>
    </row>
    <row r="9" spans="1:13" ht="12.75" customHeight="1">
      <c r="A9" s="123"/>
      <c r="B9" s="53" t="s">
        <v>261</v>
      </c>
      <c r="C9" s="127"/>
      <c r="D9" s="26">
        <v>966393255</v>
      </c>
      <c r="E9" s="26"/>
      <c r="F9" s="26">
        <v>1083667432</v>
      </c>
      <c r="G9" s="248"/>
      <c r="H9" s="140"/>
      <c r="I9" s="145"/>
      <c r="J9" s="145"/>
      <c r="K9" s="128"/>
      <c r="L9" s="128"/>
      <c r="M9" s="128"/>
    </row>
    <row r="10" spans="1:13" ht="12.75" customHeight="1">
      <c r="A10" s="123"/>
      <c r="B10" s="53" t="s">
        <v>262</v>
      </c>
      <c r="C10" s="127"/>
      <c r="D10" s="26">
        <v>386000</v>
      </c>
      <c r="E10" s="26"/>
      <c r="F10" s="26">
        <v>267000</v>
      </c>
      <c r="G10" s="248"/>
      <c r="H10" s="140"/>
      <c r="I10" s="145"/>
      <c r="J10" s="145"/>
      <c r="K10" s="128"/>
      <c r="L10" s="128"/>
      <c r="M10" s="128"/>
    </row>
    <row r="11" spans="1:13" ht="12.75" customHeight="1">
      <c r="A11" s="123"/>
      <c r="B11" s="53" t="s">
        <v>263</v>
      </c>
      <c r="C11" s="127"/>
      <c r="D11" s="26">
        <v>49030688</v>
      </c>
      <c r="E11" s="26"/>
      <c r="F11" s="26">
        <v>38685535</v>
      </c>
      <c r="G11" s="248"/>
      <c r="H11" s="140"/>
      <c r="I11" s="145"/>
      <c r="J11" s="145"/>
      <c r="K11" s="128"/>
      <c r="L11" s="128"/>
      <c r="M11" s="128"/>
    </row>
    <row r="12" spans="1:13" ht="12.75" customHeight="1">
      <c r="A12" s="123"/>
      <c r="B12" s="53" t="s">
        <v>264</v>
      </c>
      <c r="C12" s="127"/>
      <c r="D12" s="26">
        <v>53517918</v>
      </c>
      <c r="E12" s="26"/>
      <c r="F12" s="26">
        <v>32610915</v>
      </c>
      <c r="G12" s="123"/>
      <c r="H12" s="140"/>
      <c r="I12" s="145"/>
      <c r="J12" s="140"/>
      <c r="K12" s="128"/>
      <c r="L12" s="128"/>
      <c r="M12" s="128"/>
    </row>
    <row r="13" spans="1:13" ht="12.75" customHeight="1">
      <c r="A13" s="123"/>
      <c r="B13" s="53" t="s">
        <v>265</v>
      </c>
      <c r="C13" s="127"/>
      <c r="D13" s="26">
        <v>19053544</v>
      </c>
      <c r="E13" s="26"/>
      <c r="F13" s="26">
        <v>27373378</v>
      </c>
      <c r="G13" s="123"/>
      <c r="H13" s="140"/>
      <c r="I13" s="145"/>
      <c r="J13" s="140"/>
      <c r="K13" s="128"/>
      <c r="L13" s="128"/>
      <c r="M13" s="128"/>
    </row>
    <row r="14" spans="1:13" ht="14.25" customHeight="1">
      <c r="A14" s="123"/>
      <c r="B14" s="53" t="s">
        <v>319</v>
      </c>
      <c r="C14" s="127"/>
      <c r="D14" s="26">
        <v>5137509</v>
      </c>
      <c r="E14" s="26"/>
      <c r="F14" s="26">
        <v>1431554</v>
      </c>
      <c r="G14" s="123"/>
      <c r="H14" s="140"/>
      <c r="I14" s="145"/>
      <c r="J14" s="140"/>
      <c r="K14" s="128"/>
      <c r="L14" s="128"/>
      <c r="M14" s="128"/>
    </row>
    <row r="15" spans="1:13" ht="12.75" customHeight="1">
      <c r="A15" s="123"/>
      <c r="B15" s="53" t="s">
        <v>266</v>
      </c>
      <c r="C15" s="127"/>
      <c r="D15" s="26">
        <v>1188948</v>
      </c>
      <c r="E15" s="26"/>
      <c r="F15" s="26">
        <v>498812</v>
      </c>
      <c r="G15" s="123"/>
      <c r="H15" s="140"/>
      <c r="I15" s="145"/>
      <c r="J15" s="140"/>
      <c r="K15" s="128"/>
      <c r="L15" s="128"/>
      <c r="M15" s="128"/>
    </row>
    <row r="16" spans="1:13" ht="12.75" customHeight="1">
      <c r="A16" s="123"/>
      <c r="B16" s="53" t="s">
        <v>267</v>
      </c>
      <c r="C16" s="127"/>
      <c r="D16" s="134">
        <v>209184918</v>
      </c>
      <c r="E16" s="26"/>
      <c r="F16" s="134">
        <v>118297576</v>
      </c>
      <c r="G16" s="123"/>
      <c r="H16" s="140"/>
      <c r="I16" s="145"/>
      <c r="J16" s="140"/>
      <c r="K16" s="128"/>
      <c r="L16" s="128"/>
      <c r="M16" s="128"/>
    </row>
    <row r="17" spans="1:13" ht="16.5" customHeight="1">
      <c r="A17" s="123"/>
      <c r="B17" s="126" t="s">
        <v>268</v>
      </c>
      <c r="C17" s="127"/>
      <c r="D17" s="170">
        <v>1516689285</v>
      </c>
      <c r="E17" s="130"/>
      <c r="F17" s="170">
        <f>SUM(F8:F16)-1</f>
        <v>1496881855</v>
      </c>
      <c r="G17" s="123"/>
      <c r="H17" s="140"/>
      <c r="I17" s="145"/>
      <c r="J17" s="140"/>
      <c r="K17" s="128"/>
      <c r="L17" s="128"/>
      <c r="M17" s="128"/>
    </row>
    <row r="18" spans="1:13" ht="12.75" customHeight="1">
      <c r="A18" s="123"/>
      <c r="B18" s="126"/>
      <c r="C18" s="127"/>
      <c r="E18" s="127"/>
      <c r="F18" s="127"/>
      <c r="G18" s="123"/>
      <c r="K18" s="128"/>
      <c r="L18" s="128"/>
      <c r="M18" s="128"/>
    </row>
    <row r="19" spans="1:7" ht="12.75" customHeight="1">
      <c r="A19" s="123"/>
      <c r="B19" s="131"/>
      <c r="C19" s="127"/>
      <c r="D19" s="127"/>
      <c r="E19" s="127"/>
      <c r="F19" s="127"/>
      <c r="G19" s="123"/>
    </row>
    <row r="20" spans="1:7" ht="12.75" customHeight="1">
      <c r="A20" s="123"/>
      <c r="B20" s="131"/>
      <c r="C20" s="127"/>
      <c r="D20" s="127"/>
      <c r="E20" s="127"/>
      <c r="F20" s="127"/>
      <c r="G20" s="123"/>
    </row>
    <row r="21" spans="1:7" ht="12.75" customHeight="1" thickBot="1">
      <c r="A21" s="135"/>
      <c r="B21" s="136"/>
      <c r="C21" s="136"/>
      <c r="D21" s="136"/>
      <c r="E21" s="136"/>
      <c r="F21" s="136"/>
      <c r="G21" s="123"/>
    </row>
    <row r="25" ht="12.75" customHeight="1">
      <c r="B25"/>
    </row>
  </sheetData>
  <sheetProtection/>
  <mergeCells count="4">
    <mergeCell ref="B5:B6"/>
    <mergeCell ref="F5:F6"/>
    <mergeCell ref="C5:C6"/>
    <mergeCell ref="D5:D6"/>
  </mergeCells>
  <printOptions horizontalCentered="1"/>
  <pageMargins left="0.25" right="0.25" top="1" bottom="1" header="0" footer="0.53"/>
  <pageSetup horizontalDpi="600" verticalDpi="600" orientation="landscape" paperSize="9" scale="95" r:id="rId1"/>
  <headerFooter alignWithMargins="0">
    <oddFooter>&amp;LFaqe 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1:M3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 customHeight="1"/>
  <cols>
    <col min="1" max="1" width="2.7109375" style="122" customWidth="1"/>
    <col min="2" max="2" width="69.140625" style="122" customWidth="1"/>
    <col min="3" max="3" width="2.7109375" style="122" customWidth="1"/>
    <col min="4" max="4" width="17.57421875" style="122" customWidth="1"/>
    <col min="5" max="5" width="7.28125" style="122" customWidth="1"/>
    <col min="6" max="6" width="17.57421875" style="122" customWidth="1"/>
    <col min="7" max="7" width="2.57421875" style="122" customWidth="1"/>
    <col min="8" max="8" width="8.28125" style="140" customWidth="1"/>
    <col min="9" max="9" width="15.7109375" style="122" customWidth="1"/>
    <col min="10" max="10" width="10.7109375" style="122" bestFit="1" customWidth="1"/>
    <col min="11" max="11" width="12.7109375" style="122" customWidth="1"/>
    <col min="12" max="12" width="13.57421875" style="122" customWidth="1"/>
    <col min="13" max="13" width="16.57421875" style="122" customWidth="1"/>
    <col min="14" max="16384" width="9.140625" style="122" customWidth="1"/>
  </cols>
  <sheetData>
    <row r="1" spans="1:7" ht="12.75" customHeight="1">
      <c r="A1" s="81" t="s">
        <v>360</v>
      </c>
      <c r="B1" s="119"/>
      <c r="C1" s="120"/>
      <c r="D1" s="120"/>
      <c r="E1" s="120"/>
      <c r="F1" s="120"/>
      <c r="G1" s="123"/>
    </row>
    <row r="2" spans="1:7" ht="12.75" customHeight="1">
      <c r="A2" s="123"/>
      <c r="B2" s="124"/>
      <c r="C2" s="124"/>
      <c r="D2" s="124"/>
      <c r="E2" s="124"/>
      <c r="F2" s="124"/>
      <c r="G2" s="123"/>
    </row>
    <row r="3" spans="1:7" ht="12.75" customHeight="1">
      <c r="A3" s="123"/>
      <c r="C3" s="124"/>
      <c r="D3" s="124"/>
      <c r="E3" s="124"/>
      <c r="F3" s="124"/>
      <c r="G3" s="123"/>
    </row>
    <row r="4" spans="1:7" ht="12.75" customHeight="1">
      <c r="A4" s="123"/>
      <c r="B4" s="124"/>
      <c r="C4" s="124"/>
      <c r="D4" s="124"/>
      <c r="E4" s="124"/>
      <c r="F4" s="124"/>
      <c r="G4" s="123"/>
    </row>
    <row r="5" spans="1:7" ht="12.75" customHeight="1">
      <c r="A5" s="123"/>
      <c r="B5" s="341" t="s">
        <v>270</v>
      </c>
      <c r="C5" s="331"/>
      <c r="D5" s="331" t="str">
        <f>+Aktive!F3</f>
        <v>31 Dhjetor 2011
(ne LEK)</v>
      </c>
      <c r="E5" s="2"/>
      <c r="F5" s="331" t="str">
        <f>+Aktive!H3</f>
        <v>31 Dhjetor 2010
(ne LEK)</v>
      </c>
      <c r="G5" s="123"/>
    </row>
    <row r="6" spans="1:7" ht="12.75" customHeight="1">
      <c r="A6" s="123"/>
      <c r="B6" s="341"/>
      <c r="C6" s="331"/>
      <c r="D6" s="331"/>
      <c r="E6" s="2"/>
      <c r="F6" s="331"/>
      <c r="G6" s="123"/>
    </row>
    <row r="7" spans="1:10" ht="12.75" customHeight="1">
      <c r="A7" s="123"/>
      <c r="B7" s="124"/>
      <c r="C7" s="127"/>
      <c r="D7" s="127"/>
      <c r="E7" s="127"/>
      <c r="F7" s="127"/>
      <c r="G7" s="123"/>
      <c r="I7" s="124"/>
      <c r="J7" s="124"/>
    </row>
    <row r="8" spans="1:13" ht="12.75" customHeight="1">
      <c r="A8" s="123"/>
      <c r="B8" s="53" t="s">
        <v>272</v>
      </c>
      <c r="C8" s="127"/>
      <c r="D8" s="26">
        <v>328981439</v>
      </c>
      <c r="E8" s="26"/>
      <c r="F8" s="26">
        <v>301814374</v>
      </c>
      <c r="G8" s="248"/>
      <c r="H8" s="291"/>
      <c r="I8" s="127"/>
      <c r="J8" s="127"/>
      <c r="K8" s="127"/>
      <c r="L8" s="127"/>
      <c r="M8" s="128"/>
    </row>
    <row r="9" spans="1:13" ht="12.75" customHeight="1">
      <c r="A9" s="123"/>
      <c r="B9" s="53" t="s">
        <v>273</v>
      </c>
      <c r="C9" s="127"/>
      <c r="D9" s="26">
        <v>6470523</v>
      </c>
      <c r="E9" s="26"/>
      <c r="F9" s="26">
        <v>10730553</v>
      </c>
      <c r="G9" s="248"/>
      <c r="H9" s="291"/>
      <c r="I9" s="127"/>
      <c r="J9" s="127"/>
      <c r="K9" s="127"/>
      <c r="L9" s="127"/>
      <c r="M9" s="128"/>
    </row>
    <row r="10" spans="1:13" ht="12.75" customHeight="1">
      <c r="A10" s="123"/>
      <c r="B10" s="53" t="s">
        <v>274</v>
      </c>
      <c r="C10" s="127"/>
      <c r="D10" s="26">
        <v>11978959</v>
      </c>
      <c r="E10" s="26"/>
      <c r="F10" s="26">
        <v>2886545</v>
      </c>
      <c r="G10" s="248"/>
      <c r="H10" s="291"/>
      <c r="I10" s="127"/>
      <c r="J10" s="127"/>
      <c r="K10" s="127"/>
      <c r="L10" s="127"/>
      <c r="M10" s="128"/>
    </row>
    <row r="11" spans="1:13" ht="12.75" customHeight="1">
      <c r="A11" s="123"/>
      <c r="B11" s="53" t="s">
        <v>275</v>
      </c>
      <c r="C11" s="127"/>
      <c r="D11" s="26">
        <v>20087820</v>
      </c>
      <c r="E11" s="26"/>
      <c r="F11" s="26">
        <v>24351462</v>
      </c>
      <c r="G11" s="248"/>
      <c r="H11" s="291"/>
      <c r="I11" s="127"/>
      <c r="J11" s="127"/>
      <c r="K11" s="127"/>
      <c r="L11" s="127"/>
      <c r="M11" s="128"/>
    </row>
    <row r="12" spans="1:13" ht="12.75" customHeight="1">
      <c r="A12" s="123"/>
      <c r="B12" s="53" t="s">
        <v>276</v>
      </c>
      <c r="C12" s="127"/>
      <c r="D12" s="26">
        <v>41854731</v>
      </c>
      <c r="E12" s="26"/>
      <c r="F12" s="26">
        <v>39802999</v>
      </c>
      <c r="G12" s="123"/>
      <c r="H12" s="291"/>
      <c r="I12" s="127"/>
      <c r="J12" s="127"/>
      <c r="K12" s="127"/>
      <c r="L12" s="127"/>
      <c r="M12" s="128"/>
    </row>
    <row r="13" spans="1:13" ht="12.75" customHeight="1">
      <c r="A13" s="123"/>
      <c r="B13" s="53" t="s">
        <v>277</v>
      </c>
      <c r="C13" s="127"/>
      <c r="D13" s="26">
        <v>317007</v>
      </c>
      <c r="E13" s="26"/>
      <c r="F13" s="26">
        <v>2307482</v>
      </c>
      <c r="G13" s="123"/>
      <c r="H13" s="291"/>
      <c r="I13" s="127"/>
      <c r="J13" s="127"/>
      <c r="K13" s="127"/>
      <c r="L13" s="127"/>
      <c r="M13" s="128"/>
    </row>
    <row r="14" spans="1:13" ht="12.75" customHeight="1">
      <c r="A14" s="123"/>
      <c r="B14" s="53" t="s">
        <v>278</v>
      </c>
      <c r="C14" s="127"/>
      <c r="D14" s="26">
        <v>0</v>
      </c>
      <c r="E14" s="26"/>
      <c r="F14" s="26">
        <v>0</v>
      </c>
      <c r="G14" s="123"/>
      <c r="H14" s="291"/>
      <c r="I14" s="127"/>
      <c r="J14" s="127"/>
      <c r="K14" s="127"/>
      <c r="L14" s="127"/>
      <c r="M14" s="128"/>
    </row>
    <row r="15" spans="1:13" ht="12.75" customHeight="1">
      <c r="A15" s="123"/>
      <c r="B15" s="53" t="s">
        <v>279</v>
      </c>
      <c r="C15" s="127"/>
      <c r="D15" s="26">
        <v>1566782</v>
      </c>
      <c r="E15" s="26"/>
      <c r="F15" s="26">
        <v>178641</v>
      </c>
      <c r="G15" s="123"/>
      <c r="H15" s="291"/>
      <c r="I15" s="127"/>
      <c r="J15" s="127"/>
      <c r="K15" s="127"/>
      <c r="L15" s="127"/>
      <c r="M15" s="128"/>
    </row>
    <row r="16" spans="1:13" ht="12.75" customHeight="1">
      <c r="A16" s="123"/>
      <c r="B16" s="53" t="s">
        <v>280</v>
      </c>
      <c r="C16" s="127"/>
      <c r="D16" s="26">
        <v>127272158</v>
      </c>
      <c r="E16" s="26"/>
      <c r="F16" s="26">
        <v>104707264</v>
      </c>
      <c r="G16" s="123"/>
      <c r="H16" s="291"/>
      <c r="I16" s="127"/>
      <c r="J16" s="127"/>
      <c r="K16" s="127"/>
      <c r="L16" s="127"/>
      <c r="M16" s="128"/>
    </row>
    <row r="17" spans="1:13" ht="12.75" customHeight="1">
      <c r="A17" s="123"/>
      <c r="B17" s="53" t="s">
        <v>281</v>
      </c>
      <c r="C17" s="127"/>
      <c r="D17" s="26">
        <v>0</v>
      </c>
      <c r="E17" s="26"/>
      <c r="F17" s="26">
        <v>0</v>
      </c>
      <c r="G17" s="123"/>
      <c r="H17" s="291"/>
      <c r="I17" s="127"/>
      <c r="J17" s="127"/>
      <c r="K17" s="127"/>
      <c r="L17" s="127"/>
      <c r="M17" s="128"/>
    </row>
    <row r="18" spans="1:13" ht="12.75" customHeight="1">
      <c r="A18" s="123"/>
      <c r="B18" s="53" t="s">
        <v>283</v>
      </c>
      <c r="C18" s="127"/>
      <c r="D18" s="26">
        <v>8614438</v>
      </c>
      <c r="E18" s="26"/>
      <c r="F18" s="26">
        <v>940082</v>
      </c>
      <c r="G18" s="123"/>
      <c r="H18" s="291"/>
      <c r="I18" s="127"/>
      <c r="J18" s="127"/>
      <c r="K18" s="127"/>
      <c r="L18" s="127"/>
      <c r="M18" s="128"/>
    </row>
    <row r="19" spans="1:13" ht="12.75" customHeight="1">
      <c r="A19" s="123"/>
      <c r="B19" s="53" t="s">
        <v>284</v>
      </c>
      <c r="C19" s="127"/>
      <c r="D19" s="26">
        <v>-2068983</v>
      </c>
      <c r="E19" s="26"/>
      <c r="F19" s="26">
        <v>-13692721</v>
      </c>
      <c r="G19" s="123"/>
      <c r="H19" s="291"/>
      <c r="I19" s="127"/>
      <c r="J19" s="127"/>
      <c r="K19" s="127"/>
      <c r="L19" s="127"/>
      <c r="M19" s="128"/>
    </row>
    <row r="20" spans="1:13" ht="12.75" customHeight="1">
      <c r="A20" s="123"/>
      <c r="B20" s="53" t="s">
        <v>285</v>
      </c>
      <c r="C20" s="127"/>
      <c r="D20" s="26">
        <v>112027355</v>
      </c>
      <c r="E20" s="26"/>
      <c r="F20" s="26">
        <v>187124324</v>
      </c>
      <c r="G20" s="123"/>
      <c r="H20" s="291"/>
      <c r="I20" s="127"/>
      <c r="J20" s="127"/>
      <c r="K20" s="127"/>
      <c r="L20" s="127"/>
      <c r="M20" s="128"/>
    </row>
    <row r="21" spans="1:13" ht="12.75" customHeight="1">
      <c r="A21" s="123"/>
      <c r="B21" s="53" t="s">
        <v>286</v>
      </c>
      <c r="C21" s="127"/>
      <c r="D21" s="26">
        <v>26648849</v>
      </c>
      <c r="E21" s="26"/>
      <c r="F21" s="26">
        <v>19319046</v>
      </c>
      <c r="G21" s="123"/>
      <c r="H21" s="291"/>
      <c r="I21" s="127"/>
      <c r="J21" s="127"/>
      <c r="K21" s="127"/>
      <c r="L21" s="127"/>
      <c r="M21" s="128"/>
    </row>
    <row r="22" spans="1:13" ht="12.75" customHeight="1">
      <c r="A22" s="123"/>
      <c r="B22" s="53" t="s">
        <v>440</v>
      </c>
      <c r="C22" s="127"/>
      <c r="D22" s="26">
        <v>30000</v>
      </c>
      <c r="E22" s="26"/>
      <c r="F22" s="26">
        <v>0</v>
      </c>
      <c r="G22" s="123"/>
      <c r="H22" s="291"/>
      <c r="I22" s="127"/>
      <c r="J22" s="127"/>
      <c r="K22" s="127"/>
      <c r="L22" s="127"/>
      <c r="M22" s="128"/>
    </row>
    <row r="23" spans="1:13" ht="12.75" customHeight="1">
      <c r="A23" s="123"/>
      <c r="B23" s="53" t="s">
        <v>441</v>
      </c>
      <c r="C23" s="127"/>
      <c r="D23" s="26">
        <v>1885184</v>
      </c>
      <c r="E23" s="26"/>
      <c r="F23" s="26">
        <v>0</v>
      </c>
      <c r="G23" s="123"/>
      <c r="H23" s="291"/>
      <c r="I23" s="127"/>
      <c r="J23" s="127"/>
      <c r="K23" s="127"/>
      <c r="L23" s="127"/>
      <c r="M23" s="128"/>
    </row>
    <row r="24" spans="1:13" ht="12.75" customHeight="1">
      <c r="A24" s="123"/>
      <c r="B24" s="53" t="s">
        <v>442</v>
      </c>
      <c r="C24" s="127"/>
      <c r="D24" s="26">
        <v>196879</v>
      </c>
      <c r="E24" s="26"/>
      <c r="F24" s="26">
        <v>0</v>
      </c>
      <c r="G24" s="123"/>
      <c r="H24" s="291"/>
      <c r="I24" s="127"/>
      <c r="J24" s="127"/>
      <c r="K24" s="127"/>
      <c r="L24" s="127"/>
      <c r="M24" s="128"/>
    </row>
    <row r="25" spans="1:13" ht="12.75" customHeight="1">
      <c r="A25" s="123"/>
      <c r="B25" s="53" t="s">
        <v>287</v>
      </c>
      <c r="C25" s="127"/>
      <c r="D25" s="26">
        <v>13391364</v>
      </c>
      <c r="E25" s="26"/>
      <c r="F25" s="26">
        <v>8811055</v>
      </c>
      <c r="G25" s="123"/>
      <c r="H25" s="291"/>
      <c r="I25" s="127"/>
      <c r="J25" s="127"/>
      <c r="K25" s="127"/>
      <c r="L25" s="127"/>
      <c r="M25" s="128"/>
    </row>
    <row r="26" spans="1:13" ht="12.75" customHeight="1">
      <c r="A26" s="123"/>
      <c r="B26" s="53" t="s">
        <v>288</v>
      </c>
      <c r="C26" s="127"/>
      <c r="D26" s="26">
        <v>114227292</v>
      </c>
      <c r="E26" s="26"/>
      <c r="F26" s="26">
        <v>98922204</v>
      </c>
      <c r="G26" s="123"/>
      <c r="H26" s="124"/>
      <c r="I26" s="127"/>
      <c r="J26" s="127"/>
      <c r="K26" s="127"/>
      <c r="L26" s="127"/>
      <c r="M26" s="128"/>
    </row>
    <row r="27" spans="1:13" ht="12.75" customHeight="1">
      <c r="A27" s="123"/>
      <c r="B27" s="184" t="s">
        <v>327</v>
      </c>
      <c r="C27" s="127"/>
      <c r="D27" s="26">
        <v>13809492</v>
      </c>
      <c r="E27" s="26"/>
      <c r="F27" s="26">
        <v>13653685</v>
      </c>
      <c r="G27" s="123"/>
      <c r="H27" s="124"/>
      <c r="I27" s="127"/>
      <c r="J27" s="127"/>
      <c r="K27" s="127"/>
      <c r="L27" s="127"/>
      <c r="M27" s="128"/>
    </row>
    <row r="28" spans="1:13" ht="12.75" customHeight="1">
      <c r="A28" s="123"/>
      <c r="B28" s="53" t="s">
        <v>289</v>
      </c>
      <c r="C28" s="127"/>
      <c r="D28" s="134">
        <v>30774349</v>
      </c>
      <c r="E28" s="26"/>
      <c r="F28" s="134">
        <v>28194272</v>
      </c>
      <c r="G28" s="123"/>
      <c r="H28" s="291"/>
      <c r="I28" s="127"/>
      <c r="J28" s="127"/>
      <c r="K28" s="127"/>
      <c r="L28" s="127"/>
      <c r="M28" s="128"/>
    </row>
    <row r="29" spans="1:13" ht="16.5" customHeight="1">
      <c r="A29" s="123"/>
      <c r="B29" s="126" t="s">
        <v>271</v>
      </c>
      <c r="C29" s="127"/>
      <c r="D29" s="170">
        <v>858065639</v>
      </c>
      <c r="E29" s="130"/>
      <c r="F29" s="170">
        <f>SUM(F8:F28)</f>
        <v>830051267</v>
      </c>
      <c r="G29" s="123"/>
      <c r="I29" s="127"/>
      <c r="K29" s="128"/>
      <c r="L29" s="128"/>
      <c r="M29" s="128"/>
    </row>
    <row r="30" spans="1:7" ht="12.75" customHeight="1">
      <c r="A30" s="123"/>
      <c r="B30" s="126"/>
      <c r="C30" s="127"/>
      <c r="D30" s="127"/>
      <c r="E30" s="127"/>
      <c r="F30" s="127"/>
      <c r="G30" s="123"/>
    </row>
    <row r="31" spans="1:7" ht="12.75" customHeight="1">
      <c r="A31" s="123"/>
      <c r="B31" s="131"/>
      <c r="C31" s="127"/>
      <c r="D31" s="127"/>
      <c r="E31" s="127"/>
      <c r="F31" s="127"/>
      <c r="G31" s="123"/>
    </row>
    <row r="32" spans="1:7" ht="12.75" customHeight="1" thickBot="1">
      <c r="A32" s="135"/>
      <c r="B32" s="136"/>
      <c r="C32" s="136"/>
      <c r="D32" s="136"/>
      <c r="E32" s="136"/>
      <c r="F32" s="136"/>
      <c r="G32" s="123"/>
    </row>
    <row r="36" ht="12.75" customHeight="1">
      <c r="B36"/>
    </row>
  </sheetData>
  <sheetProtection/>
  <mergeCells count="4">
    <mergeCell ref="B5:B6"/>
    <mergeCell ref="F5:F6"/>
    <mergeCell ref="C5:C6"/>
    <mergeCell ref="D5:D6"/>
  </mergeCells>
  <printOptions horizontalCentered="1"/>
  <pageMargins left="0.25" right="0.25" top="1" bottom="1.09" header="0" footer="0.41"/>
  <pageSetup horizontalDpi="600" verticalDpi="600" orientation="landscape" paperSize="9" scale="95" r:id="rId1"/>
  <headerFooter alignWithMargins="0">
    <oddFooter>&amp;LFaqe 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showGridLines="0" zoomScale="85" zoomScaleNormal="85" zoomScalePageLayoutView="0" workbookViewId="0" topLeftCell="A7">
      <selection activeCell="B13" sqref="B13"/>
    </sheetView>
  </sheetViews>
  <sheetFormatPr defaultColWidth="9.140625" defaultRowHeight="12.75" customHeight="1"/>
  <cols>
    <col min="1" max="1" width="3.140625" style="122" customWidth="1"/>
    <col min="2" max="2" width="54.8515625" style="122" customWidth="1"/>
    <col min="3" max="3" width="15.7109375" style="122" customWidth="1"/>
    <col min="4" max="4" width="2.7109375" style="122" customWidth="1"/>
    <col min="5" max="5" width="15.7109375" style="122" customWidth="1"/>
    <col min="6" max="6" width="4.7109375" style="122" customWidth="1"/>
    <col min="7" max="7" width="14.00390625" style="122" bestFit="1" customWidth="1"/>
    <col min="8" max="8" width="17.8515625" style="122" customWidth="1"/>
    <col min="9" max="9" width="14.00390625" style="122" bestFit="1" customWidth="1"/>
    <col min="10" max="10" width="19.8515625" style="122" customWidth="1"/>
    <col min="11" max="16384" width="9.140625" style="122" customWidth="1"/>
  </cols>
  <sheetData>
    <row r="1" spans="1:6" ht="12.75" customHeight="1">
      <c r="A1" s="81" t="s">
        <v>368</v>
      </c>
      <c r="B1" s="138"/>
      <c r="C1" s="120"/>
      <c r="D1" s="120"/>
      <c r="E1" s="120"/>
      <c r="F1" s="121"/>
    </row>
    <row r="2" spans="1:6" ht="12.75" customHeight="1">
      <c r="A2" s="123"/>
      <c r="B2" s="124"/>
      <c r="C2" s="124"/>
      <c r="D2" s="124"/>
      <c r="E2" s="124"/>
      <c r="F2" s="125"/>
    </row>
    <row r="3" spans="1:6" ht="12.75" customHeight="1">
      <c r="A3" s="123"/>
      <c r="C3" s="124"/>
      <c r="D3" s="124"/>
      <c r="E3" s="124"/>
      <c r="F3" s="125"/>
    </row>
    <row r="4" spans="1:6" ht="12.75" customHeight="1">
      <c r="A4" s="123"/>
      <c r="B4" s="124"/>
      <c r="C4" s="124"/>
      <c r="D4" s="124"/>
      <c r="E4" s="124"/>
      <c r="F4" s="125"/>
    </row>
    <row r="5" spans="1:6" ht="12.75" customHeight="1">
      <c r="A5" s="123"/>
      <c r="B5" s="341" t="s">
        <v>290</v>
      </c>
      <c r="C5" s="346" t="str">
        <f>+Aktive!F3</f>
        <v>31 Dhjetor 2011
(ne LEK)</v>
      </c>
      <c r="D5" s="233"/>
      <c r="E5" s="346" t="str">
        <f>+Aktive!H3</f>
        <v>31 Dhjetor 2010
(ne LEK)</v>
      </c>
      <c r="F5" s="125"/>
    </row>
    <row r="6" spans="1:6" ht="12.75" customHeight="1">
      <c r="A6" s="123"/>
      <c r="B6" s="341"/>
      <c r="C6" s="346"/>
      <c r="D6" s="234"/>
      <c r="E6" s="346"/>
      <c r="F6" s="125"/>
    </row>
    <row r="7" spans="1:6" ht="12.75" customHeight="1">
      <c r="A7" s="123"/>
      <c r="B7" s="200"/>
      <c r="C7" s="234"/>
      <c r="D7" s="234"/>
      <c r="E7" s="234"/>
      <c r="F7" s="125"/>
    </row>
    <row r="8" spans="1:6" ht="12.75" customHeight="1">
      <c r="A8" s="123"/>
      <c r="B8" s="124"/>
      <c r="C8" s="127"/>
      <c r="D8" s="127"/>
      <c r="E8" s="127"/>
      <c r="F8" s="147"/>
    </row>
    <row r="9" spans="1:10" ht="12.75" customHeight="1">
      <c r="A9" s="123"/>
      <c r="B9" s="124" t="s">
        <v>292</v>
      </c>
      <c r="C9" s="143">
        <v>5027471986</v>
      </c>
      <c r="D9" s="127"/>
      <c r="E9" s="143">
        <v>8555473844</v>
      </c>
      <c r="F9" s="147"/>
      <c r="G9" s="128"/>
      <c r="H9" s="128"/>
      <c r="I9" s="141"/>
      <c r="J9" s="128"/>
    </row>
    <row r="10" spans="1:10" ht="12.75" customHeight="1">
      <c r="A10" s="123"/>
      <c r="B10" s="124"/>
      <c r="C10" s="143"/>
      <c r="D10" s="127"/>
      <c r="E10" s="143"/>
      <c r="F10" s="147"/>
      <c r="G10" s="128"/>
      <c r="H10" s="128"/>
      <c r="I10" s="141"/>
      <c r="J10" s="128"/>
    </row>
    <row r="11" spans="1:10" ht="12.75" customHeight="1">
      <c r="A11" s="123"/>
      <c r="B11" s="124" t="s">
        <v>291</v>
      </c>
      <c r="C11" s="148"/>
      <c r="D11" s="127"/>
      <c r="E11" s="148"/>
      <c r="F11" s="147"/>
      <c r="G11" s="128"/>
      <c r="H11" s="128"/>
      <c r="I11" s="141"/>
      <c r="J11" s="128"/>
    </row>
    <row r="12" spans="1:10" ht="12.75" customHeight="1">
      <c r="A12" s="123"/>
      <c r="B12" s="139" t="s">
        <v>293</v>
      </c>
      <c r="C12" s="143">
        <v>1483026085</v>
      </c>
      <c r="D12" s="127"/>
      <c r="E12" s="143"/>
      <c r="F12" s="147"/>
      <c r="G12" s="128"/>
      <c r="H12" s="128"/>
      <c r="I12" s="141"/>
      <c r="J12" s="128"/>
    </row>
    <row r="13" spans="1:10" ht="12.75" customHeight="1">
      <c r="A13" s="123"/>
      <c r="B13" s="149" t="s">
        <v>302</v>
      </c>
      <c r="C13" s="127">
        <v>234106141</v>
      </c>
      <c r="D13" s="143"/>
      <c r="E13" s="127">
        <v>108533260</v>
      </c>
      <c r="F13" s="147"/>
      <c r="G13" s="128"/>
      <c r="H13" s="128"/>
      <c r="I13" s="141"/>
      <c r="J13" s="128"/>
    </row>
    <row r="14" spans="1:10" ht="12.75" customHeight="1">
      <c r="A14" s="123"/>
      <c r="B14" s="149" t="s">
        <v>294</v>
      </c>
      <c r="C14" s="127">
        <v>829786293</v>
      </c>
      <c r="D14" s="143"/>
      <c r="E14" s="127">
        <v>1172106</v>
      </c>
      <c r="F14" s="147"/>
      <c r="G14" s="128"/>
      <c r="H14" s="128"/>
      <c r="I14" s="141"/>
      <c r="J14" s="128"/>
    </row>
    <row r="15" spans="1:10" ht="12.75" customHeight="1">
      <c r="A15" s="123"/>
      <c r="B15" s="149" t="s">
        <v>295</v>
      </c>
      <c r="C15" s="127">
        <v>0</v>
      </c>
      <c r="D15" s="143"/>
      <c r="E15" s="127">
        <v>0</v>
      </c>
      <c r="F15" s="147"/>
      <c r="G15" s="128"/>
      <c r="H15" s="128"/>
      <c r="I15" s="141"/>
      <c r="J15" s="294"/>
    </row>
    <row r="16" spans="1:10" ht="12.75" customHeight="1">
      <c r="A16" s="123"/>
      <c r="B16" s="149" t="s">
        <v>296</v>
      </c>
      <c r="C16" s="127">
        <v>55683541</v>
      </c>
      <c r="D16" s="143"/>
      <c r="E16" s="127">
        <v>57776673</v>
      </c>
      <c r="F16" s="147"/>
      <c r="G16" s="128"/>
      <c r="H16" s="293"/>
      <c r="I16" s="141"/>
      <c r="J16" s="293"/>
    </row>
    <row r="17" spans="1:10" ht="12.75" customHeight="1">
      <c r="A17" s="123"/>
      <c r="B17" s="149" t="s">
        <v>297</v>
      </c>
      <c r="C17" s="127">
        <v>241703516</v>
      </c>
      <c r="D17" s="143"/>
      <c r="E17" s="127">
        <v>338254847</v>
      </c>
      <c r="F17" s="147"/>
      <c r="G17" s="128"/>
      <c r="H17" s="128"/>
      <c r="I17" s="141"/>
      <c r="J17" s="128"/>
    </row>
    <row r="18" spans="1:10" ht="12.75" customHeight="1">
      <c r="A18" s="123"/>
      <c r="B18" s="149" t="s">
        <v>298</v>
      </c>
      <c r="C18" s="127">
        <v>0</v>
      </c>
      <c r="D18" s="143"/>
      <c r="E18" s="127">
        <v>0</v>
      </c>
      <c r="F18" s="147"/>
      <c r="G18" s="128"/>
      <c r="H18" s="128"/>
      <c r="I18" s="141"/>
      <c r="J18" s="128"/>
    </row>
    <row r="19" spans="1:10" ht="12.75" customHeight="1">
      <c r="A19" s="123"/>
      <c r="B19" s="158" t="s">
        <v>444</v>
      </c>
      <c r="C19" s="127">
        <v>16632754</v>
      </c>
      <c r="D19" s="143"/>
      <c r="E19" s="127">
        <v>20561501</v>
      </c>
      <c r="F19" s="147"/>
      <c r="G19" s="128"/>
      <c r="H19" s="128"/>
      <c r="I19" s="141"/>
      <c r="J19" s="128"/>
    </row>
    <row r="20" spans="1:10" ht="12.75" customHeight="1">
      <c r="A20" s="123"/>
      <c r="B20" s="158" t="s">
        <v>359</v>
      </c>
      <c r="C20" s="127">
        <v>51286761</v>
      </c>
      <c r="D20" s="143"/>
      <c r="E20" s="127">
        <v>44435251</v>
      </c>
      <c r="F20" s="147"/>
      <c r="G20" s="128"/>
      <c r="H20" s="128"/>
      <c r="I20" s="141"/>
      <c r="J20" s="128"/>
    </row>
    <row r="21" spans="1:10" ht="12.75" customHeight="1">
      <c r="A21" s="123"/>
      <c r="B21" s="149" t="s">
        <v>299</v>
      </c>
      <c r="C21" s="134">
        <v>53827079</v>
      </c>
      <c r="D21" s="127"/>
      <c r="E21" s="134">
        <v>56475818</v>
      </c>
      <c r="F21" s="147"/>
      <c r="G21" s="128"/>
      <c r="H21" s="128"/>
      <c r="I21" s="141"/>
      <c r="J21" s="128"/>
    </row>
    <row r="22" spans="1:10" ht="12.75" customHeight="1">
      <c r="A22" s="123"/>
      <c r="B22" s="124"/>
      <c r="C22" s="150"/>
      <c r="D22" s="127"/>
      <c r="E22" s="150"/>
      <c r="F22" s="147"/>
      <c r="G22" s="128"/>
      <c r="H22" s="128"/>
      <c r="I22" s="141"/>
      <c r="J22" s="128"/>
    </row>
    <row r="23" spans="1:10" ht="29.25" customHeight="1">
      <c r="A23" s="123"/>
      <c r="B23" s="208" t="s">
        <v>300</v>
      </c>
      <c r="C23" s="151">
        <f>SUM(C9,C13:C21)</f>
        <v>6510498071</v>
      </c>
      <c r="D23" s="127"/>
      <c r="E23" s="151">
        <f>SUM(E9:E21)</f>
        <v>9182683300</v>
      </c>
      <c r="F23" s="147"/>
      <c r="G23" s="128"/>
      <c r="H23" s="128"/>
      <c r="I23" s="141"/>
      <c r="J23" s="128"/>
    </row>
    <row r="24" spans="1:10" ht="12.75" customHeight="1">
      <c r="A24" s="123"/>
      <c r="B24" s="126"/>
      <c r="C24" s="150"/>
      <c r="D24" s="127"/>
      <c r="E24" s="150"/>
      <c r="F24" s="147"/>
      <c r="G24" s="128"/>
      <c r="H24" s="128"/>
      <c r="I24" s="141"/>
      <c r="J24" s="128"/>
    </row>
    <row r="25" spans="1:10" ht="12.75" customHeight="1">
      <c r="A25" s="123"/>
      <c r="B25" s="124" t="s">
        <v>301</v>
      </c>
      <c r="C25" s="153">
        <v>0</v>
      </c>
      <c r="D25" s="127"/>
      <c r="E25" s="153">
        <v>0</v>
      </c>
      <c r="F25" s="147"/>
      <c r="G25" s="128"/>
      <c r="H25" s="128"/>
      <c r="I25" s="141"/>
      <c r="J25" s="128"/>
    </row>
    <row r="26" spans="1:10" ht="18.75" customHeight="1">
      <c r="A26" s="123"/>
      <c r="B26" s="126" t="s">
        <v>304</v>
      </c>
      <c r="C26" s="171">
        <f>+C23+C25</f>
        <v>6510498071</v>
      </c>
      <c r="D26" s="127"/>
      <c r="E26" s="171">
        <f>+E23+E25</f>
        <v>9182683300</v>
      </c>
      <c r="F26" s="125"/>
      <c r="G26" s="128"/>
      <c r="H26" s="128"/>
      <c r="I26" s="141"/>
      <c r="J26" s="128"/>
    </row>
    <row r="27" spans="1:10" ht="18.75" customHeight="1">
      <c r="A27" s="123"/>
      <c r="B27" s="126" t="s">
        <v>358</v>
      </c>
      <c r="C27" s="296">
        <f>+C26*10%</f>
        <v>651049807.1</v>
      </c>
      <c r="D27" s="127"/>
      <c r="E27" s="171">
        <f>+E26*10%</f>
        <v>918268330</v>
      </c>
      <c r="F27" s="125"/>
      <c r="G27" s="128"/>
      <c r="H27" s="128"/>
      <c r="I27" s="141"/>
      <c r="J27" s="128"/>
    </row>
    <row r="28" spans="1:10" ht="12.75" customHeight="1">
      <c r="A28" s="123"/>
      <c r="B28" s="126"/>
      <c r="C28" s="150"/>
      <c r="D28" s="127"/>
      <c r="E28" s="150"/>
      <c r="F28" s="125"/>
      <c r="G28" s="128"/>
      <c r="H28" s="128"/>
      <c r="I28" s="141"/>
      <c r="J28" s="128"/>
    </row>
    <row r="29" spans="1:10" ht="12.75" customHeight="1">
      <c r="A29" s="123"/>
      <c r="B29" s="126"/>
      <c r="C29" s="150"/>
      <c r="D29" s="127"/>
      <c r="E29" s="150"/>
      <c r="F29" s="125"/>
      <c r="G29" s="128"/>
      <c r="H29" s="128"/>
      <c r="I29" s="141"/>
      <c r="J29" s="128"/>
    </row>
    <row r="30" spans="1:10" ht="12.75" customHeight="1">
      <c r="A30" s="123"/>
      <c r="B30" s="126"/>
      <c r="C30" s="150"/>
      <c r="D30" s="127"/>
      <c r="E30" s="150"/>
      <c r="F30" s="125"/>
      <c r="G30" s="128"/>
      <c r="H30" s="128"/>
      <c r="I30" s="141"/>
      <c r="J30" s="128"/>
    </row>
    <row r="31" spans="1:10" ht="12.75" customHeight="1" thickBot="1">
      <c r="A31" s="123"/>
      <c r="B31" s="124" t="s">
        <v>303</v>
      </c>
      <c r="C31" s="295">
        <v>928941128</v>
      </c>
      <c r="D31" s="127"/>
      <c r="E31" s="157">
        <v>1148187380</v>
      </c>
      <c r="F31" s="125"/>
      <c r="G31" s="128"/>
      <c r="H31" s="128"/>
      <c r="I31" s="141"/>
      <c r="J31" s="128"/>
    </row>
    <row r="32" spans="1:10" ht="12.75" customHeight="1" thickTop="1">
      <c r="A32" s="123"/>
      <c r="B32" s="126"/>
      <c r="C32" s="129"/>
      <c r="D32" s="127"/>
      <c r="E32" s="129"/>
      <c r="F32" s="125"/>
      <c r="G32" s="128"/>
      <c r="H32" s="128"/>
      <c r="I32" s="141"/>
      <c r="J32" s="128"/>
    </row>
    <row r="33" spans="1:10" ht="12.75" customHeight="1">
      <c r="A33" s="123"/>
      <c r="B33" s="126" t="s">
        <v>424</v>
      </c>
      <c r="C33" s="129">
        <v>0</v>
      </c>
      <c r="D33" s="127"/>
      <c r="E33" s="129">
        <v>0</v>
      </c>
      <c r="F33" s="125"/>
      <c r="G33" s="128"/>
      <c r="H33" s="128"/>
      <c r="I33" s="141"/>
      <c r="J33" s="128"/>
    </row>
    <row r="34" spans="1:10" ht="24.75" customHeight="1">
      <c r="A34" s="123"/>
      <c r="B34" s="182" t="s">
        <v>320</v>
      </c>
      <c r="C34" s="172">
        <f>+C27-C31+C33</f>
        <v>-277891320.9</v>
      </c>
      <c r="D34" s="127"/>
      <c r="E34" s="172">
        <f>+E27-E31+E33</f>
        <v>-229919050</v>
      </c>
      <c r="F34" s="125"/>
      <c r="G34" s="128"/>
      <c r="H34" s="128"/>
      <c r="I34" s="141"/>
      <c r="J34" s="128"/>
    </row>
    <row r="35" spans="1:6" ht="12.75" customHeight="1">
      <c r="A35" s="123"/>
      <c r="B35" s="124"/>
      <c r="C35" s="152"/>
      <c r="D35" s="127"/>
      <c r="E35" s="152"/>
      <c r="F35" s="125"/>
    </row>
    <row r="36" spans="1:6" ht="12.75" customHeight="1">
      <c r="A36" s="123"/>
      <c r="B36" s="131"/>
      <c r="C36" s="154"/>
      <c r="D36" s="127"/>
      <c r="E36" s="154"/>
      <c r="F36" s="125"/>
    </row>
    <row r="37" spans="1:6" ht="12.75" customHeight="1">
      <c r="A37" s="123"/>
      <c r="B37" s="131"/>
      <c r="C37" s="151"/>
      <c r="D37" s="127"/>
      <c r="E37" s="151"/>
      <c r="F37" s="125"/>
    </row>
    <row r="38" spans="1:6" ht="12.75" customHeight="1" thickBot="1">
      <c r="A38" s="135"/>
      <c r="B38" s="136"/>
      <c r="C38" s="144"/>
      <c r="D38" s="144"/>
      <c r="E38" s="144"/>
      <c r="F38" s="137"/>
    </row>
    <row r="39" spans="3:5" ht="12.75" customHeight="1">
      <c r="C39" s="155"/>
      <c r="E39" s="155"/>
    </row>
    <row r="40" spans="3:5" ht="12.75" customHeight="1">
      <c r="C40" s="128"/>
      <c r="E40" s="128"/>
    </row>
    <row r="41" spans="3:5" ht="12.75" customHeight="1">
      <c r="C41" s="128"/>
      <c r="E41" s="128"/>
    </row>
    <row r="42" spans="3:5" ht="12.75" customHeight="1">
      <c r="C42" s="156"/>
      <c r="E42" s="156"/>
    </row>
    <row r="43" spans="3:5" ht="12.75" customHeight="1">
      <c r="C43" s="155"/>
      <c r="E43" s="155"/>
    </row>
    <row r="44" spans="3:5" ht="12.75" customHeight="1">
      <c r="C44" s="128"/>
      <c r="E44" s="128"/>
    </row>
  </sheetData>
  <sheetProtection/>
  <mergeCells count="3">
    <mergeCell ref="C5:C6"/>
    <mergeCell ref="E5:E6"/>
    <mergeCell ref="B5:B6"/>
  </mergeCells>
  <printOptions horizontalCentered="1"/>
  <pageMargins left="0.25" right="0.25" top="1.06" bottom="1.25" header="0" footer="0.6"/>
  <pageSetup horizontalDpi="600" verticalDpi="600" orientation="portrait" paperSize="9" scale="95" r:id="rId1"/>
  <headerFooter alignWithMargins="0">
    <oddFooter>&amp;LFaqe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showGridLines="0" zoomScale="85" zoomScaleNormal="85" zoomScalePageLayoutView="0" workbookViewId="0" topLeftCell="B1">
      <selection activeCell="B57" sqref="A57:IV61"/>
    </sheetView>
  </sheetViews>
  <sheetFormatPr defaultColWidth="9.140625" defaultRowHeight="12.75" customHeight="1"/>
  <cols>
    <col min="1" max="1" width="0.71875" style="12" hidden="1" customWidth="1"/>
    <col min="2" max="2" width="2.8515625" style="42" customWidth="1"/>
    <col min="3" max="3" width="2.7109375" style="43" customWidth="1"/>
    <col min="4" max="4" width="42.140625" style="12" customWidth="1"/>
    <col min="5" max="5" width="9.28125" style="42" customWidth="1"/>
    <col min="6" max="6" width="19.00390625" style="45" customWidth="1"/>
    <col min="7" max="7" width="4.8515625" style="45" customWidth="1"/>
    <col min="8" max="8" width="19.00390625" style="45" customWidth="1"/>
    <col min="9" max="9" width="6.00390625" style="45" customWidth="1"/>
    <col min="10" max="10" width="4.7109375" style="12" customWidth="1"/>
    <col min="11" max="16384" width="9.140625" style="12" customWidth="1"/>
  </cols>
  <sheetData>
    <row r="1" spans="1:10" ht="12.75" customHeight="1">
      <c r="A1" s="5"/>
      <c r="B1" s="173"/>
      <c r="C1" s="7"/>
      <c r="D1" s="8"/>
      <c r="E1" s="6"/>
      <c r="F1" s="9"/>
      <c r="G1" s="9"/>
      <c r="H1" s="9"/>
      <c r="I1" s="209"/>
      <c r="J1" s="10"/>
    </row>
    <row r="2" spans="1:10" ht="12.75" customHeight="1" thickBot="1">
      <c r="A2" s="13"/>
      <c r="B2" s="174"/>
      <c r="C2" s="15"/>
      <c r="D2" s="10"/>
      <c r="E2" s="14"/>
      <c r="F2" s="16"/>
      <c r="G2" s="16"/>
      <c r="H2" s="16"/>
      <c r="I2" s="212"/>
      <c r="J2" s="10"/>
    </row>
    <row r="3" spans="1:10" ht="12.75" customHeight="1">
      <c r="A3" s="5"/>
      <c r="B3" s="297"/>
      <c r="C3" s="298"/>
      <c r="D3" s="328" t="s">
        <v>9</v>
      </c>
      <c r="E3" s="332"/>
      <c r="F3" s="330" t="s">
        <v>430</v>
      </c>
      <c r="G3" s="1"/>
      <c r="H3" s="326" t="s">
        <v>388</v>
      </c>
      <c r="I3" s="213"/>
      <c r="J3" s="10"/>
    </row>
    <row r="4" spans="1:10" ht="21" customHeight="1">
      <c r="A4" s="13"/>
      <c r="B4" s="175"/>
      <c r="C4" s="18"/>
      <c r="D4" s="329"/>
      <c r="E4" s="333"/>
      <c r="F4" s="331"/>
      <c r="G4" s="2"/>
      <c r="H4" s="327"/>
      <c r="I4" s="213"/>
      <c r="J4" s="10"/>
    </row>
    <row r="5" spans="1:10" ht="12.75" customHeight="1">
      <c r="A5" s="13"/>
      <c r="B5" s="174"/>
      <c r="C5" s="15"/>
      <c r="D5" s="10"/>
      <c r="E5" s="14"/>
      <c r="F5" s="19"/>
      <c r="G5" s="19"/>
      <c r="H5" s="299"/>
      <c r="I5" s="214"/>
      <c r="J5" s="10"/>
    </row>
    <row r="6" spans="1:13" ht="12.75" customHeight="1">
      <c r="A6" s="13"/>
      <c r="B6" s="174" t="s">
        <v>0</v>
      </c>
      <c r="C6" s="20"/>
      <c r="D6" s="21" t="s">
        <v>10</v>
      </c>
      <c r="E6" s="14"/>
      <c r="F6" s="22">
        <v>5682995094</v>
      </c>
      <c r="G6" s="22"/>
      <c r="H6" s="300">
        <v>3930294332</v>
      </c>
      <c r="I6" s="215"/>
      <c r="J6" s="10"/>
      <c r="K6" s="140"/>
      <c r="L6" s="11"/>
      <c r="M6" s="11"/>
    </row>
    <row r="7" spans="1:13" ht="12.75" customHeight="1">
      <c r="A7" s="13"/>
      <c r="B7" s="176"/>
      <c r="C7" s="24"/>
      <c r="D7" s="25"/>
      <c r="E7" s="23"/>
      <c r="F7" s="26"/>
      <c r="G7" s="26"/>
      <c r="H7" s="301"/>
      <c r="I7" s="217"/>
      <c r="J7" s="10"/>
      <c r="K7" s="140"/>
      <c r="L7" s="11"/>
      <c r="M7" s="11"/>
    </row>
    <row r="8" spans="1:13" ht="12.75" customHeight="1">
      <c r="A8" s="13"/>
      <c r="B8" s="176"/>
      <c r="C8" s="15">
        <v>1</v>
      </c>
      <c r="D8" s="21" t="s">
        <v>11</v>
      </c>
      <c r="E8" s="23"/>
      <c r="F8" s="27">
        <v>2435006806</v>
      </c>
      <c r="G8" s="27"/>
      <c r="H8" s="302">
        <v>200697231</v>
      </c>
      <c r="I8" s="218"/>
      <c r="J8" s="10"/>
      <c r="K8" s="140"/>
      <c r="L8" s="11"/>
      <c r="M8" s="11"/>
    </row>
    <row r="9" spans="1:13" ht="12.75" customHeight="1">
      <c r="A9" s="13"/>
      <c r="B9" s="177"/>
      <c r="C9" s="28" t="s">
        <v>1</v>
      </c>
      <c r="D9" s="16" t="s">
        <v>12</v>
      </c>
      <c r="E9" s="23"/>
      <c r="F9" s="26">
        <v>3366121</v>
      </c>
      <c r="G9" s="26"/>
      <c r="H9" s="301">
        <v>5313038</v>
      </c>
      <c r="I9" s="217"/>
      <c r="J9" s="10"/>
      <c r="K9" s="140"/>
      <c r="L9" s="11"/>
      <c r="M9" s="11"/>
    </row>
    <row r="10" spans="1:13" ht="12.75" customHeight="1">
      <c r="A10" s="13"/>
      <c r="B10" s="178"/>
      <c r="C10" s="28" t="s">
        <v>2</v>
      </c>
      <c r="D10" s="16" t="s">
        <v>13</v>
      </c>
      <c r="E10" s="23"/>
      <c r="F10" s="26">
        <v>2431640685</v>
      </c>
      <c r="G10" s="26"/>
      <c r="H10" s="301">
        <v>195384193</v>
      </c>
      <c r="I10" s="217"/>
      <c r="J10" s="10"/>
      <c r="K10" s="140"/>
      <c r="L10" s="11"/>
      <c r="M10" s="11"/>
    </row>
    <row r="11" spans="1:13" ht="12.75" customHeight="1">
      <c r="A11" s="13"/>
      <c r="B11" s="178"/>
      <c r="C11" s="28" t="s">
        <v>3</v>
      </c>
      <c r="D11" s="16" t="s">
        <v>14</v>
      </c>
      <c r="E11" s="14"/>
      <c r="F11" s="26">
        <v>0</v>
      </c>
      <c r="G11" s="26"/>
      <c r="H11" s="301">
        <v>0</v>
      </c>
      <c r="I11" s="217"/>
      <c r="J11" s="30"/>
      <c r="K11" s="140"/>
      <c r="L11" s="11"/>
      <c r="M11" s="11"/>
    </row>
    <row r="12" spans="1:13" ht="12.75" customHeight="1">
      <c r="A12" s="13"/>
      <c r="B12" s="178"/>
      <c r="C12" s="31">
        <v>2</v>
      </c>
      <c r="D12" s="32" t="s">
        <v>15</v>
      </c>
      <c r="E12" s="14"/>
      <c r="F12" s="22">
        <v>0</v>
      </c>
      <c r="G12" s="22"/>
      <c r="H12" s="300">
        <v>0</v>
      </c>
      <c r="I12" s="215"/>
      <c r="J12" s="10"/>
      <c r="K12" s="140"/>
      <c r="L12" s="11"/>
      <c r="M12" s="11"/>
    </row>
    <row r="13" spans="1:13" ht="12.75" customHeight="1">
      <c r="A13" s="13"/>
      <c r="B13" s="178"/>
      <c r="C13" s="28" t="s">
        <v>1</v>
      </c>
      <c r="D13" s="16" t="s">
        <v>16</v>
      </c>
      <c r="E13" s="14"/>
      <c r="F13" s="26">
        <v>0</v>
      </c>
      <c r="G13" s="26"/>
      <c r="H13" s="301">
        <v>0</v>
      </c>
      <c r="I13" s="217"/>
      <c r="J13" s="10"/>
      <c r="K13" s="140"/>
      <c r="L13" s="11"/>
      <c r="M13" s="11"/>
    </row>
    <row r="14" spans="1:13" ht="12.75" customHeight="1">
      <c r="A14" s="13"/>
      <c r="B14" s="178"/>
      <c r="C14" s="28" t="s">
        <v>2</v>
      </c>
      <c r="D14" s="16" t="s">
        <v>17</v>
      </c>
      <c r="E14" s="14"/>
      <c r="F14" s="26">
        <v>0</v>
      </c>
      <c r="G14" s="26"/>
      <c r="H14" s="301">
        <v>0</v>
      </c>
      <c r="I14" s="217"/>
      <c r="J14" s="10"/>
      <c r="K14" s="140"/>
      <c r="L14" s="11"/>
      <c r="M14" s="11"/>
    </row>
    <row r="15" spans="1:13" ht="12.75" customHeight="1">
      <c r="A15" s="13"/>
      <c r="B15" s="178"/>
      <c r="C15" s="31">
        <v>3</v>
      </c>
      <c r="D15" s="32" t="s">
        <v>19</v>
      </c>
      <c r="E15" s="14"/>
      <c r="F15" s="22">
        <v>2709939854</v>
      </c>
      <c r="G15" s="22"/>
      <c r="H15" s="300">
        <v>3162368251</v>
      </c>
      <c r="I15" s="215"/>
      <c r="J15" s="10"/>
      <c r="K15" s="140"/>
      <c r="L15" s="11"/>
      <c r="M15" s="11"/>
    </row>
    <row r="16" spans="1:13" ht="12.75" customHeight="1">
      <c r="A16" s="13"/>
      <c r="B16" s="178"/>
      <c r="C16" s="28" t="s">
        <v>1</v>
      </c>
      <c r="D16" s="16" t="s">
        <v>18</v>
      </c>
      <c r="E16" s="33"/>
      <c r="F16" s="26">
        <v>934872505</v>
      </c>
      <c r="G16" s="26"/>
      <c r="H16" s="301">
        <v>1191676756</v>
      </c>
      <c r="I16" s="217"/>
      <c r="J16" s="10"/>
      <c r="K16" s="140"/>
      <c r="L16" s="11"/>
      <c r="M16" s="11"/>
    </row>
    <row r="17" spans="1:13" ht="12.75" customHeight="1">
      <c r="A17" s="13"/>
      <c r="B17" s="178"/>
      <c r="C17" s="28" t="s">
        <v>2</v>
      </c>
      <c r="D17" s="16" t="s">
        <v>20</v>
      </c>
      <c r="E17" s="33"/>
      <c r="F17" s="26">
        <v>1775067349</v>
      </c>
      <c r="G17" s="26"/>
      <c r="H17" s="301">
        <v>1970691495</v>
      </c>
      <c r="I17" s="217"/>
      <c r="J17" s="10"/>
      <c r="K17" s="140"/>
      <c r="L17" s="11"/>
      <c r="M17" s="11"/>
    </row>
    <row r="18" spans="1:13" ht="12.75" customHeight="1">
      <c r="A18" s="13"/>
      <c r="B18" s="178"/>
      <c r="C18" s="28" t="s">
        <v>3</v>
      </c>
      <c r="D18" s="16" t="s">
        <v>21</v>
      </c>
      <c r="E18" s="14"/>
      <c r="F18" s="26">
        <v>0</v>
      </c>
      <c r="G18" s="26"/>
      <c r="H18" s="301">
        <v>0</v>
      </c>
      <c r="I18" s="217"/>
      <c r="J18" s="10"/>
      <c r="K18" s="140"/>
      <c r="L18" s="11"/>
      <c r="M18" s="11"/>
    </row>
    <row r="19" spans="1:13" ht="12.75" customHeight="1">
      <c r="A19" s="13"/>
      <c r="B19" s="178"/>
      <c r="C19" s="28" t="s">
        <v>4</v>
      </c>
      <c r="D19" s="16" t="s">
        <v>22</v>
      </c>
      <c r="E19" s="14"/>
      <c r="F19" s="26">
        <v>0</v>
      </c>
      <c r="G19" s="26"/>
      <c r="H19" s="301">
        <v>0</v>
      </c>
      <c r="I19" s="217"/>
      <c r="J19" s="10"/>
      <c r="K19" s="140"/>
      <c r="L19" s="11"/>
      <c r="M19" s="11"/>
    </row>
    <row r="20" spans="1:13" ht="12.75" customHeight="1">
      <c r="A20" s="13"/>
      <c r="B20" s="178"/>
      <c r="C20" s="31">
        <v>4</v>
      </c>
      <c r="D20" s="32" t="s">
        <v>23</v>
      </c>
      <c r="E20" s="33"/>
      <c r="F20" s="22">
        <v>223354400</v>
      </c>
      <c r="G20" s="22"/>
      <c r="H20" s="300">
        <v>190032019</v>
      </c>
      <c r="I20" s="215"/>
      <c r="J20" s="10"/>
      <c r="K20" s="140"/>
      <c r="L20" s="11"/>
      <c r="M20" s="11"/>
    </row>
    <row r="21" spans="1:13" ht="12.75" customHeight="1">
      <c r="A21" s="13"/>
      <c r="B21" s="178"/>
      <c r="C21" s="28" t="s">
        <v>1</v>
      </c>
      <c r="D21" s="16" t="s">
        <v>24</v>
      </c>
      <c r="E21" s="14"/>
      <c r="F21" s="26">
        <v>0</v>
      </c>
      <c r="G21" s="26"/>
      <c r="H21" s="301">
        <v>0</v>
      </c>
      <c r="I21" s="217"/>
      <c r="J21" s="10"/>
      <c r="K21" s="140"/>
      <c r="L21" s="11"/>
      <c r="M21" s="11"/>
    </row>
    <row r="22" spans="1:13" ht="12.75" customHeight="1">
      <c r="A22" s="13"/>
      <c r="B22" s="178"/>
      <c r="C22" s="28" t="s">
        <v>2</v>
      </c>
      <c r="D22" s="16" t="s">
        <v>32</v>
      </c>
      <c r="E22" s="14"/>
      <c r="F22" s="26">
        <v>2160299</v>
      </c>
      <c r="G22" s="26"/>
      <c r="H22" s="301">
        <v>2248390</v>
      </c>
      <c r="I22" s="217"/>
      <c r="J22" s="10"/>
      <c r="K22" s="140"/>
      <c r="L22" s="11"/>
      <c r="M22" s="11"/>
    </row>
    <row r="23" spans="1:13" ht="12.75" customHeight="1">
      <c r="A23" s="13"/>
      <c r="B23" s="178"/>
      <c r="C23" s="28" t="s">
        <v>3</v>
      </c>
      <c r="D23" s="16" t="s">
        <v>25</v>
      </c>
      <c r="E23" s="14"/>
      <c r="F23" s="26">
        <v>0</v>
      </c>
      <c r="G23" s="26"/>
      <c r="H23" s="301">
        <v>0</v>
      </c>
      <c r="I23" s="217"/>
      <c r="J23" s="10"/>
      <c r="K23" s="140"/>
      <c r="L23" s="11"/>
      <c r="M23" s="11"/>
    </row>
    <row r="24" spans="1:13" ht="12.75" customHeight="1">
      <c r="A24" s="13"/>
      <c r="B24" s="178"/>
      <c r="C24" s="28" t="s">
        <v>4</v>
      </c>
      <c r="D24" s="16" t="s">
        <v>26</v>
      </c>
      <c r="E24" s="14"/>
      <c r="F24" s="26">
        <v>0</v>
      </c>
      <c r="G24" s="26"/>
      <c r="H24" s="301">
        <v>0</v>
      </c>
      <c r="I24" s="217"/>
      <c r="J24" s="10"/>
      <c r="K24" s="140"/>
      <c r="L24" s="11"/>
      <c r="M24" s="11"/>
    </row>
    <row r="25" spans="1:13" ht="12.75" customHeight="1">
      <c r="A25" s="13"/>
      <c r="B25" s="178"/>
      <c r="C25" s="28" t="s">
        <v>5</v>
      </c>
      <c r="D25" s="10" t="s">
        <v>27</v>
      </c>
      <c r="E25" s="14"/>
      <c r="F25" s="26">
        <v>221194101</v>
      </c>
      <c r="G25" s="26"/>
      <c r="H25" s="301">
        <v>187783629</v>
      </c>
      <c r="I25" s="217"/>
      <c r="J25" s="10"/>
      <c r="K25" s="140"/>
      <c r="L25" s="11"/>
      <c r="M25" s="11"/>
    </row>
    <row r="26" spans="1:13" ht="12.75" customHeight="1">
      <c r="A26" s="13"/>
      <c r="B26" s="178"/>
      <c r="C26" s="28" t="s">
        <v>6</v>
      </c>
      <c r="D26" s="10" t="s">
        <v>28</v>
      </c>
      <c r="E26" s="14"/>
      <c r="F26" s="26">
        <v>0</v>
      </c>
      <c r="G26" s="26"/>
      <c r="H26" s="301">
        <v>0</v>
      </c>
      <c r="I26" s="217"/>
      <c r="J26" s="10"/>
      <c r="K26" s="140"/>
      <c r="L26" s="11"/>
      <c r="M26" s="11"/>
    </row>
    <row r="27" spans="1:13" ht="12.75" customHeight="1">
      <c r="A27" s="13"/>
      <c r="B27" s="178"/>
      <c r="C27" s="31">
        <v>5</v>
      </c>
      <c r="D27" s="21" t="s">
        <v>29</v>
      </c>
      <c r="E27" s="14"/>
      <c r="F27" s="34">
        <v>0</v>
      </c>
      <c r="G27" s="34"/>
      <c r="H27" s="303">
        <v>0</v>
      </c>
      <c r="I27" s="216"/>
      <c r="J27" s="10"/>
      <c r="K27" s="140"/>
      <c r="L27" s="11"/>
      <c r="M27" s="11"/>
    </row>
    <row r="28" spans="1:13" ht="12.75" customHeight="1">
      <c r="A28" s="13"/>
      <c r="B28" s="174"/>
      <c r="C28" s="15">
        <v>6</v>
      </c>
      <c r="D28" s="21" t="s">
        <v>30</v>
      </c>
      <c r="E28" s="14"/>
      <c r="F28" s="34">
        <v>0</v>
      </c>
      <c r="G28" s="34"/>
      <c r="H28" s="303">
        <v>0</v>
      </c>
      <c r="I28" s="216"/>
      <c r="J28" s="30"/>
      <c r="K28" s="140"/>
      <c r="L28" s="11"/>
      <c r="M28" s="11"/>
    </row>
    <row r="29" spans="1:13" ht="12.75" customHeight="1">
      <c r="A29" s="13"/>
      <c r="B29" s="174"/>
      <c r="C29" s="15">
        <v>7</v>
      </c>
      <c r="D29" s="21" t="s">
        <v>31</v>
      </c>
      <c r="E29" s="14"/>
      <c r="F29" s="34">
        <v>314694034</v>
      </c>
      <c r="G29" s="34"/>
      <c r="H29" s="303">
        <v>377196831</v>
      </c>
      <c r="I29" s="216"/>
      <c r="J29" s="30"/>
      <c r="K29" s="140"/>
      <c r="L29" s="11"/>
      <c r="M29" s="11"/>
    </row>
    <row r="30" spans="1:13" ht="12.75" customHeight="1">
      <c r="A30" s="13"/>
      <c r="B30" s="174"/>
      <c r="C30" s="15"/>
      <c r="D30" s="21"/>
      <c r="E30" s="14"/>
      <c r="F30" s="34"/>
      <c r="G30" s="34"/>
      <c r="H30" s="303"/>
      <c r="I30" s="216"/>
      <c r="J30" s="10"/>
      <c r="K30" s="140"/>
      <c r="L30" s="11"/>
      <c r="M30" s="11"/>
    </row>
    <row r="31" spans="1:13" ht="12.75" customHeight="1">
      <c r="A31" s="13"/>
      <c r="B31" s="174" t="s">
        <v>7</v>
      </c>
      <c r="C31" s="15"/>
      <c r="D31" s="21" t="s">
        <v>148</v>
      </c>
      <c r="E31" s="35"/>
      <c r="F31" s="22">
        <v>18997252217</v>
      </c>
      <c r="G31" s="22"/>
      <c r="H31" s="300">
        <v>18786881642</v>
      </c>
      <c r="I31" s="215"/>
      <c r="J31" s="10"/>
      <c r="K31" s="140"/>
      <c r="L31" s="11"/>
      <c r="M31" s="11"/>
    </row>
    <row r="32" spans="1:13" ht="12.75" customHeight="1">
      <c r="A32" s="13"/>
      <c r="B32" s="174"/>
      <c r="C32" s="20"/>
      <c r="D32" s="25"/>
      <c r="E32" s="14"/>
      <c r="F32" s="26"/>
      <c r="G32" s="26"/>
      <c r="H32" s="301"/>
      <c r="I32" s="217"/>
      <c r="J32" s="10"/>
      <c r="K32" s="140"/>
      <c r="L32" s="11"/>
      <c r="M32" s="11"/>
    </row>
    <row r="33" spans="1:13" ht="12.75" customHeight="1">
      <c r="A33" s="13"/>
      <c r="B33" s="174"/>
      <c r="C33" s="15" t="s">
        <v>8</v>
      </c>
      <c r="D33" s="21" t="s">
        <v>33</v>
      </c>
      <c r="E33" s="14"/>
      <c r="F33" s="22">
        <v>0</v>
      </c>
      <c r="G33" s="22"/>
      <c r="H33" s="300">
        <v>0</v>
      </c>
      <c r="I33" s="215"/>
      <c r="J33" s="10"/>
      <c r="K33" s="140"/>
      <c r="L33" s="11"/>
      <c r="M33" s="11"/>
    </row>
    <row r="34" spans="1:13" ht="12.75" customHeight="1">
      <c r="A34" s="13"/>
      <c r="B34" s="174"/>
      <c r="C34" s="36" t="s">
        <v>1</v>
      </c>
      <c r="D34" s="10" t="s">
        <v>35</v>
      </c>
      <c r="E34" s="14"/>
      <c r="F34" s="26">
        <v>0</v>
      </c>
      <c r="G34" s="26"/>
      <c r="H34" s="301">
        <v>0</v>
      </c>
      <c r="I34" s="217"/>
      <c r="J34" s="10"/>
      <c r="K34" s="140"/>
      <c r="L34" s="11"/>
      <c r="M34" s="11"/>
    </row>
    <row r="35" spans="1:13" ht="12.75" customHeight="1">
      <c r="A35" s="13"/>
      <c r="B35" s="174"/>
      <c r="C35" s="36" t="s">
        <v>2</v>
      </c>
      <c r="D35" s="10" t="s">
        <v>34</v>
      </c>
      <c r="E35" s="14"/>
      <c r="F35" s="26">
        <v>0</v>
      </c>
      <c r="G35" s="26"/>
      <c r="H35" s="301">
        <v>0</v>
      </c>
      <c r="I35" s="217"/>
      <c r="J35" s="30"/>
      <c r="K35" s="140"/>
      <c r="L35" s="11"/>
      <c r="M35" s="11"/>
    </row>
    <row r="36" spans="1:13" ht="12.75" customHeight="1">
      <c r="A36" s="13"/>
      <c r="B36" s="174"/>
      <c r="C36" s="36" t="s">
        <v>3</v>
      </c>
      <c r="D36" s="10" t="s">
        <v>36</v>
      </c>
      <c r="E36" s="35"/>
      <c r="F36" s="26">
        <v>0</v>
      </c>
      <c r="G36" s="26"/>
      <c r="H36" s="301">
        <v>0</v>
      </c>
      <c r="I36" s="217"/>
      <c r="J36" s="30"/>
      <c r="K36" s="140"/>
      <c r="L36" s="11"/>
      <c r="M36" s="11"/>
    </row>
    <row r="37" spans="1:13" ht="12.75" customHeight="1">
      <c r="A37" s="13"/>
      <c r="B37" s="174"/>
      <c r="C37" s="36" t="s">
        <v>4</v>
      </c>
      <c r="D37" s="16" t="s">
        <v>37</v>
      </c>
      <c r="E37" s="14"/>
      <c r="F37" s="26">
        <v>0</v>
      </c>
      <c r="G37" s="26"/>
      <c r="H37" s="301">
        <v>0</v>
      </c>
      <c r="I37" s="217"/>
      <c r="J37" s="30"/>
      <c r="K37" s="140"/>
      <c r="L37" s="11"/>
      <c r="M37" s="11"/>
    </row>
    <row r="38" spans="1:13" ht="12.75" customHeight="1">
      <c r="A38" s="13"/>
      <c r="B38" s="174"/>
      <c r="C38" s="15">
        <v>2</v>
      </c>
      <c r="D38" s="21" t="s">
        <v>38</v>
      </c>
      <c r="E38" s="33"/>
      <c r="F38" s="22">
        <v>13237171838</v>
      </c>
      <c r="G38" s="22"/>
      <c r="H38" s="300">
        <v>12389973582</v>
      </c>
      <c r="I38" s="215"/>
      <c r="J38" s="30"/>
      <c r="K38" s="140"/>
      <c r="L38" s="11"/>
      <c r="M38" s="11"/>
    </row>
    <row r="39" spans="1:13" ht="12.75" customHeight="1">
      <c r="A39" s="13"/>
      <c r="B39" s="174"/>
      <c r="C39" s="36" t="s">
        <v>1</v>
      </c>
      <c r="D39" s="10" t="s">
        <v>39</v>
      </c>
      <c r="E39" s="35"/>
      <c r="F39" s="26">
        <v>0</v>
      </c>
      <c r="G39" s="26"/>
      <c r="H39" s="301">
        <v>0</v>
      </c>
      <c r="I39" s="217"/>
      <c r="J39" s="10"/>
      <c r="K39" s="140"/>
      <c r="L39" s="11"/>
      <c r="M39" s="11"/>
    </row>
    <row r="40" spans="1:13" ht="12.75" customHeight="1">
      <c r="A40" s="13"/>
      <c r="B40" s="174"/>
      <c r="C40" s="36" t="s">
        <v>2</v>
      </c>
      <c r="D40" s="10" t="s">
        <v>40</v>
      </c>
      <c r="E40" s="14"/>
      <c r="F40" s="26">
        <v>0</v>
      </c>
      <c r="G40" s="26"/>
      <c r="H40" s="301">
        <v>0</v>
      </c>
      <c r="I40" s="217"/>
      <c r="J40" s="30"/>
      <c r="K40" s="140"/>
      <c r="L40" s="11"/>
      <c r="M40" s="11"/>
    </row>
    <row r="41" spans="1:13" ht="12.75" customHeight="1">
      <c r="A41" s="13"/>
      <c r="B41" s="174"/>
      <c r="C41" s="36" t="s">
        <v>3</v>
      </c>
      <c r="D41" s="10" t="s">
        <v>41</v>
      </c>
      <c r="E41" s="14"/>
      <c r="F41" s="26">
        <v>12934790384</v>
      </c>
      <c r="G41" s="26"/>
      <c r="H41" s="301">
        <v>12068677050</v>
      </c>
      <c r="I41" s="217"/>
      <c r="J41" s="10"/>
      <c r="K41" s="140"/>
      <c r="L41" s="11"/>
      <c r="M41" s="11"/>
    </row>
    <row r="42" spans="1:13" ht="12.75" customHeight="1">
      <c r="A42" s="13"/>
      <c r="B42" s="174"/>
      <c r="C42" s="36" t="s">
        <v>4</v>
      </c>
      <c r="D42" s="10" t="s">
        <v>42</v>
      </c>
      <c r="E42" s="14"/>
      <c r="F42" s="26">
        <v>54137</v>
      </c>
      <c r="G42" s="26"/>
      <c r="H42" s="301">
        <v>7394108</v>
      </c>
      <c r="I42" s="217"/>
      <c r="J42" s="10"/>
      <c r="K42" s="140"/>
      <c r="L42" s="11"/>
      <c r="M42" s="11"/>
    </row>
    <row r="43" spans="1:13" ht="12.75" customHeight="1">
      <c r="A43" s="13"/>
      <c r="B43" s="174"/>
      <c r="C43" s="36" t="s">
        <v>5</v>
      </c>
      <c r="D43" s="10" t="s">
        <v>43</v>
      </c>
      <c r="E43" s="14"/>
      <c r="F43" s="26">
        <v>302327317</v>
      </c>
      <c r="G43" s="26"/>
      <c r="H43" s="301">
        <v>313902424</v>
      </c>
      <c r="I43" s="217"/>
      <c r="J43" s="30"/>
      <c r="K43" s="140"/>
      <c r="L43" s="11"/>
      <c r="M43" s="11"/>
    </row>
    <row r="44" spans="1:13" ht="12.75" customHeight="1">
      <c r="A44" s="13"/>
      <c r="B44" s="174"/>
      <c r="C44" s="15">
        <v>3</v>
      </c>
      <c r="D44" s="21" t="s">
        <v>53</v>
      </c>
      <c r="E44" s="14"/>
      <c r="F44" s="34">
        <v>0</v>
      </c>
      <c r="G44" s="34"/>
      <c r="H44" s="303">
        <v>0</v>
      </c>
      <c r="I44" s="216"/>
      <c r="J44" s="10"/>
      <c r="K44" s="140"/>
      <c r="L44" s="11"/>
      <c r="M44" s="11"/>
    </row>
    <row r="45" spans="1:13" ht="12.75" customHeight="1">
      <c r="A45" s="13"/>
      <c r="B45" s="174"/>
      <c r="C45" s="15">
        <v>4</v>
      </c>
      <c r="D45" s="21" t="s">
        <v>44</v>
      </c>
      <c r="E45" s="14"/>
      <c r="F45" s="34">
        <v>0</v>
      </c>
      <c r="G45" s="34"/>
      <c r="H45" s="303">
        <v>0</v>
      </c>
      <c r="I45" s="216"/>
      <c r="J45" s="10"/>
      <c r="K45" s="140"/>
      <c r="L45" s="11"/>
      <c r="M45" s="11"/>
    </row>
    <row r="46" spans="1:13" ht="12.75" customHeight="1">
      <c r="A46" s="13"/>
      <c r="B46" s="174"/>
      <c r="C46" s="15">
        <v>5</v>
      </c>
      <c r="D46" s="21" t="s">
        <v>45</v>
      </c>
      <c r="E46" s="14"/>
      <c r="F46" s="34">
        <v>0</v>
      </c>
      <c r="G46" s="34"/>
      <c r="H46" s="303">
        <v>0</v>
      </c>
      <c r="I46" s="216"/>
      <c r="J46" s="10"/>
      <c r="K46" s="140"/>
      <c r="L46" s="11"/>
      <c r="M46" s="11"/>
    </row>
    <row r="47" spans="1:13" ht="12.75" customHeight="1">
      <c r="A47" s="13"/>
      <c r="B47" s="174"/>
      <c r="C47" s="15">
        <v>6</v>
      </c>
      <c r="D47" s="21" t="s">
        <v>46</v>
      </c>
      <c r="E47" s="33"/>
      <c r="F47" s="22">
        <v>5760080379</v>
      </c>
      <c r="G47" s="22"/>
      <c r="H47" s="300">
        <v>6396908060</v>
      </c>
      <c r="I47" s="215"/>
      <c r="J47" s="10"/>
      <c r="K47" s="140"/>
      <c r="L47" s="11"/>
      <c r="M47" s="11"/>
    </row>
    <row r="48" spans="1:13" ht="12.75" customHeight="1">
      <c r="A48" s="13"/>
      <c r="B48" s="174"/>
      <c r="C48" s="36" t="s">
        <v>1</v>
      </c>
      <c r="D48" s="10" t="s">
        <v>47</v>
      </c>
      <c r="E48" s="14"/>
      <c r="F48" s="26">
        <v>0</v>
      </c>
      <c r="G48" s="26"/>
      <c r="H48" s="301">
        <v>0</v>
      </c>
      <c r="I48" s="217"/>
      <c r="J48" s="10"/>
      <c r="K48" s="140"/>
      <c r="L48" s="11"/>
      <c r="M48" s="11"/>
    </row>
    <row r="49" spans="1:13" ht="12.75" customHeight="1">
      <c r="A49" s="13"/>
      <c r="B49" s="174"/>
      <c r="C49" s="36" t="s">
        <v>2</v>
      </c>
      <c r="D49" s="10" t="s">
        <v>149</v>
      </c>
      <c r="E49" s="14"/>
      <c r="F49" s="26">
        <v>0</v>
      </c>
      <c r="G49" s="26"/>
      <c r="H49" s="301">
        <v>0</v>
      </c>
      <c r="I49" s="217"/>
      <c r="J49" s="30"/>
      <c r="K49" s="140"/>
      <c r="L49" s="11"/>
      <c r="M49" s="11"/>
    </row>
    <row r="50" spans="1:13" ht="12.75" customHeight="1">
      <c r="A50" s="13"/>
      <c r="B50" s="174"/>
      <c r="C50" s="36" t="s">
        <v>3</v>
      </c>
      <c r="D50" s="10" t="s">
        <v>49</v>
      </c>
      <c r="E50" s="14"/>
      <c r="F50" s="26">
        <v>5723259941</v>
      </c>
      <c r="G50" s="26"/>
      <c r="H50" s="301">
        <v>6377265844</v>
      </c>
      <c r="I50" s="217"/>
      <c r="J50" s="10"/>
      <c r="K50" s="140"/>
      <c r="L50" s="11"/>
      <c r="M50" s="11"/>
    </row>
    <row r="51" spans="1:13" ht="12.75" customHeight="1">
      <c r="A51" s="13"/>
      <c r="B51" s="174"/>
      <c r="C51" s="36" t="s">
        <v>4</v>
      </c>
      <c r="D51" s="10" t="s">
        <v>48</v>
      </c>
      <c r="E51" s="14"/>
      <c r="F51" s="26">
        <v>36820438</v>
      </c>
      <c r="G51" s="26"/>
      <c r="H51" s="301">
        <v>19642216</v>
      </c>
      <c r="I51" s="217"/>
      <c r="J51" s="10"/>
      <c r="K51" s="140"/>
      <c r="L51" s="11"/>
      <c r="M51" s="11"/>
    </row>
    <row r="52" spans="1:13" ht="12.75" customHeight="1">
      <c r="A52" s="13"/>
      <c r="B52" s="174"/>
      <c r="C52" s="15">
        <v>7</v>
      </c>
      <c r="D52" s="21" t="s">
        <v>50</v>
      </c>
      <c r="E52" s="14"/>
      <c r="F52" s="34">
        <v>0</v>
      </c>
      <c r="G52" s="34"/>
      <c r="H52" s="303">
        <v>0</v>
      </c>
      <c r="I52" s="216"/>
      <c r="J52" s="10"/>
      <c r="K52" s="140"/>
      <c r="L52" s="11"/>
      <c r="M52" s="11"/>
    </row>
    <row r="53" spans="1:13" ht="12.75" customHeight="1">
      <c r="A53" s="13"/>
      <c r="B53" s="174"/>
      <c r="C53" s="15">
        <v>8</v>
      </c>
      <c r="D53" s="21" t="s">
        <v>51</v>
      </c>
      <c r="E53" s="14"/>
      <c r="F53" s="34">
        <v>0</v>
      </c>
      <c r="G53" s="34"/>
      <c r="H53" s="303">
        <v>0</v>
      </c>
      <c r="I53" s="216"/>
      <c r="J53" s="10"/>
      <c r="K53" s="140"/>
      <c r="L53" s="11"/>
      <c r="M53" s="11"/>
    </row>
    <row r="54" spans="1:13" ht="12.75" customHeight="1">
      <c r="A54" s="13"/>
      <c r="B54" s="174"/>
      <c r="C54" s="20"/>
      <c r="D54" s="25"/>
      <c r="E54" s="14"/>
      <c r="F54" s="26"/>
      <c r="G54" s="26"/>
      <c r="H54" s="301"/>
      <c r="I54" s="217"/>
      <c r="J54" s="10"/>
      <c r="K54" s="140"/>
      <c r="L54" s="11"/>
      <c r="M54" s="11"/>
    </row>
    <row r="55" spans="1:13" ht="18.75" customHeight="1">
      <c r="A55" s="13"/>
      <c r="B55" s="174"/>
      <c r="C55" s="20"/>
      <c r="D55" s="25" t="s">
        <v>52</v>
      </c>
      <c r="E55" s="14"/>
      <c r="F55" s="204">
        <v>24680247309</v>
      </c>
      <c r="G55" s="22"/>
      <c r="H55" s="304">
        <v>22717175974</v>
      </c>
      <c r="I55" s="215"/>
      <c r="J55" s="30"/>
      <c r="K55" s="140"/>
      <c r="L55" s="11"/>
      <c r="M55" s="11"/>
    </row>
    <row r="56" spans="1:10" ht="12.75" customHeight="1" thickBot="1">
      <c r="A56" s="37"/>
      <c r="B56" s="179"/>
      <c r="C56" s="39"/>
      <c r="D56" s="40"/>
      <c r="E56" s="38"/>
      <c r="F56" s="41"/>
      <c r="G56" s="41"/>
      <c r="H56" s="305"/>
      <c r="I56" s="217"/>
      <c r="J56" s="10"/>
    </row>
    <row r="57" spans="6:9" ht="12.75" customHeight="1">
      <c r="F57" s="44"/>
      <c r="G57" s="44"/>
      <c r="H57" s="44"/>
      <c r="I57" s="44"/>
    </row>
    <row r="58" spans="6:9" ht="12.75" customHeight="1">
      <c r="F58" s="44"/>
      <c r="G58" s="44"/>
      <c r="H58" s="44"/>
      <c r="I58" s="44"/>
    </row>
    <row r="59" spans="6:9" ht="12.75" customHeight="1">
      <c r="F59" s="44"/>
      <c r="G59" s="44"/>
      <c r="H59" s="44"/>
      <c r="I59" s="44"/>
    </row>
    <row r="60" spans="6:9" ht="12.75" customHeight="1">
      <c r="F60" s="44"/>
      <c r="G60" s="44"/>
      <c r="H60" s="44"/>
      <c r="I60" s="44"/>
    </row>
    <row r="61" spans="6:9" ht="12.75" customHeight="1">
      <c r="F61" s="44"/>
      <c r="G61" s="44"/>
      <c r="H61" s="44"/>
      <c r="I61" s="44"/>
    </row>
    <row r="62" spans="6:9" ht="12.75" customHeight="1">
      <c r="F62" s="44"/>
      <c r="G62" s="44"/>
      <c r="H62" s="44"/>
      <c r="I62" s="44"/>
    </row>
    <row r="63" spans="6:9" ht="12.75" customHeight="1">
      <c r="F63" s="44"/>
      <c r="G63" s="44"/>
      <c r="H63" s="44"/>
      <c r="I63" s="44"/>
    </row>
    <row r="64" spans="6:9" ht="12.75" customHeight="1">
      <c r="F64" s="44"/>
      <c r="G64" s="44"/>
      <c r="H64" s="44"/>
      <c r="I64" s="44"/>
    </row>
    <row r="65" spans="6:9" ht="12.75" customHeight="1">
      <c r="F65" s="44"/>
      <c r="G65" s="44"/>
      <c r="H65" s="44"/>
      <c r="I65" s="44"/>
    </row>
    <row r="66" spans="6:9" ht="12.75" customHeight="1">
      <c r="F66" s="44"/>
      <c r="G66" s="44"/>
      <c r="H66" s="44"/>
      <c r="I66" s="44"/>
    </row>
    <row r="67" spans="6:9" ht="12.75" customHeight="1">
      <c r="F67" s="44"/>
      <c r="G67" s="44"/>
      <c r="H67" s="44"/>
      <c r="I67" s="44"/>
    </row>
    <row r="68" spans="6:9" ht="12.75" customHeight="1">
      <c r="F68" s="44"/>
      <c r="G68" s="44"/>
      <c r="H68" s="44"/>
      <c r="I68" s="44"/>
    </row>
    <row r="69" spans="6:9" ht="12.75" customHeight="1">
      <c r="F69" s="44"/>
      <c r="G69" s="44"/>
      <c r="H69" s="44"/>
      <c r="I69" s="44"/>
    </row>
  </sheetData>
  <sheetProtection/>
  <mergeCells count="4">
    <mergeCell ref="H3:H4"/>
    <mergeCell ref="D3:D4"/>
    <mergeCell ref="F3:F4"/>
    <mergeCell ref="E3:E4"/>
  </mergeCells>
  <printOptions horizontalCentered="1"/>
  <pageMargins left="0.28" right="0.22" top="0.88" bottom="1" header="0.41" footer="0.46"/>
  <pageSetup horizontalDpi="600" verticalDpi="600" orientation="portrait" paperSize="9" scale="95" r:id="rId1"/>
  <headerFooter alignWithMargins="0">
    <oddFooter>&amp;LFaqe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68"/>
  <sheetViews>
    <sheetView showGridLines="0" zoomScale="85" zoomScaleNormal="85" zoomScalePageLayoutView="0" workbookViewId="0" topLeftCell="A1">
      <selection activeCell="D24" sqref="D24"/>
    </sheetView>
  </sheetViews>
  <sheetFormatPr defaultColWidth="9.140625" defaultRowHeight="12.75" customHeight="1"/>
  <cols>
    <col min="1" max="1" width="2.7109375" style="122" customWidth="1"/>
    <col min="2" max="2" width="50.00390625" style="122" bestFit="1" customWidth="1"/>
    <col min="3" max="3" width="2.7109375" style="122" customWidth="1"/>
    <col min="4" max="4" width="15.7109375" style="122" customWidth="1"/>
    <col min="5" max="5" width="2.7109375" style="122" customWidth="1"/>
    <col min="6" max="6" width="15.7109375" style="122" customWidth="1"/>
    <col min="7" max="7" width="2.7109375" style="122" customWidth="1"/>
    <col min="8" max="8" width="18.00390625" style="140" customWidth="1"/>
    <col min="9" max="9" width="18.00390625" style="140" bestFit="1" customWidth="1"/>
    <col min="10" max="10" width="15.7109375" style="140" customWidth="1"/>
    <col min="11" max="11" width="18.00390625" style="140" bestFit="1" customWidth="1"/>
    <col min="12" max="16384" width="9.140625" style="122" customWidth="1"/>
  </cols>
  <sheetData>
    <row r="1" spans="1:7" ht="12.75" customHeight="1">
      <c r="A1" s="81" t="s">
        <v>360</v>
      </c>
      <c r="B1" s="119"/>
      <c r="C1" s="120"/>
      <c r="D1" s="120"/>
      <c r="E1" s="120"/>
      <c r="F1" s="120"/>
      <c r="G1" s="121"/>
    </row>
    <row r="2" spans="1:7" ht="12.75" customHeight="1">
      <c r="A2" s="123"/>
      <c r="B2" s="124"/>
      <c r="C2" s="124"/>
      <c r="D2" s="124"/>
      <c r="E2" s="124"/>
      <c r="F2" s="124"/>
      <c r="G2" s="125"/>
    </row>
    <row r="3" spans="1:7" ht="12.75" customHeight="1">
      <c r="A3" s="123"/>
      <c r="C3" s="124"/>
      <c r="D3" s="124"/>
      <c r="E3" s="124"/>
      <c r="F3" s="124"/>
      <c r="G3" s="125"/>
    </row>
    <row r="4" spans="1:7" ht="12.75" customHeight="1">
      <c r="A4" s="123"/>
      <c r="B4" s="124"/>
      <c r="C4" s="124"/>
      <c r="D4" s="124"/>
      <c r="E4" s="124"/>
      <c r="F4" s="124"/>
      <c r="G4" s="125"/>
    </row>
    <row r="5" spans="1:7" ht="12.75" customHeight="1">
      <c r="A5" s="123"/>
      <c r="B5" s="341" t="s">
        <v>363</v>
      </c>
      <c r="C5" s="348"/>
      <c r="D5" s="348" t="s">
        <v>328</v>
      </c>
      <c r="E5" s="348"/>
      <c r="F5" s="348" t="s">
        <v>328</v>
      </c>
      <c r="G5" s="125"/>
    </row>
    <row r="6" spans="1:7" ht="12.75" customHeight="1">
      <c r="A6" s="123"/>
      <c r="B6" s="341"/>
      <c r="C6" s="348"/>
      <c r="D6" s="348"/>
      <c r="E6" s="348"/>
      <c r="F6" s="348"/>
      <c r="G6" s="125"/>
    </row>
    <row r="7" spans="1:7" ht="12.75" customHeight="1">
      <c r="A7" s="123"/>
      <c r="B7" s="124"/>
      <c r="C7" s="127"/>
      <c r="D7" s="127"/>
      <c r="E7" s="127"/>
      <c r="F7" s="127"/>
      <c r="G7" s="125"/>
    </row>
    <row r="8" spans="1:14" ht="12.75" customHeight="1">
      <c r="A8" s="123"/>
      <c r="B8" s="198" t="s">
        <v>330</v>
      </c>
      <c r="C8" s="127"/>
      <c r="D8" s="186">
        <v>1045322325</v>
      </c>
      <c r="E8" s="127"/>
      <c r="F8" s="186">
        <v>1147118073</v>
      </c>
      <c r="G8" s="125" t="s">
        <v>154</v>
      </c>
      <c r="L8" s="141"/>
      <c r="M8" s="141"/>
      <c r="N8" s="141"/>
    </row>
    <row r="9" spans="1:14" ht="12.75" customHeight="1">
      <c r="A9" s="123"/>
      <c r="B9" s="198" t="s">
        <v>331</v>
      </c>
      <c r="C9" s="127"/>
      <c r="D9" s="187">
        <v>-208414741</v>
      </c>
      <c r="E9" s="127"/>
      <c r="F9" s="187">
        <v>-75475316</v>
      </c>
      <c r="G9" s="125"/>
      <c r="L9" s="141"/>
      <c r="M9" s="141"/>
      <c r="N9" s="141"/>
    </row>
    <row r="10" spans="1:14" ht="16.5" customHeight="1">
      <c r="A10" s="123"/>
      <c r="B10" s="126" t="s">
        <v>144</v>
      </c>
      <c r="C10" s="127"/>
      <c r="D10" s="206">
        <f>SUM(D8:D9)</f>
        <v>836907584</v>
      </c>
      <c r="E10" s="127"/>
      <c r="F10" s="206">
        <v>1071642757</v>
      </c>
      <c r="G10" s="125"/>
      <c r="L10" s="141"/>
      <c r="M10" s="141"/>
      <c r="N10" s="141"/>
    </row>
    <row r="11" spans="1:14" ht="12.75" customHeight="1">
      <c r="A11" s="123"/>
      <c r="B11" s="126"/>
      <c r="C11" s="127"/>
      <c r="D11" s="130"/>
      <c r="E11" s="127"/>
      <c r="F11" s="130"/>
      <c r="G11" s="125"/>
      <c r="L11" s="141"/>
      <c r="M11" s="141"/>
      <c r="N11" s="141"/>
    </row>
    <row r="12" spans="1:14" ht="12.75" customHeight="1">
      <c r="A12" s="123"/>
      <c r="B12" s="131"/>
      <c r="C12" s="127"/>
      <c r="D12" s="132">
        <v>0</v>
      </c>
      <c r="E12" s="127"/>
      <c r="F12" s="132">
        <v>1071642757</v>
      </c>
      <c r="G12" s="125"/>
      <c r="L12" s="141"/>
      <c r="M12" s="141"/>
      <c r="N12" s="141"/>
    </row>
    <row r="13" spans="1:14" ht="12.75" customHeight="1">
      <c r="A13" s="123"/>
      <c r="B13" s="131"/>
      <c r="C13" s="127"/>
      <c r="D13" s="132">
        <v>0</v>
      </c>
      <c r="E13" s="127"/>
      <c r="F13" s="132">
        <v>0</v>
      </c>
      <c r="G13" s="125"/>
      <c r="L13" s="141"/>
      <c r="M13" s="141"/>
      <c r="N13" s="141"/>
    </row>
    <row r="14" spans="1:14" ht="12.75" customHeight="1">
      <c r="A14" s="123"/>
      <c r="B14" s="131"/>
      <c r="C14" s="127"/>
      <c r="D14" s="132"/>
      <c r="E14" s="127"/>
      <c r="F14" s="132"/>
      <c r="G14" s="125"/>
      <c r="L14" s="141"/>
      <c r="M14" s="141"/>
      <c r="N14" s="141"/>
    </row>
    <row r="15" spans="1:14" ht="12.75" customHeight="1">
      <c r="A15" s="123"/>
      <c r="B15" s="131"/>
      <c r="C15" s="127"/>
      <c r="D15" s="132"/>
      <c r="E15" s="127"/>
      <c r="F15" s="132"/>
      <c r="G15" s="125"/>
      <c r="L15" s="141"/>
      <c r="M15" s="141"/>
      <c r="N15" s="141"/>
    </row>
    <row r="16" spans="1:14" ht="12.75" customHeight="1">
      <c r="A16" s="123"/>
      <c r="B16" s="190" t="s">
        <v>332</v>
      </c>
      <c r="C16" s="127"/>
      <c r="D16" s="191">
        <v>0</v>
      </c>
      <c r="E16" s="127"/>
      <c r="F16" s="191">
        <v>10733762002</v>
      </c>
      <c r="G16" s="125"/>
      <c r="L16" s="141"/>
      <c r="M16" s="141"/>
      <c r="N16" s="141"/>
    </row>
    <row r="17" spans="1:14" ht="12.75" customHeight="1">
      <c r="A17" s="123"/>
      <c r="B17" s="190"/>
      <c r="C17" s="127"/>
      <c r="D17" s="132"/>
      <c r="E17" s="127"/>
      <c r="F17" s="132"/>
      <c r="G17" s="125"/>
      <c r="L17" s="141"/>
      <c r="M17" s="141"/>
      <c r="N17" s="141"/>
    </row>
    <row r="18" spans="1:14" ht="24.75" customHeight="1">
      <c r="A18" s="123"/>
      <c r="B18" s="192" t="s">
        <v>333</v>
      </c>
      <c r="C18" s="127"/>
      <c r="D18" s="132">
        <f>+D16*10%</f>
        <v>0</v>
      </c>
      <c r="E18" s="127"/>
      <c r="F18" s="132">
        <v>1073376200</v>
      </c>
      <c r="G18" s="125"/>
      <c r="L18" s="141"/>
      <c r="M18" s="141"/>
      <c r="N18" s="141"/>
    </row>
    <row r="19" spans="1:14" ht="12.75" customHeight="1">
      <c r="A19" s="123"/>
      <c r="B19" s="190"/>
      <c r="C19" s="127"/>
      <c r="D19" s="132"/>
      <c r="E19" s="127"/>
      <c r="F19" s="132"/>
      <c r="G19" s="125"/>
      <c r="L19" s="141"/>
      <c r="M19" s="141"/>
      <c r="N19" s="141"/>
    </row>
    <row r="20" spans="1:14" ht="12.75" customHeight="1">
      <c r="A20" s="123"/>
      <c r="B20" s="190" t="s">
        <v>334</v>
      </c>
      <c r="C20" s="127"/>
      <c r="D20" s="132"/>
      <c r="E20" s="127"/>
      <c r="F20" s="132"/>
      <c r="G20" s="125"/>
      <c r="L20" s="141"/>
      <c r="M20" s="141"/>
      <c r="N20" s="141"/>
    </row>
    <row r="21" spans="1:14" ht="12.75" customHeight="1">
      <c r="A21" s="123"/>
      <c r="B21" s="149" t="s">
        <v>345</v>
      </c>
      <c r="C21" s="127"/>
      <c r="D21" s="132"/>
      <c r="E21" s="127"/>
      <c r="F21" s="132"/>
      <c r="G21" s="125"/>
      <c r="L21" s="141"/>
      <c r="M21" s="141"/>
      <c r="N21" s="141"/>
    </row>
    <row r="22" spans="1:14" ht="12.75" customHeight="1">
      <c r="A22" s="123"/>
      <c r="B22" s="149" t="s">
        <v>335</v>
      </c>
      <c r="C22" s="127"/>
      <c r="D22" s="127">
        <v>10853326</v>
      </c>
      <c r="E22" s="127"/>
      <c r="F22" s="127">
        <v>9308247</v>
      </c>
      <c r="G22" s="125"/>
      <c r="L22" s="141"/>
      <c r="M22" s="141"/>
      <c r="N22" s="141"/>
    </row>
    <row r="23" spans="1:14" ht="12.75" customHeight="1">
      <c r="A23" s="123"/>
      <c r="B23" s="149" t="s">
        <v>336</v>
      </c>
      <c r="C23" s="127"/>
      <c r="D23" s="127">
        <v>117211</v>
      </c>
      <c r="E23" s="127"/>
      <c r="F23" s="127">
        <v>5289691</v>
      </c>
      <c r="G23" s="125"/>
      <c r="L23" s="141"/>
      <c r="M23" s="141"/>
      <c r="N23" s="141"/>
    </row>
    <row r="24" spans="1:14" ht="12.75" customHeight="1">
      <c r="A24" s="123"/>
      <c r="B24" s="149" t="s">
        <v>337</v>
      </c>
      <c r="C24" s="127"/>
      <c r="D24" s="127">
        <v>0</v>
      </c>
      <c r="E24" s="127"/>
      <c r="F24" s="127">
        <v>0</v>
      </c>
      <c r="G24" s="125"/>
      <c r="L24" s="141"/>
      <c r="M24" s="141"/>
      <c r="N24" s="141"/>
    </row>
    <row r="25" spans="1:14" ht="12.75" customHeight="1">
      <c r="A25" s="123"/>
      <c r="B25" s="149" t="s">
        <v>338</v>
      </c>
      <c r="C25" s="127"/>
      <c r="D25" s="127">
        <v>19149206</v>
      </c>
      <c r="E25" s="127"/>
      <c r="F25" s="127">
        <v>4617915</v>
      </c>
      <c r="G25" s="125"/>
      <c r="L25" s="141"/>
      <c r="M25" s="141"/>
      <c r="N25" s="141"/>
    </row>
    <row r="26" spans="1:14" ht="12.75" customHeight="1">
      <c r="A26" s="123"/>
      <c r="B26" s="149" t="s">
        <v>339</v>
      </c>
      <c r="C26" s="127"/>
      <c r="D26" s="127">
        <v>4411905</v>
      </c>
      <c r="E26" s="127"/>
      <c r="F26" s="127">
        <v>-32121405</v>
      </c>
      <c r="G26" s="125"/>
      <c r="L26" s="141"/>
      <c r="M26" s="141"/>
      <c r="N26" s="141"/>
    </row>
    <row r="27" spans="1:14" ht="12.75" customHeight="1">
      <c r="A27" s="123"/>
      <c r="B27" s="149" t="s">
        <v>340</v>
      </c>
      <c r="C27" s="127"/>
      <c r="D27" s="127">
        <v>27037346</v>
      </c>
      <c r="E27" s="127"/>
      <c r="F27" s="127">
        <v>-2260000</v>
      </c>
      <c r="G27" s="125"/>
      <c r="L27" s="141"/>
      <c r="M27" s="141"/>
      <c r="N27" s="141"/>
    </row>
    <row r="28" spans="1:14" ht="12.75" customHeight="1">
      <c r="A28" s="123"/>
      <c r="B28" s="149" t="s">
        <v>341</v>
      </c>
      <c r="C28" s="127"/>
      <c r="D28" s="127">
        <v>2056150</v>
      </c>
      <c r="E28" s="127"/>
      <c r="F28" s="127">
        <v>2120682</v>
      </c>
      <c r="G28" s="125"/>
      <c r="L28" s="141"/>
      <c r="M28" s="141"/>
      <c r="N28" s="141"/>
    </row>
    <row r="29" spans="1:14" ht="12.75" customHeight="1">
      <c r="A29" s="123"/>
      <c r="B29" s="149" t="s">
        <v>342</v>
      </c>
      <c r="C29" s="127"/>
      <c r="D29" s="127">
        <v>4443525</v>
      </c>
      <c r="E29" s="127"/>
      <c r="F29" s="127">
        <v>6596711</v>
      </c>
      <c r="G29" s="125"/>
      <c r="L29" s="141"/>
      <c r="M29" s="141"/>
      <c r="N29" s="141"/>
    </row>
    <row r="30" spans="1:14" ht="12.75" customHeight="1">
      <c r="A30" s="123"/>
      <c r="B30" s="149" t="s">
        <v>343</v>
      </c>
      <c r="C30" s="127"/>
      <c r="D30" s="127">
        <v>5647581.3</v>
      </c>
      <c r="E30" s="127"/>
      <c r="F30" s="127">
        <v>5783644</v>
      </c>
      <c r="G30" s="125"/>
      <c r="L30" s="141"/>
      <c r="M30" s="141"/>
      <c r="N30" s="141"/>
    </row>
    <row r="31" spans="1:14" ht="12.75" customHeight="1">
      <c r="A31" s="123"/>
      <c r="B31" s="349" t="s">
        <v>344</v>
      </c>
      <c r="C31" s="127"/>
      <c r="D31" s="132"/>
      <c r="E31" s="127"/>
      <c r="F31" s="132"/>
      <c r="G31" s="125"/>
      <c r="L31" s="141"/>
      <c r="M31" s="141"/>
      <c r="N31" s="141"/>
    </row>
    <row r="32" spans="1:14" ht="13.5" customHeight="1">
      <c r="A32" s="123"/>
      <c r="B32" s="349"/>
      <c r="C32" s="127"/>
      <c r="D32" s="132">
        <v>130400111</v>
      </c>
      <c r="E32" s="127"/>
      <c r="F32" s="132"/>
      <c r="G32" s="125"/>
      <c r="L32" s="141"/>
      <c r="M32" s="141"/>
      <c r="N32" s="141"/>
    </row>
    <row r="33" spans="1:14" ht="12.75" customHeight="1">
      <c r="A33" s="123"/>
      <c r="B33" s="190" t="s">
        <v>346</v>
      </c>
      <c r="C33" s="127"/>
      <c r="D33" s="143">
        <v>35809026</v>
      </c>
      <c r="E33" s="127"/>
      <c r="F33" s="143">
        <v>94740256</v>
      </c>
      <c r="G33" s="125"/>
      <c r="L33" s="141"/>
      <c r="M33" s="141"/>
      <c r="N33" s="141"/>
    </row>
    <row r="34" spans="1:14" ht="12.75" customHeight="1">
      <c r="A34" s="123"/>
      <c r="B34" s="190" t="s">
        <v>347</v>
      </c>
      <c r="C34" s="127"/>
      <c r="D34" s="143">
        <v>6938092</v>
      </c>
      <c r="E34" s="127"/>
      <c r="F34" s="143">
        <v>-23189123</v>
      </c>
      <c r="G34" s="125"/>
      <c r="L34" s="141"/>
      <c r="M34" s="141"/>
      <c r="N34" s="141"/>
    </row>
    <row r="35" spans="1:14" ht="12.75" customHeight="1">
      <c r="A35" s="123"/>
      <c r="B35" s="190" t="s">
        <v>348</v>
      </c>
      <c r="C35" s="127"/>
      <c r="D35" s="143">
        <v>0</v>
      </c>
      <c r="E35" s="127"/>
      <c r="F35" s="143">
        <v>3924183</v>
      </c>
      <c r="G35" s="125"/>
      <c r="L35" s="141"/>
      <c r="M35" s="141"/>
      <c r="N35" s="141"/>
    </row>
    <row r="36" spans="1:14" ht="12.75" customHeight="1">
      <c r="A36" s="123"/>
      <c r="B36" s="190" t="s">
        <v>349</v>
      </c>
      <c r="C36" s="127"/>
      <c r="D36" s="157">
        <v>91632390</v>
      </c>
      <c r="E36" s="127"/>
      <c r="F36" s="157">
        <v>-1068928</v>
      </c>
      <c r="G36" s="125"/>
      <c r="L36" s="141"/>
      <c r="M36" s="141"/>
      <c r="N36" s="141"/>
    </row>
    <row r="37" spans="1:14" ht="16.5" customHeight="1">
      <c r="A37" s="123"/>
      <c r="B37" s="193" t="s">
        <v>350</v>
      </c>
      <c r="C37" s="127"/>
      <c r="D37" s="207">
        <f>SUM(D18:D36)</f>
        <v>338495869.3</v>
      </c>
      <c r="E37" s="127"/>
      <c r="F37" s="207">
        <v>1147118073</v>
      </c>
      <c r="G37" s="125"/>
      <c r="L37" s="141"/>
      <c r="M37" s="141"/>
      <c r="N37" s="141"/>
    </row>
    <row r="38" spans="1:14" ht="12.75" customHeight="1">
      <c r="A38" s="123"/>
      <c r="B38" s="194"/>
      <c r="C38" s="127"/>
      <c r="D38" s="132"/>
      <c r="E38" s="127"/>
      <c r="F38" s="132"/>
      <c r="G38" s="125"/>
      <c r="L38" s="141"/>
      <c r="M38" s="141"/>
      <c r="N38" s="141"/>
    </row>
    <row r="39" spans="1:14" ht="12.75" customHeight="1">
      <c r="A39" s="123"/>
      <c r="B39" s="195"/>
      <c r="C39" s="127"/>
      <c r="D39" s="132">
        <v>0</v>
      </c>
      <c r="E39" s="127"/>
      <c r="F39" s="132">
        <v>0</v>
      </c>
      <c r="G39" s="125"/>
      <c r="L39" s="141"/>
      <c r="M39" s="141"/>
      <c r="N39" s="141"/>
    </row>
    <row r="40" spans="1:14" ht="12.75" customHeight="1">
      <c r="A40" s="123"/>
      <c r="B40" s="195"/>
      <c r="C40" s="127"/>
      <c r="D40" s="132"/>
      <c r="E40" s="127"/>
      <c r="F40" s="132"/>
      <c r="G40" s="125"/>
      <c r="L40" s="141"/>
      <c r="M40" s="141"/>
      <c r="N40" s="141"/>
    </row>
    <row r="41" spans="1:14" ht="12.75" customHeight="1">
      <c r="A41" s="123"/>
      <c r="B41" s="195"/>
      <c r="C41" s="127"/>
      <c r="D41" s="132"/>
      <c r="E41" s="127"/>
      <c r="F41" s="132"/>
      <c r="G41" s="125"/>
      <c r="L41" s="141"/>
      <c r="M41" s="141"/>
      <c r="N41" s="141"/>
    </row>
    <row r="42" spans="1:14" ht="12.75" customHeight="1">
      <c r="A42" s="123"/>
      <c r="B42" s="196" t="s">
        <v>353</v>
      </c>
      <c r="C42" s="127"/>
      <c r="D42" s="127">
        <v>1268089</v>
      </c>
      <c r="E42" s="127" t="s">
        <v>154</v>
      </c>
      <c r="F42" s="127">
        <v>414089950</v>
      </c>
      <c r="G42" s="125"/>
      <c r="L42" s="141"/>
      <c r="M42" s="141"/>
      <c r="N42" s="141"/>
    </row>
    <row r="43" spans="1:14" ht="12.75" customHeight="1">
      <c r="A43" s="123"/>
      <c r="B43" s="196" t="s">
        <v>351</v>
      </c>
      <c r="C43" s="127"/>
      <c r="D43" s="127">
        <v>1009900720.3</v>
      </c>
      <c r="E43" s="127"/>
      <c r="F43" s="127">
        <v>1147118074</v>
      </c>
      <c r="G43" s="125"/>
      <c r="L43" s="141"/>
      <c r="M43" s="141"/>
      <c r="N43" s="141"/>
    </row>
    <row r="44" spans="1:14" ht="12.75" customHeight="1">
      <c r="A44" s="123"/>
      <c r="B44" s="196" t="s">
        <v>352</v>
      </c>
      <c r="C44" s="127"/>
      <c r="D44" s="157">
        <v>-1148187381</v>
      </c>
      <c r="E44" s="127"/>
      <c r="F44" s="157">
        <v>-1559939935</v>
      </c>
      <c r="G44" s="125"/>
      <c r="L44" s="141"/>
      <c r="M44" s="141"/>
      <c r="N44" s="141"/>
    </row>
    <row r="45" spans="1:14" ht="17.25" customHeight="1">
      <c r="A45" s="123"/>
      <c r="B45" s="197" t="s">
        <v>357</v>
      </c>
      <c r="C45" s="127"/>
      <c r="D45" s="170">
        <f>SUM(D42:D44)</f>
        <v>-137018571.70000005</v>
      </c>
      <c r="E45" s="129"/>
      <c r="F45" s="170">
        <v>1268089</v>
      </c>
      <c r="G45" s="125"/>
      <c r="L45" s="141"/>
      <c r="M45" s="141"/>
      <c r="N45" s="141"/>
    </row>
    <row r="46" spans="1:14" ht="12.75" customHeight="1">
      <c r="A46" s="123"/>
      <c r="B46" s="131"/>
      <c r="C46" s="127"/>
      <c r="D46" s="132"/>
      <c r="E46" s="127"/>
      <c r="F46" s="132"/>
      <c r="G46" s="125"/>
      <c r="L46" s="141"/>
      <c r="M46" s="141"/>
      <c r="N46" s="141"/>
    </row>
    <row r="47" spans="1:14" ht="12.75" customHeight="1">
      <c r="A47" s="123"/>
      <c r="B47" s="131"/>
      <c r="C47" s="127"/>
      <c r="D47" s="132"/>
      <c r="E47" s="127"/>
      <c r="F47" s="132"/>
      <c r="G47" s="125"/>
      <c r="L47" s="141"/>
      <c r="M47" s="141"/>
      <c r="N47" s="141"/>
    </row>
    <row r="48" spans="1:14" ht="12.75" customHeight="1">
      <c r="A48" s="123"/>
      <c r="B48" s="131"/>
      <c r="C48" s="127"/>
      <c r="D48" s="132"/>
      <c r="E48" s="127"/>
      <c r="F48" s="132"/>
      <c r="G48" s="125"/>
      <c r="L48" s="141"/>
      <c r="M48" s="141"/>
      <c r="N48" s="141"/>
    </row>
    <row r="49" spans="1:14" ht="12.75" customHeight="1">
      <c r="A49" s="123"/>
      <c r="B49" s="347" t="s">
        <v>354</v>
      </c>
      <c r="C49" s="347"/>
      <c r="D49" s="347"/>
      <c r="E49" s="347"/>
      <c r="F49" s="347"/>
      <c r="G49" s="125"/>
      <c r="L49" s="141"/>
      <c r="M49" s="141"/>
      <c r="N49" s="141"/>
    </row>
    <row r="50" spans="1:14" ht="12.75" customHeight="1">
      <c r="A50" s="123"/>
      <c r="B50" s="347"/>
      <c r="C50" s="347"/>
      <c r="D50" s="347"/>
      <c r="E50" s="347"/>
      <c r="F50" s="347"/>
      <c r="G50" s="125"/>
      <c r="L50" s="141"/>
      <c r="M50" s="141"/>
      <c r="N50" s="141"/>
    </row>
    <row r="51" spans="1:14" ht="12.75" customHeight="1">
      <c r="A51" s="123"/>
      <c r="B51" s="131"/>
      <c r="C51" s="127"/>
      <c r="D51" s="132"/>
      <c r="E51" s="127"/>
      <c r="F51" s="132"/>
      <c r="G51" s="125"/>
      <c r="L51" s="141"/>
      <c r="M51" s="141"/>
      <c r="N51" s="141"/>
    </row>
    <row r="52" spans="1:14" ht="12.75" customHeight="1">
      <c r="A52" s="123"/>
      <c r="B52" s="124"/>
      <c r="C52" s="183"/>
      <c r="D52" s="183" t="s">
        <v>329</v>
      </c>
      <c r="E52" s="183"/>
      <c r="F52" s="183" t="s">
        <v>329</v>
      </c>
      <c r="G52" s="125"/>
      <c r="L52" s="141"/>
      <c r="M52" s="141"/>
      <c r="N52" s="141"/>
    </row>
    <row r="53" spans="1:14" ht="12.75" customHeight="1">
      <c r="A53" s="123"/>
      <c r="B53" s="124"/>
      <c r="C53" s="124"/>
      <c r="D53" s="127"/>
      <c r="E53" s="127"/>
      <c r="F53" s="127"/>
      <c r="G53" s="125"/>
      <c r="L53" s="141"/>
      <c r="M53" s="141"/>
      <c r="N53" s="141"/>
    </row>
    <row r="54" spans="1:14" ht="12.75" customHeight="1">
      <c r="A54" s="123"/>
      <c r="B54" s="124" t="s">
        <v>306</v>
      </c>
      <c r="C54" s="124"/>
      <c r="D54" s="132">
        <f>F57</f>
        <v>261081087</v>
      </c>
      <c r="E54" s="127"/>
      <c r="F54" s="132">
        <v>309331088</v>
      </c>
      <c r="G54" s="125"/>
      <c r="L54" s="141"/>
      <c r="M54" s="141"/>
      <c r="N54" s="141"/>
    </row>
    <row r="55" spans="1:14" ht="12.75" customHeight="1">
      <c r="A55" s="123"/>
      <c r="B55" s="124" t="s">
        <v>355</v>
      </c>
      <c r="C55" s="124"/>
      <c r="D55" s="289">
        <v>91632390</v>
      </c>
      <c r="E55" s="132"/>
      <c r="F55" s="191">
        <v>-48250001</v>
      </c>
      <c r="G55" s="125"/>
      <c r="L55" s="141"/>
      <c r="M55" s="141"/>
      <c r="N55" s="141"/>
    </row>
    <row r="56" spans="1:14" ht="12.75" customHeight="1">
      <c r="A56" s="123"/>
      <c r="B56" s="124"/>
      <c r="C56" s="127"/>
      <c r="D56" s="129"/>
      <c r="E56" s="127"/>
      <c r="F56" s="129"/>
      <c r="G56" s="125"/>
      <c r="L56" s="141"/>
      <c r="M56" s="141"/>
      <c r="N56" s="141"/>
    </row>
    <row r="57" spans="1:14" ht="12.75" customHeight="1" thickBot="1">
      <c r="A57" s="123"/>
      <c r="B57" s="124" t="s">
        <v>308</v>
      </c>
      <c r="C57" s="127"/>
      <c r="D57" s="189">
        <f>SUM(D54:D55)</f>
        <v>352713477</v>
      </c>
      <c r="E57" s="127"/>
      <c r="F57" s="171">
        <v>261081087</v>
      </c>
      <c r="G57" s="125"/>
      <c r="L57" s="141"/>
      <c r="M57" s="141"/>
      <c r="N57" s="141"/>
    </row>
    <row r="58" spans="1:14" ht="12.75" customHeight="1" thickTop="1">
      <c r="A58" s="123"/>
      <c r="B58" s="124"/>
      <c r="C58" s="127"/>
      <c r="D58" s="151"/>
      <c r="E58" s="127"/>
      <c r="F58" s="151"/>
      <c r="G58" s="125"/>
      <c r="L58" s="141"/>
      <c r="M58" s="141"/>
      <c r="N58" s="141"/>
    </row>
    <row r="59" spans="1:14" ht="12.75" customHeight="1">
      <c r="A59" s="123"/>
      <c r="B59" s="131"/>
      <c r="C59" s="127"/>
      <c r="D59" s="132"/>
      <c r="E59" s="127"/>
      <c r="F59" s="132"/>
      <c r="G59" s="125"/>
      <c r="L59" s="141"/>
      <c r="M59" s="141"/>
      <c r="N59" s="141"/>
    </row>
    <row r="60" spans="1:14" ht="12.75" customHeight="1" thickBot="1">
      <c r="A60" s="123"/>
      <c r="B60" s="197" t="s">
        <v>356</v>
      </c>
      <c r="C60" s="127"/>
      <c r="D60" s="188">
        <f>D45-D57</f>
        <v>-489732048.70000005</v>
      </c>
      <c r="E60" s="127"/>
      <c r="F60" s="188">
        <v>-259812998</v>
      </c>
      <c r="G60" s="125"/>
      <c r="L60" s="141"/>
      <c r="M60" s="141"/>
      <c r="N60" s="141"/>
    </row>
    <row r="61" spans="1:7" ht="12.75" customHeight="1" thickBot="1" thickTop="1">
      <c r="A61" s="135"/>
      <c r="B61" s="136"/>
      <c r="C61" s="136"/>
      <c r="D61" s="136"/>
      <c r="E61" s="136"/>
      <c r="F61" s="136"/>
      <c r="G61" s="137"/>
    </row>
    <row r="63" spans="4:6" ht="12.75" customHeight="1">
      <c r="D63" s="128"/>
      <c r="F63" s="128"/>
    </row>
    <row r="64" spans="4:6" ht="12.75" customHeight="1">
      <c r="D64" s="128"/>
      <c r="F64" s="128"/>
    </row>
    <row r="65" ht="12.75" customHeight="1">
      <c r="B65" s="185"/>
    </row>
    <row r="67" spans="1:5" ht="12.75" customHeight="1">
      <c r="A67" s="345"/>
      <c r="B67" s="345"/>
      <c r="C67" s="345"/>
      <c r="D67" s="345"/>
      <c r="E67" s="345"/>
    </row>
    <row r="68" spans="4:6" ht="12.75" customHeight="1">
      <c r="D68" s="140"/>
      <c r="F68" s="140"/>
    </row>
    <row r="74" ht="12" customHeight="1"/>
  </sheetData>
  <sheetProtection/>
  <mergeCells count="8">
    <mergeCell ref="A67:E67"/>
    <mergeCell ref="B49:F50"/>
    <mergeCell ref="F5:F6"/>
    <mergeCell ref="C5:C6"/>
    <mergeCell ref="B5:B6"/>
    <mergeCell ref="D5:D6"/>
    <mergeCell ref="E5:E6"/>
    <mergeCell ref="B31:B32"/>
  </mergeCells>
  <printOptions horizontalCentered="1"/>
  <pageMargins left="0.25" right="0.25" top="0.56" bottom="0.35" header="0" footer="0"/>
  <pageSetup horizontalDpi="600" verticalDpi="600" orientation="portrait" paperSize="9" scale="95" r:id="rId1"/>
  <headerFooter alignWithMargins="0">
    <oddFooter>&amp;Lfaqe 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showGridLines="0" zoomScale="85" zoomScaleNormal="85" zoomScalePageLayoutView="0" workbookViewId="0" topLeftCell="C30">
      <selection activeCell="C51" sqref="A51:IV53"/>
    </sheetView>
  </sheetViews>
  <sheetFormatPr defaultColWidth="9.140625" defaultRowHeight="12.75" customHeight="1"/>
  <cols>
    <col min="1" max="1" width="0.13671875" style="12" hidden="1" customWidth="1"/>
    <col min="2" max="2" width="4.421875" style="42" hidden="1" customWidth="1"/>
    <col min="3" max="3" width="7.421875" style="42" customWidth="1"/>
    <col min="4" max="4" width="38.57421875" style="12" customWidth="1"/>
    <col min="5" max="5" width="6.57421875" style="12" hidden="1" customWidth="1"/>
    <col min="6" max="6" width="22.421875" style="45" customWidth="1"/>
    <col min="7" max="7" width="6.421875" style="45" customWidth="1"/>
    <col min="8" max="8" width="22.421875" style="45" customWidth="1"/>
    <col min="9" max="9" width="17.7109375" style="12" customWidth="1"/>
    <col min="10" max="16384" width="9.140625" style="12" customWidth="1"/>
  </cols>
  <sheetData>
    <row r="1" spans="1:8" ht="12.75" customHeight="1">
      <c r="A1" s="5"/>
      <c r="B1" s="173"/>
      <c r="C1" s="173"/>
      <c r="D1" s="8"/>
      <c r="E1" s="8"/>
      <c r="F1" s="9"/>
      <c r="G1" s="9"/>
      <c r="H1" s="9"/>
    </row>
    <row r="2" spans="1:8" ht="12.75" customHeight="1" thickBot="1">
      <c r="A2" s="13"/>
      <c r="B2" s="174"/>
      <c r="C2" s="174"/>
      <c r="D2" s="10"/>
      <c r="E2" s="14"/>
      <c r="F2" s="16"/>
      <c r="G2" s="16"/>
      <c r="H2" s="16"/>
    </row>
    <row r="3" spans="1:8" ht="12.75" customHeight="1">
      <c r="A3" s="13"/>
      <c r="B3" s="334"/>
      <c r="C3" s="306"/>
      <c r="D3" s="328" t="s">
        <v>57</v>
      </c>
      <c r="E3" s="332"/>
      <c r="F3" s="330" t="s">
        <v>430</v>
      </c>
      <c r="G3" s="1"/>
      <c r="H3" s="326" t="s">
        <v>388</v>
      </c>
    </row>
    <row r="4" spans="1:8" ht="12.75" customHeight="1">
      <c r="A4" s="13"/>
      <c r="B4" s="334"/>
      <c r="C4" s="199"/>
      <c r="D4" s="329"/>
      <c r="E4" s="333"/>
      <c r="F4" s="331"/>
      <c r="G4" s="2"/>
      <c r="H4" s="327"/>
    </row>
    <row r="5" spans="1:8" ht="12.75" customHeight="1">
      <c r="A5" s="13"/>
      <c r="B5" s="174"/>
      <c r="C5" s="174"/>
      <c r="D5" s="10"/>
      <c r="E5" s="14"/>
      <c r="F5" s="19"/>
      <c r="G5" s="19"/>
      <c r="H5" s="299"/>
    </row>
    <row r="6" spans="1:12" ht="12.75" customHeight="1">
      <c r="A6" s="13"/>
      <c r="B6" s="174" t="s">
        <v>54</v>
      </c>
      <c r="C6" s="174"/>
      <c r="D6" s="21" t="s">
        <v>58</v>
      </c>
      <c r="E6" s="14"/>
      <c r="F6" s="22">
        <v>4963010346</v>
      </c>
      <c r="G6" s="22"/>
      <c r="H6" s="300">
        <v>5749959562</v>
      </c>
      <c r="I6" s="180"/>
      <c r="J6" s="11"/>
      <c r="K6" s="11"/>
      <c r="L6" s="11"/>
    </row>
    <row r="7" spans="1:12" ht="12.75" customHeight="1">
      <c r="A7" s="13"/>
      <c r="B7" s="176"/>
      <c r="C7" s="174">
        <v>1</v>
      </c>
      <c r="D7" s="21" t="s">
        <v>16</v>
      </c>
      <c r="E7" s="23"/>
      <c r="F7" s="34">
        <v>0</v>
      </c>
      <c r="G7" s="34"/>
      <c r="H7" s="303">
        <v>0</v>
      </c>
      <c r="I7" s="180"/>
      <c r="J7" s="11"/>
      <c r="K7" s="11"/>
      <c r="L7" s="11"/>
    </row>
    <row r="8" spans="1:12" ht="12.75" customHeight="1">
      <c r="A8" s="13"/>
      <c r="B8" s="176"/>
      <c r="C8" s="174">
        <v>2</v>
      </c>
      <c r="D8" s="21" t="s">
        <v>59</v>
      </c>
      <c r="E8" s="23"/>
      <c r="F8" s="22">
        <v>0</v>
      </c>
      <c r="G8" s="22"/>
      <c r="H8" s="300">
        <v>1372094131</v>
      </c>
      <c r="I8" s="180"/>
      <c r="J8" s="11"/>
      <c r="K8" s="11"/>
      <c r="L8" s="11"/>
    </row>
    <row r="9" spans="1:12" ht="12.75" customHeight="1">
      <c r="A9" s="13"/>
      <c r="B9" s="176"/>
      <c r="C9" s="176" t="s">
        <v>1</v>
      </c>
      <c r="D9" s="10" t="s">
        <v>60</v>
      </c>
      <c r="E9" s="23"/>
      <c r="F9" s="26">
        <v>0</v>
      </c>
      <c r="G9" s="26"/>
      <c r="H9" s="301">
        <v>1372094131</v>
      </c>
      <c r="I9" s="180"/>
      <c r="J9" s="11"/>
      <c r="K9" s="11"/>
      <c r="L9" s="11"/>
    </row>
    <row r="10" spans="1:12" ht="12.75" customHeight="1">
      <c r="A10" s="13"/>
      <c r="B10" s="174"/>
      <c r="C10" s="176" t="s">
        <v>2</v>
      </c>
      <c r="D10" s="10" t="s">
        <v>62</v>
      </c>
      <c r="E10" s="14"/>
      <c r="F10" s="26">
        <v>0</v>
      </c>
      <c r="G10" s="26"/>
      <c r="H10" s="301">
        <v>0</v>
      </c>
      <c r="I10" s="180"/>
      <c r="J10" s="11"/>
      <c r="K10" s="11"/>
      <c r="L10" s="11"/>
    </row>
    <row r="11" spans="1:12" ht="12.75" customHeight="1">
      <c r="A11" s="13"/>
      <c r="B11" s="174"/>
      <c r="C11" s="176" t="s">
        <v>3</v>
      </c>
      <c r="D11" s="10" t="s">
        <v>61</v>
      </c>
      <c r="E11" s="46"/>
      <c r="F11" s="26">
        <v>0</v>
      </c>
      <c r="G11" s="26"/>
      <c r="H11" s="301">
        <v>0</v>
      </c>
      <c r="I11" s="180"/>
      <c r="J11" s="11"/>
      <c r="K11" s="11"/>
      <c r="L11" s="11"/>
    </row>
    <row r="12" spans="1:12" ht="12.75" customHeight="1">
      <c r="A12" s="13"/>
      <c r="B12" s="174"/>
      <c r="C12" s="174">
        <v>3</v>
      </c>
      <c r="D12" s="21" t="s">
        <v>63</v>
      </c>
      <c r="E12" s="14"/>
      <c r="F12" s="22">
        <v>4434798351</v>
      </c>
      <c r="G12" s="22"/>
      <c r="H12" s="300">
        <v>3538091976</v>
      </c>
      <c r="I12" s="180"/>
      <c r="J12" s="11"/>
      <c r="K12" s="11"/>
      <c r="L12" s="11"/>
    </row>
    <row r="13" spans="1:12" ht="12.75" customHeight="1">
      <c r="A13" s="13"/>
      <c r="B13" s="174"/>
      <c r="C13" s="176" t="s">
        <v>1</v>
      </c>
      <c r="D13" s="10" t="s">
        <v>64</v>
      </c>
      <c r="E13" s="47"/>
      <c r="F13" s="26">
        <v>2797972346</v>
      </c>
      <c r="G13" s="26"/>
      <c r="H13" s="301">
        <v>1683526174</v>
      </c>
      <c r="I13" s="180"/>
      <c r="J13" s="11"/>
      <c r="K13" s="11"/>
      <c r="L13" s="11"/>
    </row>
    <row r="14" spans="1:12" ht="12.75" customHeight="1">
      <c r="A14" s="13"/>
      <c r="B14" s="174"/>
      <c r="C14" s="176" t="s">
        <v>2</v>
      </c>
      <c r="D14" s="10" t="s">
        <v>65</v>
      </c>
      <c r="E14" s="29"/>
      <c r="F14" s="26">
        <v>0</v>
      </c>
      <c r="G14" s="26"/>
      <c r="H14" s="301">
        <v>0</v>
      </c>
      <c r="I14" s="180"/>
      <c r="J14" s="11"/>
      <c r="K14" s="11"/>
      <c r="L14" s="11"/>
    </row>
    <row r="15" spans="1:12" ht="12.75" customHeight="1">
      <c r="A15" s="13"/>
      <c r="B15" s="174"/>
      <c r="C15" s="176" t="s">
        <v>3</v>
      </c>
      <c r="D15" s="10" t="s">
        <v>66</v>
      </c>
      <c r="E15" s="29"/>
      <c r="F15" s="26">
        <v>16218244</v>
      </c>
      <c r="G15" s="26"/>
      <c r="H15" s="301">
        <v>7861801</v>
      </c>
      <c r="I15" s="180"/>
      <c r="J15" s="11"/>
      <c r="K15" s="11"/>
      <c r="L15" s="11"/>
    </row>
    <row r="16" spans="1:12" ht="12.75" customHeight="1">
      <c r="A16" s="13"/>
      <c r="B16" s="174"/>
      <c r="C16" s="176" t="s">
        <v>4</v>
      </c>
      <c r="D16" s="10" t="s">
        <v>67</v>
      </c>
      <c r="E16" s="47"/>
      <c r="F16" s="26">
        <v>339065792</v>
      </c>
      <c r="G16" s="26"/>
      <c r="H16" s="301">
        <v>353562087</v>
      </c>
      <c r="I16" s="180"/>
      <c r="J16" s="11"/>
      <c r="K16" s="11"/>
      <c r="L16" s="11"/>
    </row>
    <row r="17" spans="1:12" ht="12.75" customHeight="1">
      <c r="A17" s="13"/>
      <c r="B17" s="174"/>
      <c r="C17" s="176" t="s">
        <v>5</v>
      </c>
      <c r="D17" s="10" t="s">
        <v>71</v>
      </c>
      <c r="E17" s="47"/>
      <c r="F17" s="26">
        <v>0</v>
      </c>
      <c r="G17" s="26"/>
      <c r="H17" s="301">
        <v>0</v>
      </c>
      <c r="I17" s="180"/>
      <c r="J17" s="11"/>
      <c r="K17" s="11"/>
      <c r="L17" s="11"/>
    </row>
    <row r="18" spans="1:12" ht="12.75" customHeight="1">
      <c r="A18" s="13"/>
      <c r="B18" s="174"/>
      <c r="C18" s="176" t="s">
        <v>6</v>
      </c>
      <c r="D18" s="10" t="s">
        <v>70</v>
      </c>
      <c r="E18" s="29"/>
      <c r="F18" s="26">
        <v>697678418</v>
      </c>
      <c r="G18" s="26"/>
      <c r="H18" s="301">
        <v>873328347</v>
      </c>
      <c r="I18" s="180"/>
      <c r="J18" s="11"/>
      <c r="K18" s="11"/>
      <c r="L18" s="11"/>
    </row>
    <row r="19" spans="1:12" ht="12.75" customHeight="1">
      <c r="A19" s="13"/>
      <c r="B19" s="174"/>
      <c r="C19" s="176" t="s">
        <v>55</v>
      </c>
      <c r="D19" s="10" t="s">
        <v>69</v>
      </c>
      <c r="E19" s="47"/>
      <c r="F19" s="26">
        <v>583863551</v>
      </c>
      <c r="G19" s="26"/>
      <c r="H19" s="301">
        <v>619813567</v>
      </c>
      <c r="I19" s="180"/>
      <c r="J19" s="11"/>
      <c r="K19" s="11"/>
      <c r="L19" s="11"/>
    </row>
    <row r="20" spans="1:12" ht="12.75" customHeight="1">
      <c r="A20" s="13"/>
      <c r="B20" s="174"/>
      <c r="C20" s="174">
        <v>4</v>
      </c>
      <c r="D20" s="21" t="s">
        <v>72</v>
      </c>
      <c r="E20" s="14"/>
      <c r="F20" s="34">
        <v>0</v>
      </c>
      <c r="G20" s="34"/>
      <c r="H20" s="303">
        <v>0</v>
      </c>
      <c r="I20" s="180"/>
      <c r="J20" s="11"/>
      <c r="K20" s="11"/>
      <c r="L20" s="11"/>
    </row>
    <row r="21" spans="1:12" ht="12.75" customHeight="1">
      <c r="A21" s="13"/>
      <c r="B21" s="174"/>
      <c r="C21" s="174">
        <v>5</v>
      </c>
      <c r="D21" s="181" t="s">
        <v>68</v>
      </c>
      <c r="E21" s="47"/>
      <c r="F21" s="34">
        <v>528211995</v>
      </c>
      <c r="G21" s="34"/>
      <c r="H21" s="303">
        <v>839773455</v>
      </c>
      <c r="I21" s="180"/>
      <c r="J21" s="11"/>
      <c r="K21" s="11"/>
      <c r="L21" s="11"/>
    </row>
    <row r="22" spans="1:12" ht="12.75" customHeight="1">
      <c r="A22" s="13"/>
      <c r="B22" s="174"/>
      <c r="C22" s="174"/>
      <c r="D22" s="21"/>
      <c r="E22" s="14"/>
      <c r="F22" s="34"/>
      <c r="G22" s="34"/>
      <c r="H22" s="303"/>
      <c r="I22" s="180"/>
      <c r="J22" s="11"/>
      <c r="K22" s="11"/>
      <c r="L22" s="11"/>
    </row>
    <row r="23" spans="1:12" ht="12.75" customHeight="1">
      <c r="A23" s="13"/>
      <c r="B23" s="174" t="s">
        <v>7</v>
      </c>
      <c r="C23" s="174"/>
      <c r="D23" s="21" t="s">
        <v>150</v>
      </c>
      <c r="E23" s="14"/>
      <c r="F23" s="22">
        <v>0</v>
      </c>
      <c r="G23" s="22"/>
      <c r="H23" s="300">
        <v>0</v>
      </c>
      <c r="I23" s="180"/>
      <c r="J23" s="11"/>
      <c r="K23" s="11"/>
      <c r="L23" s="11"/>
    </row>
    <row r="24" spans="1:12" ht="12.75" customHeight="1">
      <c r="A24" s="13"/>
      <c r="B24" s="174"/>
      <c r="C24" s="174"/>
      <c r="D24" s="10"/>
      <c r="E24" s="14"/>
      <c r="F24" s="26"/>
      <c r="G24" s="26"/>
      <c r="H24" s="301"/>
      <c r="I24" s="180"/>
      <c r="J24" s="11"/>
      <c r="K24" s="11"/>
      <c r="L24" s="11"/>
    </row>
    <row r="25" spans="1:12" ht="12.75" customHeight="1">
      <c r="A25" s="13"/>
      <c r="B25" s="174"/>
      <c r="C25" s="174">
        <v>1</v>
      </c>
      <c r="D25" s="21" t="s">
        <v>73</v>
      </c>
      <c r="E25" s="14"/>
      <c r="F25" s="22">
        <v>0</v>
      </c>
      <c r="G25" s="22"/>
      <c r="H25" s="300">
        <v>0</v>
      </c>
      <c r="I25" s="180"/>
      <c r="J25" s="11"/>
      <c r="K25" s="11"/>
      <c r="L25" s="11"/>
    </row>
    <row r="26" spans="1:12" ht="12.75" customHeight="1">
      <c r="A26" s="13"/>
      <c r="B26" s="174"/>
      <c r="C26" s="176" t="s">
        <v>1</v>
      </c>
      <c r="D26" s="10" t="s">
        <v>74</v>
      </c>
      <c r="E26" s="14"/>
      <c r="F26" s="26">
        <v>0</v>
      </c>
      <c r="G26" s="26"/>
      <c r="H26" s="301">
        <v>0</v>
      </c>
      <c r="I26" s="180"/>
      <c r="J26" s="11"/>
      <c r="K26" s="11"/>
      <c r="L26" s="11"/>
    </row>
    <row r="27" spans="1:12" ht="12.75" customHeight="1">
      <c r="A27" s="13"/>
      <c r="B27" s="174"/>
      <c r="C27" s="176" t="s">
        <v>2</v>
      </c>
      <c r="D27" s="10" t="s">
        <v>75</v>
      </c>
      <c r="E27" s="14"/>
      <c r="F27" s="26">
        <v>0</v>
      </c>
      <c r="G27" s="26"/>
      <c r="H27" s="301">
        <v>0</v>
      </c>
      <c r="I27" s="180"/>
      <c r="J27" s="11"/>
      <c r="K27" s="11"/>
      <c r="L27" s="11"/>
    </row>
    <row r="28" spans="1:12" ht="12.75" customHeight="1">
      <c r="A28" s="13"/>
      <c r="B28" s="174"/>
      <c r="C28" s="176" t="s">
        <v>3</v>
      </c>
      <c r="D28" s="10" t="s">
        <v>76</v>
      </c>
      <c r="E28" s="14"/>
      <c r="F28" s="26">
        <v>0</v>
      </c>
      <c r="G28" s="26"/>
      <c r="H28" s="301">
        <v>0</v>
      </c>
      <c r="I28" s="180"/>
      <c r="J28" s="11"/>
      <c r="K28" s="11"/>
      <c r="L28" s="11"/>
    </row>
    <row r="29" spans="1:12" ht="12.75" customHeight="1">
      <c r="A29" s="13"/>
      <c r="B29" s="174"/>
      <c r="C29" s="176" t="s">
        <v>4</v>
      </c>
      <c r="D29" s="10" t="s">
        <v>77</v>
      </c>
      <c r="E29" s="14"/>
      <c r="F29" s="26">
        <v>0</v>
      </c>
      <c r="G29" s="26"/>
      <c r="H29" s="301">
        <v>0</v>
      </c>
      <c r="I29" s="180"/>
      <c r="J29" s="11"/>
      <c r="K29" s="11"/>
      <c r="L29" s="11"/>
    </row>
    <row r="30" spans="1:12" ht="12.75" customHeight="1">
      <c r="A30" s="13"/>
      <c r="B30" s="174"/>
      <c r="C30" s="174">
        <v>2</v>
      </c>
      <c r="D30" s="21" t="s">
        <v>78</v>
      </c>
      <c r="E30" s="14"/>
      <c r="F30" s="34">
        <v>0</v>
      </c>
      <c r="G30" s="34"/>
      <c r="H30" s="303">
        <v>0</v>
      </c>
      <c r="I30" s="180"/>
      <c r="J30" s="11"/>
      <c r="K30" s="11"/>
      <c r="L30" s="11"/>
    </row>
    <row r="31" spans="1:12" ht="12.75" customHeight="1">
      <c r="A31" s="13"/>
      <c r="B31" s="174"/>
      <c r="C31" s="174">
        <v>3</v>
      </c>
      <c r="D31" s="21" t="s">
        <v>79</v>
      </c>
      <c r="E31" s="14"/>
      <c r="F31" s="34">
        <v>0</v>
      </c>
      <c r="G31" s="34"/>
      <c r="H31" s="303">
        <v>0</v>
      </c>
      <c r="I31" s="180"/>
      <c r="J31" s="11"/>
      <c r="K31" s="11"/>
      <c r="L31" s="11"/>
    </row>
    <row r="32" spans="1:12" ht="12.75" customHeight="1">
      <c r="A32" s="13"/>
      <c r="B32" s="174"/>
      <c r="C32" s="174">
        <v>4</v>
      </c>
      <c r="D32" s="21" t="s">
        <v>80</v>
      </c>
      <c r="E32" s="14"/>
      <c r="F32" s="34">
        <v>0</v>
      </c>
      <c r="G32" s="34"/>
      <c r="H32" s="303">
        <v>0</v>
      </c>
      <c r="I32" s="180"/>
      <c r="J32" s="11"/>
      <c r="K32" s="11"/>
      <c r="L32" s="11"/>
    </row>
    <row r="33" spans="1:12" ht="12.75" customHeight="1">
      <c r="A33" s="13"/>
      <c r="B33" s="174"/>
      <c r="C33" s="174"/>
      <c r="D33" s="10"/>
      <c r="E33" s="14"/>
      <c r="F33" s="26"/>
      <c r="G33" s="26"/>
      <c r="H33" s="301"/>
      <c r="I33" s="180"/>
      <c r="J33" s="11"/>
      <c r="K33" s="11"/>
      <c r="L33" s="11"/>
    </row>
    <row r="34" spans="1:12" ht="12.75" customHeight="1">
      <c r="A34" s="13"/>
      <c r="B34" s="174" t="s">
        <v>56</v>
      </c>
      <c r="C34" s="174"/>
      <c r="D34" s="21" t="s">
        <v>81</v>
      </c>
      <c r="E34" s="47"/>
      <c r="F34" s="22">
        <v>19717236963</v>
      </c>
      <c r="G34" s="22"/>
      <c r="H34" s="300">
        <v>16967216410</v>
      </c>
      <c r="I34" s="180"/>
      <c r="J34" s="11"/>
      <c r="K34" s="11"/>
      <c r="L34" s="11"/>
    </row>
    <row r="35" spans="1:12" ht="12.75" customHeight="1">
      <c r="A35" s="13"/>
      <c r="B35" s="174"/>
      <c r="C35" s="174"/>
      <c r="D35" s="10"/>
      <c r="E35" s="14"/>
      <c r="F35" s="22"/>
      <c r="G35" s="22"/>
      <c r="H35" s="300"/>
      <c r="I35" s="180"/>
      <c r="J35" s="11"/>
      <c r="K35" s="11"/>
      <c r="L35" s="11"/>
    </row>
    <row r="36" spans="1:12" ht="12.75" customHeight="1">
      <c r="A36" s="13"/>
      <c r="B36" s="174"/>
      <c r="C36" s="176">
        <v>1</v>
      </c>
      <c r="D36" s="10" t="s">
        <v>82</v>
      </c>
      <c r="E36" s="14"/>
      <c r="F36" s="26">
        <v>0</v>
      </c>
      <c r="G36" s="26"/>
      <c r="H36" s="301">
        <v>0</v>
      </c>
      <c r="I36" s="180"/>
      <c r="J36" s="11"/>
      <c r="K36" s="11"/>
      <c r="L36" s="11"/>
    </row>
    <row r="37" spans="1:12" ht="12.75" customHeight="1">
      <c r="A37" s="13"/>
      <c r="B37" s="174"/>
      <c r="C37" s="176">
        <v>2</v>
      </c>
      <c r="D37" s="48" t="s">
        <v>83</v>
      </c>
      <c r="E37" s="14"/>
      <c r="F37" s="26">
        <v>5689874341</v>
      </c>
      <c r="G37" s="26"/>
      <c r="H37" s="301">
        <v>5689874341</v>
      </c>
      <c r="I37" s="180"/>
      <c r="J37" s="11"/>
      <c r="K37" s="11"/>
      <c r="L37" s="11"/>
    </row>
    <row r="38" spans="1:12" ht="12.75" customHeight="1">
      <c r="A38" s="13"/>
      <c r="B38" s="174"/>
      <c r="C38" s="176">
        <v>3</v>
      </c>
      <c r="D38" s="10" t="s">
        <v>84</v>
      </c>
      <c r="E38" s="29"/>
      <c r="F38" s="26">
        <v>0</v>
      </c>
      <c r="G38" s="26"/>
      <c r="H38" s="301">
        <v>0</v>
      </c>
      <c r="I38" s="180"/>
      <c r="J38" s="11"/>
      <c r="K38" s="11"/>
      <c r="L38" s="11"/>
    </row>
    <row r="39" spans="1:12" ht="12.75" customHeight="1">
      <c r="A39" s="13"/>
      <c r="B39" s="174"/>
      <c r="C39" s="176">
        <v>4</v>
      </c>
      <c r="D39" s="10" t="s">
        <v>87</v>
      </c>
      <c r="E39" s="29"/>
      <c r="F39" s="26">
        <v>0</v>
      </c>
      <c r="G39" s="26"/>
      <c r="H39" s="301">
        <v>0</v>
      </c>
      <c r="I39" s="180"/>
      <c r="J39" s="11"/>
      <c r="K39" s="11"/>
      <c r="L39" s="11"/>
    </row>
    <row r="40" spans="1:12" ht="12.75" customHeight="1">
      <c r="A40" s="13"/>
      <c r="B40" s="174"/>
      <c r="C40" s="176">
        <v>5</v>
      </c>
      <c r="D40" s="10" t="s">
        <v>85</v>
      </c>
      <c r="E40" s="29"/>
      <c r="F40" s="26">
        <v>0</v>
      </c>
      <c r="G40" s="26"/>
      <c r="H40" s="301">
        <v>0</v>
      </c>
      <c r="I40" s="180"/>
      <c r="J40" s="11"/>
      <c r="K40" s="11"/>
      <c r="L40" s="11"/>
    </row>
    <row r="41" spans="1:12" ht="12.75" customHeight="1">
      <c r="A41" s="13"/>
      <c r="B41" s="174"/>
      <c r="C41" s="176">
        <v>6</v>
      </c>
      <c r="D41" s="10" t="s">
        <v>88</v>
      </c>
      <c r="E41" s="49"/>
      <c r="F41" s="26">
        <v>568987434</v>
      </c>
      <c r="G41" s="26"/>
      <c r="H41" s="301">
        <v>568987434</v>
      </c>
      <c r="I41" s="180"/>
      <c r="J41" s="11"/>
      <c r="K41" s="11"/>
      <c r="L41" s="11"/>
    </row>
    <row r="42" spans="1:12" ht="12.75" customHeight="1">
      <c r="A42" s="13"/>
      <c r="B42" s="174"/>
      <c r="C42" s="176">
        <v>7</v>
      </c>
      <c r="D42" s="10" t="s">
        <v>86</v>
      </c>
      <c r="E42" s="29"/>
      <c r="F42" s="26">
        <v>0</v>
      </c>
      <c r="G42" s="26"/>
      <c r="H42" s="301">
        <v>0</v>
      </c>
      <c r="I42" s="180"/>
      <c r="J42" s="11"/>
      <c r="K42" s="11"/>
      <c r="L42" s="11"/>
    </row>
    <row r="43" spans="1:12" ht="12.75" customHeight="1">
      <c r="A43" s="13"/>
      <c r="B43" s="174"/>
      <c r="C43" s="176">
        <v>8</v>
      </c>
      <c r="D43" s="10" t="s">
        <v>89</v>
      </c>
      <c r="E43" s="29"/>
      <c r="F43" s="26">
        <v>0</v>
      </c>
      <c r="G43" s="26"/>
      <c r="H43" s="301">
        <v>0</v>
      </c>
      <c r="I43" s="180"/>
      <c r="J43" s="11"/>
      <c r="K43" s="11"/>
      <c r="L43" s="11"/>
    </row>
    <row r="44" spans="1:12" ht="12.75" customHeight="1">
      <c r="A44" s="13"/>
      <c r="B44" s="174"/>
      <c r="C44" s="176">
        <v>9</v>
      </c>
      <c r="D44" s="10" t="s">
        <v>90</v>
      </c>
      <c r="E44" s="49"/>
      <c r="F44" s="26">
        <v>9259036747</v>
      </c>
      <c r="G44" s="26"/>
      <c r="H44" s="301">
        <v>4831059618</v>
      </c>
      <c r="I44" s="180"/>
      <c r="J44" s="11"/>
      <c r="K44" s="11"/>
      <c r="L44" s="11"/>
    </row>
    <row r="45" spans="1:12" ht="12.75" customHeight="1">
      <c r="A45" s="13"/>
      <c r="B45" s="174"/>
      <c r="C45" s="176">
        <v>10</v>
      </c>
      <c r="D45" s="10" t="s">
        <v>91</v>
      </c>
      <c r="E45" s="29"/>
      <c r="F45" s="27">
        <v>4199338441</v>
      </c>
      <c r="G45" s="27"/>
      <c r="H45" s="302">
        <v>5877295017</v>
      </c>
      <c r="I45" s="180"/>
      <c r="J45" s="11"/>
      <c r="K45" s="11"/>
      <c r="L45" s="11"/>
    </row>
    <row r="46" spans="1:12" ht="12.75" customHeight="1">
      <c r="A46" s="13"/>
      <c r="B46" s="174"/>
      <c r="C46" s="174"/>
      <c r="D46" s="10"/>
      <c r="E46" s="49"/>
      <c r="F46" s="26"/>
      <c r="G46" s="26"/>
      <c r="H46" s="301"/>
      <c r="I46" s="180"/>
      <c r="J46" s="11"/>
      <c r="K46" s="11"/>
      <c r="L46" s="11"/>
    </row>
    <row r="47" spans="1:12" ht="12.75" customHeight="1">
      <c r="A47" s="13"/>
      <c r="B47" s="174"/>
      <c r="C47" s="174"/>
      <c r="D47" s="10"/>
      <c r="E47" s="14"/>
      <c r="F47" s="26"/>
      <c r="G47" s="26"/>
      <c r="H47" s="301"/>
      <c r="I47" s="180"/>
      <c r="J47" s="11"/>
      <c r="K47" s="11"/>
      <c r="L47" s="11"/>
    </row>
    <row r="48" spans="1:12" ht="18.75" customHeight="1">
      <c r="A48" s="13"/>
      <c r="B48" s="174"/>
      <c r="C48" s="174"/>
      <c r="D48" s="21" t="s">
        <v>92</v>
      </c>
      <c r="E48" s="14"/>
      <c r="F48" s="204">
        <v>24680247309</v>
      </c>
      <c r="G48" s="22"/>
      <c r="H48" s="304">
        <f>22717175972+2</f>
        <v>22717175974</v>
      </c>
      <c r="I48" s="180"/>
      <c r="J48" s="11"/>
      <c r="K48" s="11"/>
      <c r="L48" s="11"/>
    </row>
    <row r="49" spans="1:8" ht="12.75" customHeight="1">
      <c r="A49" s="13"/>
      <c r="B49" s="174"/>
      <c r="C49" s="174"/>
      <c r="D49" s="10"/>
      <c r="E49" s="14"/>
      <c r="F49" s="26"/>
      <c r="G49" s="26"/>
      <c r="H49" s="301"/>
    </row>
    <row r="50" spans="1:8" ht="12.75" customHeight="1" thickBot="1">
      <c r="A50" s="37"/>
      <c r="B50" s="179"/>
      <c r="C50" s="179"/>
      <c r="D50" s="40"/>
      <c r="E50" s="40"/>
      <c r="F50" s="41"/>
      <c r="G50" s="41"/>
      <c r="H50" s="305"/>
    </row>
    <row r="51" spans="6:8" ht="12.75" customHeight="1">
      <c r="F51" s="44"/>
      <c r="G51" s="44"/>
      <c r="H51" s="44"/>
    </row>
    <row r="52" spans="6:8" ht="12.75" customHeight="1">
      <c r="F52" s="44"/>
      <c r="G52" s="44"/>
      <c r="H52" s="44"/>
    </row>
    <row r="53" spans="6:8" ht="12.75" customHeight="1">
      <c r="F53" s="44"/>
      <c r="G53" s="44"/>
      <c r="H53" s="44"/>
    </row>
    <row r="54" spans="6:8" ht="12.75" customHeight="1">
      <c r="F54" s="44"/>
      <c r="G54" s="44"/>
      <c r="H54" s="44"/>
    </row>
    <row r="55" spans="6:8" ht="12.75" customHeight="1">
      <c r="F55" s="44"/>
      <c r="G55" s="44"/>
      <c r="H55" s="44"/>
    </row>
    <row r="56" spans="6:8" ht="12.75" customHeight="1">
      <c r="F56" s="44"/>
      <c r="G56" s="44"/>
      <c r="H56" s="44"/>
    </row>
    <row r="57" spans="6:8" ht="12.75" customHeight="1">
      <c r="F57" s="44"/>
      <c r="G57" s="44"/>
      <c r="H57" s="44"/>
    </row>
    <row r="58" spans="6:8" ht="12.75" customHeight="1">
      <c r="F58" s="44"/>
      <c r="G58" s="44"/>
      <c r="H58" s="44"/>
    </row>
    <row r="59" spans="6:8" ht="12.75" customHeight="1">
      <c r="F59" s="44"/>
      <c r="G59" s="44"/>
      <c r="H59" s="44"/>
    </row>
    <row r="60" spans="6:8" ht="12.75" customHeight="1">
      <c r="F60" s="44"/>
      <c r="G60" s="44"/>
      <c r="H60" s="44"/>
    </row>
    <row r="61" spans="6:8" ht="12.75" customHeight="1">
      <c r="F61" s="44"/>
      <c r="G61" s="44"/>
      <c r="H61" s="44"/>
    </row>
    <row r="62" spans="6:8" ht="12.75" customHeight="1">
      <c r="F62" s="44"/>
      <c r="G62" s="44"/>
      <c r="H62" s="44"/>
    </row>
    <row r="63" spans="6:8" ht="12.75" customHeight="1">
      <c r="F63" s="44"/>
      <c r="G63" s="44"/>
      <c r="H63" s="44"/>
    </row>
    <row r="64" spans="6:8" ht="12.75" customHeight="1">
      <c r="F64" s="44"/>
      <c r="G64" s="44"/>
      <c r="H64" s="44"/>
    </row>
    <row r="65" spans="6:8" ht="12.75" customHeight="1">
      <c r="F65" s="44"/>
      <c r="G65" s="44"/>
      <c r="H65" s="44"/>
    </row>
    <row r="66" spans="6:8" ht="12.75" customHeight="1">
      <c r="F66" s="44"/>
      <c r="G66" s="44"/>
      <c r="H66" s="44"/>
    </row>
    <row r="67" spans="6:8" ht="12.75" customHeight="1">
      <c r="F67" s="44"/>
      <c r="G67" s="44"/>
      <c r="H67" s="44"/>
    </row>
    <row r="68" spans="6:8" ht="12.75" customHeight="1">
      <c r="F68" s="44"/>
      <c r="G68" s="44"/>
      <c r="H68" s="44"/>
    </row>
    <row r="69" spans="6:8" ht="12.75" customHeight="1">
      <c r="F69" s="44"/>
      <c r="G69" s="44"/>
      <c r="H69" s="44"/>
    </row>
    <row r="70" spans="6:8" ht="12.75" customHeight="1">
      <c r="F70" s="44"/>
      <c r="G70" s="44"/>
      <c r="H70" s="44"/>
    </row>
    <row r="71" spans="6:8" ht="12.75" customHeight="1">
      <c r="F71" s="44"/>
      <c r="G71" s="44"/>
      <c r="H71" s="44"/>
    </row>
    <row r="72" spans="6:8" ht="12.75" customHeight="1">
      <c r="F72" s="44"/>
      <c r="G72" s="44"/>
      <c r="H72" s="44"/>
    </row>
  </sheetData>
  <sheetProtection/>
  <mergeCells count="5">
    <mergeCell ref="H3:H4"/>
    <mergeCell ref="B3:B4"/>
    <mergeCell ref="D3:D4"/>
    <mergeCell ref="E3:E4"/>
    <mergeCell ref="F3:F4"/>
  </mergeCells>
  <printOptions horizontalCentered="1"/>
  <pageMargins left="0.24" right="0.56" top="1.66" bottom="0.67" header="0.35" footer="0.35"/>
  <pageSetup horizontalDpi="600" verticalDpi="600" orientation="portrait" paperSize="9" scale="95" r:id="rId1"/>
  <headerFooter alignWithMargins="0">
    <oddFooter>&amp;LFaqe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showGridLines="0" zoomScale="85" zoomScaleNormal="85" zoomScalePageLayoutView="0" workbookViewId="0" topLeftCell="A1">
      <selection activeCell="G38" sqref="A1:G38"/>
    </sheetView>
  </sheetViews>
  <sheetFormatPr defaultColWidth="9.140625" defaultRowHeight="12.75" customHeight="1"/>
  <cols>
    <col min="1" max="1" width="3.140625" style="12" customWidth="1"/>
    <col min="2" max="2" width="8.140625" style="42" customWidth="1"/>
    <col min="3" max="3" width="65.28125" style="12" customWidth="1"/>
    <col min="4" max="4" width="5.421875" style="12" customWidth="1"/>
    <col min="5" max="5" width="17.421875" style="45" customWidth="1"/>
    <col min="6" max="6" width="3.57421875" style="45" customWidth="1"/>
    <col min="7" max="7" width="17.140625" style="45" customWidth="1"/>
    <col min="8" max="8" width="3.140625" style="12" customWidth="1"/>
    <col min="9" max="9" width="17.140625" style="12" customWidth="1"/>
    <col min="10" max="10" width="9.140625" style="12" customWidth="1"/>
    <col min="11" max="11" width="16.28125" style="12" customWidth="1"/>
    <col min="12" max="12" width="13.7109375" style="12" customWidth="1"/>
    <col min="13" max="13" width="9.140625" style="12" customWidth="1"/>
    <col min="14" max="14" width="14.140625" style="12" customWidth="1"/>
    <col min="15" max="16384" width="9.140625" style="12" customWidth="1"/>
  </cols>
  <sheetData>
    <row r="1" spans="1:9" ht="12.75" customHeight="1">
      <c r="A1" s="5"/>
      <c r="B1" s="6"/>
      <c r="C1" s="8"/>
      <c r="D1" s="8"/>
      <c r="E1" s="9"/>
      <c r="F1" s="9"/>
      <c r="G1" s="9"/>
      <c r="H1" s="13"/>
      <c r="I1" s="10"/>
    </row>
    <row r="2" spans="1:9" ht="12.75" customHeight="1">
      <c r="A2" s="13"/>
      <c r="B2" s="14"/>
      <c r="C2" s="10"/>
      <c r="D2" s="14"/>
      <c r="E2" s="16"/>
      <c r="F2" s="16"/>
      <c r="G2" s="16"/>
      <c r="H2" s="13"/>
      <c r="I2" s="10"/>
    </row>
    <row r="3" spans="1:9" ht="12.75" customHeight="1">
      <c r="A3" s="13"/>
      <c r="B3" s="17"/>
      <c r="C3" s="335" t="s">
        <v>93</v>
      </c>
      <c r="D3" s="333"/>
      <c r="E3" s="331" t="str">
        <f>+Aktive!F3</f>
        <v>31 Dhjetor 2011
(ne LEK)</v>
      </c>
      <c r="F3" s="2"/>
      <c r="G3" s="331" t="str">
        <f>+Aktive!H3</f>
        <v>31 Dhjetor 2010
(ne LEK)</v>
      </c>
      <c r="H3" s="13"/>
      <c r="I3" s="10"/>
    </row>
    <row r="4" spans="1:9" ht="15.75" customHeight="1">
      <c r="A4" s="13"/>
      <c r="B4" s="17"/>
      <c r="C4" s="329"/>
      <c r="D4" s="333"/>
      <c r="E4" s="331"/>
      <c r="F4" s="2"/>
      <c r="G4" s="331"/>
      <c r="H4" s="13"/>
      <c r="I4" s="10"/>
    </row>
    <row r="5" spans="1:9" ht="12.75" customHeight="1">
      <c r="A5" s="13"/>
      <c r="B5" s="3"/>
      <c r="C5" s="3"/>
      <c r="D5" s="3"/>
      <c r="E5" s="3"/>
      <c r="F5" s="3"/>
      <c r="G5" s="3"/>
      <c r="H5" s="13"/>
      <c r="I5" s="10"/>
    </row>
    <row r="6" spans="1:9" ht="12.75" customHeight="1">
      <c r="A6" s="13"/>
      <c r="B6" s="14"/>
      <c r="C6" s="10"/>
      <c r="D6" s="14"/>
      <c r="E6" s="26"/>
      <c r="F6" s="26"/>
      <c r="G6" s="26"/>
      <c r="H6" s="13"/>
      <c r="I6" s="10"/>
    </row>
    <row r="7" spans="1:14" ht="12.75" customHeight="1">
      <c r="A7" s="13"/>
      <c r="B7" s="23">
        <v>1</v>
      </c>
      <c r="C7" s="10" t="s">
        <v>94</v>
      </c>
      <c r="D7" s="50"/>
      <c r="E7" s="26">
        <v>19815221492</v>
      </c>
      <c r="F7" s="26"/>
      <c r="G7" s="26">
        <v>19846008676</v>
      </c>
      <c r="H7" s="242"/>
      <c r="I7" s="243"/>
      <c r="K7" s="11"/>
      <c r="L7" s="11"/>
      <c r="M7" s="11"/>
      <c r="N7" s="11"/>
    </row>
    <row r="8" spans="1:14" ht="12.75" customHeight="1">
      <c r="A8" s="13"/>
      <c r="B8" s="23">
        <v>2</v>
      </c>
      <c r="C8" s="10" t="s">
        <v>95</v>
      </c>
      <c r="D8" s="50"/>
      <c r="E8" s="26">
        <v>-12302326242</v>
      </c>
      <c r="F8" s="26"/>
      <c r="G8" s="26">
        <v>-10573536001</v>
      </c>
      <c r="H8" s="242"/>
      <c r="I8" s="243"/>
      <c r="K8" s="11"/>
      <c r="L8" s="11"/>
      <c r="M8" s="11"/>
      <c r="N8" s="11"/>
    </row>
    <row r="9" spans="1:14" ht="12.75" customHeight="1">
      <c r="A9" s="13"/>
      <c r="B9" s="14">
        <v>3</v>
      </c>
      <c r="C9" s="21" t="s">
        <v>97</v>
      </c>
      <c r="D9" s="29"/>
      <c r="E9" s="22">
        <v>7512895250</v>
      </c>
      <c r="F9" s="22"/>
      <c r="G9" s="22">
        <v>9272472675</v>
      </c>
      <c r="H9" s="13"/>
      <c r="I9" s="243"/>
      <c r="K9" s="11"/>
      <c r="L9" s="11"/>
      <c r="M9" s="11"/>
      <c r="N9" s="11"/>
    </row>
    <row r="10" spans="1:14" ht="12.75" customHeight="1">
      <c r="A10" s="13"/>
      <c r="B10" s="14"/>
      <c r="C10" s="10"/>
      <c r="D10" s="29"/>
      <c r="E10" s="26"/>
      <c r="F10" s="26"/>
      <c r="G10" s="26"/>
      <c r="H10" s="13"/>
      <c r="I10" s="243"/>
      <c r="K10" s="11"/>
      <c r="L10" s="11"/>
      <c r="M10" s="11"/>
      <c r="N10" s="11"/>
    </row>
    <row r="11" spans="1:14" ht="12.75" customHeight="1">
      <c r="A11" s="13"/>
      <c r="B11" s="14">
        <v>4</v>
      </c>
      <c r="C11" s="10" t="s">
        <v>98</v>
      </c>
      <c r="D11" s="50"/>
      <c r="E11" s="26">
        <v>-1516689285</v>
      </c>
      <c r="F11" s="26"/>
      <c r="G11" s="26">
        <v>-1496881855</v>
      </c>
      <c r="H11" s="242"/>
      <c r="I11" s="243"/>
      <c r="K11" s="11"/>
      <c r="L11" s="11"/>
      <c r="M11" s="11"/>
      <c r="N11" s="11"/>
    </row>
    <row r="12" spans="1:14" ht="12.75" customHeight="1">
      <c r="A12" s="13"/>
      <c r="B12" s="14">
        <v>5</v>
      </c>
      <c r="C12" s="10" t="s">
        <v>96</v>
      </c>
      <c r="D12" s="50"/>
      <c r="E12" s="26">
        <v>-858065639</v>
      </c>
      <c r="F12" s="26"/>
      <c r="G12" s="26">
        <v>-830051268</v>
      </c>
      <c r="H12" s="13"/>
      <c r="I12" s="243"/>
      <c r="K12" s="11"/>
      <c r="L12" s="11"/>
      <c r="M12" s="11"/>
      <c r="N12" s="11"/>
    </row>
    <row r="13" spans="1:14" ht="12.75" customHeight="1">
      <c r="A13" s="13"/>
      <c r="B13" s="14"/>
      <c r="C13" s="10"/>
      <c r="D13" s="49"/>
      <c r="E13" s="26"/>
      <c r="F13" s="26"/>
      <c r="G13" s="26"/>
      <c r="H13" s="242"/>
      <c r="I13" s="243"/>
      <c r="K13" s="11"/>
      <c r="L13" s="11"/>
      <c r="M13" s="11"/>
      <c r="N13" s="11"/>
    </row>
    <row r="14" spans="1:14" ht="12.75" customHeight="1">
      <c r="A14" s="13"/>
      <c r="B14" s="14">
        <v>6</v>
      </c>
      <c r="C14" s="10" t="s">
        <v>99</v>
      </c>
      <c r="D14" s="50"/>
      <c r="E14" s="26">
        <v>212817887</v>
      </c>
      <c r="F14" s="26"/>
      <c r="G14" s="26">
        <v>234017852</v>
      </c>
      <c r="H14" s="13"/>
      <c r="I14" s="243"/>
      <c r="K14" s="11"/>
      <c r="L14" s="11"/>
      <c r="M14" s="11"/>
      <c r="N14" s="11"/>
    </row>
    <row r="15" spans="1:14" ht="12.75" customHeight="1">
      <c r="A15" s="13"/>
      <c r="B15" s="14">
        <v>7</v>
      </c>
      <c r="C15" s="10" t="s">
        <v>102</v>
      </c>
      <c r="D15" s="50"/>
      <c r="E15" s="26">
        <v>-621660961</v>
      </c>
      <c r="F15" s="26"/>
      <c r="G15" s="26">
        <v>-404918115</v>
      </c>
      <c r="H15" s="13"/>
      <c r="I15" s="243"/>
      <c r="K15" s="11"/>
      <c r="L15" s="11"/>
      <c r="M15" s="11"/>
      <c r="N15" s="11"/>
    </row>
    <row r="16" spans="1:14" ht="12.75" customHeight="1">
      <c r="A16" s="13"/>
      <c r="B16" s="14">
        <v>8</v>
      </c>
      <c r="C16" s="21" t="s">
        <v>100</v>
      </c>
      <c r="D16" s="14"/>
      <c r="E16" s="22">
        <v>4729297252</v>
      </c>
      <c r="F16" s="22"/>
      <c r="G16" s="22">
        <v>6774639289</v>
      </c>
      <c r="H16" s="13"/>
      <c r="I16" s="243"/>
      <c r="K16" s="11"/>
      <c r="L16" s="11"/>
      <c r="M16" s="11"/>
      <c r="N16" s="11"/>
    </row>
    <row r="17" spans="1:14" ht="12.75" customHeight="1">
      <c r="A17" s="13"/>
      <c r="B17" s="14"/>
      <c r="C17" s="21"/>
      <c r="D17" s="14"/>
      <c r="E17" s="22"/>
      <c r="F17" s="22"/>
      <c r="G17" s="22"/>
      <c r="H17" s="13"/>
      <c r="I17" s="243"/>
      <c r="K17" s="11"/>
      <c r="L17" s="11"/>
      <c r="M17" s="11"/>
      <c r="N17" s="11"/>
    </row>
    <row r="18" spans="1:14" ht="12.75" customHeight="1">
      <c r="A18" s="13"/>
      <c r="B18" s="14">
        <v>9</v>
      </c>
      <c r="C18" s="10" t="s">
        <v>103</v>
      </c>
      <c r="D18" s="14"/>
      <c r="E18" s="26">
        <v>0</v>
      </c>
      <c r="F18" s="26"/>
      <c r="G18" s="26">
        <v>0</v>
      </c>
      <c r="H18" s="13"/>
      <c r="I18" s="243"/>
      <c r="K18" s="11"/>
      <c r="L18" s="11"/>
      <c r="M18" s="11"/>
      <c r="N18" s="11"/>
    </row>
    <row r="19" spans="1:14" ht="12.75" customHeight="1">
      <c r="A19" s="13"/>
      <c r="B19" s="14">
        <v>10</v>
      </c>
      <c r="C19" s="10" t="s">
        <v>101</v>
      </c>
      <c r="D19" s="14"/>
      <c r="E19" s="26">
        <v>0</v>
      </c>
      <c r="F19" s="26"/>
      <c r="G19" s="26">
        <v>0</v>
      </c>
      <c r="H19" s="13"/>
      <c r="I19" s="243"/>
      <c r="K19" s="11"/>
      <c r="L19" s="11"/>
      <c r="M19" s="11"/>
      <c r="N19" s="11"/>
    </row>
    <row r="20" spans="1:14" ht="12.75" customHeight="1">
      <c r="A20" s="13"/>
      <c r="B20" s="14"/>
      <c r="C20" s="10"/>
      <c r="D20" s="14"/>
      <c r="E20" s="26"/>
      <c r="F20" s="26"/>
      <c r="G20" s="26"/>
      <c r="H20" s="13"/>
      <c r="I20" s="243"/>
      <c r="K20" s="11"/>
      <c r="L20" s="11"/>
      <c r="M20" s="11"/>
      <c r="N20" s="11"/>
    </row>
    <row r="21" spans="1:14" ht="12.75" customHeight="1">
      <c r="A21" s="13"/>
      <c r="B21" s="14">
        <v>11</v>
      </c>
      <c r="C21" s="21" t="s">
        <v>108</v>
      </c>
      <c r="D21" s="50"/>
      <c r="E21" s="22">
        <v>172300625</v>
      </c>
      <c r="F21" s="22"/>
      <c r="G21" s="22">
        <v>-60590780</v>
      </c>
      <c r="H21" s="13"/>
      <c r="I21" s="243"/>
      <c r="K21" s="11"/>
      <c r="L21" s="11"/>
      <c r="M21" s="11"/>
      <c r="N21" s="11"/>
    </row>
    <row r="22" spans="1:14" ht="12.75" customHeight="1">
      <c r="A22" s="13"/>
      <c r="B22" s="23">
        <v>11.1</v>
      </c>
      <c r="C22" s="48" t="s">
        <v>104</v>
      </c>
      <c r="D22" s="14"/>
      <c r="E22" s="26">
        <v>0</v>
      </c>
      <c r="F22" s="26"/>
      <c r="G22" s="26">
        <v>0</v>
      </c>
      <c r="H22" s="13"/>
      <c r="I22" s="243"/>
      <c r="K22" s="11"/>
      <c r="L22" s="11"/>
      <c r="M22" s="11"/>
      <c r="N22" s="11"/>
    </row>
    <row r="23" spans="1:14" ht="12.75" customHeight="1">
      <c r="A23" s="13"/>
      <c r="B23" s="23">
        <v>11.2</v>
      </c>
      <c r="C23" s="10" t="s">
        <v>151</v>
      </c>
      <c r="D23" s="14"/>
      <c r="E23" s="26">
        <v>27384534</v>
      </c>
      <c r="F23" s="26"/>
      <c r="G23" s="26">
        <v>84523627</v>
      </c>
      <c r="H23" s="13"/>
      <c r="I23" s="243"/>
      <c r="K23" s="11"/>
      <c r="L23" s="11"/>
      <c r="M23" s="11"/>
      <c r="N23" s="11"/>
    </row>
    <row r="24" spans="1:14" ht="12.75" customHeight="1">
      <c r="A24" s="13"/>
      <c r="B24" s="23">
        <v>11.3</v>
      </c>
      <c r="C24" s="10" t="s">
        <v>105</v>
      </c>
      <c r="D24" s="14"/>
      <c r="E24" s="26">
        <v>-17846418</v>
      </c>
      <c r="F24" s="26"/>
      <c r="G24" s="26">
        <v>-4386070</v>
      </c>
      <c r="H24" s="242"/>
      <c r="I24" s="243"/>
      <c r="K24" s="11"/>
      <c r="L24" s="11"/>
      <c r="M24" s="11"/>
      <c r="N24" s="11"/>
    </row>
    <row r="25" spans="1:14" ht="12.75" customHeight="1">
      <c r="A25" s="13"/>
      <c r="B25" s="23">
        <v>11.4</v>
      </c>
      <c r="C25" s="48" t="s">
        <v>106</v>
      </c>
      <c r="D25" s="14"/>
      <c r="E25" s="26">
        <v>162762509</v>
      </c>
      <c r="F25" s="26"/>
      <c r="G25" s="26">
        <v>-140728337</v>
      </c>
      <c r="H25" s="242"/>
      <c r="I25" s="243"/>
      <c r="K25" s="11"/>
      <c r="L25" s="11"/>
      <c r="M25" s="11"/>
      <c r="N25" s="11"/>
    </row>
    <row r="26" spans="1:14" ht="12.75" customHeight="1">
      <c r="A26" s="13"/>
      <c r="B26" s="14">
        <v>12</v>
      </c>
      <c r="C26" s="21" t="s">
        <v>107</v>
      </c>
      <c r="D26" s="14"/>
      <c r="E26" s="22">
        <v>172300625</v>
      </c>
      <c r="F26" s="22"/>
      <c r="G26" s="22">
        <v>-60590780</v>
      </c>
      <c r="H26" s="13"/>
      <c r="I26" s="243"/>
      <c r="K26" s="11"/>
      <c r="L26" s="11"/>
      <c r="M26" s="11"/>
      <c r="N26" s="11"/>
    </row>
    <row r="27" spans="1:14" ht="12.75" customHeight="1">
      <c r="A27" s="13"/>
      <c r="B27" s="14"/>
      <c r="C27" s="21"/>
      <c r="D27" s="14"/>
      <c r="E27" s="22"/>
      <c r="F27" s="22"/>
      <c r="G27" s="22"/>
      <c r="H27" s="13"/>
      <c r="I27" s="243"/>
      <c r="K27" s="11"/>
      <c r="L27" s="11"/>
      <c r="M27" s="11"/>
      <c r="N27" s="11"/>
    </row>
    <row r="28" spans="1:14" ht="12.75" customHeight="1">
      <c r="A28" s="13"/>
      <c r="B28" s="14">
        <v>13</v>
      </c>
      <c r="C28" s="25" t="s">
        <v>109</v>
      </c>
      <c r="D28" s="14"/>
      <c r="E28" s="22">
        <v>4901597877</v>
      </c>
      <c r="F28" s="22"/>
      <c r="G28" s="22">
        <v>6714048509</v>
      </c>
      <c r="H28" s="13"/>
      <c r="I28" s="243"/>
      <c r="K28" s="11"/>
      <c r="L28" s="11"/>
      <c r="M28" s="11"/>
      <c r="N28" s="11"/>
    </row>
    <row r="29" spans="1:14" ht="12.75" customHeight="1">
      <c r="A29" s="13"/>
      <c r="B29" s="14"/>
      <c r="C29" s="25"/>
      <c r="D29" s="14"/>
      <c r="E29" s="22"/>
      <c r="F29" s="22"/>
      <c r="G29" s="22"/>
      <c r="H29" s="13"/>
      <c r="I29" s="243"/>
      <c r="K29" s="11"/>
      <c r="L29" s="11"/>
      <c r="M29" s="11"/>
      <c r="N29" s="11"/>
    </row>
    <row r="30" spans="1:14" s="52" customFormat="1" ht="12.75" customHeight="1">
      <c r="A30" s="51"/>
      <c r="B30" s="14">
        <v>14</v>
      </c>
      <c r="C30" s="21" t="s">
        <v>110</v>
      </c>
      <c r="D30" s="50"/>
      <c r="E30" s="22">
        <v>-702259436</v>
      </c>
      <c r="F30" s="22"/>
      <c r="G30" s="22">
        <v>-836753492</v>
      </c>
      <c r="H30" s="51"/>
      <c r="I30" s="244"/>
      <c r="K30" s="11"/>
      <c r="L30" s="11"/>
      <c r="M30" s="11"/>
      <c r="N30" s="11"/>
    </row>
    <row r="31" spans="1:14" s="52" customFormat="1" ht="12.75" customHeight="1">
      <c r="A31" s="51"/>
      <c r="B31" s="23">
        <v>14.1</v>
      </c>
      <c r="C31" s="10" t="s">
        <v>113</v>
      </c>
      <c r="D31" s="14"/>
      <c r="E31" s="26">
        <v>-788101975</v>
      </c>
      <c r="F31" s="26"/>
      <c r="G31" s="26">
        <v>-1009900721</v>
      </c>
      <c r="H31" s="51"/>
      <c r="I31" s="244"/>
      <c r="K31" s="11"/>
      <c r="L31" s="11"/>
      <c r="M31" s="11"/>
      <c r="N31" s="11"/>
    </row>
    <row r="32" spans="1:14" s="52" customFormat="1" ht="12.75" customHeight="1">
      <c r="A32" s="51"/>
      <c r="B32" s="23">
        <v>14.2</v>
      </c>
      <c r="C32" s="10" t="s">
        <v>114</v>
      </c>
      <c r="D32" s="14"/>
      <c r="E32" s="26">
        <v>85842539</v>
      </c>
      <c r="F32" s="26"/>
      <c r="G32" s="26">
        <v>173147229</v>
      </c>
      <c r="H32" s="51"/>
      <c r="I32" s="244"/>
      <c r="K32" s="11"/>
      <c r="L32" s="11"/>
      <c r="M32" s="11"/>
      <c r="N32" s="11"/>
    </row>
    <row r="33" spans="1:14" ht="12.75" customHeight="1">
      <c r="A33" s="13"/>
      <c r="B33" s="14"/>
      <c r="C33" s="10"/>
      <c r="D33" s="14"/>
      <c r="E33" s="26"/>
      <c r="F33" s="26"/>
      <c r="G33" s="26"/>
      <c r="H33" s="13"/>
      <c r="I33" s="243"/>
      <c r="K33" s="11"/>
      <c r="L33" s="11"/>
      <c r="M33" s="11"/>
      <c r="N33" s="11"/>
    </row>
    <row r="34" spans="1:14" ht="12.75" customHeight="1">
      <c r="A34" s="13"/>
      <c r="B34" s="14">
        <v>15</v>
      </c>
      <c r="C34" s="21" t="s">
        <v>111</v>
      </c>
      <c r="D34" s="14"/>
      <c r="E34" s="22">
        <v>4199338441</v>
      </c>
      <c r="F34" s="22"/>
      <c r="G34" s="22">
        <v>5877295017</v>
      </c>
      <c r="H34" s="13"/>
      <c r="I34" s="243"/>
      <c r="K34" s="11"/>
      <c r="L34" s="11"/>
      <c r="M34" s="11"/>
      <c r="N34" s="11"/>
    </row>
    <row r="35" spans="1:14" ht="12.75" customHeight="1">
      <c r="A35" s="13"/>
      <c r="B35" s="14">
        <v>16</v>
      </c>
      <c r="C35" s="10" t="s">
        <v>112</v>
      </c>
      <c r="D35" s="14"/>
      <c r="E35" s="26"/>
      <c r="F35" s="26"/>
      <c r="G35" s="26"/>
      <c r="H35" s="13"/>
      <c r="I35" s="243"/>
      <c r="K35" s="11"/>
      <c r="L35" s="11"/>
      <c r="M35" s="11"/>
      <c r="N35" s="11"/>
    </row>
    <row r="36" spans="1:14" ht="18.75" customHeight="1">
      <c r="A36" s="13"/>
      <c r="B36" s="14"/>
      <c r="C36" s="21"/>
      <c r="D36" s="14"/>
      <c r="E36" s="204">
        <v>4199338441</v>
      </c>
      <c r="F36" s="22"/>
      <c r="G36" s="204">
        <v>5877295017</v>
      </c>
      <c r="H36" s="13"/>
      <c r="I36" s="243"/>
      <c r="K36" s="11"/>
      <c r="L36" s="11"/>
      <c r="M36" s="11"/>
      <c r="N36" s="11"/>
    </row>
    <row r="37" spans="1:9" ht="12.75" customHeight="1">
      <c r="A37" s="220"/>
      <c r="B37" s="211"/>
      <c r="C37" s="210"/>
      <c r="D37" s="211"/>
      <c r="E37" s="217"/>
      <c r="F37" s="217"/>
      <c r="G37" s="217"/>
      <c r="H37" s="13"/>
      <c r="I37" s="243"/>
    </row>
    <row r="38" spans="1:9" ht="12.75" customHeight="1" thickBot="1">
      <c r="A38" s="221"/>
      <c r="B38" s="219"/>
      <c r="C38" s="222"/>
      <c r="D38" s="219"/>
      <c r="E38" s="223"/>
      <c r="F38" s="223"/>
      <c r="G38" s="223"/>
      <c r="H38" s="13"/>
      <c r="I38" s="10"/>
    </row>
    <row r="39" spans="3:7" ht="12.75" customHeight="1">
      <c r="C39" s="52"/>
      <c r="D39" s="42"/>
      <c r="E39" s="54"/>
      <c r="F39" s="54"/>
      <c r="G39" s="54"/>
    </row>
    <row r="40" spans="4:7" ht="12.75" customHeight="1">
      <c r="D40" s="42"/>
      <c r="E40" s="44"/>
      <c r="F40" s="44"/>
      <c r="G40" s="44"/>
    </row>
    <row r="41" spans="4:7" ht="12.75" customHeight="1">
      <c r="D41" s="42"/>
      <c r="E41" s="55"/>
      <c r="F41" s="55"/>
      <c r="G41" s="55"/>
    </row>
    <row r="42" spans="3:7" ht="12.75" customHeight="1">
      <c r="C42" s="52"/>
      <c r="D42" s="42"/>
      <c r="E42" s="54"/>
      <c r="F42" s="54"/>
      <c r="G42" s="54"/>
    </row>
    <row r="43" spans="4:7" ht="12.75" customHeight="1">
      <c r="D43" s="42"/>
      <c r="E43" s="44"/>
      <c r="F43" s="44"/>
      <c r="G43" s="44"/>
    </row>
    <row r="44" spans="3:7" ht="12.75" customHeight="1">
      <c r="C44" s="56"/>
      <c r="D44" s="42"/>
      <c r="E44" s="44"/>
      <c r="F44" s="44"/>
      <c r="G44" s="44"/>
    </row>
    <row r="45" spans="5:7" ht="12.75" customHeight="1">
      <c r="E45" s="44"/>
      <c r="F45" s="44"/>
      <c r="G45" s="44"/>
    </row>
    <row r="46" spans="5:7" ht="12.75" customHeight="1">
      <c r="E46" s="44"/>
      <c r="F46" s="44"/>
      <c r="G46" s="44"/>
    </row>
    <row r="47" spans="5:7" ht="12.75" customHeight="1">
      <c r="E47" s="44"/>
      <c r="F47" s="44"/>
      <c r="G47" s="44"/>
    </row>
    <row r="48" spans="5:7" ht="12.75" customHeight="1">
      <c r="E48" s="44"/>
      <c r="F48" s="44"/>
      <c r="G48" s="44"/>
    </row>
    <row r="49" spans="5:7" ht="12.75" customHeight="1">
      <c r="E49" s="44"/>
      <c r="F49" s="44"/>
      <c r="G49" s="44"/>
    </row>
    <row r="50" spans="5:7" ht="12.75" customHeight="1">
      <c r="E50" s="44"/>
      <c r="F50" s="44"/>
      <c r="G50" s="44"/>
    </row>
    <row r="51" spans="5:7" ht="12.75" customHeight="1">
      <c r="E51" s="44"/>
      <c r="F51" s="44"/>
      <c r="G51" s="44"/>
    </row>
    <row r="52" spans="5:7" ht="12.75" customHeight="1">
      <c r="E52" s="44"/>
      <c r="F52" s="44"/>
      <c r="G52" s="44"/>
    </row>
    <row r="53" spans="5:7" ht="12.75" customHeight="1">
      <c r="E53" s="44"/>
      <c r="F53" s="44"/>
      <c r="G53" s="44"/>
    </row>
    <row r="54" spans="5:7" ht="12.75" customHeight="1">
      <c r="E54" s="44"/>
      <c r="F54" s="44"/>
      <c r="G54" s="44"/>
    </row>
    <row r="55" spans="5:7" ht="12.75" customHeight="1">
      <c r="E55" s="44"/>
      <c r="F55" s="44"/>
      <c r="G55" s="44"/>
    </row>
    <row r="56" spans="5:7" ht="12.75" customHeight="1">
      <c r="E56" s="44"/>
      <c r="F56" s="44"/>
      <c r="G56" s="44"/>
    </row>
    <row r="57" spans="5:7" ht="12.75" customHeight="1">
      <c r="E57" s="44"/>
      <c r="F57" s="44"/>
      <c r="G57" s="44"/>
    </row>
    <row r="58" spans="5:7" ht="12.75" customHeight="1">
      <c r="E58" s="44"/>
      <c r="F58" s="44"/>
      <c r="G58" s="44"/>
    </row>
    <row r="59" spans="5:7" ht="12.75" customHeight="1">
      <c r="E59" s="44"/>
      <c r="F59" s="44"/>
      <c r="G59" s="44"/>
    </row>
    <row r="60" spans="5:7" ht="12.75" customHeight="1">
      <c r="E60" s="44"/>
      <c r="F60" s="44"/>
      <c r="G60" s="44"/>
    </row>
    <row r="61" spans="5:7" ht="12.75" customHeight="1">
      <c r="E61" s="44"/>
      <c r="F61" s="44"/>
      <c r="G61" s="44"/>
    </row>
    <row r="62" spans="5:7" ht="12.75" customHeight="1">
      <c r="E62" s="44"/>
      <c r="F62" s="44"/>
      <c r="G62" s="44"/>
    </row>
    <row r="63" spans="5:7" ht="12.75" customHeight="1">
      <c r="E63" s="44"/>
      <c r="F63" s="44"/>
      <c r="G63" s="44"/>
    </row>
    <row r="64" spans="5:7" ht="12.75" customHeight="1">
      <c r="E64" s="44"/>
      <c r="F64" s="44"/>
      <c r="G64" s="44"/>
    </row>
    <row r="65" spans="5:7" ht="12.75" customHeight="1">
      <c r="E65" s="44"/>
      <c r="F65" s="44"/>
      <c r="G65" s="44"/>
    </row>
    <row r="66" spans="5:7" ht="12.75" customHeight="1">
      <c r="E66" s="44"/>
      <c r="F66" s="44"/>
      <c r="G66" s="44"/>
    </row>
    <row r="67" spans="5:7" ht="12.75" customHeight="1">
      <c r="E67" s="44"/>
      <c r="F67" s="44"/>
      <c r="G67" s="44"/>
    </row>
    <row r="68" spans="5:7" ht="12.75" customHeight="1">
      <c r="E68" s="44"/>
      <c r="F68" s="44"/>
      <c r="G68" s="44"/>
    </row>
    <row r="69" spans="5:7" ht="12.75" customHeight="1">
      <c r="E69" s="44"/>
      <c r="F69" s="44"/>
      <c r="G69" s="44"/>
    </row>
    <row r="70" spans="5:7" ht="12.75" customHeight="1">
      <c r="E70" s="44"/>
      <c r="F70" s="44"/>
      <c r="G70" s="44"/>
    </row>
    <row r="71" spans="5:7" ht="12.75" customHeight="1">
      <c r="E71" s="44"/>
      <c r="F71" s="44"/>
      <c r="G71" s="44"/>
    </row>
    <row r="72" spans="5:7" ht="12.75" customHeight="1">
      <c r="E72" s="44"/>
      <c r="F72" s="44"/>
      <c r="G72" s="44"/>
    </row>
    <row r="73" spans="5:7" ht="12.75" customHeight="1">
      <c r="E73" s="44"/>
      <c r="F73" s="44"/>
      <c r="G73" s="44"/>
    </row>
    <row r="74" spans="5:7" ht="12.75" customHeight="1">
      <c r="E74" s="44"/>
      <c r="F74" s="44"/>
      <c r="G74" s="44"/>
    </row>
    <row r="75" spans="5:7" ht="12.75" customHeight="1">
      <c r="E75" s="44"/>
      <c r="F75" s="44"/>
      <c r="G75" s="44"/>
    </row>
    <row r="76" spans="5:7" ht="12.75" customHeight="1">
      <c r="E76" s="44"/>
      <c r="F76" s="44"/>
      <c r="G76" s="44"/>
    </row>
    <row r="77" spans="5:7" ht="12.75" customHeight="1">
      <c r="E77" s="44"/>
      <c r="F77" s="44"/>
      <c r="G77" s="44"/>
    </row>
    <row r="78" spans="5:7" ht="12.75" customHeight="1">
      <c r="E78" s="44"/>
      <c r="F78" s="44"/>
      <c r="G78" s="44"/>
    </row>
  </sheetData>
  <sheetProtection/>
  <mergeCells count="4">
    <mergeCell ref="E3:E4"/>
    <mergeCell ref="G3:G4"/>
    <mergeCell ref="D3:D4"/>
    <mergeCell ref="C3:C4"/>
  </mergeCells>
  <printOptions horizontalCentered="1"/>
  <pageMargins left="0.2" right="0.25" top="0.79" bottom="0.76" header="0.17" footer="0.3"/>
  <pageSetup horizontalDpi="600" verticalDpi="600" orientation="landscape" paperSize="9" scale="95" r:id="rId1"/>
  <headerFooter alignWithMargins="0">
    <oddFooter>&amp;LFaqe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zoomScale="85" zoomScaleNormal="85" zoomScalePageLayoutView="0" workbookViewId="0" topLeftCell="B1">
      <selection activeCell="D63" sqref="D63"/>
    </sheetView>
  </sheetViews>
  <sheetFormatPr defaultColWidth="9.140625" defaultRowHeight="12.75" customHeight="1"/>
  <cols>
    <col min="1" max="1" width="1.28515625" style="61" hidden="1" customWidth="1"/>
    <col min="2" max="2" width="55.7109375" style="80" customWidth="1"/>
    <col min="3" max="3" width="4.00390625" style="80" customWidth="1"/>
    <col min="4" max="4" width="24.140625" style="61" customWidth="1"/>
    <col min="5" max="5" width="5.7109375" style="61" customWidth="1"/>
    <col min="6" max="6" width="24.140625" style="61" customWidth="1"/>
    <col min="7" max="7" width="5.28125" style="61" customWidth="1"/>
    <col min="8" max="8" width="10.7109375" style="61" customWidth="1"/>
    <col min="9" max="9" width="18.7109375" style="61" customWidth="1"/>
    <col min="10" max="10" width="15.7109375" style="61" customWidth="1"/>
    <col min="11" max="11" width="16.00390625" style="61" customWidth="1"/>
    <col min="12" max="12" width="15.7109375" style="61" customWidth="1"/>
    <col min="13" max="16384" width="9.140625" style="61" customWidth="1"/>
  </cols>
  <sheetData>
    <row r="1" spans="1:7" ht="12.75" customHeight="1">
      <c r="A1" s="57"/>
      <c r="B1" s="160"/>
      <c r="C1" s="58"/>
      <c r="D1" s="59"/>
      <c r="E1" s="59"/>
      <c r="F1" s="307"/>
      <c r="G1" s="62"/>
    </row>
    <row r="2" spans="1:7" ht="15" customHeight="1">
      <c r="A2" s="62"/>
      <c r="B2" s="161"/>
      <c r="C2" s="63"/>
      <c r="D2" s="64"/>
      <c r="E2" s="64"/>
      <c r="F2" s="315"/>
      <c r="G2" s="62"/>
    </row>
    <row r="3" spans="1:7" ht="17.25" customHeight="1">
      <c r="A3" s="62"/>
      <c r="B3" s="336" t="s">
        <v>318</v>
      </c>
      <c r="C3" s="65"/>
      <c r="D3" s="331" t="str">
        <f>+Aktive!F3</f>
        <v>31 Dhjetor 2011
(ne LEK)</v>
      </c>
      <c r="E3" s="2"/>
      <c r="F3" s="327" t="str">
        <f>+Aktive!H3</f>
        <v>31 Dhjetor 2010
(ne LEK)</v>
      </c>
      <c r="G3" s="62"/>
    </row>
    <row r="4" spans="1:7" s="67" customFormat="1" ht="15.75" customHeight="1">
      <c r="A4" s="66"/>
      <c r="B4" s="337"/>
      <c r="C4" s="65"/>
      <c r="D4" s="331"/>
      <c r="E4" s="2"/>
      <c r="F4" s="327"/>
      <c r="G4" s="66"/>
    </row>
    <row r="5" spans="1:7" ht="12.75" customHeight="1">
      <c r="A5" s="62"/>
      <c r="B5" s="175"/>
      <c r="C5" s="65"/>
      <c r="D5" s="68"/>
      <c r="E5" s="68"/>
      <c r="F5" s="308"/>
      <c r="G5" s="62"/>
    </row>
    <row r="6" spans="1:7" ht="12.75" customHeight="1">
      <c r="A6" s="62"/>
      <c r="B6" s="162" t="s">
        <v>116</v>
      </c>
      <c r="C6" s="63"/>
      <c r="D6" s="69"/>
      <c r="E6" s="69"/>
      <c r="F6" s="309"/>
      <c r="G6" s="62"/>
    </row>
    <row r="7" spans="1:12" ht="12.75" customHeight="1">
      <c r="A7" s="62"/>
      <c r="B7" s="163" t="s">
        <v>117</v>
      </c>
      <c r="C7" s="65"/>
      <c r="D7" s="159">
        <v>4901597877</v>
      </c>
      <c r="E7" s="159"/>
      <c r="F7" s="310">
        <v>6714048509</v>
      </c>
      <c r="G7" s="245"/>
      <c r="H7" s="60"/>
      <c r="I7" s="60"/>
      <c r="J7" s="60"/>
      <c r="K7" s="60"/>
      <c r="L7" s="60"/>
    </row>
    <row r="8" spans="1:12" ht="12.75" customHeight="1">
      <c r="A8" s="62"/>
      <c r="B8" s="164" t="s">
        <v>118</v>
      </c>
      <c r="C8" s="65"/>
      <c r="D8" s="70"/>
      <c r="E8" s="70"/>
      <c r="F8" s="311"/>
      <c r="G8" s="245"/>
      <c r="H8" s="60"/>
      <c r="I8" s="60"/>
      <c r="J8" s="60"/>
      <c r="K8" s="60"/>
      <c r="L8" s="60"/>
    </row>
    <row r="9" spans="1:12" ht="12.75" customHeight="1">
      <c r="A9" s="62"/>
      <c r="B9" s="165" t="s">
        <v>119</v>
      </c>
      <c r="C9" s="71"/>
      <c r="D9" s="159">
        <v>3657633026</v>
      </c>
      <c r="E9" s="159"/>
      <c r="F9" s="310">
        <v>3997102430</v>
      </c>
      <c r="G9" s="245"/>
      <c r="H9" s="60"/>
      <c r="I9" s="60"/>
      <c r="J9" s="60"/>
      <c r="K9" s="60"/>
      <c r="L9" s="60"/>
    </row>
    <row r="10" spans="1:12" ht="12.75" customHeight="1">
      <c r="A10" s="62"/>
      <c r="B10" s="165" t="s">
        <v>132</v>
      </c>
      <c r="C10" s="72"/>
      <c r="D10" s="159">
        <v>184909765.4877973</v>
      </c>
      <c r="E10" s="159"/>
      <c r="F10" s="310">
        <v>184912172</v>
      </c>
      <c r="G10" s="245"/>
      <c r="H10" s="60"/>
      <c r="I10" s="60"/>
      <c r="J10" s="60"/>
      <c r="K10" s="60"/>
      <c r="L10" s="60"/>
    </row>
    <row r="11" spans="1:12" ht="12.75" customHeight="1">
      <c r="A11" s="62"/>
      <c r="B11" s="165" t="s">
        <v>361</v>
      </c>
      <c r="C11" s="72"/>
      <c r="D11" s="159">
        <v>89356714</v>
      </c>
      <c r="E11" s="159"/>
      <c r="F11" s="310">
        <v>44119049</v>
      </c>
      <c r="G11" s="245"/>
      <c r="H11" s="60"/>
      <c r="I11" s="60"/>
      <c r="J11" s="60"/>
      <c r="K11" s="60"/>
      <c r="L11" s="60"/>
    </row>
    <row r="12" spans="1:12" ht="12.75">
      <c r="A12" s="62"/>
      <c r="B12" s="165" t="s">
        <v>362</v>
      </c>
      <c r="C12" s="72"/>
      <c r="D12" s="159">
        <v>-311561461</v>
      </c>
      <c r="E12" s="159"/>
      <c r="F12" s="310">
        <v>270373456</v>
      </c>
      <c r="G12" s="245"/>
      <c r="H12" s="60"/>
      <c r="I12" s="60"/>
      <c r="J12" s="60"/>
      <c r="K12" s="60"/>
      <c r="L12" s="60"/>
    </row>
    <row r="13" spans="1:12" ht="12.75" customHeight="1">
      <c r="A13" s="62"/>
      <c r="B13" s="165" t="s">
        <v>152</v>
      </c>
      <c r="C13" s="65"/>
      <c r="D13" s="159">
        <v>-27384534</v>
      </c>
      <c r="E13" s="159"/>
      <c r="F13" s="310">
        <v>-84523627</v>
      </c>
      <c r="G13" s="245"/>
      <c r="H13" s="60"/>
      <c r="I13" s="60"/>
      <c r="J13" s="60"/>
      <c r="K13" s="60"/>
      <c r="L13" s="60"/>
    </row>
    <row r="14" spans="1:12" ht="12.75" customHeight="1">
      <c r="A14" s="62"/>
      <c r="B14" s="166" t="s">
        <v>120</v>
      </c>
      <c r="C14" s="73"/>
      <c r="D14" s="201">
        <v>8494551387.487797</v>
      </c>
      <c r="E14" s="159"/>
      <c r="F14" s="312">
        <v>11126031989</v>
      </c>
      <c r="G14" s="245"/>
      <c r="H14" s="60"/>
      <c r="I14" s="60"/>
      <c r="J14" s="60"/>
      <c r="K14" s="60"/>
      <c r="L14" s="60"/>
    </row>
    <row r="15" spans="1:12" ht="12.75" customHeight="1">
      <c r="A15" s="62"/>
      <c r="B15" s="163"/>
      <c r="C15" s="73"/>
      <c r="D15" s="159"/>
      <c r="E15" s="159"/>
      <c r="F15" s="310"/>
      <c r="G15" s="245"/>
      <c r="H15" s="60"/>
      <c r="I15" s="60"/>
      <c r="J15" s="60"/>
      <c r="K15" s="60"/>
      <c r="L15" s="60"/>
    </row>
    <row r="16" spans="1:12" ht="12.75" customHeight="1">
      <c r="A16" s="62"/>
      <c r="B16" s="167" t="s">
        <v>121</v>
      </c>
      <c r="C16" s="73"/>
      <c r="D16" s="159">
        <v>-20706028</v>
      </c>
      <c r="E16" s="159"/>
      <c r="F16" s="310">
        <v>-53191868</v>
      </c>
      <c r="G16" s="245"/>
      <c r="H16" s="60"/>
      <c r="I16" s="60"/>
      <c r="J16" s="60"/>
      <c r="K16" s="60"/>
      <c r="L16" s="60"/>
    </row>
    <row r="17" spans="1:12" ht="12.75" customHeight="1">
      <c r="A17" s="62"/>
      <c r="B17" s="167" t="s">
        <v>122</v>
      </c>
      <c r="C17" s="73"/>
      <c r="D17" s="159">
        <v>286959938</v>
      </c>
      <c r="E17" s="159"/>
      <c r="F17" s="310">
        <v>-415237620</v>
      </c>
      <c r="G17" s="245"/>
      <c r="H17" s="60"/>
      <c r="I17" s="60"/>
      <c r="J17" s="60"/>
      <c r="K17" s="60"/>
      <c r="L17" s="60"/>
    </row>
    <row r="18" spans="1:12" ht="12.75" customHeight="1">
      <c r="A18" s="62"/>
      <c r="B18" s="167" t="s">
        <v>123</v>
      </c>
      <c r="C18" s="73"/>
      <c r="D18" s="159">
        <v>1305152485.2767658</v>
      </c>
      <c r="E18" s="159"/>
      <c r="F18" s="310">
        <v>315449511.5357342</v>
      </c>
      <c r="G18" s="245"/>
      <c r="H18" s="60"/>
      <c r="I18" s="60"/>
      <c r="J18" s="60"/>
      <c r="K18" s="60"/>
      <c r="L18" s="60"/>
    </row>
    <row r="19" spans="1:12" ht="12.75" customHeight="1">
      <c r="A19" s="62"/>
      <c r="B19" s="166" t="s">
        <v>124</v>
      </c>
      <c r="C19" s="73"/>
      <c r="D19" s="201">
        <v>10065957782.764563</v>
      </c>
      <c r="E19" s="159"/>
      <c r="F19" s="312">
        <v>10973052012.535734</v>
      </c>
      <c r="G19" s="245"/>
      <c r="H19" s="60"/>
      <c r="I19" s="60"/>
      <c r="J19" s="60"/>
      <c r="K19" s="60"/>
      <c r="L19" s="60"/>
    </row>
    <row r="20" spans="1:12" ht="12.75" customHeight="1">
      <c r="A20" s="62"/>
      <c r="B20" s="163"/>
      <c r="C20" s="73"/>
      <c r="D20" s="159"/>
      <c r="E20" s="159"/>
      <c r="F20" s="310"/>
      <c r="G20" s="245"/>
      <c r="H20" s="60"/>
      <c r="I20" s="60"/>
      <c r="J20" s="60"/>
      <c r="K20" s="60"/>
      <c r="L20" s="60"/>
    </row>
    <row r="21" spans="1:12" ht="12.75" customHeight="1">
      <c r="A21" s="62"/>
      <c r="B21" s="165" t="s">
        <v>129</v>
      </c>
      <c r="C21" s="65"/>
      <c r="D21" s="159">
        <v>-984707357</v>
      </c>
      <c r="E21" s="159"/>
      <c r="F21" s="310">
        <v>-1148187381</v>
      </c>
      <c r="G21" s="245"/>
      <c r="H21" s="60"/>
      <c r="I21" s="60"/>
      <c r="J21" s="60"/>
      <c r="K21" s="60"/>
      <c r="L21" s="60"/>
    </row>
    <row r="22" spans="1:12" ht="12.75" customHeight="1">
      <c r="A22" s="62"/>
      <c r="B22" s="165" t="s">
        <v>125</v>
      </c>
      <c r="C22" s="65"/>
      <c r="D22" s="159">
        <v>-4670535</v>
      </c>
      <c r="E22" s="159"/>
      <c r="F22" s="310">
        <v>-4687388</v>
      </c>
      <c r="G22" s="245"/>
      <c r="H22" s="60"/>
      <c r="I22" s="60"/>
      <c r="J22" s="60"/>
      <c r="K22" s="60"/>
      <c r="L22" s="60"/>
    </row>
    <row r="23" spans="1:12" ht="12.75" customHeight="1">
      <c r="A23" s="62"/>
      <c r="B23" s="165" t="s">
        <v>128</v>
      </c>
      <c r="C23" s="65"/>
      <c r="D23" s="159">
        <v>32055069</v>
      </c>
      <c r="E23" s="159"/>
      <c r="F23" s="310">
        <v>89211015</v>
      </c>
      <c r="G23" s="245"/>
      <c r="H23" s="60"/>
      <c r="I23" s="60"/>
      <c r="J23" s="60"/>
      <c r="K23" s="60"/>
      <c r="L23" s="60"/>
    </row>
    <row r="24" spans="1:12" ht="15.75" customHeight="1">
      <c r="A24" s="62"/>
      <c r="B24" s="166" t="s">
        <v>126</v>
      </c>
      <c r="C24" s="65"/>
      <c r="D24" s="205">
        <v>9108634959.764563</v>
      </c>
      <c r="E24" s="159"/>
      <c r="F24" s="313">
        <v>9909388258.535734</v>
      </c>
      <c r="G24" s="245"/>
      <c r="H24" s="60"/>
      <c r="I24" s="60"/>
      <c r="J24" s="60"/>
      <c r="K24" s="60"/>
      <c r="L24" s="60"/>
    </row>
    <row r="25" spans="1:12" ht="12.75" customHeight="1">
      <c r="A25" s="62"/>
      <c r="B25" s="163"/>
      <c r="C25" s="65"/>
      <c r="D25" s="159"/>
      <c r="E25" s="159"/>
      <c r="F25" s="310"/>
      <c r="G25" s="245"/>
      <c r="H25" s="60"/>
      <c r="I25" s="60"/>
      <c r="J25" s="60"/>
      <c r="K25" s="60"/>
      <c r="L25" s="60"/>
    </row>
    <row r="26" spans="1:12" ht="12.75" customHeight="1">
      <c r="A26" s="62"/>
      <c r="B26" s="166" t="s">
        <v>127</v>
      </c>
      <c r="C26" s="65"/>
      <c r="D26" s="159"/>
      <c r="E26" s="159"/>
      <c r="F26" s="310"/>
      <c r="G26" s="245"/>
      <c r="H26" s="60"/>
      <c r="I26" s="60"/>
      <c r="J26" s="60"/>
      <c r="K26" s="60"/>
      <c r="L26" s="60"/>
    </row>
    <row r="27" spans="1:12" ht="12.75" customHeight="1">
      <c r="A27" s="62"/>
      <c r="B27" s="165" t="s">
        <v>131</v>
      </c>
      <c r="C27" s="65"/>
      <c r="D27" s="159">
        <v>-4052913366.4877973</v>
      </c>
      <c r="E27" s="159"/>
      <c r="F27" s="310">
        <v>-8101270968</v>
      </c>
      <c r="G27" s="245"/>
      <c r="H27" s="60"/>
      <c r="I27" s="60"/>
      <c r="J27" s="60"/>
      <c r="K27" s="60"/>
      <c r="L27" s="60"/>
    </row>
    <row r="28" spans="1:12" ht="12.75" customHeight="1">
      <c r="A28" s="62"/>
      <c r="B28" s="165" t="s">
        <v>133</v>
      </c>
      <c r="C28" s="65"/>
      <c r="D28" s="159">
        <v>0</v>
      </c>
      <c r="E28" s="159"/>
      <c r="F28" s="310">
        <v>0</v>
      </c>
      <c r="G28" s="245"/>
      <c r="H28" s="60"/>
      <c r="I28" s="60"/>
      <c r="J28" s="60"/>
      <c r="K28" s="60"/>
      <c r="L28" s="60"/>
    </row>
    <row r="29" spans="1:12" ht="12.75" customHeight="1">
      <c r="A29" s="62"/>
      <c r="B29" s="165" t="s">
        <v>134</v>
      </c>
      <c r="C29" s="65"/>
      <c r="D29" s="159"/>
      <c r="E29" s="159"/>
      <c r="F29" s="310"/>
      <c r="G29" s="245"/>
      <c r="H29" s="60"/>
      <c r="I29" s="60"/>
      <c r="J29" s="60"/>
      <c r="K29" s="60"/>
      <c r="L29" s="60"/>
    </row>
    <row r="30" spans="1:12" ht="12.75" customHeight="1">
      <c r="A30" s="62"/>
      <c r="B30" s="165" t="s">
        <v>128</v>
      </c>
      <c r="C30" s="65"/>
      <c r="D30" s="159"/>
      <c r="E30" s="159"/>
      <c r="F30" s="310"/>
      <c r="G30" s="245"/>
      <c r="H30" s="60"/>
      <c r="I30" s="60"/>
      <c r="J30" s="60"/>
      <c r="K30" s="60"/>
      <c r="L30" s="60"/>
    </row>
    <row r="31" spans="1:12" ht="12.75" customHeight="1">
      <c r="A31" s="62"/>
      <c r="B31" s="166" t="s">
        <v>138</v>
      </c>
      <c r="C31" s="65"/>
      <c r="D31" s="201">
        <v>-4052913366.4877973</v>
      </c>
      <c r="E31" s="159"/>
      <c r="F31" s="312">
        <v>-8101270968</v>
      </c>
      <c r="G31" s="245"/>
      <c r="H31" s="60"/>
      <c r="I31" s="60"/>
      <c r="J31" s="60"/>
      <c r="K31" s="60"/>
      <c r="L31" s="60"/>
    </row>
    <row r="32" spans="1:12" ht="12.75" customHeight="1">
      <c r="A32" s="62"/>
      <c r="B32" s="166"/>
      <c r="C32" s="65"/>
      <c r="D32" s="159"/>
      <c r="E32" s="159"/>
      <c r="F32" s="310"/>
      <c r="G32" s="245"/>
      <c r="H32" s="60"/>
      <c r="I32" s="60"/>
      <c r="J32" s="60"/>
      <c r="K32" s="60"/>
      <c r="L32" s="60"/>
    </row>
    <row r="33" spans="1:12" ht="12.75" customHeight="1">
      <c r="A33" s="62"/>
      <c r="B33" s="166" t="s">
        <v>130</v>
      </c>
      <c r="C33" s="65"/>
      <c r="D33" s="159"/>
      <c r="E33" s="159"/>
      <c r="F33" s="310"/>
      <c r="G33" s="245"/>
      <c r="H33" s="60"/>
      <c r="I33" s="60"/>
      <c r="J33" s="60"/>
      <c r="K33" s="60"/>
      <c r="L33" s="60"/>
    </row>
    <row r="34" spans="1:12" ht="12.75" customHeight="1">
      <c r="A34" s="62"/>
      <c r="B34" s="165" t="s">
        <v>137</v>
      </c>
      <c r="C34" s="65"/>
      <c r="D34" s="159">
        <v>-1372094131</v>
      </c>
      <c r="E34" s="159"/>
      <c r="F34" s="310">
        <v>1372094131</v>
      </c>
      <c r="G34" s="245"/>
      <c r="H34" s="60"/>
      <c r="I34" s="60"/>
      <c r="J34" s="60"/>
      <c r="K34" s="60"/>
      <c r="L34" s="60"/>
    </row>
    <row r="35" spans="1:12" ht="12.75" customHeight="1">
      <c r="A35" s="62"/>
      <c r="B35" s="165" t="s">
        <v>135</v>
      </c>
      <c r="C35" s="65"/>
      <c r="D35" s="159">
        <v>-1449317888</v>
      </c>
      <c r="E35" s="159"/>
      <c r="F35" s="310">
        <v>-6636567708</v>
      </c>
      <c r="G35" s="245"/>
      <c r="H35" s="60"/>
      <c r="I35" s="60"/>
      <c r="J35" s="60"/>
      <c r="K35" s="60"/>
      <c r="L35" s="60"/>
    </row>
    <row r="36" spans="1:12" ht="12.75" customHeight="1">
      <c r="A36" s="62"/>
      <c r="B36" s="166" t="s">
        <v>136</v>
      </c>
      <c r="C36" s="65"/>
      <c r="D36" s="201">
        <v>-2821412019</v>
      </c>
      <c r="E36" s="159"/>
      <c r="F36" s="312">
        <v>-5264473577</v>
      </c>
      <c r="G36" s="245"/>
      <c r="H36" s="60"/>
      <c r="I36" s="60"/>
      <c r="J36" s="60"/>
      <c r="K36" s="60"/>
      <c r="L36" s="60"/>
    </row>
    <row r="37" spans="1:12" ht="12.75" customHeight="1">
      <c r="A37" s="62"/>
      <c r="B37" s="166"/>
      <c r="C37" s="65"/>
      <c r="D37" s="159"/>
      <c r="E37" s="159"/>
      <c r="F37" s="310"/>
      <c r="G37" s="245"/>
      <c r="H37" s="60"/>
      <c r="I37" s="60"/>
      <c r="J37" s="60"/>
      <c r="K37" s="60"/>
      <c r="L37" s="60"/>
    </row>
    <row r="38" spans="1:12" s="77" customFormat="1" ht="12.75" customHeight="1">
      <c r="A38" s="75"/>
      <c r="B38" s="165" t="s">
        <v>139</v>
      </c>
      <c r="C38" s="65"/>
      <c r="D38" s="159">
        <v>2234309574.276766</v>
      </c>
      <c r="E38" s="159"/>
      <c r="F38" s="310">
        <v>-3456356286.464266</v>
      </c>
      <c r="G38" s="245"/>
      <c r="H38" s="60"/>
      <c r="I38" s="60"/>
      <c r="J38" s="60"/>
      <c r="K38" s="60"/>
      <c r="L38" s="60"/>
    </row>
    <row r="39" spans="1:12" s="77" customFormat="1" ht="12.75" customHeight="1">
      <c r="A39" s="75"/>
      <c r="B39" s="165" t="s">
        <v>140</v>
      </c>
      <c r="C39" s="65"/>
      <c r="D39" s="159">
        <v>200697231</v>
      </c>
      <c r="E39" s="159"/>
      <c r="F39" s="310">
        <v>3657053519</v>
      </c>
      <c r="G39" s="75"/>
      <c r="H39" s="76"/>
      <c r="I39" s="76"/>
      <c r="J39" s="60"/>
      <c r="K39" s="60"/>
      <c r="L39" s="60"/>
    </row>
    <row r="40" spans="1:12" s="77" customFormat="1" ht="15.75" customHeight="1">
      <c r="A40" s="75"/>
      <c r="B40" s="166" t="s">
        <v>141</v>
      </c>
      <c r="C40" s="63"/>
      <c r="D40" s="205">
        <v>2435006806.276766</v>
      </c>
      <c r="E40" s="159"/>
      <c r="F40" s="313">
        <v>200697231</v>
      </c>
      <c r="G40" s="75"/>
      <c r="H40" s="76"/>
      <c r="I40" s="76"/>
      <c r="J40" s="60"/>
      <c r="K40" s="60"/>
      <c r="L40" s="60"/>
    </row>
    <row r="41" spans="1:7" ht="12.75" customHeight="1">
      <c r="A41" s="62"/>
      <c r="B41" s="168"/>
      <c r="C41" s="63"/>
      <c r="D41" s="159"/>
      <c r="E41" s="159"/>
      <c r="F41" s="310"/>
      <c r="G41" s="62"/>
    </row>
    <row r="42" spans="1:7" ht="12.75" customHeight="1" thickBot="1">
      <c r="A42" s="314"/>
      <c r="B42" s="169"/>
      <c r="C42" s="78"/>
      <c r="D42" s="316"/>
      <c r="E42" s="316"/>
      <c r="F42" s="317"/>
      <c r="G42" s="62"/>
    </row>
    <row r="43" ht="12.75" customHeight="1">
      <c r="B43" s="79"/>
    </row>
    <row r="44" spans="4:6" ht="12.75" customHeight="1">
      <c r="D44" s="74"/>
      <c r="E44" s="74"/>
      <c r="F44" s="74"/>
    </row>
    <row r="45" spans="4:6" ht="12.75" customHeight="1">
      <c r="D45" s="74"/>
      <c r="E45" s="74"/>
      <c r="F45" s="74"/>
    </row>
    <row r="46" spans="4:6" ht="12.75" customHeight="1">
      <c r="D46" s="74"/>
      <c r="E46" s="74"/>
      <c r="F46" s="74"/>
    </row>
    <row r="47" spans="4:6" ht="12.75" customHeight="1">
      <c r="D47" s="74"/>
      <c r="E47" s="74"/>
      <c r="F47" s="74"/>
    </row>
    <row r="48" spans="4:6" ht="12.75" customHeight="1">
      <c r="D48" s="74"/>
      <c r="E48" s="74"/>
      <c r="F48" s="74"/>
    </row>
    <row r="49" spans="4:6" ht="12.75" customHeight="1">
      <c r="D49" s="74"/>
      <c r="E49" s="74"/>
      <c r="F49" s="74"/>
    </row>
    <row r="50" spans="4:6" ht="12.75" customHeight="1">
      <c r="D50" s="74"/>
      <c r="E50" s="74"/>
      <c r="F50" s="74"/>
    </row>
    <row r="51" spans="4:6" ht="12.75" customHeight="1">
      <c r="D51" s="74"/>
      <c r="E51" s="74"/>
      <c r="F51" s="74"/>
    </row>
    <row r="52" spans="4:6" ht="12.75" customHeight="1">
      <c r="D52" s="74"/>
      <c r="E52" s="74"/>
      <c r="F52" s="74"/>
    </row>
    <row r="53" spans="4:6" ht="12.75" customHeight="1">
      <c r="D53" s="74"/>
      <c r="E53" s="74"/>
      <c r="F53" s="74"/>
    </row>
    <row r="54" spans="4:6" ht="12.75" customHeight="1">
      <c r="D54" s="74"/>
      <c r="E54" s="74"/>
      <c r="F54" s="74"/>
    </row>
    <row r="55" spans="4:6" ht="12.75" customHeight="1">
      <c r="D55" s="74"/>
      <c r="E55" s="74"/>
      <c r="F55" s="74"/>
    </row>
    <row r="56" spans="4:6" ht="12.75" customHeight="1">
      <c r="D56" s="74"/>
      <c r="E56" s="74"/>
      <c r="F56" s="74"/>
    </row>
    <row r="57" spans="4:6" ht="12.75" customHeight="1">
      <c r="D57" s="74"/>
      <c r="E57" s="74"/>
      <c r="F57" s="74"/>
    </row>
    <row r="58" spans="4:6" ht="12.75" customHeight="1">
      <c r="D58" s="74"/>
      <c r="E58" s="74"/>
      <c r="F58" s="74"/>
    </row>
    <row r="59" spans="4:6" ht="12.75" customHeight="1">
      <c r="D59" s="74"/>
      <c r="E59" s="74"/>
      <c r="F59" s="74"/>
    </row>
    <row r="60" spans="4:6" ht="12.75" customHeight="1">
      <c r="D60" s="74"/>
      <c r="E60" s="74"/>
      <c r="F60" s="74"/>
    </row>
    <row r="61" spans="4:6" ht="12.75" customHeight="1">
      <c r="D61" s="74"/>
      <c r="E61" s="74"/>
      <c r="F61" s="74"/>
    </row>
    <row r="62" spans="4:6" ht="12.75" customHeight="1">
      <c r="D62" s="74"/>
      <c r="E62" s="74"/>
      <c r="F62" s="74"/>
    </row>
    <row r="63" spans="4:6" ht="12.75" customHeight="1">
      <c r="D63" s="74"/>
      <c r="E63" s="74"/>
      <c r="F63" s="74"/>
    </row>
    <row r="64" spans="4:6" ht="12.75" customHeight="1">
      <c r="D64" s="74"/>
      <c r="E64" s="74"/>
      <c r="F64" s="74"/>
    </row>
    <row r="65" spans="4:6" ht="12.75" customHeight="1">
      <c r="D65" s="74"/>
      <c r="E65" s="74"/>
      <c r="F65" s="74"/>
    </row>
  </sheetData>
  <sheetProtection/>
  <mergeCells count="3">
    <mergeCell ref="D3:D4"/>
    <mergeCell ref="F3:F4"/>
    <mergeCell ref="B3:B4"/>
  </mergeCells>
  <printOptions horizontalCentered="1"/>
  <pageMargins left="0.69" right="0.49" top="0.5" bottom="0.52" header="0.17" footer="0.26"/>
  <pageSetup fitToHeight="1" fitToWidth="1" horizontalDpi="600" verticalDpi="600" orientation="landscape" paperSize="9" scale="97" r:id="rId1"/>
  <headerFooter alignWithMargins="0">
    <oddFooter>&amp;LFaqe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S121"/>
  <sheetViews>
    <sheetView showGridLines="0" zoomScale="85" zoomScaleNormal="85" zoomScaleSheetLayoutView="100" zoomScalePageLayoutView="0" workbookViewId="0" topLeftCell="A1">
      <selection activeCell="A27" sqref="A27:IV31"/>
    </sheetView>
  </sheetViews>
  <sheetFormatPr defaultColWidth="9.140625" defaultRowHeight="12.75"/>
  <cols>
    <col min="1" max="1" width="4.7109375" style="84" customWidth="1"/>
    <col min="2" max="2" width="43.140625" style="105" customWidth="1"/>
    <col min="3" max="3" width="2.7109375" style="84" customWidth="1"/>
    <col min="4" max="4" width="17.28125" style="84" customWidth="1"/>
    <col min="5" max="5" width="2.7109375" style="84" customWidth="1"/>
    <col min="6" max="6" width="17.28125" style="84" customWidth="1"/>
    <col min="7" max="7" width="2.7109375" style="84" customWidth="1"/>
    <col min="8" max="8" width="17.28125" style="84" customWidth="1"/>
    <col min="9" max="9" width="2.7109375" style="84" customWidth="1"/>
    <col min="10" max="10" width="17.28125" style="84" customWidth="1"/>
    <col min="11" max="11" width="4.7109375" style="84" customWidth="1"/>
    <col min="12" max="12" width="13.57421875" style="84" bestFit="1" customWidth="1"/>
    <col min="13" max="13" width="16.7109375" style="84" bestFit="1" customWidth="1"/>
    <col min="14" max="14" width="9.140625" style="84" customWidth="1"/>
    <col min="15" max="15" width="15.28125" style="84" bestFit="1" customWidth="1"/>
    <col min="16" max="16" width="9.140625" style="84" customWidth="1"/>
    <col min="17" max="17" width="18.57421875" style="84" bestFit="1" customWidth="1"/>
    <col min="18" max="18" width="9.140625" style="84" customWidth="1"/>
    <col min="19" max="19" width="18.57421875" style="84" bestFit="1" customWidth="1"/>
    <col min="20" max="16384" width="9.140625" style="84" customWidth="1"/>
  </cols>
  <sheetData>
    <row r="1" spans="1:11" ht="12.75">
      <c r="A1" s="81"/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12.75">
      <c r="A2" s="85"/>
      <c r="B2" s="86"/>
      <c r="C2" s="86"/>
      <c r="D2" s="86"/>
      <c r="E2" s="86"/>
      <c r="F2" s="86"/>
      <c r="G2" s="86"/>
      <c r="H2" s="86"/>
      <c r="I2" s="86"/>
      <c r="J2" s="86"/>
      <c r="K2" s="87"/>
    </row>
    <row r="3" spans="1:11" ht="12.75">
      <c r="A3" s="85"/>
      <c r="B3" s="86"/>
      <c r="C3" s="86"/>
      <c r="D3" s="86"/>
      <c r="E3" s="86"/>
      <c r="F3" s="86"/>
      <c r="G3" s="86"/>
      <c r="H3" s="86"/>
      <c r="I3" s="86"/>
      <c r="J3" s="86"/>
      <c r="K3" s="87"/>
    </row>
    <row r="4" spans="1:12" s="92" customFormat="1" ht="12.75">
      <c r="A4" s="88"/>
      <c r="B4" s="335" t="s">
        <v>142</v>
      </c>
      <c r="C4" s="89"/>
      <c r="D4" s="89"/>
      <c r="E4" s="89"/>
      <c r="F4" s="89"/>
      <c r="G4" s="89"/>
      <c r="H4" s="89"/>
      <c r="I4" s="89"/>
      <c r="J4" s="89"/>
      <c r="K4" s="90"/>
      <c r="L4" s="91"/>
    </row>
    <row r="5" spans="1:11" ht="25.5">
      <c r="A5" s="93"/>
      <c r="B5" s="329"/>
      <c r="C5" s="94"/>
      <c r="D5" s="95" t="s">
        <v>84</v>
      </c>
      <c r="E5" s="95"/>
      <c r="F5" s="95" t="s">
        <v>88</v>
      </c>
      <c r="G5" s="95"/>
      <c r="H5" s="95" t="s">
        <v>143</v>
      </c>
      <c r="I5" s="95"/>
      <c r="J5" s="95" t="s">
        <v>144</v>
      </c>
      <c r="K5" s="96"/>
    </row>
    <row r="6" spans="1:11" ht="12.75" customHeight="1">
      <c r="A6" s="97"/>
      <c r="B6" s="86"/>
      <c r="C6" s="86"/>
      <c r="D6" s="98" t="s">
        <v>145</v>
      </c>
      <c r="E6" s="99"/>
      <c r="F6" s="98" t="s">
        <v>145</v>
      </c>
      <c r="G6" s="98"/>
      <c r="H6" s="98" t="s">
        <v>145</v>
      </c>
      <c r="I6" s="98"/>
      <c r="J6" s="98" t="s">
        <v>145</v>
      </c>
      <c r="K6" s="100"/>
    </row>
    <row r="7" spans="1:11" ht="12.75">
      <c r="A7" s="97"/>
      <c r="B7" s="86"/>
      <c r="C7" s="86"/>
      <c r="D7" s="99"/>
      <c r="E7" s="99"/>
      <c r="F7" s="99"/>
      <c r="G7" s="99"/>
      <c r="H7" s="99"/>
      <c r="I7" s="99"/>
      <c r="J7" s="99"/>
      <c r="K7" s="100"/>
    </row>
    <row r="8" spans="1:19" ht="12.75">
      <c r="A8" s="97"/>
      <c r="B8" s="101" t="s">
        <v>321</v>
      </c>
      <c r="C8" s="86"/>
      <c r="D8" s="203">
        <v>5689874341</v>
      </c>
      <c r="E8" s="203"/>
      <c r="F8" s="203">
        <v>568987434</v>
      </c>
      <c r="G8" s="203"/>
      <c r="H8" s="203">
        <v>10543357840</v>
      </c>
      <c r="I8" s="203"/>
      <c r="J8" s="203">
        <v>16802219615</v>
      </c>
      <c r="K8" s="100"/>
      <c r="M8" s="202"/>
      <c r="N8" s="202"/>
      <c r="O8" s="202"/>
      <c r="P8" s="202"/>
      <c r="Q8" s="202"/>
      <c r="R8" s="202"/>
      <c r="S8" s="202"/>
    </row>
    <row r="9" spans="1:19" s="105" customFormat="1" ht="12.75">
      <c r="A9" s="102"/>
      <c r="B9" s="101" t="s">
        <v>146</v>
      </c>
      <c r="C9" s="101"/>
      <c r="D9" s="203">
        <v>0</v>
      </c>
      <c r="E9" s="203"/>
      <c r="F9" s="203">
        <v>0</v>
      </c>
      <c r="G9" s="203"/>
      <c r="H9" s="203">
        <v>0</v>
      </c>
      <c r="I9" s="203"/>
      <c r="J9" s="203">
        <v>0</v>
      </c>
      <c r="K9" s="104"/>
      <c r="M9" s="156"/>
      <c r="N9" s="156"/>
      <c r="O9" s="156"/>
      <c r="P9" s="156"/>
      <c r="Q9" s="156"/>
      <c r="R9" s="156"/>
      <c r="S9" s="156"/>
    </row>
    <row r="10" spans="1:19" s="105" customFormat="1" ht="12.75">
      <c r="A10" s="102"/>
      <c r="B10" s="106" t="s">
        <v>153</v>
      </c>
      <c r="C10" s="101"/>
      <c r="D10" s="203">
        <v>0</v>
      </c>
      <c r="E10" s="203"/>
      <c r="F10" s="203">
        <v>0</v>
      </c>
      <c r="G10" s="203"/>
      <c r="H10" s="203">
        <v>-8737849754</v>
      </c>
      <c r="I10" s="203"/>
      <c r="J10" s="203">
        <v>-8737849754</v>
      </c>
      <c r="K10" s="104"/>
      <c r="M10" s="156"/>
      <c r="N10" s="156"/>
      <c r="O10" s="156"/>
      <c r="P10" s="156"/>
      <c r="Q10" s="156"/>
      <c r="R10" s="156"/>
      <c r="S10" s="156"/>
    </row>
    <row r="11" spans="1:19" s="105" customFormat="1" ht="12.75">
      <c r="A11" s="102"/>
      <c r="B11" s="101" t="s">
        <v>147</v>
      </c>
      <c r="C11" s="101"/>
      <c r="D11" s="203">
        <v>0</v>
      </c>
      <c r="E11" s="203"/>
      <c r="F11" s="203">
        <v>0</v>
      </c>
      <c r="G11" s="203"/>
      <c r="H11" s="203">
        <v>9662119245</v>
      </c>
      <c r="I11" s="203"/>
      <c r="J11" s="203">
        <v>9662119245</v>
      </c>
      <c r="K11" s="104"/>
      <c r="M11" s="156"/>
      <c r="N11" s="156"/>
      <c r="O11" s="156"/>
      <c r="P11" s="156"/>
      <c r="Q11" s="156"/>
      <c r="R11" s="156"/>
      <c r="S11" s="156"/>
    </row>
    <row r="12" spans="1:19" s="105" customFormat="1" ht="15.75" customHeight="1">
      <c r="A12" s="102"/>
      <c r="B12" s="107" t="s">
        <v>322</v>
      </c>
      <c r="C12" s="101"/>
      <c r="D12" s="108">
        <v>5689874341</v>
      </c>
      <c r="E12" s="103"/>
      <c r="F12" s="108">
        <v>568987434</v>
      </c>
      <c r="G12" s="103"/>
      <c r="H12" s="285">
        <f>SUM(H8:H11)</f>
        <v>11467627331</v>
      </c>
      <c r="I12" s="103"/>
      <c r="J12" s="109">
        <f>SUM(J8:J11)</f>
        <v>17726489106</v>
      </c>
      <c r="K12" s="104"/>
      <c r="M12" s="156"/>
      <c r="N12" s="156"/>
      <c r="O12" s="156"/>
      <c r="P12" s="156"/>
      <c r="Q12" s="156"/>
      <c r="R12" s="156"/>
      <c r="S12" s="156"/>
    </row>
    <row r="13" spans="1:19" s="105" customFormat="1" ht="15.75" customHeight="1">
      <c r="A13" s="102"/>
      <c r="B13" s="107"/>
      <c r="C13" s="101"/>
      <c r="D13" s="246"/>
      <c r="E13" s="103"/>
      <c r="F13" s="246"/>
      <c r="G13" s="103"/>
      <c r="H13" s="246"/>
      <c r="I13" s="103"/>
      <c r="J13" s="247"/>
      <c r="K13" s="104"/>
      <c r="M13" s="156"/>
      <c r="N13" s="156"/>
      <c r="O13" s="156"/>
      <c r="P13" s="156"/>
      <c r="Q13" s="156"/>
      <c r="R13" s="156"/>
      <c r="S13" s="156"/>
    </row>
    <row r="14" spans="1:19" ht="12.75">
      <c r="A14" s="97"/>
      <c r="B14" s="101" t="s">
        <v>389</v>
      </c>
      <c r="C14" s="86"/>
      <c r="D14" s="203">
        <v>5689874341</v>
      </c>
      <c r="E14" s="203"/>
      <c r="F14" s="203">
        <v>568987434</v>
      </c>
      <c r="G14" s="203"/>
      <c r="H14" s="203">
        <v>11467627331</v>
      </c>
      <c r="I14" s="203"/>
      <c r="J14" s="203">
        <v>17726489106</v>
      </c>
      <c r="K14" s="100"/>
      <c r="M14" s="202"/>
      <c r="N14" s="202"/>
      <c r="O14" s="202"/>
      <c r="P14" s="202"/>
      <c r="Q14" s="202"/>
      <c r="R14" s="202"/>
      <c r="S14" s="202"/>
    </row>
    <row r="15" spans="1:19" s="105" customFormat="1" ht="12.75">
      <c r="A15" s="102"/>
      <c r="B15" s="101" t="s">
        <v>146</v>
      </c>
      <c r="C15" s="101"/>
      <c r="D15" s="203">
        <v>0</v>
      </c>
      <c r="E15" s="203"/>
      <c r="F15" s="203">
        <v>0</v>
      </c>
      <c r="G15" s="203"/>
      <c r="H15" s="203">
        <v>0</v>
      </c>
      <c r="I15" s="203"/>
      <c r="J15" s="203">
        <v>0</v>
      </c>
      <c r="K15" s="104"/>
      <c r="M15" s="156"/>
      <c r="N15" s="156"/>
      <c r="O15" s="156"/>
      <c r="P15" s="156"/>
      <c r="Q15" s="156"/>
      <c r="R15" s="156"/>
      <c r="S15" s="156"/>
    </row>
    <row r="16" spans="1:19" s="105" customFormat="1" ht="12.75">
      <c r="A16" s="102"/>
      <c r="B16" s="106" t="s">
        <v>153</v>
      </c>
      <c r="C16" s="101"/>
      <c r="D16" s="203">
        <v>0</v>
      </c>
      <c r="E16" s="203"/>
      <c r="F16" s="203">
        <v>0</v>
      </c>
      <c r="G16" s="203"/>
      <c r="H16" s="203">
        <v>-6636567708</v>
      </c>
      <c r="I16" s="203"/>
      <c r="J16" s="203">
        <v>-6636567708</v>
      </c>
      <c r="K16" s="104"/>
      <c r="M16" s="156"/>
      <c r="N16" s="156"/>
      <c r="O16" s="156"/>
      <c r="P16" s="156"/>
      <c r="Q16" s="156"/>
      <c r="R16" s="156"/>
      <c r="S16" s="156"/>
    </row>
    <row r="17" spans="1:19" s="105" customFormat="1" ht="12.75">
      <c r="A17" s="102"/>
      <c r="B17" s="101" t="s">
        <v>147</v>
      </c>
      <c r="C17" s="101"/>
      <c r="D17" s="203">
        <v>0</v>
      </c>
      <c r="E17" s="203"/>
      <c r="F17" s="203">
        <v>0</v>
      </c>
      <c r="G17" s="203"/>
      <c r="H17" s="203">
        <v>5877295017</v>
      </c>
      <c r="I17" s="203"/>
      <c r="J17" s="203">
        <v>5877295017</v>
      </c>
      <c r="K17" s="104"/>
      <c r="L17" s="292"/>
      <c r="M17" s="156"/>
      <c r="N17" s="156"/>
      <c r="O17" s="156"/>
      <c r="P17" s="156"/>
      <c r="Q17" s="156"/>
      <c r="R17" s="156"/>
      <c r="S17" s="156"/>
    </row>
    <row r="18" spans="1:19" s="105" customFormat="1" ht="15.75" customHeight="1">
      <c r="A18" s="102"/>
      <c r="B18" s="107" t="s">
        <v>390</v>
      </c>
      <c r="C18" s="101"/>
      <c r="D18" s="108">
        <v>5689874341</v>
      </c>
      <c r="E18" s="103"/>
      <c r="F18" s="108">
        <v>568987434</v>
      </c>
      <c r="G18" s="103"/>
      <c r="H18" s="108">
        <v>10708354640</v>
      </c>
      <c r="I18" s="103"/>
      <c r="J18" s="109">
        <v>16967216415</v>
      </c>
      <c r="K18" s="104"/>
      <c r="M18" s="156"/>
      <c r="N18" s="156"/>
      <c r="O18" s="156"/>
      <c r="P18" s="156"/>
      <c r="Q18" s="156"/>
      <c r="R18" s="156"/>
      <c r="S18" s="156"/>
    </row>
    <row r="19" spans="1:19" s="105" customFormat="1" ht="15.75" customHeight="1">
      <c r="A19" s="102"/>
      <c r="B19" s="107"/>
      <c r="C19" s="101"/>
      <c r="D19" s="246"/>
      <c r="E19" s="103"/>
      <c r="F19" s="246"/>
      <c r="G19" s="103"/>
      <c r="H19" s="246"/>
      <c r="I19" s="103"/>
      <c r="J19" s="247"/>
      <c r="K19" s="104"/>
      <c r="M19" s="156"/>
      <c r="N19" s="156"/>
      <c r="O19" s="156"/>
      <c r="P19" s="156"/>
      <c r="Q19" s="156"/>
      <c r="R19" s="156"/>
      <c r="S19" s="156"/>
    </row>
    <row r="20" spans="1:19" ht="12.75">
      <c r="A20" s="97"/>
      <c r="B20" s="101" t="s">
        <v>389</v>
      </c>
      <c r="C20" s="86"/>
      <c r="D20" s="203">
        <v>5689874341</v>
      </c>
      <c r="E20" s="203"/>
      <c r="F20" s="203">
        <v>568987434</v>
      </c>
      <c r="G20" s="203"/>
      <c r="H20" s="203">
        <v>10708354640</v>
      </c>
      <c r="I20" s="203"/>
      <c r="J20" s="203">
        <v>16967216415</v>
      </c>
      <c r="K20" s="100"/>
      <c r="M20" s="202"/>
      <c r="N20" s="202"/>
      <c r="O20" s="202"/>
      <c r="P20" s="202"/>
      <c r="Q20" s="202"/>
      <c r="R20" s="202"/>
      <c r="S20" s="202"/>
    </row>
    <row r="21" spans="1:19" s="105" customFormat="1" ht="12.75">
      <c r="A21" s="102"/>
      <c r="B21" s="101" t="s">
        <v>146</v>
      </c>
      <c r="C21" s="101"/>
      <c r="D21" s="203">
        <v>0</v>
      </c>
      <c r="E21" s="203"/>
      <c r="F21" s="203">
        <v>0</v>
      </c>
      <c r="G21" s="203"/>
      <c r="H21" s="203">
        <v>0</v>
      </c>
      <c r="I21" s="203"/>
      <c r="J21" s="203">
        <v>0</v>
      </c>
      <c r="K21" s="104"/>
      <c r="M21" s="156"/>
      <c r="N21" s="156"/>
      <c r="O21" s="156"/>
      <c r="P21" s="156"/>
      <c r="Q21" s="156"/>
      <c r="R21" s="156"/>
      <c r="S21" s="156"/>
    </row>
    <row r="22" spans="1:19" s="105" customFormat="1" ht="12.75">
      <c r="A22" s="102"/>
      <c r="B22" s="106" t="s">
        <v>153</v>
      </c>
      <c r="C22" s="101"/>
      <c r="D22" s="203">
        <v>0</v>
      </c>
      <c r="E22" s="203"/>
      <c r="F22" s="203">
        <v>0</v>
      </c>
      <c r="G22" s="203"/>
      <c r="H22" s="203">
        <v>-1449317888</v>
      </c>
      <c r="I22" s="203"/>
      <c r="J22" s="203">
        <v>-1449317888</v>
      </c>
      <c r="K22" s="104"/>
      <c r="M22" s="156"/>
      <c r="N22" s="156"/>
      <c r="O22" s="156"/>
      <c r="P22" s="156"/>
      <c r="Q22" s="156"/>
      <c r="R22" s="156"/>
      <c r="S22" s="156"/>
    </row>
    <row r="23" spans="1:19" s="105" customFormat="1" ht="12.75">
      <c r="A23" s="102"/>
      <c r="B23" s="101" t="s">
        <v>147</v>
      </c>
      <c r="C23" s="101"/>
      <c r="D23" s="203">
        <v>0</v>
      </c>
      <c r="E23" s="203"/>
      <c r="F23" s="203">
        <v>0</v>
      </c>
      <c r="G23" s="203"/>
      <c r="H23" s="203">
        <v>4199338441</v>
      </c>
      <c r="I23" s="203"/>
      <c r="J23" s="203">
        <v>4199338441</v>
      </c>
      <c r="K23" s="104"/>
      <c r="L23" s="292"/>
      <c r="M23" s="156"/>
      <c r="N23" s="156"/>
      <c r="O23" s="156"/>
      <c r="P23" s="156"/>
      <c r="Q23" s="156"/>
      <c r="R23" s="156"/>
      <c r="S23" s="156"/>
    </row>
    <row r="24" spans="1:19" s="105" customFormat="1" ht="15.75" customHeight="1">
      <c r="A24" s="102"/>
      <c r="B24" s="107" t="s">
        <v>431</v>
      </c>
      <c r="C24" s="101"/>
      <c r="D24" s="108">
        <v>5689874341</v>
      </c>
      <c r="E24" s="103"/>
      <c r="F24" s="108">
        <v>568987434</v>
      </c>
      <c r="G24" s="103"/>
      <c r="H24" s="108">
        <v>13458375188</v>
      </c>
      <c r="I24" s="103"/>
      <c r="J24" s="109">
        <v>19717236963</v>
      </c>
      <c r="K24" s="104"/>
      <c r="M24" s="156"/>
      <c r="N24" s="156"/>
      <c r="O24" s="156"/>
      <c r="P24" s="156"/>
      <c r="Q24" s="156"/>
      <c r="R24" s="156"/>
      <c r="S24" s="156"/>
    </row>
    <row r="25" spans="1:19" s="105" customFormat="1" ht="15.75" customHeight="1">
      <c r="A25" s="102"/>
      <c r="B25" s="107"/>
      <c r="C25" s="101"/>
      <c r="D25" s="246"/>
      <c r="E25" s="103"/>
      <c r="F25" s="246"/>
      <c r="G25" s="103"/>
      <c r="H25" s="246"/>
      <c r="I25" s="103"/>
      <c r="J25" s="247"/>
      <c r="K25" s="104"/>
      <c r="M25" s="156"/>
      <c r="N25" s="156"/>
      <c r="O25" s="156"/>
      <c r="P25" s="156"/>
      <c r="Q25" s="156"/>
      <c r="R25" s="156"/>
      <c r="S25" s="156"/>
    </row>
    <row r="26" spans="1:11" s="105" customFormat="1" ht="13.5" thickBot="1">
      <c r="A26" s="110"/>
      <c r="B26" s="111"/>
      <c r="C26" s="112"/>
      <c r="D26" s="113"/>
      <c r="E26" s="114"/>
      <c r="F26" s="113"/>
      <c r="G26" s="114"/>
      <c r="H26" s="113"/>
      <c r="I26" s="114"/>
      <c r="J26" s="115"/>
      <c r="K26" s="116"/>
    </row>
    <row r="27" spans="1:11" ht="12.75">
      <c r="A27" s="99"/>
      <c r="D27" s="117"/>
      <c r="E27" s="117"/>
      <c r="F27" s="117"/>
      <c r="G27" s="117"/>
      <c r="H27" s="117"/>
      <c r="I27" s="117"/>
      <c r="J27" s="117"/>
      <c r="K27" s="117"/>
    </row>
    <row r="28" spans="1:11" ht="12.75">
      <c r="A28" s="117"/>
      <c r="D28" s="117"/>
      <c r="E28" s="117"/>
      <c r="F28" s="117"/>
      <c r="G28" s="117"/>
      <c r="H28" s="117"/>
      <c r="I28" s="117"/>
      <c r="J28" s="117"/>
      <c r="K28" s="117"/>
    </row>
    <row r="29" spans="1:11" ht="12.75">
      <c r="A29" s="117"/>
      <c r="D29" s="117"/>
      <c r="E29" s="117"/>
      <c r="F29" s="117"/>
      <c r="G29" s="117"/>
      <c r="H29" s="117"/>
      <c r="I29" s="117"/>
      <c r="J29" s="117"/>
      <c r="K29" s="117"/>
    </row>
    <row r="30" spans="1:11" ht="12.75">
      <c r="A30" s="117"/>
      <c r="D30" s="117"/>
      <c r="E30" s="117"/>
      <c r="F30" s="117"/>
      <c r="G30" s="117"/>
      <c r="H30" s="117"/>
      <c r="I30" s="117"/>
      <c r="J30" s="117"/>
      <c r="K30" s="117"/>
    </row>
    <row r="31" spans="1:11" ht="12.75">
      <c r="A31" s="117"/>
      <c r="D31" s="117"/>
      <c r="E31" s="117"/>
      <c r="F31" s="117"/>
      <c r="G31" s="117"/>
      <c r="H31" s="117"/>
      <c r="I31" s="117"/>
      <c r="J31" s="117"/>
      <c r="K31" s="117"/>
    </row>
    <row r="32" spans="1:11" ht="12.75">
      <c r="A32" s="117"/>
      <c r="D32" s="117"/>
      <c r="E32" s="117"/>
      <c r="F32" s="117"/>
      <c r="G32" s="117"/>
      <c r="H32" s="117"/>
      <c r="I32" s="117"/>
      <c r="J32" s="117"/>
      <c r="K32" s="117"/>
    </row>
    <row r="33" spans="1:11" ht="12.75">
      <c r="A33" s="117"/>
      <c r="D33" s="117"/>
      <c r="E33" s="117"/>
      <c r="F33" s="117"/>
      <c r="G33" s="117"/>
      <c r="H33" s="117"/>
      <c r="I33" s="117"/>
      <c r="J33" s="117"/>
      <c r="K33" s="117"/>
    </row>
    <row r="34" spans="1:11" ht="12.75">
      <c r="A34" s="117"/>
      <c r="D34" s="117"/>
      <c r="E34" s="117"/>
      <c r="F34" s="117"/>
      <c r="G34" s="117"/>
      <c r="H34" s="117"/>
      <c r="I34" s="117"/>
      <c r="J34" s="117"/>
      <c r="K34" s="117"/>
    </row>
    <row r="35" spans="1:11" ht="12.75">
      <c r="A35" s="117"/>
      <c r="D35" s="117"/>
      <c r="E35" s="117"/>
      <c r="F35" s="117"/>
      <c r="G35" s="117"/>
      <c r="H35" s="117"/>
      <c r="I35" s="117"/>
      <c r="J35" s="117"/>
      <c r="K35" s="117"/>
    </row>
    <row r="36" spans="1:11" ht="12.75">
      <c r="A36" s="117"/>
      <c r="D36" s="117"/>
      <c r="E36" s="117"/>
      <c r="F36" s="117"/>
      <c r="G36" s="117"/>
      <c r="H36" s="117"/>
      <c r="I36" s="117"/>
      <c r="J36" s="117"/>
      <c r="K36" s="117"/>
    </row>
    <row r="37" spans="1:11" ht="12.75">
      <c r="A37" s="117"/>
      <c r="D37" s="117"/>
      <c r="E37" s="117"/>
      <c r="F37" s="117"/>
      <c r="G37" s="117"/>
      <c r="H37" s="117"/>
      <c r="I37" s="117"/>
      <c r="J37" s="117"/>
      <c r="K37" s="117"/>
    </row>
    <row r="38" spans="1:11" ht="12.75">
      <c r="A38" s="117"/>
      <c r="D38" s="117"/>
      <c r="E38" s="117"/>
      <c r="F38" s="117"/>
      <c r="G38" s="117"/>
      <c r="H38" s="117"/>
      <c r="I38" s="117"/>
      <c r="J38" s="117"/>
      <c r="K38" s="117"/>
    </row>
    <row r="39" spans="1:11" ht="12.75">
      <c r="A39" s="117"/>
      <c r="D39" s="117"/>
      <c r="E39" s="117"/>
      <c r="F39" s="117"/>
      <c r="G39" s="117"/>
      <c r="H39" s="117"/>
      <c r="I39" s="117"/>
      <c r="J39" s="117"/>
      <c r="K39" s="117"/>
    </row>
    <row r="40" spans="1:11" ht="12.75">
      <c r="A40" s="117"/>
      <c r="D40" s="117"/>
      <c r="E40" s="117"/>
      <c r="F40" s="117"/>
      <c r="G40" s="117"/>
      <c r="H40" s="117"/>
      <c r="I40" s="117"/>
      <c r="J40" s="117"/>
      <c r="K40" s="117"/>
    </row>
    <row r="41" spans="1:11" ht="12.75">
      <c r="A41" s="117"/>
      <c r="D41" s="117"/>
      <c r="E41" s="117"/>
      <c r="F41" s="117"/>
      <c r="G41" s="117"/>
      <c r="H41" s="117"/>
      <c r="I41" s="117"/>
      <c r="J41" s="117"/>
      <c r="K41" s="117"/>
    </row>
    <row r="42" spans="1:11" ht="12.75">
      <c r="A42" s="117"/>
      <c r="D42" s="117"/>
      <c r="E42" s="117"/>
      <c r="F42" s="117"/>
      <c r="G42" s="117"/>
      <c r="H42" s="117"/>
      <c r="I42" s="117"/>
      <c r="J42" s="117"/>
      <c r="K42" s="117"/>
    </row>
    <row r="43" spans="1:11" ht="12.75">
      <c r="A43" s="117"/>
      <c r="D43" s="117"/>
      <c r="E43" s="117"/>
      <c r="F43" s="117"/>
      <c r="G43" s="117"/>
      <c r="H43" s="117"/>
      <c r="I43" s="117"/>
      <c r="J43" s="117"/>
      <c r="K43" s="117"/>
    </row>
    <row r="44" spans="1:11" ht="12.75">
      <c r="A44" s="117"/>
      <c r="D44" s="117"/>
      <c r="E44" s="117"/>
      <c r="F44" s="117"/>
      <c r="G44" s="117"/>
      <c r="H44" s="117"/>
      <c r="I44" s="117"/>
      <c r="J44" s="117"/>
      <c r="K44" s="117"/>
    </row>
    <row r="45" spans="1:11" ht="12.75">
      <c r="A45" s="117"/>
      <c r="D45" s="117"/>
      <c r="E45" s="117"/>
      <c r="F45" s="117"/>
      <c r="G45" s="117"/>
      <c r="H45" s="117"/>
      <c r="I45" s="117"/>
      <c r="J45" s="117"/>
      <c r="K45" s="117"/>
    </row>
    <row r="46" spans="1:11" ht="12.75">
      <c r="A46" s="117"/>
      <c r="D46" s="117"/>
      <c r="E46" s="117"/>
      <c r="F46" s="117"/>
      <c r="G46" s="117"/>
      <c r="H46" s="117"/>
      <c r="I46" s="117"/>
      <c r="J46" s="117"/>
      <c r="K46" s="117"/>
    </row>
    <row r="47" spans="1:11" ht="12.75">
      <c r="A47" s="117"/>
      <c r="D47" s="117"/>
      <c r="E47" s="117"/>
      <c r="F47" s="117"/>
      <c r="G47" s="117"/>
      <c r="H47" s="117"/>
      <c r="I47" s="117"/>
      <c r="J47" s="117"/>
      <c r="K47" s="117"/>
    </row>
    <row r="48" spans="1:11" ht="12.75">
      <c r="A48" s="117"/>
      <c r="D48" s="117"/>
      <c r="E48" s="117"/>
      <c r="F48" s="117"/>
      <c r="G48" s="117"/>
      <c r="H48" s="117"/>
      <c r="I48" s="117"/>
      <c r="J48" s="117"/>
      <c r="K48" s="117"/>
    </row>
    <row r="49" spans="1:11" ht="12.75">
      <c r="A49" s="117"/>
      <c r="D49" s="117"/>
      <c r="E49" s="117"/>
      <c r="F49" s="117"/>
      <c r="G49" s="117"/>
      <c r="H49" s="117"/>
      <c r="I49" s="117"/>
      <c r="J49" s="117"/>
      <c r="K49" s="117"/>
    </row>
    <row r="50" spans="1:11" ht="12.75">
      <c r="A50" s="117"/>
      <c r="D50" s="117"/>
      <c r="E50" s="117"/>
      <c r="F50" s="117"/>
      <c r="G50" s="117"/>
      <c r="H50" s="117"/>
      <c r="I50" s="117"/>
      <c r="J50" s="117"/>
      <c r="K50" s="117"/>
    </row>
    <row r="51" spans="1:11" ht="12.75">
      <c r="A51" s="117"/>
      <c r="D51" s="117"/>
      <c r="E51" s="117"/>
      <c r="F51" s="117"/>
      <c r="G51" s="117"/>
      <c r="H51" s="117"/>
      <c r="I51" s="117"/>
      <c r="J51" s="117"/>
      <c r="K51" s="117"/>
    </row>
    <row r="52" spans="1:11" ht="12.75">
      <c r="A52" s="117"/>
      <c r="D52" s="117"/>
      <c r="E52" s="117"/>
      <c r="F52" s="117"/>
      <c r="G52" s="117"/>
      <c r="H52" s="117"/>
      <c r="I52" s="117"/>
      <c r="J52" s="117"/>
      <c r="K52" s="117"/>
    </row>
    <row r="53" spans="1:11" ht="12.75">
      <c r="A53" s="117"/>
      <c r="D53" s="117"/>
      <c r="E53" s="117"/>
      <c r="F53" s="117"/>
      <c r="G53" s="117"/>
      <c r="H53" s="117"/>
      <c r="I53" s="117"/>
      <c r="J53" s="117"/>
      <c r="K53" s="117"/>
    </row>
    <row r="54" spans="1:11" ht="12.75">
      <c r="A54" s="117"/>
      <c r="D54" s="117"/>
      <c r="E54" s="117"/>
      <c r="F54" s="117"/>
      <c r="G54" s="117"/>
      <c r="H54" s="117"/>
      <c r="I54" s="117"/>
      <c r="J54" s="117"/>
      <c r="K54" s="117"/>
    </row>
    <row r="55" spans="1:11" ht="12.75">
      <c r="A55" s="117"/>
      <c r="D55" s="117"/>
      <c r="E55" s="117"/>
      <c r="F55" s="117"/>
      <c r="G55" s="117"/>
      <c r="H55" s="117"/>
      <c r="I55" s="117"/>
      <c r="J55" s="117"/>
      <c r="K55" s="117"/>
    </row>
    <row r="56" spans="1:11" ht="12.75">
      <c r="A56" s="117"/>
      <c r="D56" s="117"/>
      <c r="E56" s="117"/>
      <c r="F56" s="117"/>
      <c r="G56" s="117"/>
      <c r="H56" s="117"/>
      <c r="I56" s="117"/>
      <c r="J56" s="117"/>
      <c r="K56" s="117"/>
    </row>
    <row r="57" spans="1:11" ht="12.75">
      <c r="A57" s="117"/>
      <c r="D57" s="117"/>
      <c r="E57" s="117"/>
      <c r="F57" s="117"/>
      <c r="G57" s="117"/>
      <c r="H57" s="117"/>
      <c r="I57" s="117"/>
      <c r="J57" s="117"/>
      <c r="K57" s="117"/>
    </row>
    <row r="58" spans="1:11" ht="12.75">
      <c r="A58" s="117"/>
      <c r="D58" s="117"/>
      <c r="E58" s="117"/>
      <c r="F58" s="117"/>
      <c r="G58" s="117"/>
      <c r="H58" s="117"/>
      <c r="I58" s="117"/>
      <c r="J58" s="117"/>
      <c r="K58" s="117"/>
    </row>
    <row r="59" spans="1:11" ht="12.75">
      <c r="A59" s="117"/>
      <c r="D59" s="117"/>
      <c r="E59" s="117"/>
      <c r="F59" s="117"/>
      <c r="G59" s="117"/>
      <c r="H59" s="117"/>
      <c r="I59" s="117"/>
      <c r="J59" s="117"/>
      <c r="K59" s="117"/>
    </row>
    <row r="60" spans="1:11" ht="12.75">
      <c r="A60" s="117"/>
      <c r="D60" s="117"/>
      <c r="E60" s="117"/>
      <c r="F60" s="117"/>
      <c r="G60" s="117"/>
      <c r="H60" s="117"/>
      <c r="I60" s="117"/>
      <c r="J60" s="117"/>
      <c r="K60" s="117"/>
    </row>
    <row r="61" spans="1:11" ht="12.75">
      <c r="A61" s="117"/>
      <c r="D61" s="117"/>
      <c r="E61" s="117"/>
      <c r="F61" s="117"/>
      <c r="G61" s="117"/>
      <c r="H61" s="117"/>
      <c r="I61" s="117"/>
      <c r="J61" s="117"/>
      <c r="K61" s="117"/>
    </row>
    <row r="62" spans="1:11" ht="12.75">
      <c r="A62" s="117"/>
      <c r="D62" s="117"/>
      <c r="E62" s="117"/>
      <c r="F62" s="117"/>
      <c r="G62" s="117"/>
      <c r="H62" s="117"/>
      <c r="I62" s="117"/>
      <c r="J62" s="117"/>
      <c r="K62" s="117"/>
    </row>
    <row r="63" spans="1:11" ht="12.75">
      <c r="A63" s="117"/>
      <c r="D63" s="117"/>
      <c r="E63" s="117"/>
      <c r="F63" s="117"/>
      <c r="G63" s="117"/>
      <c r="H63" s="117"/>
      <c r="I63" s="117"/>
      <c r="J63" s="117"/>
      <c r="K63" s="117"/>
    </row>
    <row r="64" spans="1:11" ht="12.75">
      <c r="A64" s="117"/>
      <c r="D64" s="117"/>
      <c r="E64" s="117"/>
      <c r="F64" s="117"/>
      <c r="G64" s="117"/>
      <c r="H64" s="117"/>
      <c r="I64" s="117"/>
      <c r="J64" s="117"/>
      <c r="K64" s="117"/>
    </row>
    <row r="65" spans="1:11" ht="12.75">
      <c r="A65" s="117"/>
      <c r="D65" s="117"/>
      <c r="E65" s="117"/>
      <c r="F65" s="117"/>
      <c r="G65" s="117"/>
      <c r="H65" s="117"/>
      <c r="I65" s="117"/>
      <c r="J65" s="117"/>
      <c r="K65" s="117"/>
    </row>
    <row r="66" spans="1:11" ht="12.75">
      <c r="A66" s="117"/>
      <c r="D66" s="117"/>
      <c r="E66" s="117"/>
      <c r="F66" s="117"/>
      <c r="G66" s="117"/>
      <c r="H66" s="117"/>
      <c r="I66" s="117"/>
      <c r="J66" s="117"/>
      <c r="K66" s="117"/>
    </row>
    <row r="67" spans="1:11" ht="12.75">
      <c r="A67" s="117"/>
      <c r="D67" s="117"/>
      <c r="E67" s="117"/>
      <c r="F67" s="117"/>
      <c r="G67" s="117"/>
      <c r="H67" s="117"/>
      <c r="I67" s="117"/>
      <c r="J67" s="117"/>
      <c r="K67" s="117"/>
    </row>
    <row r="68" spans="1:11" ht="12.75">
      <c r="A68" s="117"/>
      <c r="D68" s="117"/>
      <c r="E68" s="117"/>
      <c r="F68" s="117"/>
      <c r="G68" s="117"/>
      <c r="H68" s="117"/>
      <c r="I68" s="117"/>
      <c r="J68" s="117"/>
      <c r="K68" s="117"/>
    </row>
    <row r="69" spans="1:11" ht="12.75">
      <c r="A69" s="117"/>
      <c r="D69" s="117"/>
      <c r="E69" s="117"/>
      <c r="F69" s="117"/>
      <c r="G69" s="117"/>
      <c r="H69" s="117"/>
      <c r="I69" s="117"/>
      <c r="J69" s="117"/>
      <c r="K69" s="117"/>
    </row>
    <row r="70" spans="1:11" ht="12.75">
      <c r="A70" s="117"/>
      <c r="D70" s="117"/>
      <c r="E70" s="117"/>
      <c r="F70" s="117"/>
      <c r="G70" s="117"/>
      <c r="H70" s="117"/>
      <c r="I70" s="117"/>
      <c r="J70" s="117"/>
      <c r="K70" s="117"/>
    </row>
    <row r="71" spans="1:11" ht="12.75">
      <c r="A71" s="117"/>
      <c r="D71" s="117"/>
      <c r="E71" s="117"/>
      <c r="F71" s="117"/>
      <c r="G71" s="117"/>
      <c r="H71" s="117"/>
      <c r="I71" s="117"/>
      <c r="J71" s="117"/>
      <c r="K71" s="117"/>
    </row>
    <row r="72" spans="1:11" ht="12.75">
      <c r="A72" s="117"/>
      <c r="D72" s="117"/>
      <c r="E72" s="117"/>
      <c r="F72" s="117"/>
      <c r="G72" s="117"/>
      <c r="H72" s="117"/>
      <c r="I72" s="117"/>
      <c r="J72" s="117"/>
      <c r="K72" s="117"/>
    </row>
    <row r="73" spans="1:11" ht="12.75">
      <c r="A73" s="117"/>
      <c r="D73" s="117"/>
      <c r="E73" s="117"/>
      <c r="F73" s="117"/>
      <c r="G73" s="117"/>
      <c r="H73" s="117"/>
      <c r="I73" s="117"/>
      <c r="J73" s="117"/>
      <c r="K73" s="117"/>
    </row>
    <row r="74" spans="1:11" ht="12.75">
      <c r="A74" s="117"/>
      <c r="D74" s="117"/>
      <c r="E74" s="117"/>
      <c r="F74" s="117"/>
      <c r="G74" s="117"/>
      <c r="H74" s="117"/>
      <c r="I74" s="117"/>
      <c r="J74" s="117"/>
      <c r="K74" s="117"/>
    </row>
    <row r="75" spans="1:11" ht="12.75">
      <c r="A75" s="117"/>
      <c r="D75" s="117"/>
      <c r="E75" s="117"/>
      <c r="F75" s="117"/>
      <c r="G75" s="117"/>
      <c r="H75" s="117"/>
      <c r="I75" s="117"/>
      <c r="J75" s="117"/>
      <c r="K75" s="117"/>
    </row>
    <row r="76" spans="1:11" ht="12.75">
      <c r="A76" s="117"/>
      <c r="D76" s="117"/>
      <c r="E76" s="117"/>
      <c r="F76" s="117"/>
      <c r="G76" s="117"/>
      <c r="H76" s="117"/>
      <c r="I76" s="117"/>
      <c r="J76" s="117"/>
      <c r="K76" s="117"/>
    </row>
    <row r="77" spans="1:11" ht="12.75">
      <c r="A77" s="117"/>
      <c r="D77" s="117"/>
      <c r="E77" s="117"/>
      <c r="F77" s="117"/>
      <c r="G77" s="117"/>
      <c r="H77" s="117"/>
      <c r="I77" s="117"/>
      <c r="J77" s="117"/>
      <c r="K77" s="117"/>
    </row>
    <row r="78" spans="1:11" ht="12.75">
      <c r="A78" s="117"/>
      <c r="D78" s="117"/>
      <c r="E78" s="117"/>
      <c r="F78" s="117"/>
      <c r="G78" s="117"/>
      <c r="H78" s="117"/>
      <c r="I78" s="117"/>
      <c r="J78" s="117"/>
      <c r="K78" s="117"/>
    </row>
    <row r="79" spans="1:11" ht="12.75">
      <c r="A79" s="117"/>
      <c r="D79" s="117"/>
      <c r="E79" s="117"/>
      <c r="F79" s="117"/>
      <c r="G79" s="117"/>
      <c r="H79" s="117"/>
      <c r="I79" s="117"/>
      <c r="J79" s="117"/>
      <c r="K79" s="117"/>
    </row>
    <row r="80" spans="1:11" ht="12.75">
      <c r="A80" s="117"/>
      <c r="D80" s="117"/>
      <c r="E80" s="117"/>
      <c r="F80" s="117"/>
      <c r="G80" s="117"/>
      <c r="H80" s="117"/>
      <c r="I80" s="117"/>
      <c r="J80" s="117"/>
      <c r="K80" s="117"/>
    </row>
    <row r="81" spans="1:11" ht="12.75">
      <c r="A81" s="117"/>
      <c r="D81" s="117"/>
      <c r="E81" s="117"/>
      <c r="F81" s="117"/>
      <c r="G81" s="117"/>
      <c r="H81" s="117"/>
      <c r="I81" s="117"/>
      <c r="J81" s="117"/>
      <c r="K81" s="117"/>
    </row>
    <row r="82" spans="1:11" ht="12.75">
      <c r="A82" s="117"/>
      <c r="D82" s="117"/>
      <c r="E82" s="117"/>
      <c r="F82" s="117"/>
      <c r="G82" s="117"/>
      <c r="H82" s="117"/>
      <c r="I82" s="117"/>
      <c r="J82" s="117"/>
      <c r="K82" s="117"/>
    </row>
    <row r="83" spans="1:11" ht="12.75">
      <c r="A83" s="117"/>
      <c r="D83" s="117"/>
      <c r="E83" s="117"/>
      <c r="F83" s="117"/>
      <c r="G83" s="117"/>
      <c r="H83" s="117"/>
      <c r="I83" s="117"/>
      <c r="J83" s="117"/>
      <c r="K83" s="117"/>
    </row>
    <row r="84" spans="1:11" ht="12.75">
      <c r="A84" s="117"/>
      <c r="D84" s="117"/>
      <c r="E84" s="117"/>
      <c r="F84" s="117"/>
      <c r="G84" s="117"/>
      <c r="H84" s="117"/>
      <c r="I84" s="117"/>
      <c r="J84" s="117"/>
      <c r="K84" s="117"/>
    </row>
    <row r="85" spans="1:11" ht="12.75">
      <c r="A85" s="117"/>
      <c r="D85" s="117"/>
      <c r="E85" s="117"/>
      <c r="F85" s="117"/>
      <c r="G85" s="117"/>
      <c r="H85" s="117"/>
      <c r="I85" s="117"/>
      <c r="J85" s="117"/>
      <c r="K85" s="117"/>
    </row>
    <row r="86" spans="1:11" ht="12.75">
      <c r="A86" s="117"/>
      <c r="D86" s="117"/>
      <c r="E86" s="117"/>
      <c r="F86" s="117"/>
      <c r="G86" s="117"/>
      <c r="H86" s="117"/>
      <c r="I86" s="117"/>
      <c r="J86" s="117"/>
      <c r="K86" s="117"/>
    </row>
    <row r="87" spans="1:11" ht="12.75">
      <c r="A87" s="117"/>
      <c r="D87" s="117"/>
      <c r="E87" s="117"/>
      <c r="F87" s="117"/>
      <c r="G87" s="117"/>
      <c r="H87" s="117"/>
      <c r="I87" s="117"/>
      <c r="J87" s="117"/>
      <c r="K87" s="117"/>
    </row>
    <row r="88" spans="1:11" ht="12.75">
      <c r="A88" s="117"/>
      <c r="D88" s="117"/>
      <c r="E88" s="117"/>
      <c r="F88" s="117"/>
      <c r="G88" s="117"/>
      <c r="H88" s="117"/>
      <c r="I88" s="117"/>
      <c r="J88" s="117"/>
      <c r="K88" s="117"/>
    </row>
    <row r="89" spans="1:11" ht="12.75">
      <c r="A89" s="117"/>
      <c r="D89" s="117"/>
      <c r="E89" s="117"/>
      <c r="F89" s="117"/>
      <c r="G89" s="117"/>
      <c r="H89" s="117"/>
      <c r="I89" s="117"/>
      <c r="J89" s="117"/>
      <c r="K89" s="117"/>
    </row>
    <row r="90" spans="1:11" ht="12.75">
      <c r="A90" s="117"/>
      <c r="D90" s="117"/>
      <c r="E90" s="117"/>
      <c r="F90" s="117"/>
      <c r="G90" s="117"/>
      <c r="H90" s="117"/>
      <c r="I90" s="117"/>
      <c r="J90" s="117"/>
      <c r="K90" s="117"/>
    </row>
    <row r="91" spans="1:11" ht="12.75">
      <c r="A91" s="117"/>
      <c r="D91" s="117"/>
      <c r="E91" s="117"/>
      <c r="F91" s="117"/>
      <c r="G91" s="117"/>
      <c r="H91" s="117"/>
      <c r="I91" s="117"/>
      <c r="J91" s="117"/>
      <c r="K91" s="117"/>
    </row>
    <row r="92" spans="1:11" ht="12.75">
      <c r="A92" s="117"/>
      <c r="D92" s="117"/>
      <c r="E92" s="117"/>
      <c r="F92" s="117"/>
      <c r="G92" s="117"/>
      <c r="H92" s="117"/>
      <c r="I92" s="117"/>
      <c r="J92" s="117"/>
      <c r="K92" s="117"/>
    </row>
    <row r="93" spans="1:11" ht="12.75">
      <c r="A93" s="117"/>
      <c r="D93" s="117"/>
      <c r="E93" s="117"/>
      <c r="F93" s="117"/>
      <c r="G93" s="117"/>
      <c r="H93" s="117"/>
      <c r="I93" s="117"/>
      <c r="J93" s="117"/>
      <c r="K93" s="117"/>
    </row>
    <row r="94" spans="1:11" ht="12.75">
      <c r="A94" s="117"/>
      <c r="D94" s="117"/>
      <c r="E94" s="117"/>
      <c r="F94" s="117"/>
      <c r="G94" s="117"/>
      <c r="H94" s="117"/>
      <c r="I94" s="117"/>
      <c r="J94" s="117"/>
      <c r="K94" s="117"/>
    </row>
    <row r="95" spans="1:11" ht="12.75">
      <c r="A95" s="117"/>
      <c r="D95" s="117"/>
      <c r="E95" s="117"/>
      <c r="F95" s="117"/>
      <c r="G95" s="117"/>
      <c r="H95" s="117"/>
      <c r="I95" s="117"/>
      <c r="J95" s="117"/>
      <c r="K95" s="117"/>
    </row>
    <row r="96" spans="1:11" ht="12.75">
      <c r="A96" s="117"/>
      <c r="D96" s="117"/>
      <c r="E96" s="117"/>
      <c r="F96" s="117"/>
      <c r="G96" s="117"/>
      <c r="H96" s="117"/>
      <c r="I96" s="117"/>
      <c r="J96" s="117"/>
      <c r="K96" s="117"/>
    </row>
    <row r="97" spans="1:11" ht="12.75">
      <c r="A97" s="117"/>
      <c r="D97" s="117"/>
      <c r="E97" s="117"/>
      <c r="F97" s="117"/>
      <c r="G97" s="117"/>
      <c r="H97" s="117"/>
      <c r="I97" s="117"/>
      <c r="J97" s="117"/>
      <c r="K97" s="117"/>
    </row>
    <row r="98" spans="1:11" ht="12.75">
      <c r="A98" s="117"/>
      <c r="D98" s="117"/>
      <c r="E98" s="117"/>
      <c r="F98" s="117"/>
      <c r="G98" s="117"/>
      <c r="H98" s="117"/>
      <c r="I98" s="117"/>
      <c r="J98" s="117"/>
      <c r="K98" s="117"/>
    </row>
    <row r="99" spans="1:11" ht="12.75">
      <c r="A99" s="117"/>
      <c r="D99" s="117"/>
      <c r="E99" s="117"/>
      <c r="F99" s="117"/>
      <c r="G99" s="117"/>
      <c r="H99" s="117"/>
      <c r="I99" s="117"/>
      <c r="J99" s="117"/>
      <c r="K99" s="117"/>
    </row>
    <row r="100" spans="1:11" ht="12.75">
      <c r="A100" s="117"/>
      <c r="D100" s="117"/>
      <c r="E100" s="117"/>
      <c r="F100" s="117"/>
      <c r="G100" s="117"/>
      <c r="H100" s="117"/>
      <c r="I100" s="117"/>
      <c r="J100" s="117"/>
      <c r="K100" s="117"/>
    </row>
    <row r="101" spans="1:11" ht="12.75">
      <c r="A101" s="117"/>
      <c r="D101" s="117"/>
      <c r="E101" s="117"/>
      <c r="F101" s="117"/>
      <c r="G101" s="117"/>
      <c r="H101" s="117"/>
      <c r="I101" s="117"/>
      <c r="J101" s="117"/>
      <c r="K101" s="117"/>
    </row>
    <row r="102" spans="1:11" ht="12.75">
      <c r="A102" s="117"/>
      <c r="D102" s="117"/>
      <c r="E102" s="117"/>
      <c r="F102" s="117"/>
      <c r="G102" s="117"/>
      <c r="H102" s="117"/>
      <c r="I102" s="117"/>
      <c r="J102" s="117"/>
      <c r="K102" s="117"/>
    </row>
    <row r="103" spans="1:11" ht="12.75">
      <c r="A103" s="117"/>
      <c r="D103" s="117"/>
      <c r="E103" s="117"/>
      <c r="F103" s="117"/>
      <c r="G103" s="117"/>
      <c r="H103" s="117"/>
      <c r="I103" s="117"/>
      <c r="J103" s="117"/>
      <c r="K103" s="117"/>
    </row>
    <row r="104" spans="1:11" ht="12.75">
      <c r="A104" s="117"/>
      <c r="D104" s="117"/>
      <c r="E104" s="117"/>
      <c r="F104" s="117"/>
      <c r="G104" s="117"/>
      <c r="H104" s="117"/>
      <c r="I104" s="117"/>
      <c r="J104" s="117"/>
      <c r="K104" s="117"/>
    </row>
    <row r="105" spans="1:11" ht="12.75">
      <c r="A105" s="117"/>
      <c r="D105" s="117"/>
      <c r="E105" s="117"/>
      <c r="F105" s="117"/>
      <c r="G105" s="117"/>
      <c r="H105" s="117"/>
      <c r="I105" s="117"/>
      <c r="J105" s="117"/>
      <c r="K105" s="117"/>
    </row>
    <row r="106" spans="1:11" ht="12.75">
      <c r="A106" s="117"/>
      <c r="D106" s="117"/>
      <c r="E106" s="117"/>
      <c r="F106" s="117"/>
      <c r="G106" s="117"/>
      <c r="H106" s="117"/>
      <c r="I106" s="117"/>
      <c r="J106" s="117"/>
      <c r="K106" s="117"/>
    </row>
    <row r="107" spans="1:11" ht="12.75">
      <c r="A107" s="117"/>
      <c r="D107" s="117"/>
      <c r="E107" s="117"/>
      <c r="F107" s="117"/>
      <c r="G107" s="117"/>
      <c r="H107" s="117"/>
      <c r="I107" s="117"/>
      <c r="J107" s="117"/>
      <c r="K107" s="117"/>
    </row>
    <row r="108" spans="1:11" ht="12.75">
      <c r="A108" s="117"/>
      <c r="D108" s="117"/>
      <c r="E108" s="117"/>
      <c r="F108" s="117"/>
      <c r="G108" s="117"/>
      <c r="H108" s="117"/>
      <c r="I108" s="117"/>
      <c r="J108" s="117"/>
      <c r="K108" s="117"/>
    </row>
    <row r="109" spans="1:11" ht="12.75">
      <c r="A109" s="117"/>
      <c r="D109" s="117"/>
      <c r="E109" s="117"/>
      <c r="F109" s="117"/>
      <c r="G109" s="117"/>
      <c r="H109" s="117"/>
      <c r="I109" s="117"/>
      <c r="J109" s="117"/>
      <c r="K109" s="117"/>
    </row>
    <row r="110" spans="1:11" ht="12.75">
      <c r="A110" s="117"/>
      <c r="D110" s="117"/>
      <c r="E110" s="117"/>
      <c r="F110" s="117"/>
      <c r="G110" s="117"/>
      <c r="H110" s="117"/>
      <c r="I110" s="117"/>
      <c r="J110" s="117"/>
      <c r="K110" s="117"/>
    </row>
    <row r="111" spans="1:11" ht="12.75">
      <c r="A111" s="117"/>
      <c r="D111" s="117"/>
      <c r="E111" s="117"/>
      <c r="F111" s="117"/>
      <c r="G111" s="117"/>
      <c r="H111" s="117"/>
      <c r="I111" s="117"/>
      <c r="J111" s="117"/>
      <c r="K111" s="117"/>
    </row>
    <row r="112" spans="1:11" ht="12.75">
      <c r="A112" s="117"/>
      <c r="D112" s="117"/>
      <c r="E112" s="117"/>
      <c r="F112" s="117"/>
      <c r="G112" s="117"/>
      <c r="H112" s="117"/>
      <c r="I112" s="117"/>
      <c r="J112" s="117"/>
      <c r="K112" s="117"/>
    </row>
    <row r="113" spans="1:11" ht="12.75">
      <c r="A113" s="117"/>
      <c r="D113" s="117"/>
      <c r="E113" s="117"/>
      <c r="F113" s="117"/>
      <c r="G113" s="117"/>
      <c r="H113" s="117"/>
      <c r="I113" s="117"/>
      <c r="J113" s="117"/>
      <c r="K113" s="117"/>
    </row>
    <row r="114" spans="1:11" ht="12.75">
      <c r="A114" s="117"/>
      <c r="D114" s="117"/>
      <c r="E114" s="117"/>
      <c r="F114" s="117"/>
      <c r="G114" s="117"/>
      <c r="H114" s="117"/>
      <c r="I114" s="117"/>
      <c r="J114" s="117"/>
      <c r="K114" s="117"/>
    </row>
    <row r="115" spans="1:11" ht="12.75">
      <c r="A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ht="12.75">
      <c r="A116" s="117"/>
      <c r="D116" s="117"/>
      <c r="E116" s="117"/>
      <c r="F116" s="117"/>
      <c r="G116" s="117"/>
      <c r="H116" s="117"/>
      <c r="I116" s="117"/>
      <c r="J116" s="117"/>
      <c r="K116" s="117"/>
    </row>
    <row r="117" spans="1:11" ht="12.75">
      <c r="A117" s="117"/>
      <c r="D117" s="117"/>
      <c r="E117" s="117"/>
      <c r="F117" s="117"/>
      <c r="G117" s="117"/>
      <c r="H117" s="117"/>
      <c r="I117" s="117"/>
      <c r="J117" s="117"/>
      <c r="K117" s="117"/>
    </row>
    <row r="118" spans="1:11" ht="12.75">
      <c r="A118" s="117"/>
      <c r="D118" s="117"/>
      <c r="E118" s="117"/>
      <c r="F118" s="117"/>
      <c r="G118" s="117"/>
      <c r="H118" s="117"/>
      <c r="I118" s="117"/>
      <c r="J118" s="117"/>
      <c r="K118" s="117"/>
    </row>
    <row r="119" spans="1:11" ht="12.75">
      <c r="A119" s="117"/>
      <c r="D119" s="117"/>
      <c r="E119" s="117"/>
      <c r="F119" s="117"/>
      <c r="G119" s="117"/>
      <c r="H119" s="117"/>
      <c r="I119" s="117"/>
      <c r="J119" s="117"/>
      <c r="K119" s="117"/>
    </row>
    <row r="120" spans="1:11" ht="12.75">
      <c r="A120" s="117"/>
      <c r="D120" s="117"/>
      <c r="E120" s="117"/>
      <c r="F120" s="117"/>
      <c r="G120" s="117"/>
      <c r="H120" s="117"/>
      <c r="I120" s="117"/>
      <c r="J120" s="117"/>
      <c r="K120" s="117"/>
    </row>
    <row r="121" spans="1:11" ht="12.75">
      <c r="A121" s="117"/>
      <c r="D121" s="117"/>
      <c r="E121" s="117"/>
      <c r="F121" s="117"/>
      <c r="G121" s="117"/>
      <c r="H121" s="117"/>
      <c r="I121" s="117"/>
      <c r="J121" s="117"/>
      <c r="K121" s="117"/>
    </row>
  </sheetData>
  <sheetProtection/>
  <mergeCells count="1">
    <mergeCell ref="B4:B5"/>
  </mergeCells>
  <printOptions horizontalCentered="1"/>
  <pageMargins left="0.46" right="0.75" top="1.11" bottom="1" header="0.5" footer="0.5"/>
  <pageSetup horizontalDpi="600" verticalDpi="600" orientation="landscape" paperSize="9" scale="95" r:id="rId1"/>
  <headerFooter alignWithMargins="0">
    <oddFooter>&amp;LFaqe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  <outlinePr summaryRight="0"/>
    <pageSetUpPr fitToPage="1"/>
  </sheetPr>
  <dimension ref="A1:X60"/>
  <sheetViews>
    <sheetView showGridLines="0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 customHeight="1" outlineLevelCol="1"/>
  <cols>
    <col min="1" max="1" width="4.7109375" style="122" customWidth="1"/>
    <col min="2" max="2" width="23.421875" style="122" customWidth="1"/>
    <col min="3" max="3" width="2.7109375" style="122" customWidth="1"/>
    <col min="4" max="4" width="15.7109375" style="122" customWidth="1"/>
    <col min="5" max="5" width="2.7109375" style="122" customWidth="1" outlineLevel="1"/>
    <col min="6" max="6" width="15.7109375" style="122" customWidth="1" outlineLevel="1"/>
    <col min="7" max="7" width="2.7109375" style="122" customWidth="1" outlineLevel="1"/>
    <col min="8" max="8" width="15.7109375" style="122" customWidth="1" outlineLevel="1"/>
    <col min="9" max="9" width="2.7109375" style="122" customWidth="1" outlineLevel="1"/>
    <col min="10" max="10" width="15.7109375" style="122" customWidth="1" outlineLevel="1"/>
    <col min="11" max="11" width="2.7109375" style="122" customWidth="1" outlineLevel="1"/>
    <col min="12" max="12" width="15.7109375" style="122" customWidth="1" outlineLevel="1"/>
    <col min="13" max="13" width="2.7109375" style="122" customWidth="1"/>
    <col min="14" max="14" width="15.7109375" style="122" customWidth="1"/>
    <col min="15" max="15" width="2.7109375" style="122" customWidth="1"/>
    <col min="16" max="16" width="15.7109375" style="122" customWidth="1"/>
    <col min="17" max="17" width="2.7109375" style="122" customWidth="1"/>
    <col min="18" max="18" width="14.7109375" style="122" customWidth="1"/>
    <col min="19" max="20" width="2.7109375" style="122" customWidth="1"/>
    <col min="21" max="21" width="15.7109375" style="122" customWidth="1"/>
    <col min="22" max="22" width="13.140625" style="122" bestFit="1" customWidth="1"/>
    <col min="23" max="23" width="15.28125" style="122" bestFit="1" customWidth="1"/>
    <col min="24" max="24" width="13.421875" style="122" bestFit="1" customWidth="1"/>
    <col min="25" max="16384" width="9.140625" style="122" customWidth="1"/>
  </cols>
  <sheetData>
    <row r="1" spans="1:19" ht="12.75" customHeight="1">
      <c r="A1" s="81" t="s">
        <v>313</v>
      </c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1"/>
    </row>
    <row r="2" spans="1:19" ht="12.75" customHeigh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</row>
    <row r="3" spans="1:19" ht="12.75" customHeight="1">
      <c r="A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/>
    </row>
    <row r="4" spans="1:19" ht="12.75" customHeight="1">
      <c r="A4" s="123"/>
      <c r="C4" s="124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25"/>
    </row>
    <row r="5" spans="1:22" ht="12.75" customHeight="1">
      <c r="A5" s="123"/>
      <c r="B5" s="341" t="s">
        <v>380</v>
      </c>
      <c r="C5" s="339"/>
      <c r="D5" s="338" t="s">
        <v>381</v>
      </c>
      <c r="E5" s="339"/>
      <c r="F5" s="339" t="s">
        <v>364</v>
      </c>
      <c r="G5" s="339"/>
      <c r="H5" s="339" t="s">
        <v>365</v>
      </c>
      <c r="I5" s="339"/>
      <c r="J5" s="339" t="s">
        <v>366</v>
      </c>
      <c r="K5" s="339"/>
      <c r="L5" s="339" t="s">
        <v>367</v>
      </c>
      <c r="M5" s="339"/>
      <c r="N5" s="339" t="s">
        <v>42</v>
      </c>
      <c r="O5" s="339"/>
      <c r="P5" s="339" t="s">
        <v>382</v>
      </c>
      <c r="Q5" s="339"/>
      <c r="R5" s="338" t="s">
        <v>383</v>
      </c>
      <c r="S5" s="125"/>
      <c r="U5" s="235"/>
      <c r="V5" s="235"/>
    </row>
    <row r="6" spans="1:19" ht="12.75" customHeight="1">
      <c r="A6" s="123"/>
      <c r="B6" s="341"/>
      <c r="C6" s="339"/>
      <c r="D6" s="338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8"/>
      <c r="S6" s="125"/>
    </row>
    <row r="7" spans="1:19" ht="12.75" customHeight="1">
      <c r="A7" s="123"/>
      <c r="B7" s="124"/>
      <c r="C7" s="127"/>
      <c r="D7" s="342"/>
      <c r="E7" s="143"/>
      <c r="F7" s="340"/>
      <c r="G7" s="143"/>
      <c r="H7" s="340"/>
      <c r="I7" s="143"/>
      <c r="J7" s="340"/>
      <c r="K7" s="143"/>
      <c r="L7" s="340"/>
      <c r="M7" s="143"/>
      <c r="N7" s="340"/>
      <c r="O7" s="143"/>
      <c r="P7" s="340"/>
      <c r="Q7" s="143"/>
      <c r="R7" s="338"/>
      <c r="S7" s="125"/>
    </row>
    <row r="8" spans="1:21" ht="12.75" customHeight="1">
      <c r="A8" s="123"/>
      <c r="B8" s="126" t="s">
        <v>374</v>
      </c>
      <c r="C8" s="127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25"/>
      <c r="T8" s="128"/>
      <c r="U8" s="140"/>
    </row>
    <row r="9" spans="1:21" ht="12.75" customHeight="1">
      <c r="A9" s="123"/>
      <c r="B9" s="124" t="s">
        <v>391</v>
      </c>
      <c r="C9" s="186"/>
      <c r="D9" s="27">
        <v>33114049087</v>
      </c>
      <c r="E9" s="26"/>
      <c r="F9" s="26">
        <v>19648626830</v>
      </c>
      <c r="G9" s="26"/>
      <c r="H9" s="26">
        <v>13311309238</v>
      </c>
      <c r="I9" s="26"/>
      <c r="J9" s="26">
        <v>68918000</v>
      </c>
      <c r="K9" s="26"/>
      <c r="L9" s="26">
        <v>85195019</v>
      </c>
      <c r="M9" s="26"/>
      <c r="N9" s="26">
        <v>96281512</v>
      </c>
      <c r="O9" s="26"/>
      <c r="P9" s="26">
        <v>714084214</v>
      </c>
      <c r="Q9" s="26"/>
      <c r="R9" s="27">
        <v>33924414813</v>
      </c>
      <c r="S9" s="125" t="s">
        <v>154</v>
      </c>
      <c r="T9" s="128"/>
      <c r="U9" s="140"/>
    </row>
    <row r="10" spans="1:21" ht="12.75" customHeight="1">
      <c r="A10" s="123"/>
      <c r="B10" s="124" t="s">
        <v>375</v>
      </c>
      <c r="C10" s="143"/>
      <c r="D10" s="27">
        <v>3539616827</v>
      </c>
      <c r="E10" s="143"/>
      <c r="F10" s="249">
        <v>2793243126</v>
      </c>
      <c r="G10" s="143"/>
      <c r="H10" s="249">
        <v>734918926</v>
      </c>
      <c r="I10" s="143"/>
      <c r="J10" s="249">
        <v>0</v>
      </c>
      <c r="K10" s="143"/>
      <c r="L10" s="249">
        <v>11454775</v>
      </c>
      <c r="M10" s="143"/>
      <c r="N10" s="249">
        <v>0</v>
      </c>
      <c r="O10" s="143"/>
      <c r="P10" s="249">
        <v>181007611</v>
      </c>
      <c r="Q10" s="143"/>
      <c r="R10" s="249">
        <v>3720624438</v>
      </c>
      <c r="S10" s="125"/>
      <c r="T10" s="128"/>
      <c r="U10" s="140"/>
    </row>
    <row r="11" spans="1:21" ht="12.75" customHeight="1">
      <c r="A11" s="123"/>
      <c r="B11" s="124" t="s">
        <v>376</v>
      </c>
      <c r="C11" s="143"/>
      <c r="D11" s="27">
        <v>-44147200</v>
      </c>
      <c r="E11" s="143"/>
      <c r="F11" s="143">
        <v>-44147200</v>
      </c>
      <c r="G11" s="143"/>
      <c r="H11" s="143">
        <v>0</v>
      </c>
      <c r="I11" s="143"/>
      <c r="J11" s="143">
        <v>0</v>
      </c>
      <c r="K11" s="143"/>
      <c r="L11" s="143">
        <v>0</v>
      </c>
      <c r="M11" s="143"/>
      <c r="N11" s="143">
        <v>-17048504</v>
      </c>
      <c r="O11" s="143"/>
      <c r="P11" s="143">
        <v>0</v>
      </c>
      <c r="Q11" s="143"/>
      <c r="R11" s="249">
        <v>-61195704</v>
      </c>
      <c r="S11" s="125"/>
      <c r="T11" s="128"/>
      <c r="U11" s="140"/>
    </row>
    <row r="12" spans="1:21" ht="12.75" customHeight="1">
      <c r="A12" s="123"/>
      <c r="B12" s="124" t="s">
        <v>392</v>
      </c>
      <c r="C12" s="130"/>
      <c r="D12" s="207">
        <v>36609518714</v>
      </c>
      <c r="E12" s="151"/>
      <c r="F12" s="207">
        <v>22397722756</v>
      </c>
      <c r="G12" s="151"/>
      <c r="H12" s="207">
        <v>14046228164</v>
      </c>
      <c r="I12" s="151"/>
      <c r="J12" s="207">
        <v>68918000</v>
      </c>
      <c r="K12" s="151"/>
      <c r="L12" s="207">
        <v>96649794</v>
      </c>
      <c r="M12" s="151"/>
      <c r="N12" s="207">
        <v>79233008</v>
      </c>
      <c r="O12" s="151"/>
      <c r="P12" s="207">
        <v>895091825</v>
      </c>
      <c r="Q12" s="151"/>
      <c r="R12" s="207">
        <v>37583843547</v>
      </c>
      <c r="S12" s="125"/>
      <c r="T12" s="128"/>
      <c r="U12" s="128"/>
    </row>
    <row r="13" spans="1:20" ht="12.75" customHeight="1">
      <c r="A13" s="123"/>
      <c r="C13" s="127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25"/>
      <c r="T13" s="128"/>
    </row>
    <row r="14" spans="1:21" ht="12.75" customHeight="1">
      <c r="A14" s="123"/>
      <c r="B14" s="124" t="s">
        <v>432</v>
      </c>
      <c r="C14" s="186"/>
      <c r="D14" s="27">
        <v>36609518714</v>
      </c>
      <c r="E14" s="26"/>
      <c r="F14" s="27">
        <v>22397722756</v>
      </c>
      <c r="G14" s="26"/>
      <c r="H14" s="27">
        <v>14046228164</v>
      </c>
      <c r="I14" s="26"/>
      <c r="J14" s="27">
        <v>68918000</v>
      </c>
      <c r="K14" s="26"/>
      <c r="L14" s="27">
        <v>96649794</v>
      </c>
      <c r="M14" s="26"/>
      <c r="N14" s="27">
        <v>79233008</v>
      </c>
      <c r="O14" s="26"/>
      <c r="P14" s="27">
        <v>895091825</v>
      </c>
      <c r="Q14" s="26"/>
      <c r="R14" s="27">
        <v>37583843547</v>
      </c>
      <c r="S14" s="125" t="s">
        <v>154</v>
      </c>
      <c r="T14" s="128"/>
      <c r="U14" s="128"/>
    </row>
    <row r="15" spans="1:21" ht="12.75" customHeight="1">
      <c r="A15" s="123"/>
      <c r="B15" s="124" t="s">
        <v>375</v>
      </c>
      <c r="C15" s="143"/>
      <c r="D15" s="27">
        <v>3898712907</v>
      </c>
      <c r="E15" s="143"/>
      <c r="F15" s="249">
        <v>3233617346</v>
      </c>
      <c r="G15" s="143"/>
      <c r="H15" s="249">
        <v>652656015</v>
      </c>
      <c r="I15" s="143"/>
      <c r="J15" s="249">
        <v>0</v>
      </c>
      <c r="K15" s="143"/>
      <c r="L15" s="249">
        <v>12439546</v>
      </c>
      <c r="M15" s="143"/>
      <c r="N15" s="249">
        <v>0</v>
      </c>
      <c r="O15" s="143"/>
      <c r="P15" s="249">
        <v>101959252</v>
      </c>
      <c r="Q15" s="143"/>
      <c r="R15" s="249">
        <v>4000672159</v>
      </c>
      <c r="S15" s="125"/>
      <c r="T15" s="128"/>
      <c r="U15" s="128"/>
    </row>
    <row r="16" spans="1:22" ht="12.75" customHeight="1">
      <c r="A16" s="123"/>
      <c r="B16" s="124" t="s">
        <v>376</v>
      </c>
      <c r="C16" s="143"/>
      <c r="D16" s="27">
        <v>0</v>
      </c>
      <c r="E16" s="143"/>
      <c r="F16" s="143">
        <v>0</v>
      </c>
      <c r="G16" s="143"/>
      <c r="H16" s="143">
        <v>0</v>
      </c>
      <c r="I16" s="143"/>
      <c r="J16" s="143">
        <v>0</v>
      </c>
      <c r="K16" s="143"/>
      <c r="L16" s="143">
        <v>0</v>
      </c>
      <c r="M16" s="143"/>
      <c r="N16" s="143">
        <v>-23066060</v>
      </c>
      <c r="O16" s="143"/>
      <c r="P16" s="143">
        <v>-70304146</v>
      </c>
      <c r="Q16" s="143"/>
      <c r="R16" s="249">
        <v>-93370206</v>
      </c>
      <c r="S16" s="125"/>
      <c r="T16" s="128"/>
      <c r="U16" s="128"/>
      <c r="V16" s="128"/>
    </row>
    <row r="17" spans="1:21" ht="12.75" customHeight="1">
      <c r="A17" s="123"/>
      <c r="B17" s="124" t="s">
        <v>433</v>
      </c>
      <c r="C17" s="130"/>
      <c r="D17" s="207">
        <v>40508231621</v>
      </c>
      <c r="E17" s="151"/>
      <c r="F17" s="207">
        <v>25631340102</v>
      </c>
      <c r="G17" s="151"/>
      <c r="H17" s="207">
        <v>14698884179</v>
      </c>
      <c r="I17" s="151"/>
      <c r="J17" s="207">
        <v>68918000</v>
      </c>
      <c r="K17" s="151"/>
      <c r="L17" s="207">
        <v>109089340</v>
      </c>
      <c r="M17" s="151"/>
      <c r="N17" s="207">
        <v>56166948</v>
      </c>
      <c r="O17" s="151"/>
      <c r="P17" s="207">
        <v>926746931</v>
      </c>
      <c r="Q17" s="151"/>
      <c r="R17" s="207">
        <v>41491145500</v>
      </c>
      <c r="S17" s="125"/>
      <c r="T17" s="128"/>
      <c r="U17" s="128"/>
    </row>
    <row r="18" spans="1:20" ht="12.75" customHeight="1">
      <c r="A18" s="123"/>
      <c r="B18" s="124"/>
      <c r="C18" s="127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25"/>
      <c r="T18" s="128"/>
    </row>
    <row r="19" spans="1:23" ht="12.75" customHeight="1">
      <c r="A19" s="123"/>
      <c r="B19" s="126" t="s">
        <v>378</v>
      </c>
      <c r="C19" s="127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25"/>
      <c r="T19" s="128"/>
      <c r="U19" s="140"/>
      <c r="V19" s="141"/>
      <c r="W19" s="140"/>
    </row>
    <row r="20" spans="1:22" ht="12.75" customHeight="1">
      <c r="A20" s="123"/>
      <c r="B20" s="124" t="s">
        <v>391</v>
      </c>
      <c r="C20" s="186"/>
      <c r="D20" s="27">
        <v>-20301034724</v>
      </c>
      <c r="E20" s="26"/>
      <c r="F20" s="26">
        <v>-11809684624</v>
      </c>
      <c r="G20" s="26"/>
      <c r="H20" s="26">
        <v>-8406638820</v>
      </c>
      <c r="I20" s="26"/>
      <c r="J20" s="26">
        <v>-43815171</v>
      </c>
      <c r="K20" s="26"/>
      <c r="L20" s="26">
        <v>-40896109</v>
      </c>
      <c r="M20" s="26"/>
      <c r="N20" s="26">
        <v>-74644256</v>
      </c>
      <c r="O20" s="26"/>
      <c r="P20" s="26">
        <v>-496287665</v>
      </c>
      <c r="Q20" s="26"/>
      <c r="R20" s="27">
        <v>-20871966645</v>
      </c>
      <c r="S20" s="125"/>
      <c r="T20" s="128"/>
      <c r="U20" s="128"/>
      <c r="V20" s="128"/>
    </row>
    <row r="21" spans="1:24" ht="12.75" customHeight="1">
      <c r="A21" s="123"/>
      <c r="B21" s="124" t="s">
        <v>379</v>
      </c>
      <c r="C21" s="186"/>
      <c r="D21" s="27">
        <v>-3518624331</v>
      </c>
      <c r="E21" s="26"/>
      <c r="F21" s="249">
        <v>-2389660435</v>
      </c>
      <c r="G21" s="26"/>
      <c r="H21" s="249">
        <v>-1109992282</v>
      </c>
      <c r="I21" s="26"/>
      <c r="J21" s="249">
        <v>-6891800</v>
      </c>
      <c r="K21" s="143"/>
      <c r="L21" s="249">
        <v>-12079814</v>
      </c>
      <c r="M21" s="26"/>
      <c r="N21" s="249">
        <v>-14020468.452054799</v>
      </c>
      <c r="O21" s="26"/>
      <c r="P21" s="249">
        <v>-84901735</v>
      </c>
      <c r="Q21" s="26"/>
      <c r="R21" s="249">
        <v>-3617546534.452055</v>
      </c>
      <c r="S21" s="125"/>
      <c r="T21" s="128"/>
      <c r="U21" s="238"/>
      <c r="V21" s="240"/>
      <c r="W21" s="140"/>
      <c r="X21" s="128"/>
    </row>
    <row r="22" spans="1:20" ht="12.75" customHeight="1">
      <c r="A22" s="123"/>
      <c r="B22" s="124" t="s">
        <v>376</v>
      </c>
      <c r="C22" s="186"/>
      <c r="D22" s="27">
        <v>0</v>
      </c>
      <c r="E22" s="26"/>
      <c r="F22" s="143">
        <v>0</v>
      </c>
      <c r="G22" s="143"/>
      <c r="H22" s="143">
        <v>0</v>
      </c>
      <c r="I22" s="143"/>
      <c r="J22" s="143">
        <v>0</v>
      </c>
      <c r="K22" s="143"/>
      <c r="L22" s="143">
        <v>0</v>
      </c>
      <c r="M22" s="143"/>
      <c r="N22" s="143">
        <v>16825823.4520548</v>
      </c>
      <c r="O22" s="143"/>
      <c r="P22" s="143">
        <v>0</v>
      </c>
      <c r="Q22" s="26"/>
      <c r="R22" s="249">
        <v>16825823.4520548</v>
      </c>
      <c r="S22" s="125"/>
      <c r="T22" s="128"/>
    </row>
    <row r="23" spans="1:20" ht="12.75" customHeight="1">
      <c r="A23" s="123"/>
      <c r="B23" s="124" t="s">
        <v>391</v>
      </c>
      <c r="C23" s="130"/>
      <c r="D23" s="207">
        <v>-23819659055</v>
      </c>
      <c r="E23" s="151"/>
      <c r="F23" s="207">
        <v>-14199345059</v>
      </c>
      <c r="G23" s="151"/>
      <c r="H23" s="207">
        <v>-9516631102</v>
      </c>
      <c r="I23" s="151"/>
      <c r="J23" s="207">
        <v>-50706971</v>
      </c>
      <c r="K23" s="151"/>
      <c r="L23" s="207">
        <v>-52975923</v>
      </c>
      <c r="M23" s="151"/>
      <c r="N23" s="207">
        <v>-71838901</v>
      </c>
      <c r="O23" s="151"/>
      <c r="P23" s="207">
        <v>-581189400</v>
      </c>
      <c r="Q23" s="151"/>
      <c r="R23" s="207">
        <v>-24472687356.000004</v>
      </c>
      <c r="S23" s="125"/>
      <c r="T23" s="128"/>
    </row>
    <row r="24" spans="1:20" ht="12.75" customHeight="1">
      <c r="A24" s="123"/>
      <c r="C24" s="127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25"/>
      <c r="T24" s="128"/>
    </row>
    <row r="25" spans="1:20" ht="12.75" customHeight="1">
      <c r="A25" s="123"/>
      <c r="B25" s="124" t="s">
        <v>432</v>
      </c>
      <c r="C25" s="186"/>
      <c r="D25" s="27">
        <v>-23819659055</v>
      </c>
      <c r="E25" s="26"/>
      <c r="F25" s="27">
        <v>-14199345059</v>
      </c>
      <c r="G25" s="26"/>
      <c r="H25" s="27">
        <v>-9516631102</v>
      </c>
      <c r="I25" s="26"/>
      <c r="J25" s="27">
        <v>-50706971</v>
      </c>
      <c r="K25" s="26"/>
      <c r="L25" s="27">
        <v>-52975923</v>
      </c>
      <c r="M25" s="26"/>
      <c r="N25" s="27">
        <v>-71838901</v>
      </c>
      <c r="O25" s="26"/>
      <c r="P25" s="27">
        <v>-581189400</v>
      </c>
      <c r="Q25" s="26"/>
      <c r="R25" s="27">
        <v>-24472687356.000004</v>
      </c>
      <c r="S25" s="125"/>
      <c r="T25" s="128"/>
    </row>
    <row r="26" spans="1:22" ht="12.75" customHeight="1">
      <c r="A26" s="123"/>
      <c r="B26" s="124" t="s">
        <v>379</v>
      </c>
      <c r="C26" s="186"/>
      <c r="D26" s="27">
        <v>-2876008468</v>
      </c>
      <c r="E26" s="26"/>
      <c r="F26" s="249">
        <v>-1960706995</v>
      </c>
      <c r="G26" s="26"/>
      <c r="H26" s="249">
        <v>-897402836</v>
      </c>
      <c r="I26" s="26"/>
      <c r="J26" s="27">
        <v>-6891800</v>
      </c>
      <c r="K26" s="26"/>
      <c r="L26" s="249">
        <v>-11006837</v>
      </c>
      <c r="M26" s="26"/>
      <c r="N26" s="249">
        <v>-6775894</v>
      </c>
      <c r="O26" s="26"/>
      <c r="P26" s="249">
        <v>-108054099.862848</v>
      </c>
      <c r="Q26" s="26"/>
      <c r="R26" s="249">
        <v>-2990838461.862848</v>
      </c>
      <c r="S26" s="125"/>
      <c r="T26" s="128"/>
      <c r="U26" s="238"/>
      <c r="V26" s="128"/>
    </row>
    <row r="27" spans="1:23" ht="12.75" customHeight="1">
      <c r="A27" s="123"/>
      <c r="B27" s="124" t="s">
        <v>376</v>
      </c>
      <c r="C27" s="186"/>
      <c r="D27" s="27">
        <v>0</v>
      </c>
      <c r="E27" s="26"/>
      <c r="F27" s="143">
        <v>0</v>
      </c>
      <c r="G27" s="26"/>
      <c r="H27" s="143">
        <v>0</v>
      </c>
      <c r="I27" s="26"/>
      <c r="J27" s="143">
        <v>0</v>
      </c>
      <c r="K27" s="26"/>
      <c r="L27" s="143">
        <v>0</v>
      </c>
      <c r="M27" s="26"/>
      <c r="N27" s="143">
        <v>22501984</v>
      </c>
      <c r="O27" s="26"/>
      <c r="P27" s="143">
        <v>64823885.862848</v>
      </c>
      <c r="Q27" s="26"/>
      <c r="R27" s="249">
        <v>87325869.862848</v>
      </c>
      <c r="S27" s="125"/>
      <c r="T27" s="128"/>
      <c r="V27" s="140"/>
      <c r="W27" s="128"/>
    </row>
    <row r="28" spans="1:20" ht="12.75" customHeight="1">
      <c r="A28" s="123"/>
      <c r="B28" s="124" t="s">
        <v>433</v>
      </c>
      <c r="C28" s="130"/>
      <c r="D28" s="207">
        <v>-26695667523</v>
      </c>
      <c r="E28" s="151"/>
      <c r="F28" s="207">
        <v>-16160052054</v>
      </c>
      <c r="G28" s="151"/>
      <c r="H28" s="207">
        <v>-10414033938</v>
      </c>
      <c r="I28" s="151"/>
      <c r="J28" s="207">
        <v>-57598771</v>
      </c>
      <c r="K28" s="151"/>
      <c r="L28" s="207">
        <v>-63982760</v>
      </c>
      <c r="M28" s="151"/>
      <c r="N28" s="207">
        <v>-56112811</v>
      </c>
      <c r="O28" s="151"/>
      <c r="P28" s="207">
        <v>-624419614</v>
      </c>
      <c r="Q28" s="151"/>
      <c r="R28" s="207">
        <v>-27376199948.000004</v>
      </c>
      <c r="S28" s="125"/>
      <c r="T28" s="128"/>
    </row>
    <row r="29" spans="1:20" ht="12.75" customHeight="1">
      <c r="A29" s="123"/>
      <c r="B29" s="124"/>
      <c r="C29" s="127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25"/>
      <c r="T29" s="128"/>
    </row>
    <row r="30" spans="1:23" ht="12.75" customHeight="1">
      <c r="A30" s="123"/>
      <c r="B30" s="126" t="s">
        <v>384</v>
      </c>
      <c r="C30" s="127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25"/>
      <c r="T30" s="128"/>
      <c r="W30" s="140"/>
    </row>
    <row r="31" spans="1:20" ht="12.75" customHeight="1">
      <c r="A31" s="123"/>
      <c r="B31" s="124" t="s">
        <v>391</v>
      </c>
      <c r="C31" s="186"/>
      <c r="D31" s="27">
        <v>-587467218</v>
      </c>
      <c r="E31" s="26"/>
      <c r="F31" s="26">
        <v>-587467218</v>
      </c>
      <c r="G31" s="26"/>
      <c r="H31" s="26">
        <v>0</v>
      </c>
      <c r="I31" s="26"/>
      <c r="J31" s="26">
        <v>0</v>
      </c>
      <c r="K31" s="26"/>
      <c r="L31" s="26">
        <v>0</v>
      </c>
      <c r="M31" s="26"/>
      <c r="N31" s="26">
        <v>0</v>
      </c>
      <c r="O31" s="26"/>
      <c r="P31" s="26">
        <v>0</v>
      </c>
      <c r="Q31" s="26"/>
      <c r="R31" s="27">
        <v>-587467218</v>
      </c>
      <c r="S31" s="125"/>
      <c r="T31" s="128"/>
    </row>
    <row r="32" spans="1:23" ht="12.75" customHeight="1">
      <c r="A32" s="123"/>
      <c r="B32" s="124" t="s">
        <v>385</v>
      </c>
      <c r="C32" s="186"/>
      <c r="D32" s="27">
        <v>-133715390</v>
      </c>
      <c r="E32" s="26"/>
      <c r="F32" s="249">
        <v>-133715390</v>
      </c>
      <c r="G32" s="26"/>
      <c r="H32" s="26">
        <v>0</v>
      </c>
      <c r="I32" s="26"/>
      <c r="J32" s="26">
        <v>0</v>
      </c>
      <c r="K32" s="143"/>
      <c r="L32" s="26">
        <v>0</v>
      </c>
      <c r="M32" s="26"/>
      <c r="N32" s="27">
        <v>0</v>
      </c>
      <c r="O32" s="26"/>
      <c r="P32" s="27">
        <v>0</v>
      </c>
      <c r="Q32" s="26"/>
      <c r="R32" s="249">
        <v>-133715390</v>
      </c>
      <c r="S32" s="125"/>
      <c r="T32" s="128"/>
      <c r="U32" s="238"/>
      <c r="V32" s="128"/>
      <c r="W32" s="140"/>
    </row>
    <row r="33" spans="1:23" ht="12.75" customHeight="1">
      <c r="A33" s="123"/>
      <c r="B33" s="124" t="s">
        <v>386</v>
      </c>
      <c r="C33" s="127"/>
      <c r="D33" s="27">
        <v>0</v>
      </c>
      <c r="E33" s="143"/>
      <c r="F33" s="143">
        <v>0</v>
      </c>
      <c r="G33" s="249"/>
      <c r="H33" s="143">
        <v>0</v>
      </c>
      <c r="I33" s="249"/>
      <c r="J33" s="143">
        <v>0</v>
      </c>
      <c r="K33" s="249"/>
      <c r="L33" s="143">
        <v>0</v>
      </c>
      <c r="M33" s="249"/>
      <c r="N33" s="143">
        <v>0</v>
      </c>
      <c r="O33" s="249"/>
      <c r="P33" s="143">
        <v>0</v>
      </c>
      <c r="Q33" s="143"/>
      <c r="R33" s="249">
        <v>0</v>
      </c>
      <c r="S33" s="125"/>
      <c r="T33" s="128"/>
      <c r="U33" s="128"/>
      <c r="V33" s="128"/>
      <c r="W33" s="140"/>
    </row>
    <row r="34" spans="1:20" ht="12.75" customHeight="1">
      <c r="A34" s="123"/>
      <c r="B34" s="124" t="s">
        <v>392</v>
      </c>
      <c r="C34" s="130"/>
      <c r="D34" s="207">
        <v>-721182608</v>
      </c>
      <c r="E34" s="151"/>
      <c r="F34" s="207">
        <v>-721182608</v>
      </c>
      <c r="G34" s="151"/>
      <c r="H34" s="207">
        <v>0</v>
      </c>
      <c r="I34" s="151"/>
      <c r="J34" s="207">
        <v>0</v>
      </c>
      <c r="K34" s="151"/>
      <c r="L34" s="207">
        <v>0</v>
      </c>
      <c r="M34" s="151"/>
      <c r="N34" s="207">
        <v>0</v>
      </c>
      <c r="O34" s="151"/>
      <c r="P34" s="207">
        <v>0</v>
      </c>
      <c r="Q34" s="151"/>
      <c r="R34" s="207">
        <v>-721182608</v>
      </c>
      <c r="S34" s="125"/>
      <c r="T34" s="128"/>
    </row>
    <row r="35" spans="1:20" ht="12.75" customHeight="1">
      <c r="A35" s="123"/>
      <c r="B35" s="124"/>
      <c r="C35" s="127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25"/>
      <c r="T35" s="128"/>
    </row>
    <row r="36" spans="1:20" ht="12.75" customHeight="1">
      <c r="A36" s="123"/>
      <c r="B36" s="124" t="s">
        <v>432</v>
      </c>
      <c r="C36" s="186"/>
      <c r="D36" s="27">
        <v>-721182608</v>
      </c>
      <c r="E36" s="26"/>
      <c r="F36" s="27">
        <v>-721182608</v>
      </c>
      <c r="G36" s="26"/>
      <c r="H36" s="27">
        <v>0</v>
      </c>
      <c r="I36" s="26"/>
      <c r="J36" s="27">
        <v>0</v>
      </c>
      <c r="K36" s="26"/>
      <c r="L36" s="27">
        <v>0</v>
      </c>
      <c r="M36" s="26"/>
      <c r="N36" s="27">
        <v>0</v>
      </c>
      <c r="O36" s="26"/>
      <c r="P36" s="27">
        <v>0</v>
      </c>
      <c r="Q36" s="26"/>
      <c r="R36" s="27">
        <v>-721182608</v>
      </c>
      <c r="S36" s="125"/>
      <c r="T36" s="128"/>
    </row>
    <row r="37" spans="1:22" ht="12.75" customHeight="1">
      <c r="A37" s="123"/>
      <c r="B37" s="124" t="s">
        <v>385</v>
      </c>
      <c r="C37" s="186"/>
      <c r="D37" s="27">
        <v>-156591106</v>
      </c>
      <c r="E37" s="26"/>
      <c r="F37" s="27">
        <v>-156591106</v>
      </c>
      <c r="G37" s="26"/>
      <c r="H37" s="26"/>
      <c r="I37" s="26"/>
      <c r="J37" s="27"/>
      <c r="K37" s="26"/>
      <c r="L37" s="249"/>
      <c r="M37" s="26"/>
      <c r="N37" s="249"/>
      <c r="O37" s="26"/>
      <c r="P37" s="249"/>
      <c r="Q37" s="26"/>
      <c r="R37" s="249">
        <v>-156591106</v>
      </c>
      <c r="S37" s="125"/>
      <c r="T37" s="128"/>
      <c r="U37" s="238"/>
      <c r="V37" s="128"/>
    </row>
    <row r="38" spans="1:23" ht="12.75" customHeight="1">
      <c r="A38" s="123"/>
      <c r="B38" s="124" t="s">
        <v>386</v>
      </c>
      <c r="C38" s="127"/>
      <c r="D38" s="27">
        <v>0</v>
      </c>
      <c r="E38" s="143"/>
      <c r="F38" s="143">
        <v>0</v>
      </c>
      <c r="G38" s="249"/>
      <c r="H38" s="143">
        <v>0</v>
      </c>
      <c r="I38" s="249"/>
      <c r="J38" s="143">
        <v>0</v>
      </c>
      <c r="K38" s="249"/>
      <c r="L38" s="143">
        <v>0</v>
      </c>
      <c r="M38" s="249"/>
      <c r="N38" s="143">
        <v>0</v>
      </c>
      <c r="O38" s="249"/>
      <c r="P38" s="143">
        <v>0</v>
      </c>
      <c r="Q38" s="143"/>
      <c r="R38" s="249">
        <v>0</v>
      </c>
      <c r="S38" s="125"/>
      <c r="T38" s="128"/>
      <c r="U38" s="128"/>
      <c r="V38" s="128"/>
      <c r="W38" s="128"/>
    </row>
    <row r="39" spans="1:22" ht="12.75" customHeight="1">
      <c r="A39" s="123"/>
      <c r="B39" s="124" t="s">
        <v>433</v>
      </c>
      <c r="C39" s="130"/>
      <c r="D39" s="207">
        <v>-877773714</v>
      </c>
      <c r="E39" s="151"/>
      <c r="F39" s="207">
        <v>-877773714</v>
      </c>
      <c r="G39" s="151"/>
      <c r="H39" s="207">
        <v>0</v>
      </c>
      <c r="I39" s="151"/>
      <c r="J39" s="207">
        <v>0</v>
      </c>
      <c r="K39" s="151"/>
      <c r="L39" s="207">
        <v>0</v>
      </c>
      <c r="M39" s="151"/>
      <c r="N39" s="207">
        <v>0</v>
      </c>
      <c r="O39" s="151"/>
      <c r="P39" s="207">
        <v>0</v>
      </c>
      <c r="Q39" s="151"/>
      <c r="R39" s="207">
        <v>-877773714</v>
      </c>
      <c r="S39" s="125"/>
      <c r="T39" s="128"/>
      <c r="V39" s="128"/>
    </row>
    <row r="40" spans="1:20" ht="12.75" customHeight="1">
      <c r="A40" s="123"/>
      <c r="B40" s="124"/>
      <c r="C40" s="127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25"/>
      <c r="T40" s="128"/>
    </row>
    <row r="41" spans="1:20" ht="12.75" customHeight="1">
      <c r="A41" s="123"/>
      <c r="B41" s="126" t="s">
        <v>387</v>
      </c>
      <c r="C41" s="127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25"/>
      <c r="T41" s="128"/>
    </row>
    <row r="42" spans="1:20" ht="12.75" customHeight="1" thickBot="1">
      <c r="A42" s="123"/>
      <c r="B42" s="126" t="s">
        <v>433</v>
      </c>
      <c r="C42" s="130"/>
      <c r="D42" s="189">
        <v>12934790384</v>
      </c>
      <c r="E42" s="151"/>
      <c r="F42" s="189">
        <v>8593514334</v>
      </c>
      <c r="G42" s="151"/>
      <c r="H42" s="189">
        <v>4284850241</v>
      </c>
      <c r="I42" s="151"/>
      <c r="J42" s="189">
        <v>11319229</v>
      </c>
      <c r="K42" s="151"/>
      <c r="L42" s="189">
        <v>45106580</v>
      </c>
      <c r="M42" s="151"/>
      <c r="N42" s="189">
        <v>54137</v>
      </c>
      <c r="O42" s="151"/>
      <c r="P42" s="189">
        <v>302327317</v>
      </c>
      <c r="Q42" s="151"/>
      <c r="R42" s="189">
        <v>13237171837.999996</v>
      </c>
      <c r="S42" s="125"/>
      <c r="T42" s="128"/>
    </row>
    <row r="43" spans="1:20" ht="12.75" customHeight="1" thickTop="1">
      <c r="A43" s="123"/>
      <c r="B43" s="124"/>
      <c r="C43" s="127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25"/>
      <c r="T43" s="128"/>
    </row>
    <row r="44" spans="1:20" ht="12.75" customHeight="1" thickBot="1">
      <c r="A44" s="123"/>
      <c r="B44" s="124" t="s">
        <v>392</v>
      </c>
      <c r="C44" s="127"/>
      <c r="D44" s="251">
        <v>12068677051</v>
      </c>
      <c r="E44" s="143"/>
      <c r="F44" s="251">
        <v>7477195089</v>
      </c>
      <c r="G44" s="143"/>
      <c r="H44" s="251">
        <v>4529597062</v>
      </c>
      <c r="I44" s="143"/>
      <c r="J44" s="251">
        <v>18211029</v>
      </c>
      <c r="K44" s="143"/>
      <c r="L44" s="251">
        <v>43673871</v>
      </c>
      <c r="M44" s="143"/>
      <c r="N44" s="251">
        <v>7394107</v>
      </c>
      <c r="O44" s="143"/>
      <c r="P44" s="251">
        <v>313902425</v>
      </c>
      <c r="Q44" s="143"/>
      <c r="R44" s="251">
        <v>12389973582.999996</v>
      </c>
      <c r="S44" s="125"/>
      <c r="T44" s="128"/>
    </row>
    <row r="45" spans="1:19" ht="12.75" customHeight="1" thickBot="1" thickTop="1">
      <c r="A45" s="135"/>
      <c r="B45" s="136"/>
      <c r="C45" s="144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137"/>
    </row>
    <row r="46" spans="3:18" ht="12.75" customHeight="1">
      <c r="C46" s="128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</row>
    <row r="47" spans="2:21" ht="12.75" customHeight="1">
      <c r="B47" s="239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128"/>
    </row>
    <row r="48" spans="2:21" ht="12.75" customHeight="1">
      <c r="B48" s="239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128"/>
    </row>
    <row r="49" spans="2:21" ht="12.75" customHeight="1">
      <c r="B49" s="239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128"/>
    </row>
    <row r="50" spans="2:21" ht="12.75" customHeight="1">
      <c r="B50" s="239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128"/>
    </row>
    <row r="51" spans="2:21" ht="12.75" customHeight="1">
      <c r="B51" s="239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128"/>
    </row>
    <row r="52" spans="2:21" ht="12.75" customHeight="1">
      <c r="B52" s="239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128"/>
    </row>
    <row r="53" spans="2:20" ht="12.75" customHeight="1">
      <c r="B53" s="55"/>
      <c r="C53" s="239"/>
      <c r="D53" s="239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39"/>
      <c r="S53" s="239"/>
      <c r="T53" s="239"/>
    </row>
    <row r="54" spans="2:20" ht="12.75" customHeight="1">
      <c r="B54" s="239"/>
      <c r="C54" s="239"/>
      <c r="D54" s="239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39"/>
      <c r="S54" s="239"/>
      <c r="T54" s="239"/>
    </row>
    <row r="55" spans="2:20" ht="12.75" customHeight="1"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</row>
    <row r="56" spans="2:20" ht="12.75" customHeight="1"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</row>
    <row r="57" spans="2:20" ht="12.75" customHeight="1"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</row>
    <row r="58" spans="2:20" ht="12.75" customHeight="1"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</row>
    <row r="59" spans="2:20" ht="12.75" customHeight="1"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</row>
    <row r="60" spans="2:20" ht="12.75" customHeight="1"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</row>
  </sheetData>
  <sheetProtection/>
  <mergeCells count="17">
    <mergeCell ref="B5:B6"/>
    <mergeCell ref="M5:M6"/>
    <mergeCell ref="N5:N7"/>
    <mergeCell ref="D5:D7"/>
    <mergeCell ref="F5:F7"/>
    <mergeCell ref="H5:H7"/>
    <mergeCell ref="J5:J7"/>
    <mergeCell ref="L5:L7"/>
    <mergeCell ref="E5:E6"/>
    <mergeCell ref="C5:C6"/>
    <mergeCell ref="R5:R7"/>
    <mergeCell ref="Q5:Q6"/>
    <mergeCell ref="K5:K6"/>
    <mergeCell ref="G5:G6"/>
    <mergeCell ref="I5:I6"/>
    <mergeCell ref="O5:O6"/>
    <mergeCell ref="P5:P7"/>
  </mergeCells>
  <printOptions horizontalCentered="1"/>
  <pageMargins left="0.25" right="0.25" top="0.4" bottom="0.42" header="0" footer="0"/>
  <pageSetup fitToHeight="1" fitToWidth="1" horizontalDpi="600" verticalDpi="600" orientation="landscape" paperSize="9" scale="82" r:id="rId1"/>
  <headerFooter alignWithMargins="0">
    <oddFooter>&amp;Lfaqe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  <outlinePr summaryRight="0"/>
  </sheetPr>
  <dimension ref="A1:P4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 customHeight="1" outlineLevelCol="1"/>
  <cols>
    <col min="1" max="1" width="4.140625" style="122" customWidth="1"/>
    <col min="2" max="2" width="28.140625" style="122" customWidth="1"/>
    <col min="3" max="3" width="2.7109375" style="122" customWidth="1"/>
    <col min="4" max="4" width="13.7109375" style="122" customWidth="1"/>
    <col min="5" max="5" width="2.7109375" style="122" customWidth="1"/>
    <col min="6" max="6" width="13.7109375" style="122" customWidth="1"/>
    <col min="7" max="7" width="2.7109375" style="122" customWidth="1" outlineLevel="1"/>
    <col min="8" max="8" width="13.7109375" style="122" customWidth="1" outlineLevel="1"/>
    <col min="9" max="9" width="2.7109375" style="122" customWidth="1" outlineLevel="1"/>
    <col min="10" max="10" width="12.8515625" style="122" customWidth="1" outlineLevel="1"/>
    <col min="11" max="11" width="2.140625" style="122" customWidth="1"/>
    <col min="12" max="12" width="13.7109375" style="122" customWidth="1"/>
    <col min="13" max="14" width="2.7109375" style="122" customWidth="1"/>
    <col min="15" max="15" width="26.57421875" style="140" customWidth="1"/>
    <col min="16" max="16" width="17.57421875" style="122" bestFit="1" customWidth="1"/>
    <col min="17" max="16384" width="9.140625" style="122" customWidth="1"/>
  </cols>
  <sheetData>
    <row r="1" spans="1:13" ht="12.75" customHeight="1">
      <c r="A1" s="81" t="s">
        <v>115</v>
      </c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3" ht="12.75" customHeigh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</row>
    <row r="3" spans="1:13" ht="12.75" customHeight="1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</row>
    <row r="4" spans="1:13" ht="12.75" customHeight="1">
      <c r="A4" s="123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</row>
    <row r="5" spans="1:16" ht="12.75" customHeight="1">
      <c r="A5" s="123"/>
      <c r="B5" s="341" t="s">
        <v>369</v>
      </c>
      <c r="C5" s="339"/>
      <c r="D5" s="338" t="s">
        <v>370</v>
      </c>
      <c r="E5" s="339"/>
      <c r="F5" s="338" t="s">
        <v>371</v>
      </c>
      <c r="G5" s="339"/>
      <c r="H5" s="339" t="s">
        <v>372</v>
      </c>
      <c r="I5" s="339"/>
      <c r="J5" s="339" t="s">
        <v>373</v>
      </c>
      <c r="K5" s="339"/>
      <c r="L5" s="338" t="s">
        <v>369</v>
      </c>
      <c r="M5" s="125"/>
      <c r="O5" s="235"/>
      <c r="P5" s="235"/>
    </row>
    <row r="6" spans="1:13" ht="12.75" customHeight="1">
      <c r="A6" s="123"/>
      <c r="B6" s="341"/>
      <c r="C6" s="339"/>
      <c r="D6" s="338"/>
      <c r="E6" s="339"/>
      <c r="F6" s="338"/>
      <c r="G6" s="339"/>
      <c r="H6" s="339"/>
      <c r="I6" s="339"/>
      <c r="J6" s="339"/>
      <c r="K6" s="339"/>
      <c r="L6" s="338"/>
      <c r="M6" s="125"/>
    </row>
    <row r="7" spans="1:13" ht="12.75" customHeight="1">
      <c r="A7" s="123"/>
      <c r="B7" s="124"/>
      <c r="C7" s="127"/>
      <c r="D7" s="338"/>
      <c r="E7" s="127"/>
      <c r="F7" s="338"/>
      <c r="G7" s="127"/>
      <c r="H7" s="343"/>
      <c r="I7" s="127"/>
      <c r="J7" s="343"/>
      <c r="K7" s="127"/>
      <c r="L7" s="338"/>
      <c r="M7" s="125"/>
    </row>
    <row r="8" spans="1:14" ht="12.75" customHeight="1">
      <c r="A8" s="123"/>
      <c r="B8" s="126" t="s">
        <v>374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5"/>
      <c r="N8" s="128"/>
    </row>
    <row r="9" spans="1:15" ht="12.75" customHeight="1">
      <c r="A9" s="123"/>
      <c r="B9" s="124" t="s">
        <v>391</v>
      </c>
      <c r="C9" s="186"/>
      <c r="D9" s="26">
        <v>9871881270</v>
      </c>
      <c r="E9" s="26"/>
      <c r="F9" s="27">
        <v>64121773</v>
      </c>
      <c r="G9" s="26"/>
      <c r="H9" s="26">
        <v>43798164</v>
      </c>
      <c r="I9" s="26"/>
      <c r="J9" s="26">
        <v>20323609</v>
      </c>
      <c r="K9" s="26"/>
      <c r="L9" s="27">
        <v>9936003043</v>
      </c>
      <c r="M9" s="125" t="s">
        <v>154</v>
      </c>
      <c r="N9" s="128"/>
      <c r="O9" s="236"/>
    </row>
    <row r="10" spans="1:15" ht="12.75" customHeight="1">
      <c r="A10" s="123"/>
      <c r="B10" s="124" t="s">
        <v>375</v>
      </c>
      <c r="C10" s="143"/>
      <c r="D10" s="249">
        <v>0</v>
      </c>
      <c r="E10" s="143"/>
      <c r="F10" s="27">
        <v>21465630</v>
      </c>
      <c r="G10" s="143"/>
      <c r="H10" s="249">
        <v>7772909</v>
      </c>
      <c r="I10" s="143"/>
      <c r="J10" s="249">
        <v>13692721</v>
      </c>
      <c r="K10" s="143"/>
      <c r="L10" s="27">
        <v>21465630</v>
      </c>
      <c r="M10" s="125"/>
      <c r="N10" s="128"/>
      <c r="O10" s="236"/>
    </row>
    <row r="11" spans="1:14" ht="12.75" customHeight="1">
      <c r="A11" s="123"/>
      <c r="B11" s="124" t="s">
        <v>376</v>
      </c>
      <c r="C11" s="143"/>
      <c r="D11" s="143">
        <v>0</v>
      </c>
      <c r="E11" s="143"/>
      <c r="F11" s="27">
        <v>0</v>
      </c>
      <c r="G11" s="143"/>
      <c r="H11" s="143">
        <v>0</v>
      </c>
      <c r="I11" s="143"/>
      <c r="J11" s="143">
        <v>0</v>
      </c>
      <c r="K11" s="143"/>
      <c r="L11" s="27">
        <v>0</v>
      </c>
      <c r="M11" s="125"/>
      <c r="N11" s="128"/>
    </row>
    <row r="12" spans="1:14" ht="12.75" customHeight="1">
      <c r="A12" s="123"/>
      <c r="B12" s="124" t="s">
        <v>377</v>
      </c>
      <c r="C12" s="143"/>
      <c r="D12" s="143">
        <v>0</v>
      </c>
      <c r="E12" s="143"/>
      <c r="F12" s="27">
        <v>0</v>
      </c>
      <c r="G12" s="143"/>
      <c r="H12" s="143">
        <v>0</v>
      </c>
      <c r="I12" s="143"/>
      <c r="J12" s="143">
        <v>0</v>
      </c>
      <c r="K12" s="143"/>
      <c r="L12" s="27">
        <v>0</v>
      </c>
      <c r="M12" s="125"/>
      <c r="N12" s="128"/>
    </row>
    <row r="13" spans="1:14" ht="12.75" customHeight="1">
      <c r="A13" s="123"/>
      <c r="B13" s="124" t="s">
        <v>392</v>
      </c>
      <c r="C13" s="151"/>
      <c r="D13" s="207">
        <v>9871881270</v>
      </c>
      <c r="E13" s="151"/>
      <c r="F13" s="207">
        <v>85587403</v>
      </c>
      <c r="G13" s="151"/>
      <c r="H13" s="207">
        <v>51571073</v>
      </c>
      <c r="I13" s="151"/>
      <c r="J13" s="207">
        <v>34016330</v>
      </c>
      <c r="K13" s="151"/>
      <c r="L13" s="206">
        <v>9957468673</v>
      </c>
      <c r="M13" s="125"/>
      <c r="N13" s="128"/>
    </row>
    <row r="14" spans="1:14" ht="12.75" customHeight="1">
      <c r="A14" s="123"/>
      <c r="B14" s="124"/>
      <c r="C14" s="143"/>
      <c r="D14" s="143"/>
      <c r="E14" s="143"/>
      <c r="F14" s="143"/>
      <c r="G14" s="143"/>
      <c r="H14" s="143"/>
      <c r="I14" s="143"/>
      <c r="J14" s="143"/>
      <c r="K14" s="143"/>
      <c r="L14" s="127"/>
      <c r="M14" s="125"/>
      <c r="N14" s="128"/>
    </row>
    <row r="15" spans="1:14" ht="12.75" customHeight="1">
      <c r="A15" s="123"/>
      <c r="B15" s="124" t="s">
        <v>432</v>
      </c>
      <c r="C15" s="186"/>
      <c r="D15" s="27">
        <v>9871881270</v>
      </c>
      <c r="E15" s="26"/>
      <c r="F15" s="27">
        <v>85587403</v>
      </c>
      <c r="G15" s="26"/>
      <c r="H15" s="27">
        <v>51571073</v>
      </c>
      <c r="I15" s="26"/>
      <c r="J15" s="27">
        <v>34016330</v>
      </c>
      <c r="K15" s="26"/>
      <c r="L15" s="27">
        <v>9957468673</v>
      </c>
      <c r="M15" s="125" t="s">
        <v>154</v>
      </c>
      <c r="N15" s="128"/>
    </row>
    <row r="16" spans="1:14" ht="12.75" customHeight="1">
      <c r="A16" s="123"/>
      <c r="B16" s="124" t="s">
        <v>375</v>
      </c>
      <c r="C16" s="143"/>
      <c r="D16" s="249">
        <v>0</v>
      </c>
      <c r="E16" s="143"/>
      <c r="F16" s="27">
        <v>30569587</v>
      </c>
      <c r="G16" s="143"/>
      <c r="H16" s="249">
        <v>28500604</v>
      </c>
      <c r="I16" s="143"/>
      <c r="J16" s="249">
        <v>2068983</v>
      </c>
      <c r="K16" s="143"/>
      <c r="L16" s="27">
        <v>30569587</v>
      </c>
      <c r="M16" s="125"/>
      <c r="N16" s="128"/>
    </row>
    <row r="17" spans="1:14" ht="12.75" customHeight="1">
      <c r="A17" s="123"/>
      <c r="B17" s="124" t="s">
        <v>376</v>
      </c>
      <c r="C17" s="143"/>
      <c r="D17" s="143">
        <v>0</v>
      </c>
      <c r="E17" s="143"/>
      <c r="F17" s="27">
        <v>0</v>
      </c>
      <c r="G17" s="143"/>
      <c r="H17" s="143">
        <v>0</v>
      </c>
      <c r="I17" s="143"/>
      <c r="J17" s="143">
        <v>0</v>
      </c>
      <c r="K17" s="143"/>
      <c r="L17" s="27">
        <v>0</v>
      </c>
      <c r="M17" s="125"/>
      <c r="N17" s="128"/>
    </row>
    <row r="18" spans="1:14" ht="12.75" customHeight="1">
      <c r="A18" s="123"/>
      <c r="B18" s="124" t="s">
        <v>377</v>
      </c>
      <c r="C18" s="143"/>
      <c r="D18" s="143">
        <v>0</v>
      </c>
      <c r="E18" s="143"/>
      <c r="F18" s="27">
        <v>0</v>
      </c>
      <c r="G18" s="143"/>
      <c r="H18" s="143">
        <v>0</v>
      </c>
      <c r="I18" s="143"/>
      <c r="J18" s="143">
        <v>0</v>
      </c>
      <c r="K18" s="143"/>
      <c r="L18" s="27">
        <v>0</v>
      </c>
      <c r="M18" s="125"/>
      <c r="N18" s="128"/>
    </row>
    <row r="19" spans="1:14" ht="12.75" customHeight="1">
      <c r="A19" s="123"/>
      <c r="B19" s="124" t="s">
        <v>433</v>
      </c>
      <c r="C19" s="151"/>
      <c r="D19" s="207">
        <v>9871881270</v>
      </c>
      <c r="E19" s="151"/>
      <c r="F19" s="207">
        <v>116156990</v>
      </c>
      <c r="G19" s="151"/>
      <c r="H19" s="207">
        <v>80071677</v>
      </c>
      <c r="I19" s="151"/>
      <c r="J19" s="207">
        <v>36085313</v>
      </c>
      <c r="K19" s="151"/>
      <c r="L19" s="206">
        <v>9988038260</v>
      </c>
      <c r="M19" s="125"/>
      <c r="N19" s="128"/>
    </row>
    <row r="20" spans="1:14" ht="12.75" customHeight="1">
      <c r="A20" s="123"/>
      <c r="B20" s="124"/>
      <c r="C20" s="143"/>
      <c r="D20" s="143"/>
      <c r="E20" s="143"/>
      <c r="F20" s="143"/>
      <c r="G20" s="143"/>
      <c r="H20" s="143"/>
      <c r="I20" s="143"/>
      <c r="J20" s="143"/>
      <c r="K20" s="143"/>
      <c r="L20" s="127"/>
      <c r="M20" s="125"/>
      <c r="N20" s="128"/>
    </row>
    <row r="21" spans="1:14" ht="12.75" customHeight="1">
      <c r="A21" s="123"/>
      <c r="B21" s="126" t="s">
        <v>378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27"/>
      <c r="M21" s="125"/>
      <c r="N21" s="128"/>
    </row>
    <row r="22" spans="1:16" ht="12.75" customHeight="1">
      <c r="A22" s="123"/>
      <c r="B22" s="124" t="s">
        <v>391</v>
      </c>
      <c r="C22" s="186"/>
      <c r="D22" s="26">
        <v>-3123870588</v>
      </c>
      <c r="E22" s="26"/>
      <c r="F22" s="27">
        <v>-57134131.5061427</v>
      </c>
      <c r="G22" s="26"/>
      <c r="H22" s="26">
        <v>-38280809</v>
      </c>
      <c r="I22" s="26"/>
      <c r="J22" s="26">
        <v>-18853322.5061427</v>
      </c>
      <c r="K22" s="26"/>
      <c r="L22" s="27">
        <v>-3181004719.5061426</v>
      </c>
      <c r="M22" s="125"/>
      <c r="N22" s="128"/>
      <c r="P22" s="237"/>
    </row>
    <row r="23" spans="1:16" ht="12.75" customHeight="1">
      <c r="A23" s="123"/>
      <c r="B23" s="124" t="s">
        <v>379</v>
      </c>
      <c r="C23" s="186"/>
      <c r="D23" s="249">
        <v>-370744838</v>
      </c>
      <c r="E23" s="26"/>
      <c r="F23" s="27">
        <v>-8811053.995149132</v>
      </c>
      <c r="G23" s="26"/>
      <c r="H23" s="27">
        <v>-4419598</v>
      </c>
      <c r="I23" s="26"/>
      <c r="J23" s="27">
        <v>-4391455.995149132</v>
      </c>
      <c r="K23" s="26"/>
      <c r="L23" s="27">
        <v>-379555891.99514914</v>
      </c>
      <c r="M23" s="125"/>
      <c r="N23" s="128"/>
      <c r="P23" s="237"/>
    </row>
    <row r="24" spans="1:14" ht="12.75" customHeight="1">
      <c r="A24" s="123"/>
      <c r="B24" s="124" t="s">
        <v>376</v>
      </c>
      <c r="C24" s="186"/>
      <c r="D24" s="26">
        <v>0</v>
      </c>
      <c r="E24" s="26"/>
      <c r="F24" s="27">
        <v>0</v>
      </c>
      <c r="G24" s="26"/>
      <c r="H24" s="26"/>
      <c r="I24" s="26"/>
      <c r="J24" s="26"/>
      <c r="K24" s="26"/>
      <c r="L24" s="27">
        <v>0</v>
      </c>
      <c r="M24" s="125"/>
      <c r="N24" s="128"/>
    </row>
    <row r="25" spans="1:14" ht="12.75" customHeight="1">
      <c r="A25" s="123"/>
      <c r="B25" s="124" t="s">
        <v>377</v>
      </c>
      <c r="C25" s="143"/>
      <c r="D25" s="143">
        <v>0</v>
      </c>
      <c r="E25" s="143"/>
      <c r="F25" s="27">
        <v>0</v>
      </c>
      <c r="G25" s="143"/>
      <c r="H25" s="143"/>
      <c r="I25" s="143"/>
      <c r="J25" s="143"/>
      <c r="K25" s="143"/>
      <c r="L25" s="27">
        <v>0</v>
      </c>
      <c r="M25" s="125"/>
      <c r="N25" s="128"/>
    </row>
    <row r="26" spans="1:16" ht="12.75" customHeight="1">
      <c r="A26" s="123"/>
      <c r="B26" s="124" t="s">
        <v>392</v>
      </c>
      <c r="C26" s="151"/>
      <c r="D26" s="207">
        <v>-3494615426</v>
      </c>
      <c r="E26" s="151"/>
      <c r="F26" s="207">
        <v>-65945185.50129183</v>
      </c>
      <c r="G26" s="151"/>
      <c r="H26" s="207">
        <v>-42700407</v>
      </c>
      <c r="I26" s="151"/>
      <c r="J26" s="207">
        <v>-23244778.50129183</v>
      </c>
      <c r="K26" s="151"/>
      <c r="L26" s="206">
        <v>-3560560611.5012918</v>
      </c>
      <c r="M26" s="125"/>
      <c r="N26" s="128"/>
      <c r="P26" s="237"/>
    </row>
    <row r="27" spans="1:14" ht="12.75" customHeight="1">
      <c r="A27" s="123"/>
      <c r="B27" s="124"/>
      <c r="C27" s="143"/>
      <c r="D27" s="143"/>
      <c r="E27" s="143"/>
      <c r="F27" s="143"/>
      <c r="G27" s="143"/>
      <c r="H27" s="143"/>
      <c r="I27" s="143"/>
      <c r="J27" s="143"/>
      <c r="K27" s="143"/>
      <c r="L27" s="127"/>
      <c r="M27" s="125"/>
      <c r="N27" s="128"/>
    </row>
    <row r="28" spans="1:14" ht="12.75" customHeight="1">
      <c r="A28" s="123"/>
      <c r="B28" s="124" t="s">
        <v>432</v>
      </c>
      <c r="C28" s="186"/>
      <c r="D28" s="27">
        <v>-3494615426</v>
      </c>
      <c r="E28" s="26"/>
      <c r="F28" s="27">
        <v>-65945185.50129183</v>
      </c>
      <c r="G28" s="26"/>
      <c r="H28" s="27">
        <v>-42700407</v>
      </c>
      <c r="I28" s="26"/>
      <c r="J28" s="27">
        <v>-23244778.50129183</v>
      </c>
      <c r="K28" s="26"/>
      <c r="L28" s="27">
        <v>-3560560611.5012918</v>
      </c>
      <c r="M28" s="125"/>
      <c r="N28" s="128"/>
    </row>
    <row r="29" spans="1:16" ht="12.75" customHeight="1">
      <c r="A29" s="123"/>
      <c r="B29" s="124" t="s">
        <v>379</v>
      </c>
      <c r="C29" s="186"/>
      <c r="D29" s="249">
        <v>-654005903</v>
      </c>
      <c r="E29" s="26"/>
      <c r="F29" s="27">
        <v>-13391366</v>
      </c>
      <c r="G29" s="26"/>
      <c r="H29" s="27">
        <v>-7647593</v>
      </c>
      <c r="I29" s="26"/>
      <c r="J29" s="27">
        <v>-5743773</v>
      </c>
      <c r="K29" s="26"/>
      <c r="L29" s="27">
        <v>-667397269</v>
      </c>
      <c r="M29" s="125"/>
      <c r="N29" s="128"/>
      <c r="P29" s="237"/>
    </row>
    <row r="30" spans="1:14" ht="12.75" customHeight="1">
      <c r="A30" s="123"/>
      <c r="B30" s="124" t="s">
        <v>376</v>
      </c>
      <c r="C30" s="186"/>
      <c r="D30" s="26">
        <v>0</v>
      </c>
      <c r="E30" s="26"/>
      <c r="F30" s="27">
        <v>0</v>
      </c>
      <c r="G30" s="26"/>
      <c r="H30" s="26">
        <v>0</v>
      </c>
      <c r="I30" s="26"/>
      <c r="J30" s="26">
        <v>0</v>
      </c>
      <c r="K30" s="26"/>
      <c r="L30" s="27">
        <v>0</v>
      </c>
      <c r="M30" s="125"/>
      <c r="N30" s="128"/>
    </row>
    <row r="31" spans="1:14" ht="12.75" customHeight="1">
      <c r="A31" s="123"/>
      <c r="B31" s="124" t="s">
        <v>377</v>
      </c>
      <c r="C31" s="143"/>
      <c r="D31" s="143">
        <v>0</v>
      </c>
      <c r="E31" s="143"/>
      <c r="F31" s="27">
        <v>0</v>
      </c>
      <c r="G31" s="143"/>
      <c r="H31" s="143">
        <v>0</v>
      </c>
      <c r="I31" s="143"/>
      <c r="J31" s="143">
        <v>0</v>
      </c>
      <c r="K31" s="143"/>
      <c r="L31" s="27">
        <v>0</v>
      </c>
      <c r="M31" s="125"/>
      <c r="N31" s="128"/>
    </row>
    <row r="32" spans="1:14" ht="12.75" customHeight="1">
      <c r="A32" s="123"/>
      <c r="B32" s="124" t="s">
        <v>433</v>
      </c>
      <c r="C32" s="151"/>
      <c r="D32" s="207">
        <v>-4148621329</v>
      </c>
      <c r="E32" s="151"/>
      <c r="F32" s="207">
        <v>-79336551.50129183</v>
      </c>
      <c r="G32" s="151"/>
      <c r="H32" s="207">
        <v>-50348000</v>
      </c>
      <c r="I32" s="151"/>
      <c r="J32" s="207">
        <v>-28988551.50129183</v>
      </c>
      <c r="K32" s="151"/>
      <c r="L32" s="206">
        <v>-4227957880.5012918</v>
      </c>
      <c r="M32" s="125"/>
      <c r="N32" s="128"/>
    </row>
    <row r="33" spans="1:14" ht="12.75" customHeight="1">
      <c r="A33" s="123"/>
      <c r="B33" s="124"/>
      <c r="C33" s="143"/>
      <c r="D33" s="143"/>
      <c r="E33" s="143"/>
      <c r="F33" s="143"/>
      <c r="G33" s="143"/>
      <c r="H33" s="143"/>
      <c r="I33" s="143"/>
      <c r="J33" s="143"/>
      <c r="K33" s="143"/>
      <c r="L33" s="127"/>
      <c r="M33" s="125"/>
      <c r="N33" s="128"/>
    </row>
    <row r="34" spans="1:14" ht="12.75" customHeight="1">
      <c r="A34" s="123"/>
      <c r="B34" s="126" t="s">
        <v>434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27"/>
      <c r="M34" s="125"/>
      <c r="N34" s="128"/>
    </row>
    <row r="35" spans="1:14" ht="12.75" customHeight="1" thickBot="1">
      <c r="A35" s="123"/>
      <c r="B35" s="126" t="s">
        <v>433</v>
      </c>
      <c r="C35" s="151"/>
      <c r="D35" s="189">
        <v>5723259941</v>
      </c>
      <c r="E35" s="151"/>
      <c r="F35" s="189">
        <v>36820438.49870817</v>
      </c>
      <c r="G35" s="151"/>
      <c r="H35" s="189">
        <v>29723677</v>
      </c>
      <c r="I35" s="151"/>
      <c r="J35" s="189">
        <v>7096761.49870817</v>
      </c>
      <c r="K35" s="151"/>
      <c r="L35" s="188">
        <v>5760080379.498709</v>
      </c>
      <c r="M35" s="125"/>
      <c r="N35" s="128"/>
    </row>
    <row r="36" spans="1:14" ht="12.75" customHeight="1" thickTop="1">
      <c r="A36" s="123"/>
      <c r="B36" s="124"/>
      <c r="C36" s="143"/>
      <c r="D36" s="143"/>
      <c r="E36" s="143"/>
      <c r="F36" s="143"/>
      <c r="G36" s="143"/>
      <c r="H36" s="143"/>
      <c r="I36" s="143"/>
      <c r="J36" s="143"/>
      <c r="K36" s="143"/>
      <c r="L36" s="127"/>
      <c r="M36" s="125"/>
      <c r="N36" s="128"/>
    </row>
    <row r="37" spans="1:14" ht="12.75" customHeight="1" thickBot="1">
      <c r="A37" s="123"/>
      <c r="B37" s="124" t="s">
        <v>392</v>
      </c>
      <c r="C37" s="127"/>
      <c r="D37" s="250">
        <v>6377265844</v>
      </c>
      <c r="E37" s="127"/>
      <c r="F37" s="250">
        <v>19642217.498708174</v>
      </c>
      <c r="G37" s="127"/>
      <c r="H37" s="250">
        <v>8870666</v>
      </c>
      <c r="I37" s="127"/>
      <c r="J37" s="250">
        <v>10771551.49870817</v>
      </c>
      <c r="K37" s="127"/>
      <c r="L37" s="250">
        <v>6396908061.498709</v>
      </c>
      <c r="M37" s="125"/>
      <c r="N37" s="128"/>
    </row>
    <row r="38" spans="1:13" ht="12.75" customHeight="1" thickBot="1" thickTop="1">
      <c r="A38" s="135"/>
      <c r="B38" s="136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37"/>
    </row>
    <row r="39" spans="3:12" ht="12.75" customHeight="1">
      <c r="C39" s="128"/>
      <c r="D39" s="128"/>
      <c r="E39" s="128"/>
      <c r="F39" s="128"/>
      <c r="G39" s="128"/>
      <c r="H39" s="128"/>
      <c r="I39" s="128"/>
      <c r="J39" s="128"/>
      <c r="K39" s="128"/>
      <c r="L39" s="128"/>
    </row>
    <row r="40" spans="4:14" ht="12.75" customHeight="1"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</row>
    <row r="41" spans="4:14" ht="12.75" customHeight="1"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</row>
    <row r="42" spans="4:14" ht="12.75" customHeight="1"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</row>
  </sheetData>
  <sheetProtection/>
  <mergeCells count="11">
    <mergeCell ref="J5:J7"/>
    <mergeCell ref="L5:L7"/>
    <mergeCell ref="K5:K6"/>
    <mergeCell ref="G5:G6"/>
    <mergeCell ref="H5:H7"/>
    <mergeCell ref="I5:I6"/>
    <mergeCell ref="B5:B6"/>
    <mergeCell ref="E5:E6"/>
    <mergeCell ref="F5:F7"/>
    <mergeCell ref="D5:D7"/>
    <mergeCell ref="C5:C6"/>
  </mergeCells>
  <printOptions horizontalCentered="1"/>
  <pageMargins left="0.2" right="0.38" top="0.65" bottom="0.66" header="0" footer="0"/>
  <pageSetup horizontalDpi="600" verticalDpi="600" orientation="landscape" paperSize="9" scale="95" r:id="rId1"/>
  <headerFooter alignWithMargins="0">
    <oddFooter>&amp;Lfaqe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O3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 customHeight="1"/>
  <cols>
    <col min="1" max="1" width="2.7109375" style="122" customWidth="1"/>
    <col min="2" max="2" width="47.140625" style="122" customWidth="1"/>
    <col min="3" max="3" width="20.8515625" style="122" customWidth="1"/>
    <col min="4" max="4" width="20.57421875" style="122" customWidth="1"/>
    <col min="5" max="5" width="4.7109375" style="122" customWidth="1"/>
    <col min="6" max="6" width="20.57421875" style="122" customWidth="1"/>
    <col min="7" max="7" width="3.8515625" style="122" customWidth="1"/>
    <col min="8" max="8" width="11.8515625" style="122" bestFit="1" customWidth="1"/>
    <col min="9" max="9" width="13.8515625" style="122" customWidth="1"/>
    <col min="10" max="10" width="10.7109375" style="122" bestFit="1" customWidth="1"/>
    <col min="11" max="11" width="15.28125" style="122" bestFit="1" customWidth="1"/>
    <col min="12" max="16384" width="9.140625" style="122" customWidth="1"/>
  </cols>
  <sheetData>
    <row r="1" spans="1:7" ht="12.75" customHeight="1">
      <c r="A1" s="118" t="s">
        <v>314</v>
      </c>
      <c r="B1" s="119"/>
      <c r="C1" s="120"/>
      <c r="D1" s="120"/>
      <c r="E1" s="120"/>
      <c r="F1" s="120"/>
      <c r="G1" s="121"/>
    </row>
    <row r="2" spans="1:7" ht="12.75" customHeight="1">
      <c r="A2" s="123"/>
      <c r="B2" s="124"/>
      <c r="C2" s="124"/>
      <c r="D2" s="124"/>
      <c r="E2" s="124"/>
      <c r="F2" s="124"/>
      <c r="G2" s="125"/>
    </row>
    <row r="3" spans="1:7" ht="12.75" customHeight="1">
      <c r="A3" s="123"/>
      <c r="C3" s="124"/>
      <c r="D3" s="124"/>
      <c r="E3" s="124"/>
      <c r="F3" s="124"/>
      <c r="G3" s="125"/>
    </row>
    <row r="4" spans="1:7" ht="12.75" customHeight="1">
      <c r="A4" s="123"/>
      <c r="C4" s="124"/>
      <c r="D4" s="124"/>
      <c r="E4" s="124"/>
      <c r="F4" s="124"/>
      <c r="G4" s="125"/>
    </row>
    <row r="5" spans="1:7" ht="12.75" customHeight="1">
      <c r="A5" s="123"/>
      <c r="B5" s="341" t="s">
        <v>159</v>
      </c>
      <c r="C5" s="331"/>
      <c r="D5" s="331" t="str">
        <f>+Aktive!F3</f>
        <v>31 Dhjetor 2011
(ne LEK)</v>
      </c>
      <c r="E5" s="331"/>
      <c r="F5" s="331" t="str">
        <f>+Aktive!H3</f>
        <v>31 Dhjetor 2010
(ne LEK)</v>
      </c>
      <c r="G5" s="125"/>
    </row>
    <row r="6" spans="1:7" ht="12.75" customHeight="1">
      <c r="A6" s="123"/>
      <c r="B6" s="341"/>
      <c r="C6" s="331"/>
      <c r="D6" s="331"/>
      <c r="E6" s="331"/>
      <c r="F6" s="331"/>
      <c r="G6" s="125"/>
    </row>
    <row r="7" spans="1:7" ht="12.75" customHeight="1">
      <c r="A7" s="123"/>
      <c r="B7" s="124"/>
      <c r="C7" s="127"/>
      <c r="D7" s="225"/>
      <c r="E7" s="127"/>
      <c r="F7" s="225"/>
      <c r="G7" s="125"/>
    </row>
    <row r="8" spans="1:15" ht="12.75" customHeight="1">
      <c r="A8" s="123"/>
      <c r="B8" s="124" t="s">
        <v>160</v>
      </c>
      <c r="C8" s="127"/>
      <c r="D8" s="226">
        <v>2028897</v>
      </c>
      <c r="E8" s="127"/>
      <c r="F8" s="226">
        <v>1596753</v>
      </c>
      <c r="G8" s="125" t="s">
        <v>154</v>
      </c>
      <c r="H8" s="128"/>
      <c r="I8" s="140"/>
      <c r="J8" s="140"/>
      <c r="K8" s="140"/>
      <c r="L8" s="128"/>
      <c r="M8" s="128"/>
      <c r="N8" s="128"/>
      <c r="O8" s="141"/>
    </row>
    <row r="9" spans="1:15" ht="12.75" customHeight="1">
      <c r="A9" s="123"/>
      <c r="B9" s="124" t="s">
        <v>161</v>
      </c>
      <c r="C9" s="127"/>
      <c r="D9" s="226">
        <v>6563606</v>
      </c>
      <c r="E9" s="127"/>
      <c r="F9" s="226">
        <v>8055498</v>
      </c>
      <c r="G9" s="125"/>
      <c r="H9" s="128"/>
      <c r="I9" s="140"/>
      <c r="J9" s="140"/>
      <c r="K9" s="140"/>
      <c r="L9" s="128"/>
      <c r="M9" s="128"/>
      <c r="N9" s="128"/>
      <c r="O9" s="141"/>
    </row>
    <row r="10" spans="1:15" ht="12.75" customHeight="1">
      <c r="A10" s="123"/>
      <c r="B10" s="124" t="s">
        <v>162</v>
      </c>
      <c r="C10" s="127"/>
      <c r="D10" s="226">
        <v>55417590</v>
      </c>
      <c r="E10" s="127"/>
      <c r="F10" s="226">
        <v>64248070</v>
      </c>
      <c r="G10" s="125"/>
      <c r="H10" s="128"/>
      <c r="I10" s="140"/>
      <c r="J10" s="140"/>
      <c r="K10" s="140"/>
      <c r="L10" s="128"/>
      <c r="M10" s="128"/>
      <c r="N10" s="128"/>
      <c r="O10" s="141"/>
    </row>
    <row r="11" spans="1:15" ht="12.75" customHeight="1">
      <c r="A11" s="123"/>
      <c r="B11" s="124" t="s">
        <v>163</v>
      </c>
      <c r="C11" s="127"/>
      <c r="D11" s="226">
        <v>3232607</v>
      </c>
      <c r="E11" s="127"/>
      <c r="F11" s="226">
        <v>3232601</v>
      </c>
      <c r="G11" s="125"/>
      <c r="H11" s="128"/>
      <c r="I11" s="140"/>
      <c r="J11" s="140"/>
      <c r="K11" s="140"/>
      <c r="L11" s="128"/>
      <c r="M11" s="128"/>
      <c r="N11" s="128"/>
      <c r="O11" s="141"/>
    </row>
    <row r="12" spans="1:15" ht="12.75" customHeight="1">
      <c r="A12" s="123"/>
      <c r="B12" s="124" t="s">
        <v>164</v>
      </c>
      <c r="C12" s="127"/>
      <c r="D12" s="226">
        <v>9771103</v>
      </c>
      <c r="E12" s="127"/>
      <c r="F12" s="226">
        <v>19051764</v>
      </c>
      <c r="G12" s="125"/>
      <c r="H12" s="128"/>
      <c r="I12" s="140"/>
      <c r="J12" s="140"/>
      <c r="K12" s="140"/>
      <c r="L12" s="128"/>
      <c r="M12" s="128"/>
      <c r="N12" s="128"/>
      <c r="O12" s="141"/>
    </row>
    <row r="13" spans="1:15" ht="12.75" customHeight="1">
      <c r="A13" s="123"/>
      <c r="B13" s="124" t="s">
        <v>165</v>
      </c>
      <c r="C13" s="127"/>
      <c r="D13" s="226">
        <v>184232144</v>
      </c>
      <c r="E13" s="127"/>
      <c r="F13" s="226">
        <v>158983294</v>
      </c>
      <c r="G13" s="125"/>
      <c r="H13" s="128"/>
      <c r="I13" s="140"/>
      <c r="J13" s="140"/>
      <c r="K13" s="140"/>
      <c r="L13" s="128"/>
      <c r="M13" s="128"/>
      <c r="N13" s="128"/>
      <c r="O13" s="141"/>
    </row>
    <row r="14" spans="1:15" ht="12.75" customHeight="1">
      <c r="A14" s="123"/>
      <c r="B14" s="124" t="s">
        <v>166</v>
      </c>
      <c r="C14" s="127"/>
      <c r="D14" s="226">
        <v>48292526</v>
      </c>
      <c r="E14" s="127"/>
      <c r="F14" s="226">
        <v>29823565</v>
      </c>
      <c r="G14" s="125"/>
      <c r="H14" s="128"/>
      <c r="I14" s="140"/>
      <c r="J14" s="140"/>
      <c r="K14" s="140"/>
      <c r="L14" s="128"/>
      <c r="M14" s="128"/>
      <c r="N14" s="128"/>
      <c r="O14" s="141"/>
    </row>
    <row r="15" spans="1:15" ht="12.75" customHeight="1">
      <c r="A15" s="123"/>
      <c r="B15" s="124" t="s">
        <v>167</v>
      </c>
      <c r="C15" s="127"/>
      <c r="D15" s="226">
        <v>3338801</v>
      </c>
      <c r="E15" s="127"/>
      <c r="F15" s="226">
        <v>7091610</v>
      </c>
      <c r="G15" s="125"/>
      <c r="H15" s="128"/>
      <c r="I15" s="140"/>
      <c r="J15" s="140"/>
      <c r="K15" s="140"/>
      <c r="L15" s="128"/>
      <c r="M15" s="128"/>
      <c r="N15" s="128"/>
      <c r="O15" s="141"/>
    </row>
    <row r="16" spans="1:15" ht="12.75" customHeight="1">
      <c r="A16" s="123"/>
      <c r="B16" s="124" t="s">
        <v>168</v>
      </c>
      <c r="C16" s="127"/>
      <c r="D16" s="227">
        <v>-91683173</v>
      </c>
      <c r="E16" s="127"/>
      <c r="F16" s="227">
        <v>-104299526</v>
      </c>
      <c r="G16" s="125"/>
      <c r="H16" s="128"/>
      <c r="I16" s="140"/>
      <c r="J16" s="140"/>
      <c r="K16" s="140"/>
      <c r="L16" s="128"/>
      <c r="M16" s="128"/>
      <c r="N16" s="128"/>
      <c r="O16" s="141"/>
    </row>
    <row r="17" spans="1:15" ht="12" customHeight="1">
      <c r="A17" s="123"/>
      <c r="B17" s="124"/>
      <c r="C17" s="127"/>
      <c r="D17" s="228"/>
      <c r="E17" s="127"/>
      <c r="F17" s="228"/>
      <c r="G17" s="125"/>
      <c r="H17" s="128"/>
      <c r="I17" s="140"/>
      <c r="J17" s="140"/>
      <c r="K17" s="140"/>
      <c r="L17" s="128"/>
      <c r="M17" s="128"/>
      <c r="N17" s="128"/>
      <c r="O17" s="141"/>
    </row>
    <row r="18" spans="1:15" ht="15.75" customHeight="1">
      <c r="A18" s="123"/>
      <c r="B18" s="126" t="s">
        <v>157</v>
      </c>
      <c r="C18" s="127"/>
      <c r="D18" s="229">
        <v>221194101</v>
      </c>
      <c r="E18" s="22"/>
      <c r="F18" s="229">
        <f>SUM(F8:F17)</f>
        <v>187783629</v>
      </c>
      <c r="G18" s="125"/>
      <c r="H18" s="128"/>
      <c r="I18" s="140"/>
      <c r="J18" s="140"/>
      <c r="K18" s="140"/>
      <c r="L18" s="128"/>
      <c r="M18" s="128"/>
      <c r="N18" s="128"/>
      <c r="O18" s="141"/>
    </row>
    <row r="19" spans="1:15" ht="12.75" customHeight="1">
      <c r="A19" s="123"/>
      <c r="B19" s="126"/>
      <c r="C19" s="127"/>
      <c r="D19" s="230"/>
      <c r="E19" s="127"/>
      <c r="F19" s="230"/>
      <c r="G19" s="125"/>
      <c r="H19" s="128"/>
      <c r="I19" s="140"/>
      <c r="J19" s="140"/>
      <c r="K19" s="140"/>
      <c r="L19" s="128"/>
      <c r="M19" s="128"/>
      <c r="N19" s="128"/>
      <c r="O19" s="141"/>
    </row>
    <row r="20" spans="1:15" ht="12.75" customHeight="1" hidden="1">
      <c r="A20" s="123"/>
      <c r="B20" s="131" t="s">
        <v>155</v>
      </c>
      <c r="C20" s="127"/>
      <c r="D20" s="231">
        <v>221194101</v>
      </c>
      <c r="E20" s="127"/>
      <c r="F20" s="231">
        <v>211573823</v>
      </c>
      <c r="G20" s="125"/>
      <c r="H20" s="128"/>
      <c r="I20" s="140"/>
      <c r="J20" s="140"/>
      <c r="K20" s="140"/>
      <c r="L20" s="128"/>
      <c r="M20" s="128"/>
      <c r="N20" s="128"/>
      <c r="O20" s="141"/>
    </row>
    <row r="21" spans="1:15" ht="12.75" customHeight="1" hidden="1">
      <c r="A21" s="123"/>
      <c r="B21" s="131" t="s">
        <v>156</v>
      </c>
      <c r="C21" s="127"/>
      <c r="D21" s="231">
        <v>0</v>
      </c>
      <c r="E21" s="127"/>
      <c r="F21" s="231">
        <v>0</v>
      </c>
      <c r="G21" s="125"/>
      <c r="H21" s="128"/>
      <c r="I21" s="140"/>
      <c r="J21" s="140"/>
      <c r="K21" s="140"/>
      <c r="L21" s="128"/>
      <c r="M21" s="128"/>
      <c r="N21" s="128"/>
      <c r="O21" s="141"/>
    </row>
    <row r="22" spans="1:15" ht="12.75" customHeight="1">
      <c r="A22" s="123"/>
      <c r="B22" s="124"/>
      <c r="C22" s="124"/>
      <c r="D22" s="131"/>
      <c r="E22" s="124"/>
      <c r="F22" s="131"/>
      <c r="G22" s="125"/>
      <c r="I22" s="140"/>
      <c r="J22" s="140"/>
      <c r="K22" s="140"/>
      <c r="L22" s="128"/>
      <c r="M22" s="128"/>
      <c r="N22" s="128"/>
      <c r="O22" s="141"/>
    </row>
    <row r="23" spans="1:15" ht="12.75" customHeight="1">
      <c r="A23" s="123"/>
      <c r="B23" s="124" t="s">
        <v>169</v>
      </c>
      <c r="C23" s="124"/>
      <c r="D23" s="131"/>
      <c r="E23" s="124"/>
      <c r="F23" s="131"/>
      <c r="G23" s="125"/>
      <c r="I23" s="140"/>
      <c r="J23" s="140"/>
      <c r="K23" s="140"/>
      <c r="L23" s="128"/>
      <c r="M23" s="128"/>
      <c r="N23" s="128"/>
      <c r="O23" s="141"/>
    </row>
    <row r="24" spans="1:15" ht="12.75" customHeight="1">
      <c r="A24" s="123"/>
      <c r="B24" s="124" t="s">
        <v>170</v>
      </c>
      <c r="C24" s="124"/>
      <c r="D24" s="131"/>
      <c r="E24" s="124"/>
      <c r="F24" s="131"/>
      <c r="G24" s="125"/>
      <c r="I24" s="140"/>
      <c r="J24" s="140"/>
      <c r="K24" s="140"/>
      <c r="L24" s="128"/>
      <c r="M24" s="128"/>
      <c r="N24" s="128"/>
      <c r="O24" s="141"/>
    </row>
    <row r="25" spans="1:15" ht="12.75" customHeight="1">
      <c r="A25" s="123"/>
      <c r="B25" s="124"/>
      <c r="C25" s="124"/>
      <c r="D25" s="131"/>
      <c r="E25" s="124"/>
      <c r="F25" s="131"/>
      <c r="G25" s="125"/>
      <c r="I25" s="140"/>
      <c r="J25" s="140"/>
      <c r="K25" s="140"/>
      <c r="L25" s="128"/>
      <c r="M25" s="128"/>
      <c r="N25" s="128"/>
      <c r="O25" s="141"/>
    </row>
    <row r="26" spans="1:15" ht="12.75" customHeight="1">
      <c r="A26" s="123"/>
      <c r="B26" s="124"/>
      <c r="C26" s="2"/>
      <c r="D26" s="2" t="s">
        <v>329</v>
      </c>
      <c r="E26" s="2"/>
      <c r="F26" s="2" t="s">
        <v>329</v>
      </c>
      <c r="G26" s="125"/>
      <c r="I26" s="140"/>
      <c r="J26" s="140"/>
      <c r="K26" s="140"/>
      <c r="L26" s="128"/>
      <c r="M26" s="128"/>
      <c r="N26" s="128"/>
      <c r="O26" s="141"/>
    </row>
    <row r="27" spans="1:15" ht="12.75" customHeight="1">
      <c r="A27" s="123"/>
      <c r="B27" s="124"/>
      <c r="C27" s="124"/>
      <c r="D27" s="131"/>
      <c r="E27" s="124"/>
      <c r="F27" s="131"/>
      <c r="G27" s="125"/>
      <c r="I27" s="140"/>
      <c r="J27" s="140"/>
      <c r="K27" s="140"/>
      <c r="L27" s="128"/>
      <c r="M27" s="128"/>
      <c r="N27" s="128"/>
      <c r="O27" s="141"/>
    </row>
    <row r="28" spans="1:15" ht="12.75" customHeight="1">
      <c r="A28" s="123"/>
      <c r="B28" s="124" t="s">
        <v>325</v>
      </c>
      <c r="C28" s="124"/>
      <c r="D28" s="231">
        <v>104299526</v>
      </c>
      <c r="E28" s="127"/>
      <c r="F28" s="231">
        <f>+H32</f>
        <v>0</v>
      </c>
      <c r="G28" s="125"/>
      <c r="I28" s="140"/>
      <c r="J28" s="140"/>
      <c r="K28" s="140"/>
      <c r="L28" s="128"/>
      <c r="M28" s="128"/>
      <c r="N28" s="128"/>
      <c r="O28" s="141"/>
    </row>
    <row r="29" spans="1:15" ht="12.75" customHeight="1">
      <c r="A29" s="123"/>
      <c r="B29" s="124" t="s">
        <v>171</v>
      </c>
      <c r="C29" s="124"/>
      <c r="D29" s="226">
        <v>-12616353</v>
      </c>
      <c r="E29" s="127"/>
      <c r="F29" s="226">
        <f>-F16-F28</f>
        <v>104299526</v>
      </c>
      <c r="G29" s="125"/>
      <c r="I29" s="140"/>
      <c r="J29" s="140"/>
      <c r="K29" s="140"/>
      <c r="L29" s="128"/>
      <c r="M29" s="128"/>
      <c r="N29" s="128"/>
      <c r="O29" s="141"/>
    </row>
    <row r="30" spans="1:15" ht="12.75" customHeight="1">
      <c r="A30" s="123"/>
      <c r="B30" s="124" t="s">
        <v>172</v>
      </c>
      <c r="C30" s="127"/>
      <c r="D30" s="226"/>
      <c r="E30" s="127"/>
      <c r="F30" s="226">
        <v>0</v>
      </c>
      <c r="G30" s="125"/>
      <c r="I30" s="140"/>
      <c r="J30" s="140"/>
      <c r="K30" s="140"/>
      <c r="L30" s="128"/>
      <c r="M30" s="128"/>
      <c r="N30" s="128"/>
      <c r="O30" s="141"/>
    </row>
    <row r="31" spans="1:15" ht="12.75" customHeight="1">
      <c r="A31" s="123"/>
      <c r="B31" s="124"/>
      <c r="C31" s="127"/>
      <c r="D31" s="228"/>
      <c r="E31" s="127"/>
      <c r="F31" s="228"/>
      <c r="G31" s="125"/>
      <c r="I31" s="140"/>
      <c r="J31" s="140"/>
      <c r="K31" s="140"/>
      <c r="L31" s="128"/>
      <c r="M31" s="128"/>
      <c r="N31" s="128"/>
      <c r="O31" s="141"/>
    </row>
    <row r="32" spans="1:15" ht="15.75" customHeight="1">
      <c r="A32" s="123"/>
      <c r="B32" s="126" t="s">
        <v>307</v>
      </c>
      <c r="C32" s="127"/>
      <c r="D32" s="229">
        <v>91683173</v>
      </c>
      <c r="E32" s="27"/>
      <c r="F32" s="229">
        <f>SUM(F28:F31)</f>
        <v>104299526</v>
      </c>
      <c r="G32" s="125"/>
      <c r="I32" s="140"/>
      <c r="J32" s="140"/>
      <c r="K32" s="140"/>
      <c r="L32" s="128"/>
      <c r="M32" s="128"/>
      <c r="N32" s="128"/>
      <c r="O32" s="141"/>
    </row>
    <row r="33" spans="1:7" ht="12.75" customHeight="1" thickBot="1">
      <c r="A33" s="135"/>
      <c r="B33" s="136"/>
      <c r="C33" s="136"/>
      <c r="D33" s="136"/>
      <c r="E33" s="136"/>
      <c r="F33" s="136"/>
      <c r="G33" s="137"/>
    </row>
  </sheetData>
  <sheetProtection/>
  <mergeCells count="5">
    <mergeCell ref="B5:B6"/>
    <mergeCell ref="F5:F6"/>
    <mergeCell ref="C5:C6"/>
    <mergeCell ref="D5:D6"/>
    <mergeCell ref="E5:E6"/>
  </mergeCells>
  <printOptions horizontalCentered="1"/>
  <pageMargins left="0.25" right="0.25" top="1.1" bottom="1" header="0.38" footer="0.46"/>
  <pageSetup horizontalDpi="600" verticalDpi="600" orientation="landscape" paperSize="9" scale="95" r:id="rId1"/>
  <headerFooter alignWithMargins="0">
    <oddFooter>&amp;LFaqe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Vodafone Albania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ornela.ruci</dc:creator>
  <cp:keywords/>
  <dc:description/>
  <cp:lastModifiedBy>User</cp:lastModifiedBy>
  <cp:lastPrinted>2012-03-31T12:06:59Z</cp:lastPrinted>
  <dcterms:created xsi:type="dcterms:W3CDTF">2009-03-30T12:56:28Z</dcterms:created>
  <dcterms:modified xsi:type="dcterms:W3CDTF">2012-07-20T07:27:53Z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-1674134976</vt:i4>
  </property>
  <property fmtid="{D5CDD505-2E9C-101B-9397-08002B2CF9AE}" pid="3" name="_NewReviewCycle">
    <vt:lpwstr/>
  </property>
  <property fmtid="{D5CDD505-2E9C-101B-9397-08002B2CF9AE}" pid="4" name="_EmailSubject">
    <vt:lpwstr>PF 2011 xls</vt:lpwstr>
  </property>
  <property fmtid="{D5CDD505-2E9C-101B-9397-08002B2CF9AE}" pid="5" name="_AuthorEmail">
    <vt:lpwstr>Ervin.Zala@vodafone.com</vt:lpwstr>
  </property>
  <property fmtid="{D5CDD505-2E9C-101B-9397-08002B2CF9AE}" pid="6" name="_AuthorEmailDisplayName">
    <vt:lpwstr>Zala, Ervin, Vodafone Albania</vt:lpwstr>
  </property>
  <property fmtid="{D5CDD505-2E9C-101B-9397-08002B2CF9AE}" pid="7" name="_ReviewingToolsShownOnce">
    <vt:lpwstr/>
  </property>
</Properties>
</file>