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120" tabRatio="965" activeTab="5"/>
  </bookViews>
  <sheets>
    <sheet name="KOP" sheetId="1" r:id="rId1"/>
    <sheet name="AKT" sheetId="2" r:id="rId2"/>
    <sheet name="PAS" sheetId="3" r:id="rId3"/>
    <sheet name="Ardh e shp - natyres" sheetId="4" r:id="rId4"/>
    <sheet name="Shenimet Spjeg" sheetId="5" r:id="rId5"/>
    <sheet name="Pas e ndrysh ne kapit" sheetId="6" r:id="rId6"/>
    <sheet name="pasqyrat" sheetId="7" r:id="rId7"/>
    <sheet name="Fluksi -indirekt" sheetId="8" r:id="rId8"/>
    <sheet name=" Fluksit mon - direkte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<sst xmlns="http://schemas.openxmlformats.org/spreadsheetml/2006/main" count="829" uniqueCount="552">
  <si>
    <t>Emertimi dhe Forma Ligjore</t>
  </si>
  <si>
    <t xml:space="preserve">N I P T - I </t>
  </si>
  <si>
    <t xml:space="preserve">Adresa e Selise </t>
  </si>
  <si>
    <t xml:space="preserve">Data e Krijimit </t>
  </si>
  <si>
    <t xml:space="preserve">Nr I  Rregj Tregetar </t>
  </si>
  <si>
    <t xml:space="preserve">Veprimtaria kryesore 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</si>
  <si>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</si>
  <si>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</si>
  <si>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</si>
  <si>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V I T I  </t>
  </si>
  <si>
    <t xml:space="preserve">Pasqyrat jane individuale </t>
  </si>
  <si>
    <t xml:space="preserve">Pasqyrat jane  te konsoliduara </t>
  </si>
  <si>
    <t xml:space="preserve">Pasqyrat financiare jane te shprehura ne </t>
  </si>
  <si>
    <t xml:space="preserve">Pyasqyrat financiare jane te rumbullukasura ne </t>
  </si>
  <si>
    <t xml:space="preserve">Periudha kontabel e Pasqyrave Financiare </t>
  </si>
  <si>
    <t xml:space="preserve">Nga </t>
  </si>
  <si>
    <t xml:space="preserve">Deri </t>
  </si>
  <si>
    <t xml:space="preserve">Pasqyra Financiare  te Vitit  </t>
  </si>
  <si>
    <t>Nr</t>
  </si>
  <si>
    <t xml:space="preserve">A K T I V E T </t>
  </si>
  <si>
    <t>Shenime</t>
  </si>
  <si>
    <t>Periudha</t>
  </si>
  <si>
    <t xml:space="preserve">Raportuse </t>
  </si>
  <si>
    <t xml:space="preserve">Periudha </t>
  </si>
  <si>
    <t xml:space="preserve">Paraardhese </t>
  </si>
  <si>
    <t>I</t>
  </si>
  <si>
    <t xml:space="preserve">AKTIVET AFATSHKURTERA </t>
  </si>
  <si>
    <t xml:space="preserve">&gt;  Banka </t>
  </si>
  <si>
    <t xml:space="preserve">1. - Aktivet monetare </t>
  </si>
  <si>
    <t>2 -  Derivatet e Aktivet te mbajtura per tregetim</t>
  </si>
  <si>
    <t>&gt;  Te drejta e detyrime ndaj ortakeve</t>
  </si>
  <si>
    <t xml:space="preserve">&gt;  T v sh </t>
  </si>
  <si>
    <t>&gt;  Tatim mbi fitimin</t>
  </si>
  <si>
    <t xml:space="preserve">&gt;  Debitore , Kreditore te tjere </t>
  </si>
  <si>
    <t>&gt;  Kliente per mallra , produkte e sherbime</t>
  </si>
  <si>
    <t xml:space="preserve">3 -  Aktivet te tjera financiare  afatshkurtera </t>
  </si>
  <si>
    <t xml:space="preserve">4 - Inventari </t>
  </si>
  <si>
    <t xml:space="preserve">&gt;  Lendet e para </t>
  </si>
  <si>
    <t>&gt;  Prodhimi ne proces</t>
  </si>
  <si>
    <t xml:space="preserve">&gt;  Produkte te gateshme </t>
  </si>
  <si>
    <t>&gt;  Mallra per rrishitje</t>
  </si>
  <si>
    <t xml:space="preserve">&gt;  Parapagesa per furnizime </t>
  </si>
  <si>
    <t>5  -  Aktivet  biliogjike</t>
  </si>
  <si>
    <t xml:space="preserve">6 - Aktivet afatshkurtera te mbajtura per rishitje </t>
  </si>
  <si>
    <t xml:space="preserve">7 - Parapagime  dhe shpenzime  te shtyra </t>
  </si>
  <si>
    <t>&gt; Shpenzime te periudhave te ardheshme</t>
  </si>
  <si>
    <t>II</t>
  </si>
  <si>
    <t xml:space="preserve"> AKTIVET  AFATGJATA </t>
  </si>
  <si>
    <t xml:space="preserve">1  - Financimet financiare afatgjata </t>
  </si>
  <si>
    <t>2 - Aktivet Afatgjata  materiale</t>
  </si>
  <si>
    <t>&gt; Toka</t>
  </si>
  <si>
    <t>&gt; Ndertesa</t>
  </si>
  <si>
    <t xml:space="preserve"> &gt; makineri e paisje </t>
  </si>
  <si>
    <t>&gt; Aktivet tjera afat gjata materiale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</si>
  <si>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</si>
  <si>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</si>
  <si>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</si>
  <si>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</si>
  <si>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>&gt;  Inventar I imet</t>
  </si>
  <si>
    <t>PASIVET E KAPITALET</t>
  </si>
  <si>
    <t xml:space="preserve">Derivatet </t>
  </si>
  <si>
    <t xml:space="preserve">2 - Huamarjet </t>
  </si>
  <si>
    <t xml:space="preserve"> &gt; Overdraftet financiare</t>
  </si>
  <si>
    <t xml:space="preserve">&gt; Huamarjet afatshkurtera </t>
  </si>
  <si>
    <t xml:space="preserve">3 - Huate e parapagimet </t>
  </si>
  <si>
    <t xml:space="preserve">&gt; Te pagushme ndaj furnitoreve 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</si>
  <si>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</si>
  <si>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</si>
  <si>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</si>
  <si>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Detyrime tatimore per tatimin ne burim</t>
  </si>
  <si>
    <t>&gt; Te drejta e detyrime ndaj ortakeve</t>
  </si>
  <si>
    <t xml:space="preserve">&gt; Dividente per tu paguar </t>
  </si>
  <si>
    <t xml:space="preserve">4 - Grantet  dhe te ardhura te shtyra </t>
  </si>
  <si>
    <t xml:space="preserve">5 - Privizionet Afatshkurtera </t>
  </si>
  <si>
    <t xml:space="preserve">PASIVET AFATGJATA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</si>
  <si>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</si>
  <si>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</si>
  <si>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</si>
  <si>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</si>
  <si>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</si>
  <si>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</si>
  <si>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</si>
  <si>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</si>
  <si>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</si>
  <si>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</si>
  <si>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</si>
  <si>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</si>
  <si>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</si>
  <si>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</si>
  <si>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</si>
  <si>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</si>
  <si>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>8 - rezerva te tjera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</si>
  <si>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</si>
  <si>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</si>
  <si>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</si>
  <si>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</si>
  <si>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</si>
  <si>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Raportuse</t>
  </si>
  <si>
    <t xml:space="preserve"> Shitje  NETO</t>
  </si>
  <si>
    <t xml:space="preserve"> Te ardhura te tjera nga veprimtaria e shfrytezimit 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</si>
  <si>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</si>
  <si>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</si>
  <si>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</si>
  <si>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</si>
  <si>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</si>
  <si>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</si>
  <si>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</si>
  <si>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</si>
  <si>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</si>
  <si>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</si>
  <si>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</si>
  <si>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</si>
  <si>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</si>
  <si>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</si>
  <si>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</si>
  <si>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</si>
  <si>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</si>
  <si>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 E  TE  ARDHURAVE  DHE   SHPENZIMEVE </t>
  </si>
  <si>
    <t xml:space="preserve">Pasqyra e Fluksit monetar - Metoda Direkte </t>
  </si>
  <si>
    <t>raportuse</t>
  </si>
  <si>
    <t xml:space="preserve">Periudha  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</si>
  <si>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</si>
  <si>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</si>
  <si>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</si>
  <si>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</si>
  <si>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</si>
  <si>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tatim fitimi I paguar </t>
  </si>
  <si>
    <t xml:space="preserve">M M Neto nga veprimtarite e shfrytezimit </t>
  </si>
  <si>
    <t>B</t>
  </si>
  <si>
    <t xml:space="preserve">Fluksi monetar nga veprimtarite investuse </t>
  </si>
  <si>
    <t xml:space="preserve">Blerja e njesise te kontrolluar X  minus parate e Arketuara </t>
  </si>
  <si>
    <t>Blerja e Aktiveve afat gjata  materiale</t>
  </si>
  <si>
    <t>Te ardhura nga shitja e paisjeve</t>
  </si>
  <si>
    <t>Interes I arketuar</t>
  </si>
  <si>
    <t>Divident I arketuar</t>
  </si>
  <si>
    <t xml:space="preserve">M M Neto te perdorura  ne veprimtarite investuse 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</si>
  <si>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</si>
  <si>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</si>
  <si>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</si>
  <si>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</si>
  <si>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</si>
  <si>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</si>
  <si>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</si>
  <si>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 xml:space="preserve">Ritja / renja Neto e mjeteve monetare </t>
  </si>
  <si>
    <t>Mjete monetare ne fund te periudhes kontabel</t>
  </si>
  <si>
    <t>Mjete monetare ne fillim te periudhes  kontabel</t>
  </si>
  <si>
    <t xml:space="preserve">Emertimi </t>
  </si>
  <si>
    <t>Kapitali Aksioner qe I perket Aksionereve te Shoqerise Meme</t>
  </si>
  <si>
    <t>Aksioner</t>
  </si>
  <si>
    <t xml:space="preserve">Kapitali  </t>
  </si>
  <si>
    <t xml:space="preserve">Primi I </t>
  </si>
  <si>
    <t>Aksionit</t>
  </si>
  <si>
    <t xml:space="preserve">Aksionet e </t>
  </si>
  <si>
    <t>Thesarit</t>
  </si>
  <si>
    <t>Rezervat</t>
  </si>
  <si>
    <t>Stat e Ligj</t>
  </si>
  <si>
    <t xml:space="preserve">TOTALI </t>
  </si>
  <si>
    <t xml:space="preserve">Zoterimet e </t>
  </si>
  <si>
    <t>Aksionereve</t>
  </si>
  <si>
    <t>te pakices</t>
  </si>
  <si>
    <t xml:space="preserve">T O T A L I </t>
  </si>
  <si>
    <t>Efekti I ndryshimit te politikave kontabel</t>
  </si>
  <si>
    <t>Pozicioni I rregulluar</t>
  </si>
  <si>
    <t>kembimit gjate konsolidimit</t>
  </si>
  <si>
    <t xml:space="preserve"> Efekti I ndryshimeve te kurseve te  </t>
  </si>
  <si>
    <t>Totali I te aardhurave  dhe shpenzimeve</t>
  </si>
  <si>
    <t>qe nuk jane njohur ne pasqyren e</t>
  </si>
  <si>
    <t>te Ardhurave dhe Shpenzimeve</t>
  </si>
  <si>
    <t>Fitimi Neto I vitit Financiar</t>
  </si>
  <si>
    <t xml:space="preserve">Dividentet e paguar </t>
  </si>
  <si>
    <t>Trasferime ne rezerven e detyrushme</t>
  </si>
  <si>
    <t>Statuore</t>
  </si>
  <si>
    <t>Emetimi I Kapitalit Aksioner</t>
  </si>
  <si>
    <t>Efektet e ndryshimit te kurseve</t>
  </si>
  <si>
    <t>te kembimit gjate konsolidimit</t>
  </si>
  <si>
    <t>Totali I te Ardhurave dhe Shpenzimeve</t>
  </si>
  <si>
    <t xml:space="preserve"> Fitimi Neto per periudhen kontabel</t>
  </si>
  <si>
    <t xml:space="preserve">Aksione te Thesarit te riblera </t>
  </si>
  <si>
    <t>Rez e konvert</t>
  </si>
  <si>
    <t xml:space="preserve">monedh te huaj </t>
  </si>
  <si>
    <t>Fitimi I pa</t>
  </si>
  <si>
    <t>shperndare</t>
  </si>
  <si>
    <t>Emertimi</t>
  </si>
  <si>
    <t>Fitimi para tatimit</t>
  </si>
  <si>
    <t xml:space="preserve">Nje pasqyre e Konsoliduar </t>
  </si>
  <si>
    <t xml:space="preserve">Data e mbylljes te Pasqyrave Financiare </t>
  </si>
  <si>
    <t>TOTALI I AKTIVEVE ( I + II )</t>
  </si>
  <si>
    <t xml:space="preserve">12.1  Te ardhura e shpenz financ nga invest te tjera e financ afat gjata </t>
  </si>
  <si>
    <t xml:space="preserve">12.2  Te ardhura e shpenzimet nga interesat </t>
  </si>
  <si>
    <t xml:space="preserve">12.3 Fitime  ( humbje ) nga kurset e e kembimit </t>
  </si>
  <si>
    <t>&gt;  Arka</t>
  </si>
  <si>
    <t>&gt; Detyrime  per Sigurimet shoqerore</t>
  </si>
  <si>
    <t xml:space="preserve">&gt; Te pagushme ndaj punonjesve </t>
  </si>
  <si>
    <t xml:space="preserve">&gt; Debitore e kreditore te tjere </t>
  </si>
  <si>
    <t>Ref.</t>
  </si>
  <si>
    <t>S H E N I M E T          SH P J E G U E S E</t>
  </si>
  <si>
    <t>Shënimet qe shpjegojnë zërat e ndryshëm të pasqyrave financiare</t>
  </si>
  <si>
    <t>AKTIVET  AFAT SHKURTERA</t>
  </si>
  <si>
    <t>Aktivet  monetare</t>
  </si>
  <si>
    <t>Banka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</si>
  <si>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</si>
  <si>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</si>
  <si>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</si>
  <si>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</si>
  <si>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</si>
  <si>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</si>
  <si>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</si>
  <si>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</si>
  <si>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lek</t>
  </si>
  <si>
    <t>Totali</t>
  </si>
  <si>
    <t>Arka</t>
  </si>
  <si>
    <t>E M E R T I M I</t>
  </si>
  <si>
    <t>Arka ne Leke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</si>
  <si>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</si>
  <si>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</si>
  <si>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</si>
  <si>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</si>
  <si>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</si>
  <si>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>Leke</t>
  </si>
  <si>
    <t>Debitore,Kreditore te tjere</t>
  </si>
  <si>
    <t>Tatim mbi fitimin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</si>
  <si>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</si>
  <si>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</si>
  <si>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</si>
  <si>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</si>
  <si>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</si>
  <si>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</si>
  <si>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</si>
  <si>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</si>
  <si>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</si>
  <si>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</si>
  <si>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Te drejta e detyrime ndaj ortakeve</t>
  </si>
  <si>
    <t xml:space="preserve">Nuk ka 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</si>
  <si>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</si>
  <si>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</si>
  <si>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</si>
  <si>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</si>
  <si>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</si>
  <si>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</si>
  <si>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</si>
  <si>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</si>
  <si>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</si>
  <si>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</si>
  <si>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</si>
  <si>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AKTIVET AFATGJATA</t>
  </si>
  <si>
    <t>Investimet  financiare afatgjata</t>
  </si>
  <si>
    <t>Aktive afatgjata materiale</t>
  </si>
  <si>
    <t>Analiza e posteve te amortizushme</t>
  </si>
  <si>
    <t>Aktive afatgjata jo materiale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</si>
  <si>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</si>
  <si>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</si>
  <si>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</si>
  <si>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</si>
  <si>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</si>
  <si>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</si>
  <si>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</si>
  <si>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</si>
  <si>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</si>
  <si>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</si>
  <si>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</si>
  <si>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</si>
  <si>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</si>
  <si>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</si>
  <si>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</si>
  <si>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</si>
  <si>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</si>
  <si>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</si>
  <si>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</si>
  <si>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PASIVET  AFATGJATA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</si>
  <si>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</si>
  <si>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</si>
  <si>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</si>
  <si>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</si>
  <si>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</si>
  <si>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 xml:space="preserve">KAPITALI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</si>
  <si>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</si>
  <si>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</si>
  <si>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</si>
  <si>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</si>
  <si>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</si>
  <si>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</si>
  <si>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</si>
  <si>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</si>
  <si>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</si>
  <si>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</si>
  <si>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●</t>
  </si>
  <si>
    <t>Shpenzime te pa zbriteshme</t>
  </si>
  <si>
    <t>Tatimi mbi fitimin</t>
  </si>
  <si>
    <t>IV</t>
  </si>
  <si>
    <t>Pasqyra e te Ardhurave dhe Shpenzimeve</t>
  </si>
  <si>
    <t>Shitjet mall</t>
  </si>
  <si>
    <t>Materiale te tjera dhe sherbime</t>
  </si>
  <si>
    <t>Lek</t>
  </si>
  <si>
    <t>Shpenzime personeli</t>
  </si>
  <si>
    <t>LEK</t>
  </si>
  <si>
    <t>Iventar i imet</t>
  </si>
  <si>
    <t>Toke</t>
  </si>
  <si>
    <t>Shtese prod      gateshme</t>
  </si>
  <si>
    <t>Amortizimi eshte llogaritur ne masen</t>
  </si>
  <si>
    <t>EKONOMISTI</t>
  </si>
  <si>
    <t>ADMINISTRATORI</t>
  </si>
  <si>
    <t>12.4  Te ardhura e shpenzime te tjera financiare komisione</t>
  </si>
  <si>
    <t>tregeti</t>
  </si>
  <si>
    <t>Komisione</t>
  </si>
  <si>
    <t>alpha</t>
  </si>
  <si>
    <t>Raifaizen</t>
  </si>
  <si>
    <t>alf</t>
  </si>
  <si>
    <t>te tjera</t>
  </si>
  <si>
    <t>mallra</t>
  </si>
  <si>
    <t>amortizim</t>
  </si>
  <si>
    <t xml:space="preserve">Ekonomisti </t>
  </si>
  <si>
    <t>Administratori</t>
  </si>
  <si>
    <t>TRB</t>
  </si>
  <si>
    <t>SHOQERIA___RUDI______________</t>
  </si>
  <si>
    <t>NIPTI____________________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</si>
  <si>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</si>
  <si>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</si>
  <si>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</si>
  <si>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</si>
  <si>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</si>
  <si>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</si>
  <si>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</si>
  <si>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</si>
  <si>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</si>
  <si>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</si>
  <si>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</si>
  <si>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</si>
  <si>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</si>
  <si>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</si>
  <si>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</si>
  <si>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</si>
  <si>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</si>
  <si>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</si>
  <si>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</si>
  <si>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</si>
  <si>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</si>
  <si>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</si>
  <si>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</si>
  <si>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</si>
  <si>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</si>
  <si>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</si>
  <si>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</si>
  <si>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</si>
  <si>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</si>
  <si>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</si>
  <si>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</si>
  <si>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</si>
  <si>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</si>
  <si>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</si>
  <si>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</si>
  <si>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</si>
  <si>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</si>
  <si>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</si>
  <si>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</si>
  <si>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</si>
  <si>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</si>
  <si>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</si>
  <si>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</si>
  <si>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</si>
  <si>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</si>
  <si>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</si>
  <si>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</si>
  <si>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</si>
  <si>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</si>
  <si>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</si>
  <si>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</si>
  <si>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</si>
  <si>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</si>
  <si>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</si>
  <si>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</si>
  <si>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</si>
  <si>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Shenim: Kjo pasqyre plotesohet edhe on-line.</t>
  </si>
  <si>
    <t>Shoqeria_____RUDI_________</t>
  </si>
  <si>
    <t>NIPTI_______________________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</si>
  <si>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</si>
  <si>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</si>
  <si>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</si>
  <si>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</si>
  <si>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</si>
  <si>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</si>
  <si>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</si>
  <si>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</si>
  <si>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</si>
  <si>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</si>
  <si>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</si>
  <si>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</si>
  <si>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STAVROS JANIS</t>
  </si>
  <si>
    <t>L03720006C</t>
  </si>
  <si>
    <t>SHENJGJERGJ</t>
  </si>
  <si>
    <t>2.6.11</t>
  </si>
  <si>
    <t>tatim fitimi</t>
  </si>
  <si>
    <t>aed</t>
  </si>
  <si>
    <t>Jamb</t>
  </si>
  <si>
    <t>sig shoq</t>
  </si>
  <si>
    <t xml:space="preserve">rezultati  para tatimit </t>
  </si>
  <si>
    <t>rezultati  financiar</t>
  </si>
  <si>
    <t>Ramadan Shahollari</t>
  </si>
  <si>
    <t>Stavros Janis</t>
  </si>
  <si>
    <t>Stavros  Janis</t>
  </si>
  <si>
    <t>SHOQERIA ____________________</t>
  </si>
  <si>
    <t>NIPT ___________________</t>
  </si>
  <si>
    <t>__               J84015123G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</si>
  <si>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</si>
  <si>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</si>
  <si>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</si>
  <si>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</si>
  <si>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</si>
  <si>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</si>
  <si>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</si>
  <si>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</si>
  <si>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</si>
  <si>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</si>
  <si>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</si>
  <si>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</si>
  <si>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</si>
  <si>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</si>
  <si>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</si>
  <si>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</si>
  <si>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</si>
  <si>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</si>
  <si>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</si>
  <si>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</si>
  <si>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</si>
  <si>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</si>
  <si>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</si>
  <si>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</si>
  <si>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</si>
  <si>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</si>
  <si>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</si>
  <si>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</si>
  <si>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</si>
  <si>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</si>
  <si>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</si>
  <si>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</si>
  <si>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</si>
  <si>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</si>
  <si>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</si>
  <si>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</si>
  <si>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</si>
  <si>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</si>
  <si>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</si>
  <si>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</si>
  <si>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Ndryshimet e gjëndjeve të Mallrave (+/-)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</si>
  <si>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</si>
  <si>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</si>
  <si>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</si>
  <si>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</si>
  <si>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</si>
  <si>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Pagat e personelit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</si>
  <si>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</si>
  <si>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</si>
  <si>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</si>
  <si>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</si>
  <si>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</si>
  <si>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</si>
  <si>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</si>
  <si>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</si>
  <si>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</si>
  <si>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</si>
  <si>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</si>
  <si>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</si>
  <si>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</si>
  <si>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</si>
  <si>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</si>
  <si>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</si>
  <si>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</si>
  <si>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</si>
  <si>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</si>
  <si>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</si>
  <si>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</si>
  <si>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</si>
  <si>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</si>
  <si>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</si>
  <si>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</si>
  <si>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</si>
  <si>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</si>
  <si>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</si>
  <si>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</si>
  <si>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</si>
  <si>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</si>
  <si>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</si>
  <si>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</si>
  <si>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</si>
  <si>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</si>
  <si>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</si>
  <si>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</si>
  <si>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</si>
  <si>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</si>
  <si>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</si>
  <si>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</si>
  <si>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</si>
  <si>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</si>
  <si>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</si>
  <si>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stavros</t>
  </si>
  <si>
    <t xml:space="preserve">Pasqyra e Fluksit monetar - Metoda Indirekte </t>
  </si>
  <si>
    <t>Rregullime per :</t>
  </si>
  <si>
    <t xml:space="preserve">           #   Amortizimi</t>
  </si>
  <si>
    <t xml:space="preserve">           #  Humbjet nga kembimet valutore</t>
  </si>
  <si>
    <t xml:space="preserve">           # Te ardhura nga Investimet </t>
  </si>
  <si>
    <t xml:space="preserve">           # Shpenzimet per interesat</t>
  </si>
  <si>
    <t xml:space="preserve">Ritja / renje ne tepericen e kerkesave te arketushme   </t>
  </si>
  <si>
    <t>nga  aktiviteti si dhe te kerkesave te tjera te arketushme</t>
  </si>
  <si>
    <t>Rritje / renje ne tepericen e inventarit</t>
  </si>
  <si>
    <t>Ritje/renje ne tepericen e detyrimeve per tu pag nga aktivit</t>
  </si>
  <si>
    <t>M M te perfituar nga aktiviteti</t>
  </si>
  <si>
    <t xml:space="preserve">Interes I paguar </t>
  </si>
  <si>
    <t xml:space="preserve">Tatim mbi fitimin  e paguar </t>
  </si>
  <si>
    <t xml:space="preserve">M M Neto nga aktiviteti I shfrytezimit </t>
  </si>
  <si>
    <t xml:space="preserve">Fluksi monetar nga veprimtarite  investuse </t>
  </si>
  <si>
    <t>Blerja e njesise kontrolluat X minus parate e arketuar</t>
  </si>
  <si>
    <t>Blerja e aktiveve afatgjata materiale</t>
  </si>
  <si>
    <t>M M Neto e perdorur ne veprimtarine investuse</t>
  </si>
  <si>
    <t>Fluksi monetar nga aktivitetet financiare</t>
  </si>
  <si>
    <t>Pagesat e detyrimeve te qerase financiare</t>
  </si>
  <si>
    <t xml:space="preserve">Dividente te paguar </t>
  </si>
  <si>
    <t>M M Neto e perdorur ne veprimtarine financiare</t>
  </si>
  <si>
    <t>D</t>
  </si>
  <si>
    <t>Rritja / renja  Neto e mjeteveve monetare</t>
  </si>
  <si>
    <t xml:space="preserve">E </t>
  </si>
  <si>
    <t xml:space="preserve">Mjete monetare ne fillim te periudhes kontabel </t>
  </si>
  <si>
    <t>H</t>
  </si>
  <si>
    <t xml:space="preserve">Mjete monetare ne fund te periudhes kontabel </t>
  </si>
  <si>
    <t>Pozicioni me 31 Dhjetor 2012</t>
  </si>
  <si>
    <t xml:space="preserve">amortizim </t>
  </si>
  <si>
    <t>gjendje</t>
  </si>
  <si>
    <t>blerje</t>
  </si>
  <si>
    <t>amort 2011</t>
  </si>
  <si>
    <t>1.1.12</t>
  </si>
  <si>
    <t>31.12.12</t>
  </si>
  <si>
    <t>kasa</t>
  </si>
  <si>
    <t>cez</t>
  </si>
  <si>
    <t>ekonomist</t>
  </si>
  <si>
    <t>Viti 2012</t>
  </si>
  <si>
    <t>Pozicioni ne 31 Dhjetor 2011</t>
  </si>
  <si>
    <t>Pozicioni me 31 Dhjetor 2013</t>
  </si>
  <si>
    <t>Viti 2013</t>
  </si>
  <si>
    <t>Amortizimi A.A.Materiale   2013</t>
  </si>
  <si>
    <t>pro kredit</t>
  </si>
  <si>
    <t xml:space="preserve">Iventari </t>
  </si>
  <si>
    <t>31.12.13</t>
  </si>
  <si>
    <t>gazoil</t>
  </si>
  <si>
    <t>l</t>
  </si>
  <si>
    <t>amoliv</t>
  </si>
  <si>
    <t>taksa komune</t>
  </si>
  <si>
    <t>komision</t>
  </si>
  <si>
    <t>Dividente te arketuar (PAGUAR)</t>
  </si>
  <si>
    <t>SIG SHOQERORE</t>
  </si>
  <si>
    <t>Vlera Kontabel Neto e A.A.Materiale  2013</t>
  </si>
  <si>
    <t>Aktivet Afatgjata Materiale  me vlere fillestare   2013</t>
  </si>
  <si>
    <t>01.01.2013</t>
  </si>
  <si>
    <t>30.12.2013</t>
  </si>
  <si>
    <t>9.02.13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</si>
</sst>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[$-409]h:mm:ss\ AM/PM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Arial CE"/>
      <family val="0"/>
    </font>
    <font>
      <i/>
      <sz val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21" xfId="0" applyNumberFormat="1" applyFont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Font="1" applyBorder="1" applyAlignment="1">
      <alignment/>
    </xf>
    <xf numFmtId="0" fontId="8" fillId="0" borderId="20" xfId="0" applyFont="1" applyBorder="1" applyAlignment="1">
      <alignment/>
    </xf>
    <xf numFmtId="1" fontId="8" fillId="0" borderId="20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3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7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6" xfId="0" applyFont="1" applyBorder="1" applyAlignment="1">
      <alignment/>
    </xf>
    <xf numFmtId="0" fontId="5" fillId="0" borderId="0" xfId="0" applyFont="1" applyAlignment="1">
      <alignment horizontal="left" vertical="center"/>
    </xf>
    <xf numFmtId="14" fontId="0" fillId="0" borderId="36" xfId="0" applyNumberFormat="1" applyFont="1" applyBorder="1" applyAlignment="1">
      <alignment horizontal="center"/>
    </xf>
    <xf numFmtId="3" fontId="0" fillId="0" borderId="20" xfId="44" applyNumberFormat="1" applyFont="1" applyBorder="1" applyAlignment="1">
      <alignment/>
    </xf>
    <xf numFmtId="0" fontId="2" fillId="0" borderId="20" xfId="0" applyFont="1" applyBorder="1" applyAlignment="1">
      <alignment/>
    </xf>
    <xf numFmtId="3" fontId="0" fillId="0" borderId="35" xfId="44" applyNumberFormat="1" applyFont="1" applyBorder="1" applyAlignment="1">
      <alignment/>
    </xf>
    <xf numFmtId="0" fontId="0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3" fontId="8" fillId="0" borderId="41" xfId="44" applyNumberFormat="1" applyFont="1" applyBorder="1" applyAlignment="1">
      <alignment vertical="center"/>
    </xf>
    <xf numFmtId="3" fontId="8" fillId="0" borderId="42" xfId="44" applyNumberFormat="1" applyFont="1" applyBorder="1" applyAlignment="1">
      <alignment vertical="center"/>
    </xf>
    <xf numFmtId="3" fontId="0" fillId="0" borderId="0" xfId="44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1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1" fontId="0" fillId="0" borderId="43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1" fontId="3" fillId="0" borderId="11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44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1" fontId="3" fillId="0" borderId="38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3" fillId="0" borderId="20" xfId="0" applyNumberFormat="1" applyFont="1" applyFill="1" applyBorder="1" applyAlignment="1">
      <alignment horizontal="center"/>
    </xf>
    <xf numFmtId="1" fontId="3" fillId="0" borderId="45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0" fillId="0" borderId="3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35" xfId="58" applyFont="1" applyBorder="1" applyAlignment="1">
      <alignment horizontal="center"/>
      <protection/>
    </xf>
    <xf numFmtId="2" fontId="18" fillId="0" borderId="33" xfId="58" applyNumberFormat="1" applyFont="1" applyBorder="1" applyAlignment="1">
      <alignment horizontal="center" wrapText="1"/>
      <protection/>
    </xf>
    <xf numFmtId="0" fontId="2" fillId="0" borderId="37" xfId="58" applyFont="1" applyBorder="1" applyAlignment="1">
      <alignment horizontal="right" vertical="center" wrapText="1"/>
      <protection/>
    </xf>
    <xf numFmtId="0" fontId="2" fillId="0" borderId="37" xfId="58" applyFont="1" applyBorder="1" applyAlignment="1">
      <alignment horizontal="center" vertical="center" wrapText="1"/>
      <protection/>
    </xf>
    <xf numFmtId="0" fontId="0" fillId="0" borderId="46" xfId="58" applyFont="1" applyBorder="1" applyAlignment="1">
      <alignment horizontal="center"/>
      <protection/>
    </xf>
    <xf numFmtId="0" fontId="0" fillId="0" borderId="21" xfId="58" applyFont="1" applyBorder="1" applyAlignment="1">
      <alignment horizontal="left" wrapText="1"/>
      <protection/>
    </xf>
    <xf numFmtId="0" fontId="0" fillId="0" borderId="21" xfId="58" applyFont="1" applyBorder="1" applyAlignment="1">
      <alignment horizontal="right"/>
      <protection/>
    </xf>
    <xf numFmtId="0" fontId="0" fillId="0" borderId="25" xfId="58" applyFont="1" applyBorder="1" applyAlignment="1">
      <alignment horizontal="left"/>
      <protection/>
    </xf>
    <xf numFmtId="0" fontId="0" fillId="0" borderId="47" xfId="58" applyFont="1" applyBorder="1" applyAlignment="1">
      <alignment horizontal="center"/>
      <protection/>
    </xf>
    <xf numFmtId="0" fontId="0" fillId="0" borderId="39" xfId="58" applyFont="1" applyBorder="1" applyAlignment="1">
      <alignment horizontal="left" wrapText="1"/>
      <protection/>
    </xf>
    <xf numFmtId="0" fontId="0" fillId="0" borderId="20" xfId="58" applyFont="1" applyBorder="1" applyAlignment="1">
      <alignment horizontal="right"/>
      <protection/>
    </xf>
    <xf numFmtId="0" fontId="0" fillId="0" borderId="27" xfId="58" applyFont="1" applyBorder="1" applyAlignment="1">
      <alignment horizontal="left"/>
      <protection/>
    </xf>
    <xf numFmtId="0" fontId="0" fillId="0" borderId="48" xfId="58" applyFont="1" applyBorder="1" applyAlignment="1">
      <alignment horizontal="center"/>
      <protection/>
    </xf>
    <xf numFmtId="0" fontId="8" fillId="0" borderId="39" xfId="58" applyFont="1" applyBorder="1" applyAlignment="1">
      <alignment horizontal="left" wrapText="1"/>
      <protection/>
    </xf>
    <xf numFmtId="1" fontId="0" fillId="0" borderId="27" xfId="58" applyNumberFormat="1" applyFont="1" applyBorder="1" applyAlignment="1">
      <alignment horizontal="left"/>
      <protection/>
    </xf>
    <xf numFmtId="0" fontId="0" fillId="0" borderId="26" xfId="58" applyFont="1" applyBorder="1" applyAlignment="1">
      <alignment horizontal="center"/>
      <protection/>
    </xf>
    <xf numFmtId="0" fontId="0" fillId="0" borderId="36" xfId="58" applyFont="1" applyBorder="1" applyAlignment="1">
      <alignment horizontal="left" wrapText="1"/>
      <protection/>
    </xf>
    <xf numFmtId="0" fontId="0" fillId="0" borderId="49" xfId="58" applyFont="1" applyBorder="1" applyAlignment="1">
      <alignment horizontal="center"/>
      <protection/>
    </xf>
    <xf numFmtId="0" fontId="0" fillId="0" borderId="50" xfId="58" applyFont="1" applyBorder="1" applyAlignment="1">
      <alignment horizontal="left" wrapText="1"/>
      <protection/>
    </xf>
    <xf numFmtId="0" fontId="0" fillId="0" borderId="26" xfId="58" applyFont="1" applyBorder="1" applyAlignment="1">
      <alignment horizontal="center" vertical="center"/>
      <protection/>
    </xf>
    <xf numFmtId="0" fontId="0" fillId="0" borderId="48" xfId="58" applyFont="1" applyBorder="1" applyAlignment="1">
      <alignment horizontal="center" vertical="center"/>
      <protection/>
    </xf>
    <xf numFmtId="0" fontId="0" fillId="0" borderId="39" xfId="58" applyFont="1" applyBorder="1" applyAlignment="1">
      <alignment horizontal="center" wrapText="1"/>
      <protection/>
    </xf>
    <xf numFmtId="0" fontId="8" fillId="0" borderId="20" xfId="58" applyFont="1" applyBorder="1" applyAlignment="1">
      <alignment horizontal="left" wrapText="1"/>
      <protection/>
    </xf>
    <xf numFmtId="0" fontId="0" fillId="0" borderId="20" xfId="0" applyFont="1" applyBorder="1" applyAlignment="1">
      <alignment horizontal="left"/>
    </xf>
    <xf numFmtId="0" fontId="0" fillId="0" borderId="20" xfId="58" applyFont="1" applyBorder="1" applyAlignment="1">
      <alignment horizontal="left" wrapText="1"/>
      <protection/>
    </xf>
    <xf numFmtId="0" fontId="0" fillId="0" borderId="29" xfId="58" applyFont="1" applyBorder="1" applyAlignment="1">
      <alignment horizontal="center"/>
      <protection/>
    </xf>
    <xf numFmtId="0" fontId="0" fillId="0" borderId="43" xfId="58" applyFont="1" applyBorder="1" applyAlignment="1">
      <alignment horizontal="left" wrapText="1"/>
      <protection/>
    </xf>
    <xf numFmtId="0" fontId="0" fillId="0" borderId="43" xfId="58" applyFont="1" applyBorder="1" applyAlignment="1">
      <alignment horizontal="right"/>
      <protection/>
    </xf>
    <xf numFmtId="1" fontId="0" fillId="0" borderId="28" xfId="58" applyNumberFormat="1" applyFont="1" applyBorder="1" applyAlignment="1">
      <alignment horizontal="left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 horizontal="left" wrapText="1"/>
      <protection/>
    </xf>
    <xf numFmtId="0" fontId="0" fillId="0" borderId="0" xfId="58" applyFont="1" applyBorder="1" applyAlignment="1">
      <alignment horizontal="right"/>
      <protection/>
    </xf>
    <xf numFmtId="0" fontId="0" fillId="0" borderId="0" xfId="58" applyFont="1" applyBorder="1" applyAlignment="1">
      <alignment horizontal="left"/>
      <protection/>
    </xf>
    <xf numFmtId="0" fontId="2" fillId="0" borderId="35" xfId="58" applyFont="1" applyBorder="1">
      <alignment/>
      <protection/>
    </xf>
    <xf numFmtId="2" fontId="18" fillId="0" borderId="35" xfId="58" applyNumberFormat="1" applyFont="1" applyBorder="1" applyAlignment="1">
      <alignment horizontal="center" wrapText="1"/>
      <protection/>
    </xf>
    <xf numFmtId="0" fontId="2" fillId="0" borderId="35" xfId="58" applyFont="1" applyBorder="1" applyAlignment="1">
      <alignment horizontal="right" vertical="center" wrapText="1"/>
      <protection/>
    </xf>
    <xf numFmtId="0" fontId="2" fillId="0" borderId="35" xfId="58" applyFont="1" applyBorder="1" applyAlignment="1">
      <alignment horizontal="center" vertical="center" wrapText="1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left" wrapText="1"/>
      <protection/>
    </xf>
    <xf numFmtId="0" fontId="2" fillId="0" borderId="21" xfId="58" applyFont="1" applyBorder="1" applyAlignment="1">
      <alignment horizontal="right"/>
      <protection/>
    </xf>
    <xf numFmtId="0" fontId="2" fillId="0" borderId="25" xfId="58" applyFont="1" applyBorder="1" applyAlignment="1">
      <alignment horizontal="left"/>
      <protection/>
    </xf>
    <xf numFmtId="0" fontId="2" fillId="0" borderId="26" xfId="58" applyFont="1" applyBorder="1" applyAlignment="1">
      <alignment horizontal="left"/>
      <protection/>
    </xf>
    <xf numFmtId="0" fontId="2" fillId="0" borderId="20" xfId="59" applyFont="1" applyFill="1" applyBorder="1" applyAlignment="1">
      <alignment horizontal="left" wrapText="1"/>
      <protection/>
    </xf>
    <xf numFmtId="0" fontId="2" fillId="0" borderId="27" xfId="58" applyFont="1" applyBorder="1" applyAlignment="1">
      <alignment horizontal="left"/>
      <protection/>
    </xf>
    <xf numFmtId="0" fontId="2" fillId="0" borderId="20" xfId="58" applyFont="1" applyBorder="1" applyAlignment="1">
      <alignment horizontal="left" wrapText="1"/>
      <protection/>
    </xf>
    <xf numFmtId="0" fontId="2" fillId="0" borderId="20" xfId="58" applyFont="1" applyBorder="1" applyAlignment="1">
      <alignment horizontal="right"/>
      <protection/>
    </xf>
    <xf numFmtId="0" fontId="2" fillId="0" borderId="26" xfId="58" applyFont="1" applyBorder="1" applyAlignment="1">
      <alignment horizontal="center"/>
      <protection/>
    </xf>
    <xf numFmtId="0" fontId="2" fillId="0" borderId="20" xfId="58" applyFont="1" applyBorder="1" applyAlignment="1">
      <alignment horizontal="left"/>
      <protection/>
    </xf>
    <xf numFmtId="0" fontId="2" fillId="0" borderId="20" xfId="58" applyFont="1" applyBorder="1" applyAlignment="1">
      <alignment horizontal="right" wrapText="1"/>
      <protection/>
    </xf>
    <xf numFmtId="0" fontId="2" fillId="0" borderId="27" xfId="58" applyFont="1" applyBorder="1" applyAlignment="1">
      <alignment horizontal="left" wrapText="1"/>
      <protection/>
    </xf>
    <xf numFmtId="0" fontId="2" fillId="0" borderId="26" xfId="58" applyFont="1" applyFill="1" applyBorder="1" applyAlignment="1">
      <alignment horizontal="center"/>
      <protection/>
    </xf>
    <xf numFmtId="0" fontId="2" fillId="0" borderId="13" xfId="0" applyFont="1" applyBorder="1" applyAlignment="1">
      <alignment/>
    </xf>
    <xf numFmtId="0" fontId="2" fillId="0" borderId="26" xfId="58" applyFont="1" applyBorder="1">
      <alignment/>
      <protection/>
    </xf>
    <xf numFmtId="0" fontId="2" fillId="0" borderId="20" xfId="58" applyFont="1" applyBorder="1" applyAlignment="1">
      <alignment/>
      <protection/>
    </xf>
    <xf numFmtId="0" fontId="2" fillId="0" borderId="27" xfId="58" applyFont="1" applyBorder="1" applyAlignment="1">
      <alignment/>
      <protection/>
    </xf>
    <xf numFmtId="0" fontId="2" fillId="0" borderId="26" xfId="0" applyFont="1" applyBorder="1" applyAlignment="1">
      <alignment/>
    </xf>
    <xf numFmtId="0" fontId="2" fillId="0" borderId="29" xfId="58" applyFont="1" applyBorder="1">
      <alignment/>
      <protection/>
    </xf>
    <xf numFmtId="0" fontId="2" fillId="0" borderId="43" xfId="58" applyFont="1" applyBorder="1" applyAlignment="1">
      <alignment horizontal="left"/>
      <protection/>
    </xf>
    <xf numFmtId="0" fontId="2" fillId="0" borderId="43" xfId="58" applyFont="1" applyBorder="1" applyAlignment="1">
      <alignment horizontal="right"/>
      <protection/>
    </xf>
    <xf numFmtId="0" fontId="2" fillId="0" borderId="28" xfId="58" applyFont="1" applyBorder="1" applyAlignment="1">
      <alignment horizontal="left"/>
      <protection/>
    </xf>
    <xf numFmtId="0" fontId="2" fillId="0" borderId="0" xfId="58" applyFont="1" applyBorder="1" applyAlignment="1">
      <alignment horizontal="right"/>
      <protection/>
    </xf>
    <xf numFmtId="0" fontId="2" fillId="0" borderId="0" xfId="58" applyFont="1" applyBorder="1" applyAlignment="1">
      <alignment horizontal="left"/>
      <protection/>
    </xf>
    <xf numFmtId="0" fontId="9" fillId="0" borderId="0" xfId="58" applyFont="1" applyBorder="1" applyAlignment="1">
      <alignment horizontal="right"/>
      <protection/>
    </xf>
    <xf numFmtId="0" fontId="9" fillId="0" borderId="0" xfId="58" applyFont="1" applyBorder="1" applyAlignment="1">
      <alignment horizontal="left"/>
      <protection/>
    </xf>
    <xf numFmtId="0" fontId="0" fillId="0" borderId="51" xfId="0" applyFont="1" applyBorder="1" applyAlignment="1">
      <alignment/>
    </xf>
    <xf numFmtId="0" fontId="3" fillId="0" borderId="30" xfId="0" applyFont="1" applyBorder="1" applyAlignment="1">
      <alignment/>
    </xf>
    <xf numFmtId="1" fontId="0" fillId="0" borderId="31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5" fillId="0" borderId="38" xfId="0" applyFont="1" applyBorder="1" applyAlignment="1">
      <alignment/>
    </xf>
    <xf numFmtId="0" fontId="19" fillId="0" borderId="38" xfId="0" applyFont="1" applyBorder="1" applyAlignment="1">
      <alignment/>
    </xf>
    <xf numFmtId="1" fontId="3" fillId="0" borderId="39" xfId="0" applyNumberFormat="1" applyFont="1" applyFill="1" applyBorder="1" applyAlignment="1">
      <alignment/>
    </xf>
    <xf numFmtId="0" fontId="19" fillId="0" borderId="20" xfId="0" applyFont="1" applyBorder="1" applyAlignment="1">
      <alignment/>
    </xf>
    <xf numFmtId="1" fontId="0" fillId="0" borderId="53" xfId="0" applyNumberFormat="1" applyFont="1" applyFill="1" applyBorder="1" applyAlignment="1">
      <alignment horizontal="center"/>
    </xf>
    <xf numFmtId="1" fontId="3" fillId="0" borderId="54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1" fontId="3" fillId="0" borderId="55" xfId="0" applyNumberFormat="1" applyFont="1" applyFill="1" applyBorder="1" applyAlignment="1">
      <alignment horizontal="center"/>
    </xf>
    <xf numFmtId="1" fontId="0" fillId="0" borderId="55" xfId="0" applyNumberFormat="1" applyFont="1" applyFill="1" applyBorder="1" applyAlignment="1">
      <alignment horizontal="center"/>
    </xf>
    <xf numFmtId="1" fontId="3" fillId="0" borderId="5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33" borderId="0" xfId="0" applyFont="1" applyFill="1" applyAlignment="1">
      <alignment/>
    </xf>
    <xf numFmtId="3" fontId="0" fillId="33" borderId="20" xfId="44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9" fillId="0" borderId="44" xfId="0" applyFont="1" applyBorder="1" applyAlignment="1">
      <alignment/>
    </xf>
    <xf numFmtId="37" fontId="3" fillId="0" borderId="20" xfId="0" applyNumberFormat="1" applyFont="1" applyBorder="1" applyAlignment="1">
      <alignment/>
    </xf>
    <xf numFmtId="0" fontId="9" fillId="0" borderId="47" xfId="0" applyFont="1" applyBorder="1" applyAlignment="1">
      <alignment/>
    </xf>
    <xf numFmtId="0" fontId="8" fillId="0" borderId="31" xfId="0" applyFont="1" applyBorder="1" applyAlignment="1">
      <alignment/>
    </xf>
    <xf numFmtId="0" fontId="9" fillId="0" borderId="49" xfId="0" applyFont="1" applyBorder="1" applyAlignment="1">
      <alignment/>
    </xf>
    <xf numFmtId="1" fontId="0" fillId="0" borderId="50" xfId="0" applyNumberFormat="1" applyFont="1" applyBorder="1" applyAlignment="1">
      <alignment/>
    </xf>
    <xf numFmtId="1" fontId="0" fillId="0" borderId="39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7" xfId="0" applyFont="1" applyBorder="1" applyAlignment="1">
      <alignment/>
    </xf>
    <xf numFmtId="37" fontId="0" fillId="0" borderId="58" xfId="0" applyNumberFormat="1" applyFont="1" applyBorder="1" applyAlignment="1">
      <alignment/>
    </xf>
    <xf numFmtId="1" fontId="3" fillId="0" borderId="24" xfId="0" applyNumberFormat="1" applyFont="1" applyFill="1" applyBorder="1" applyAlignment="1">
      <alignment horizontal="center"/>
    </xf>
    <xf numFmtId="1" fontId="3" fillId="0" borderId="5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3" fillId="0" borderId="26" xfId="0" applyNumberFormat="1" applyFont="1" applyFill="1" applyBorder="1" applyAlignment="1">
      <alignment horizontal="center"/>
    </xf>
    <xf numFmtId="1" fontId="0" fillId="0" borderId="39" xfId="0" applyNumberFormat="1" applyFont="1" applyFill="1" applyBorder="1" applyAlignment="1">
      <alignment/>
    </xf>
    <xf numFmtId="1" fontId="0" fillId="0" borderId="31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/>
    </xf>
    <xf numFmtId="1" fontId="3" fillId="0" borderId="60" xfId="0" applyNumberFormat="1" applyFont="1" applyFill="1" applyBorder="1" applyAlignment="1">
      <alignment/>
    </xf>
    <xf numFmtId="1" fontId="0" fillId="0" borderId="33" xfId="0" applyNumberFormat="1" applyFont="1" applyFill="1" applyBorder="1" applyAlignment="1">
      <alignment/>
    </xf>
    <xf numFmtId="1" fontId="2" fillId="0" borderId="2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8" fillId="0" borderId="43" xfId="58" applyFont="1" applyBorder="1" applyAlignment="1">
      <alignment horizontal="left"/>
      <protection/>
    </xf>
    <xf numFmtId="0" fontId="2" fillId="0" borderId="20" xfId="58" applyFont="1" applyBorder="1" applyAlignment="1">
      <alignment horizontal="left" wrapText="1"/>
      <protection/>
    </xf>
    <xf numFmtId="0" fontId="2" fillId="0" borderId="20" xfId="58" applyFont="1" applyBorder="1" applyAlignment="1">
      <alignment horizontal="left"/>
      <protection/>
    </xf>
    <xf numFmtId="0" fontId="2" fillId="0" borderId="20" xfId="59" applyFont="1" applyFill="1" applyBorder="1" applyAlignment="1">
      <alignment horizontal="left" wrapText="1"/>
      <protection/>
    </xf>
    <xf numFmtId="0" fontId="18" fillId="0" borderId="20" xfId="58" applyFont="1" applyBorder="1" applyAlignment="1">
      <alignment horizontal="left"/>
      <protection/>
    </xf>
    <xf numFmtId="0" fontId="18" fillId="0" borderId="20" xfId="59" applyFont="1" applyFill="1" applyBorder="1" applyAlignment="1">
      <alignment horizontal="left" wrapText="1"/>
      <protection/>
    </xf>
    <xf numFmtId="0" fontId="0" fillId="0" borderId="43" xfId="58" applyFont="1" applyBorder="1" applyAlignment="1">
      <alignment horizontal="left" wrapText="1"/>
      <protection/>
    </xf>
    <xf numFmtId="2" fontId="0" fillId="0" borderId="38" xfId="58" applyNumberFormat="1" applyFont="1" applyBorder="1" applyAlignment="1">
      <alignment horizontal="center" wrapText="1"/>
      <protection/>
    </xf>
    <xf numFmtId="2" fontId="0" fillId="0" borderId="16" xfId="58" applyNumberFormat="1" applyFont="1" applyBorder="1" applyAlignment="1">
      <alignment horizontal="center" wrapText="1"/>
      <protection/>
    </xf>
    <xf numFmtId="2" fontId="0" fillId="0" borderId="39" xfId="58" applyNumberFormat="1" applyFont="1" applyBorder="1" applyAlignment="1">
      <alignment horizontal="center" wrapText="1"/>
      <protection/>
    </xf>
    <xf numFmtId="0" fontId="18" fillId="0" borderId="51" xfId="58" applyFont="1" applyBorder="1" applyAlignment="1">
      <alignment horizontal="center" wrapText="1"/>
      <protection/>
    </xf>
    <xf numFmtId="0" fontId="18" fillId="0" borderId="30" xfId="58" applyFont="1" applyBorder="1" applyAlignment="1">
      <alignment horizontal="center" wrapText="1"/>
      <protection/>
    </xf>
    <xf numFmtId="0" fontId="18" fillId="0" borderId="31" xfId="58" applyFont="1" applyBorder="1" applyAlignment="1">
      <alignment horizontal="center" wrapText="1"/>
      <protection/>
    </xf>
    <xf numFmtId="0" fontId="2" fillId="0" borderId="60" xfId="58" applyFont="1" applyBorder="1" applyAlignment="1">
      <alignment horizontal="left" wrapText="1"/>
      <protection/>
    </xf>
    <xf numFmtId="0" fontId="2" fillId="0" borderId="21" xfId="58" applyFont="1" applyBorder="1" applyAlignment="1">
      <alignment horizontal="left" wrapText="1"/>
      <protection/>
    </xf>
    <xf numFmtId="0" fontId="0" fillId="0" borderId="16" xfId="58" applyFont="1" applyBorder="1" applyAlignment="1">
      <alignment horizontal="center" wrapText="1"/>
      <protection/>
    </xf>
    <xf numFmtId="0" fontId="0" fillId="0" borderId="39" xfId="58" applyFont="1" applyBorder="1" applyAlignment="1">
      <alignment horizontal="center" wrapText="1"/>
      <protection/>
    </xf>
    <xf numFmtId="0" fontId="0" fillId="0" borderId="16" xfId="58" applyFont="1" applyBorder="1" applyAlignment="1">
      <alignment horizontal="left" wrapText="1"/>
      <protection/>
    </xf>
    <xf numFmtId="0" fontId="0" fillId="0" borderId="39" xfId="58" applyFont="1" applyBorder="1" applyAlignment="1">
      <alignment horizontal="left" wrapText="1"/>
      <protection/>
    </xf>
    <xf numFmtId="0" fontId="8" fillId="0" borderId="39" xfId="58" applyFont="1" applyBorder="1" applyAlignment="1">
      <alignment horizontal="left" wrapText="1"/>
      <protection/>
    </xf>
    <xf numFmtId="0" fontId="8" fillId="0" borderId="20" xfId="58" applyFont="1" applyBorder="1" applyAlignment="1">
      <alignment horizontal="left" wrapText="1"/>
      <protection/>
    </xf>
    <xf numFmtId="0" fontId="0" fillId="0" borderId="20" xfId="58" applyFont="1" applyBorder="1" applyAlignment="1">
      <alignment horizontal="left" wrapText="1"/>
      <protection/>
    </xf>
    <xf numFmtId="2" fontId="18" fillId="0" borderId="0" xfId="58" applyNumberFormat="1" applyFont="1" applyBorder="1" applyAlignment="1">
      <alignment horizontal="center" wrapText="1"/>
      <protection/>
    </xf>
    <xf numFmtId="2" fontId="18" fillId="0" borderId="33" xfId="58" applyNumberFormat="1" applyFont="1" applyBorder="1" applyAlignment="1">
      <alignment horizontal="center" wrapText="1"/>
      <protection/>
    </xf>
    <xf numFmtId="0" fontId="0" fillId="0" borderId="60" xfId="58" applyFont="1" applyBorder="1" applyAlignment="1">
      <alignment horizontal="left" wrapText="1"/>
      <protection/>
    </xf>
    <xf numFmtId="0" fontId="0" fillId="0" borderId="21" xfId="58" applyFont="1" applyBorder="1" applyAlignment="1">
      <alignment horizontal="left" wrapText="1"/>
      <protection/>
    </xf>
    <xf numFmtId="0" fontId="10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2" fillId="0" borderId="61" xfId="0" applyNumberFormat="1" applyFont="1" applyBorder="1" applyAlignment="1">
      <alignment horizontal="center"/>
    </xf>
    <xf numFmtId="1" fontId="2" fillId="0" borderId="62" xfId="0" applyNumberFormat="1" applyFont="1" applyBorder="1" applyAlignment="1">
      <alignment horizontal="center"/>
    </xf>
    <xf numFmtId="1" fontId="2" fillId="0" borderId="63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1" fontId="2" fillId="0" borderId="47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5" xfId="0" applyNumberFormat="1" applyFont="1" applyBorder="1" applyAlignment="1">
      <alignment/>
    </xf>
    <xf numFmtId="1" fontId="2" fillId="0" borderId="64" xfId="0" applyNumberFormat="1" applyFont="1" applyBorder="1" applyAlignment="1">
      <alignment/>
    </xf>
    <xf numFmtId="1" fontId="2" fillId="0" borderId="49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1" fontId="2" fillId="0" borderId="65" xfId="0" applyNumberFormat="1" applyFont="1" applyBorder="1" applyAlignment="1">
      <alignment/>
    </xf>
    <xf numFmtId="1" fontId="2" fillId="0" borderId="54" xfId="0" applyNumberFormat="1" applyFont="1" applyBorder="1" applyAlignment="1">
      <alignment/>
    </xf>
    <xf numFmtId="1" fontId="2" fillId="0" borderId="48" xfId="0" applyNumberFormat="1" applyFont="1" applyBorder="1" applyAlignment="1">
      <alignment/>
    </xf>
    <xf numFmtId="1" fontId="2" fillId="0" borderId="37" xfId="0" applyNumberFormat="1" applyFont="1" applyBorder="1" applyAlignment="1">
      <alignment/>
    </xf>
    <xf numFmtId="1" fontId="2" fillId="0" borderId="56" xfId="0" applyNumberFormat="1" applyFont="1" applyBorder="1" applyAlignment="1">
      <alignment/>
    </xf>
    <xf numFmtId="1" fontId="2" fillId="0" borderId="66" xfId="0" applyNumberFormat="1" applyFont="1" applyBorder="1" applyAlignment="1">
      <alignment/>
    </xf>
    <xf numFmtId="1" fontId="2" fillId="0" borderId="39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29" xfId="0" applyNumberFormat="1" applyFont="1" applyBorder="1" applyAlignment="1">
      <alignment/>
    </xf>
    <xf numFmtId="1" fontId="2" fillId="0" borderId="43" xfId="0" applyNumberFormat="1" applyFont="1" applyBorder="1" applyAlignment="1">
      <alignment/>
    </xf>
    <xf numFmtId="1" fontId="2" fillId="0" borderId="21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di%20Petrol\Bilanci%20Ardi%20Petrol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STAVROS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Aktivet"/>
      <sheetName val="Pasivet"/>
      <sheetName val="Ardh.Shpenz.1"/>
      <sheetName val="Ardh.Shpenz.2"/>
      <sheetName val="Fluksi M.direkte"/>
      <sheetName val="Fluksi M.indirekte"/>
      <sheetName val="Kapitali Konsol."/>
      <sheetName val="Kapitali pa Konsol."/>
      <sheetName val="Informacion i pergjithshem "/>
      <sheetName val="Shpjegim zerave te bilancit "/>
      <sheetName val="Shenime te tjera shpjeguese"/>
    </sheetNames>
    <sheetDataSet>
      <sheetData sheetId="3">
        <row r="15">
          <cell r="D15" t="str">
            <v>Shpenzime te tjera nga veprimtaria e shfrytezimit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sa"/>
      <sheetName val="bler"/>
      <sheetName val="fat"/>
      <sheetName val="iven"/>
      <sheetName val="furnit"/>
      <sheetName val="grup"/>
      <sheetName val="FDP"/>
      <sheetName val="aq "/>
      <sheetName val="bilanc 12"/>
      <sheetName val="lib shit 11"/>
      <sheetName val="pagat"/>
      <sheetName val="lib bl 11"/>
    </sheetNames>
    <sheetDataSet>
      <sheetData sheetId="6">
        <row r="48">
          <cell r="F48">
            <v>25000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7"/>
  <sheetViews>
    <sheetView zoomScalePageLayoutView="0" workbookViewId="0" topLeftCell="A1">
      <selection activeCell="C2" sqref="C2:J54"/>
    </sheetView>
  </sheetViews>
  <sheetFormatPr defaultColWidth="9.140625" defaultRowHeight="12.75"/>
  <cols>
    <col min="2" max="2" width="1.28515625" style="0" customWidth="1"/>
    <col min="10" max="10" width="12.7109375" style="0" customWidth="1"/>
  </cols>
  <sheetData>
    <row r="1" ht="13.5" thickBot="1"/>
    <row r="2" spans="3:10" ht="12.75">
      <c r="C2" s="2"/>
      <c r="D2" s="3"/>
      <c r="E2" s="3"/>
      <c r="F2" s="3"/>
      <c r="G2" s="3"/>
      <c r="H2" s="3"/>
      <c r="I2" s="3"/>
      <c r="J2" s="4"/>
    </row>
    <row r="3" spans="3:10" ht="12.75">
      <c r="C3" s="5"/>
      <c r="D3" s="1" t="s">
        <v>0</v>
      </c>
      <c r="E3" s="1"/>
      <c r="F3" s="1"/>
      <c r="G3" s="253" t="s">
        <v>386</v>
      </c>
      <c r="H3" s="253"/>
      <c r="I3" s="253"/>
      <c r="J3" s="6"/>
    </row>
    <row r="4" spans="3:10" ht="12.75">
      <c r="C4" s="5"/>
      <c r="D4" s="1" t="s">
        <v>1</v>
      </c>
      <c r="E4" s="1"/>
      <c r="F4" s="1"/>
      <c r="G4" s="258" t="s">
        <v>387</v>
      </c>
      <c r="H4" s="258"/>
      <c r="I4" s="258"/>
      <c r="J4" s="6"/>
    </row>
    <row r="5" spans="3:10" ht="12.75">
      <c r="C5" s="5"/>
      <c r="D5" s="1" t="s">
        <v>2</v>
      </c>
      <c r="E5" s="1"/>
      <c r="F5" s="259" t="s">
        <v>388</v>
      </c>
      <c r="G5" s="259"/>
      <c r="H5" s="259"/>
      <c r="I5" s="259"/>
      <c r="J5" s="6"/>
    </row>
    <row r="6" spans="3:10" ht="12.75">
      <c r="C6" s="5"/>
      <c r="D6" s="1"/>
      <c r="E6" s="1"/>
      <c r="F6" s="1"/>
      <c r="G6" s="1"/>
      <c r="H6" s="260"/>
      <c r="I6" s="260"/>
      <c r="J6" s="6"/>
    </row>
    <row r="7" spans="3:10" ht="12.75">
      <c r="C7" s="18"/>
      <c r="D7" s="19" t="s">
        <v>3</v>
      </c>
      <c r="E7" s="20"/>
      <c r="F7" s="21"/>
      <c r="G7" s="254" t="s">
        <v>389</v>
      </c>
      <c r="H7" s="254"/>
      <c r="I7" s="21"/>
      <c r="J7" s="22"/>
    </row>
    <row r="8" spans="3:10" ht="12.75">
      <c r="C8" s="18"/>
      <c r="D8" s="19" t="s">
        <v>4</v>
      </c>
      <c r="E8" s="20"/>
      <c r="F8" s="23"/>
      <c r="G8" s="255">
        <v>31366</v>
      </c>
      <c r="H8" s="255"/>
      <c r="I8" s="23"/>
      <c r="J8" s="22"/>
    </row>
    <row r="9" spans="3:10" ht="12.75">
      <c r="C9" s="18"/>
      <c r="D9" s="20"/>
      <c r="E9" s="20"/>
      <c r="F9" s="20"/>
      <c r="G9" s="20"/>
      <c r="H9" s="20"/>
      <c r="I9" s="20"/>
      <c r="J9" s="22"/>
    </row>
    <row r="10" spans="3:10" ht="12.75">
      <c r="C10" s="18"/>
      <c r="D10" s="19" t="s">
        <v>5</v>
      </c>
      <c r="E10" s="20"/>
      <c r="F10" s="256" t="s">
        <v>302</v>
      </c>
      <c r="G10" s="256"/>
      <c r="H10" s="256"/>
      <c r="I10" s="256"/>
      <c r="J10" s="257"/>
    </row>
    <row r="11" spans="3:10" ht="12.75">
      <c r="C11" s="18"/>
      <c r="D11" s="20"/>
      <c r="E11" s="20"/>
      <c r="F11" s="255"/>
      <c r="G11" s="255"/>
      <c r="H11" s="255"/>
      <c r="I11" s="255"/>
      <c r="J11" s="22"/>
    </row>
    <row r="12" spans="3:10" ht="12.75">
      <c r="C12" s="18"/>
      <c r="D12" s="20"/>
      <c r="E12" s="20"/>
      <c r="F12" s="20"/>
      <c r="G12" s="20"/>
      <c r="H12" s="20"/>
      <c r="I12" s="20"/>
      <c r="J12" s="22"/>
    </row>
    <row r="13" spans="3:10" ht="12.75">
      <c r="C13" s="18"/>
      <c r="D13" s="20"/>
      <c r="E13" s="20"/>
      <c r="F13" s="20"/>
      <c r="G13" s="20"/>
      <c r="H13" s="20"/>
      <c r="I13" s="20"/>
      <c r="J13" s="22"/>
    </row>
    <row r="14" spans="3:10" ht="12.75">
      <c r="C14" s="18"/>
      <c r="D14" s="20"/>
      <c r="E14" s="20"/>
      <c r="F14" s="20"/>
      <c r="G14" s="20"/>
      <c r="H14" s="20"/>
      <c r="I14" s="20"/>
      <c r="J14" s="22"/>
    </row>
    <row r="15" spans="3:10" ht="12.75">
      <c r="C15" s="18"/>
      <c r="D15" s="20"/>
      <c r="E15" s="20"/>
      <c r="F15" s="20"/>
      <c r="G15" s="20"/>
      <c r="H15" s="20"/>
      <c r="I15" s="20"/>
      <c r="J15" s="22"/>
    </row>
    <row r="16" spans="3:10" ht="12.75">
      <c r="C16" s="18"/>
      <c r="D16" s="20"/>
      <c r="E16" s="20"/>
      <c r="F16" s="20"/>
      <c r="G16" s="20"/>
      <c r="H16" s="20"/>
      <c r="I16" s="20"/>
      <c r="J16" s="22"/>
    </row>
    <row r="17" spans="3:10" ht="12.75">
      <c r="C17" s="18"/>
      <c r="D17" s="20"/>
      <c r="E17" s="20"/>
      <c r="F17" s="20"/>
      <c r="G17" s="20"/>
      <c r="H17" s="20"/>
      <c r="I17" s="20"/>
      <c r="J17" s="22"/>
    </row>
    <row r="18" spans="3:10" ht="12.75">
      <c r="C18" s="18"/>
      <c r="D18" s="20"/>
      <c r="E18" s="20"/>
      <c r="F18" s="20"/>
      <c r="G18" s="20"/>
      <c r="H18" s="20"/>
      <c r="I18" s="20"/>
      <c r="J18" s="22"/>
    </row>
    <row r="19" spans="3:10" ht="18">
      <c r="C19" s="18"/>
      <c r="D19" s="252" t="s">
        <v>6</v>
      </c>
      <c r="E19" s="252"/>
      <c r="F19" s="252"/>
      <c r="G19" s="252"/>
      <c r="H19" s="252"/>
      <c r="I19" s="252"/>
      <c r="J19" s="22"/>
    </row>
    <row r="20" spans="3:10" ht="12.75">
      <c r="C20" s="18"/>
      <c r="D20" s="20"/>
      <c r="E20" s="20"/>
      <c r="F20" s="20"/>
      <c r="G20" s="20"/>
      <c r="H20" s="20"/>
      <c r="I20" s="20"/>
      <c r="J20" s="22"/>
    </row>
    <row r="21" spans="3:10" ht="12.75">
      <c r="C21" s="18"/>
      <c r="D21" s="20" t="s">
        <v>7</v>
      </c>
      <c r="E21" s="20"/>
      <c r="F21" s="20"/>
      <c r="G21" s="20"/>
      <c r="H21" s="20"/>
      <c r="I21" s="20"/>
      <c r="J21" s="22"/>
    </row>
    <row r="22" spans="3:10" ht="12.75">
      <c r="C22" s="18" t="s">
        <v>8</v>
      </c>
      <c r="D22" s="20"/>
      <c r="E22" s="20"/>
      <c r="F22" s="20"/>
      <c r="G22" s="20"/>
      <c r="H22" s="20"/>
      <c r="I22" s="20"/>
      <c r="J22" s="22"/>
    </row>
    <row r="23" spans="3:10" ht="12.75">
      <c r="C23" s="18"/>
      <c r="D23" s="20"/>
      <c r="E23" s="20"/>
      <c r="F23" s="20"/>
      <c r="G23" s="20"/>
      <c r="H23" s="20"/>
      <c r="I23" s="20"/>
      <c r="J23" s="22"/>
    </row>
    <row r="24" spans="3:10" ht="12.75">
      <c r="C24" s="18"/>
      <c r="D24" s="20"/>
      <c r="E24" s="20"/>
      <c r="F24" s="20"/>
      <c r="G24" s="20"/>
      <c r="H24" s="20"/>
      <c r="I24" s="20"/>
      <c r="J24" s="22"/>
    </row>
    <row r="25" spans="3:10" ht="12.75">
      <c r="C25" s="18"/>
      <c r="D25" s="20"/>
      <c r="E25" s="20"/>
      <c r="F25" s="20"/>
      <c r="G25" s="20"/>
      <c r="H25" s="20"/>
      <c r="I25" s="20"/>
      <c r="J25" s="22"/>
    </row>
    <row r="26" spans="3:10" ht="18">
      <c r="C26" s="18"/>
      <c r="D26" s="20"/>
      <c r="E26" s="21" t="s">
        <v>9</v>
      </c>
      <c r="F26" s="21"/>
      <c r="G26" s="24">
        <v>2013</v>
      </c>
      <c r="H26" s="21"/>
      <c r="I26" s="20"/>
      <c r="J26" s="22"/>
    </row>
    <row r="27" spans="3:10" ht="12.75">
      <c r="C27" s="18"/>
      <c r="D27" s="20"/>
      <c r="E27" s="20"/>
      <c r="F27" s="20"/>
      <c r="G27" s="20"/>
      <c r="H27" s="20"/>
      <c r="I27" s="20"/>
      <c r="J27" s="22"/>
    </row>
    <row r="28" spans="3:10" ht="12.75">
      <c r="C28" s="18"/>
      <c r="D28" s="20"/>
      <c r="E28" s="20"/>
      <c r="F28" s="20"/>
      <c r="G28" s="20"/>
      <c r="H28" s="20"/>
      <c r="I28" s="20"/>
      <c r="J28" s="22"/>
    </row>
    <row r="29" spans="3:10" ht="12.75">
      <c r="C29" s="18"/>
      <c r="D29" s="20"/>
      <c r="E29" s="20"/>
      <c r="F29" s="20"/>
      <c r="G29" s="20"/>
      <c r="H29" s="20"/>
      <c r="I29" s="20"/>
      <c r="J29" s="22"/>
    </row>
    <row r="30" spans="3:10" ht="12.75">
      <c r="C30" s="18"/>
      <c r="D30" s="20"/>
      <c r="E30" s="20"/>
      <c r="F30" s="20"/>
      <c r="G30" s="20"/>
      <c r="H30" s="20"/>
      <c r="I30" s="20"/>
      <c r="J30" s="22"/>
    </row>
    <row r="31" spans="3:10" ht="12.75">
      <c r="C31" s="18"/>
      <c r="D31" s="20"/>
      <c r="E31" s="20"/>
      <c r="F31" s="20"/>
      <c r="G31" s="20"/>
      <c r="H31" s="20"/>
      <c r="I31" s="20"/>
      <c r="J31" s="22"/>
    </row>
    <row r="32" spans="3:10" ht="12.75">
      <c r="C32" s="18"/>
      <c r="D32" s="20"/>
      <c r="E32" s="20"/>
      <c r="F32" s="20"/>
      <c r="G32" s="20"/>
      <c r="H32" s="20"/>
      <c r="I32" s="20"/>
      <c r="J32" s="22"/>
    </row>
    <row r="33" spans="3:10" ht="12.75">
      <c r="C33" s="18"/>
      <c r="D33" s="20"/>
      <c r="E33" s="20"/>
      <c r="F33" s="20"/>
      <c r="G33" s="20"/>
      <c r="H33" s="20"/>
      <c r="I33" s="20"/>
      <c r="J33" s="22"/>
    </row>
    <row r="34" spans="3:10" ht="12.75">
      <c r="C34" s="18"/>
      <c r="D34" s="20"/>
      <c r="E34" s="20"/>
      <c r="F34" s="20"/>
      <c r="G34" s="20"/>
      <c r="H34" s="20"/>
      <c r="I34" s="20"/>
      <c r="J34" s="22"/>
    </row>
    <row r="35" spans="3:10" ht="12.75">
      <c r="C35" s="18"/>
      <c r="D35" s="20"/>
      <c r="E35" s="20"/>
      <c r="F35" s="20"/>
      <c r="G35" s="20"/>
      <c r="H35" s="20"/>
      <c r="I35" s="20"/>
      <c r="J35" s="22"/>
    </row>
    <row r="36" spans="3:10" ht="12.75">
      <c r="C36" s="18"/>
      <c r="D36" s="20"/>
      <c r="E36" s="20"/>
      <c r="F36" s="20"/>
      <c r="G36" s="20"/>
      <c r="H36" s="20"/>
      <c r="I36" s="20"/>
      <c r="J36" s="22"/>
    </row>
    <row r="37" spans="3:10" ht="12.75">
      <c r="C37" s="18"/>
      <c r="D37" s="20"/>
      <c r="E37" s="20"/>
      <c r="F37" s="20"/>
      <c r="G37" s="20"/>
      <c r="H37" s="20"/>
      <c r="I37" s="20"/>
      <c r="J37" s="22"/>
    </row>
    <row r="38" spans="3:10" ht="12.75">
      <c r="C38" s="18"/>
      <c r="D38" s="20"/>
      <c r="E38" s="20"/>
      <c r="F38" s="20"/>
      <c r="G38" s="20"/>
      <c r="H38" s="20"/>
      <c r="I38" s="20"/>
      <c r="J38" s="22"/>
    </row>
    <row r="39" spans="3:10" ht="12.75">
      <c r="C39" s="18"/>
      <c r="D39" s="20"/>
      <c r="E39" s="20"/>
      <c r="F39" s="20"/>
      <c r="G39" s="20"/>
      <c r="H39" s="20"/>
      <c r="I39" s="20"/>
      <c r="J39" s="22"/>
    </row>
    <row r="40" spans="3:10" ht="12.75">
      <c r="C40" s="18" t="s">
        <v>10</v>
      </c>
      <c r="D40" s="20"/>
      <c r="E40" s="20"/>
      <c r="F40" s="20"/>
      <c r="G40" s="20"/>
      <c r="H40" s="20"/>
      <c r="I40" s="250"/>
      <c r="J40" s="251"/>
    </row>
    <row r="41" spans="3:10" ht="12.75">
      <c r="C41" s="18" t="s">
        <v>11</v>
      </c>
      <c r="D41" s="20"/>
      <c r="E41" s="20"/>
      <c r="F41" s="20"/>
      <c r="G41" s="20"/>
      <c r="H41" s="20"/>
      <c r="I41" s="250"/>
      <c r="J41" s="251"/>
    </row>
    <row r="42" spans="3:10" ht="12.75">
      <c r="C42" s="18" t="s">
        <v>12</v>
      </c>
      <c r="D42" s="20"/>
      <c r="E42" s="20"/>
      <c r="F42" s="20"/>
      <c r="G42" s="20"/>
      <c r="H42" s="20"/>
      <c r="I42" s="250"/>
      <c r="J42" s="251"/>
    </row>
    <row r="43" spans="3:10" ht="12.75">
      <c r="C43" s="18" t="s">
        <v>13</v>
      </c>
      <c r="D43" s="20"/>
      <c r="E43" s="20"/>
      <c r="F43" s="20"/>
      <c r="G43" s="20"/>
      <c r="H43" s="20"/>
      <c r="I43" s="250"/>
      <c r="J43" s="251"/>
    </row>
    <row r="44" spans="3:10" ht="12.75">
      <c r="C44" s="18"/>
      <c r="D44" s="20"/>
      <c r="E44" s="20"/>
      <c r="F44" s="20"/>
      <c r="G44" s="20"/>
      <c r="H44" s="20"/>
      <c r="I44" s="20"/>
      <c r="J44" s="22"/>
    </row>
    <row r="45" spans="3:10" ht="12.75">
      <c r="C45" s="18"/>
      <c r="D45" s="20"/>
      <c r="E45" s="20"/>
      <c r="F45" s="20"/>
      <c r="G45" s="20"/>
      <c r="H45" s="20"/>
      <c r="I45" s="20"/>
      <c r="J45" s="22"/>
    </row>
    <row r="46" spans="3:10" ht="12.75">
      <c r="C46" s="18" t="s">
        <v>14</v>
      </c>
      <c r="D46" s="20"/>
      <c r="E46" s="20"/>
      <c r="F46" s="20"/>
      <c r="G46" s="20"/>
      <c r="H46" s="20" t="s">
        <v>15</v>
      </c>
      <c r="I46" s="20" t="s">
        <v>549</v>
      </c>
      <c r="J46" s="22"/>
    </row>
    <row r="47" spans="3:10" ht="12.75">
      <c r="C47" s="18"/>
      <c r="D47" s="20"/>
      <c r="E47" s="20"/>
      <c r="F47" s="20"/>
      <c r="G47" s="20"/>
      <c r="H47" s="20" t="s">
        <v>16</v>
      </c>
      <c r="I47" s="20" t="s">
        <v>550</v>
      </c>
      <c r="J47" s="22"/>
    </row>
    <row r="48" spans="3:10" ht="12.75">
      <c r="C48" s="18"/>
      <c r="D48" s="20"/>
      <c r="E48" s="20"/>
      <c r="F48" s="20"/>
      <c r="G48" s="20"/>
      <c r="H48" s="20"/>
      <c r="I48" s="20"/>
      <c r="J48" s="22"/>
    </row>
    <row r="49" spans="3:10" ht="12.75">
      <c r="C49" s="18" t="s">
        <v>185</v>
      </c>
      <c r="D49" s="20"/>
      <c r="E49" s="20"/>
      <c r="F49" s="20"/>
      <c r="G49" s="20"/>
      <c r="H49" s="20" t="s">
        <v>551</v>
      </c>
      <c r="I49" s="250"/>
      <c r="J49" s="251"/>
    </row>
    <row r="50" spans="3:10" ht="12.75">
      <c r="C50" s="18"/>
      <c r="D50" s="20"/>
      <c r="E50" s="20"/>
      <c r="F50" s="20"/>
      <c r="G50" s="20"/>
      <c r="H50" s="20"/>
      <c r="I50" s="20"/>
      <c r="J50" s="22"/>
    </row>
    <row r="51" spans="3:10" ht="12.75">
      <c r="C51" s="18"/>
      <c r="D51" s="20"/>
      <c r="E51" s="20"/>
      <c r="F51" s="20"/>
      <c r="G51" s="20"/>
      <c r="H51" s="20"/>
      <c r="I51" s="20"/>
      <c r="J51" s="22"/>
    </row>
    <row r="52" spans="3:10" ht="12.75">
      <c r="C52" s="18"/>
      <c r="D52" s="20"/>
      <c r="E52" s="20"/>
      <c r="F52" s="20"/>
      <c r="G52" s="20"/>
      <c r="H52" s="20"/>
      <c r="I52" s="20"/>
      <c r="J52" s="22"/>
    </row>
    <row r="53" spans="3:10" ht="12.75">
      <c r="C53" s="18"/>
      <c r="D53" s="20"/>
      <c r="E53" s="20"/>
      <c r="F53" s="20"/>
      <c r="G53" s="20"/>
      <c r="H53" s="20"/>
      <c r="I53" s="20"/>
      <c r="J53" s="22"/>
    </row>
    <row r="54" spans="3:10" ht="13.5" thickBot="1">
      <c r="C54" s="26"/>
      <c r="D54" s="27"/>
      <c r="E54" s="27"/>
      <c r="F54" s="27"/>
      <c r="G54" s="27"/>
      <c r="H54" s="27"/>
      <c r="I54" s="27"/>
      <c r="J54" s="28"/>
    </row>
    <row r="55" spans="3:10" ht="12.75">
      <c r="C55" s="20"/>
      <c r="D55" s="20"/>
      <c r="E55" s="20"/>
      <c r="F55" s="20"/>
      <c r="G55" s="20"/>
      <c r="H55" s="20"/>
      <c r="I55" s="20"/>
      <c r="J55" s="20"/>
    </row>
    <row r="56" spans="3:10" ht="12.75">
      <c r="C56" s="17"/>
      <c r="D56" s="17"/>
      <c r="E56" s="17"/>
      <c r="F56" s="17"/>
      <c r="G56" s="17"/>
      <c r="H56" s="17"/>
      <c r="I56" s="17"/>
      <c r="J56" s="17"/>
    </row>
    <row r="57" spans="3:10" ht="12.75">
      <c r="C57" s="17"/>
      <c r="D57" s="17"/>
      <c r="E57" s="17"/>
      <c r="F57" s="17"/>
      <c r="G57" s="17"/>
      <c r="H57" s="17"/>
      <c r="I57" s="17"/>
      <c r="J57" s="17"/>
    </row>
  </sheetData>
  <sheetProtection/>
  <mergeCells count="14">
    <mergeCell ref="G3:I3"/>
    <mergeCell ref="G7:H7"/>
    <mergeCell ref="G8:H8"/>
    <mergeCell ref="F11:I11"/>
    <mergeCell ref="F10:J10"/>
    <mergeCell ref="G4:I4"/>
    <mergeCell ref="F5:I5"/>
    <mergeCell ref="H6:I6"/>
    <mergeCell ref="I43:J43"/>
    <mergeCell ref="I49:J49"/>
    <mergeCell ref="D19:I19"/>
    <mergeCell ref="I40:J40"/>
    <mergeCell ref="I41:J41"/>
    <mergeCell ref="I42:J42"/>
  </mergeCells>
  <printOptions/>
  <pageMargins left="0.75" right="0.75" top="0.83" bottom="0.9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56"/>
  <sheetViews>
    <sheetView zoomScalePageLayoutView="0" workbookViewId="0" topLeftCell="A1">
      <selection activeCell="C1" sqref="C1:G52"/>
    </sheetView>
  </sheetViews>
  <sheetFormatPr defaultColWidth="9.140625" defaultRowHeight="12.75"/>
  <cols>
    <col min="1" max="1" width="9.140625" style="33" customWidth="1"/>
    <col min="2" max="2" width="4.00390625" style="33" customWidth="1"/>
    <col min="3" max="3" width="3.8515625" style="33" customWidth="1"/>
    <col min="4" max="4" width="47.28125" style="33" customWidth="1"/>
    <col min="5" max="5" width="9.8515625" style="33" customWidth="1"/>
    <col min="6" max="6" width="15.140625" style="33" customWidth="1"/>
    <col min="7" max="7" width="16.421875" style="33" customWidth="1"/>
    <col min="8" max="16384" width="9.140625" style="33" customWidth="1"/>
  </cols>
  <sheetData>
    <row r="1" spans="3:7" ht="14.25">
      <c r="C1" s="117"/>
      <c r="D1" s="262" t="s">
        <v>386</v>
      </c>
      <c r="E1" s="262"/>
      <c r="F1" s="262"/>
      <c r="G1" s="117"/>
    </row>
    <row r="2" spans="3:7" ht="14.25">
      <c r="C2" s="261" t="s">
        <v>17</v>
      </c>
      <c r="D2" s="261"/>
      <c r="E2" s="261"/>
      <c r="F2" s="261"/>
      <c r="G2" s="117">
        <v>2013</v>
      </c>
    </row>
    <row r="3" spans="3:7" ht="15" thickBot="1">
      <c r="C3" s="117"/>
      <c r="D3" s="117"/>
      <c r="E3" s="117"/>
      <c r="F3" s="117"/>
      <c r="G3" s="117"/>
    </row>
    <row r="4" spans="3:7" ht="18.75" customHeight="1">
      <c r="C4" s="119" t="s">
        <v>18</v>
      </c>
      <c r="D4" s="118" t="s">
        <v>19</v>
      </c>
      <c r="E4" s="119" t="s">
        <v>20</v>
      </c>
      <c r="F4" s="119" t="s">
        <v>21</v>
      </c>
      <c r="G4" s="120" t="s">
        <v>23</v>
      </c>
    </row>
    <row r="5" spans="3:7" ht="19.5" customHeight="1" thickBot="1">
      <c r="C5" s="122"/>
      <c r="D5" s="121"/>
      <c r="E5" s="122"/>
      <c r="F5" s="122" t="s">
        <v>22</v>
      </c>
      <c r="G5" s="123" t="s">
        <v>24</v>
      </c>
    </row>
    <row r="6" spans="3:7" ht="14.25">
      <c r="C6" s="239" t="s">
        <v>25</v>
      </c>
      <c r="D6" s="124" t="s">
        <v>26</v>
      </c>
      <c r="E6" s="125"/>
      <c r="F6" s="32">
        <f>F7+F10+F11+F21</f>
        <v>1074521.86308166</v>
      </c>
      <c r="G6" s="240">
        <v>1351286.487248</v>
      </c>
    </row>
    <row r="7" spans="3:7" ht="14.25">
      <c r="C7" s="126"/>
      <c r="D7" s="127" t="s">
        <v>28</v>
      </c>
      <c r="E7" s="128"/>
      <c r="F7" s="32">
        <f>F8+F9</f>
        <v>98180.38276265973</v>
      </c>
      <c r="G7" s="131">
        <v>799869</v>
      </c>
    </row>
    <row r="8" spans="3:7" ht="14.25">
      <c r="C8" s="126"/>
      <c r="D8" s="127" t="s">
        <v>27</v>
      </c>
      <c r="E8" s="128"/>
      <c r="F8" s="32">
        <v>55</v>
      </c>
      <c r="G8" s="127"/>
    </row>
    <row r="9" spans="3:7" ht="14.25">
      <c r="C9" s="126"/>
      <c r="D9" s="127" t="s">
        <v>190</v>
      </c>
      <c r="E9" s="128"/>
      <c r="F9" s="32">
        <v>98125.38276265973</v>
      </c>
      <c r="G9" s="68">
        <v>799869</v>
      </c>
    </row>
    <row r="10" spans="3:7" ht="14.25">
      <c r="C10" s="126"/>
      <c r="D10" s="127" t="s">
        <v>29</v>
      </c>
      <c r="E10" s="128"/>
      <c r="F10" s="32"/>
      <c r="G10" s="127"/>
    </row>
    <row r="11" spans="3:7" ht="14.25">
      <c r="C11" s="126"/>
      <c r="D11" s="127" t="s">
        <v>35</v>
      </c>
      <c r="E11" s="128"/>
      <c r="F11" s="32">
        <f>F12+F13+F14+F15+F16</f>
        <v>303834.006666</v>
      </c>
      <c r="G11" s="127">
        <v>110755</v>
      </c>
    </row>
    <row r="12" spans="3:10" ht="14.25">
      <c r="C12" s="126"/>
      <c r="D12" s="127" t="s">
        <v>34</v>
      </c>
      <c r="E12" s="128"/>
      <c r="F12" s="32">
        <v>162736</v>
      </c>
      <c r="G12" s="127"/>
      <c r="I12" s="33">
        <v>-217157.3827626598</v>
      </c>
      <c r="J12" s="33">
        <f>I12+F54</f>
        <v>-217157.3827626598</v>
      </c>
    </row>
    <row r="13" spans="3:7" ht="14.25">
      <c r="C13" s="126"/>
      <c r="D13" s="127" t="s">
        <v>33</v>
      </c>
      <c r="E13" s="128"/>
      <c r="F13" s="32"/>
      <c r="G13" s="127"/>
    </row>
    <row r="14" spans="3:9" ht="14.25">
      <c r="C14" s="126"/>
      <c r="D14" s="127" t="s">
        <v>32</v>
      </c>
      <c r="E14" s="128"/>
      <c r="F14" s="32">
        <v>25000</v>
      </c>
      <c r="G14" s="68">
        <v>43704</v>
      </c>
      <c r="I14" s="33">
        <v>25000</v>
      </c>
    </row>
    <row r="15" spans="3:7" ht="14.25">
      <c r="C15" s="126"/>
      <c r="D15" s="127" t="s">
        <v>31</v>
      </c>
      <c r="E15" s="128"/>
      <c r="F15" s="32">
        <v>116098.006666</v>
      </c>
      <c r="G15" s="68">
        <v>67051</v>
      </c>
    </row>
    <row r="16" spans="3:9" ht="14.25">
      <c r="C16" s="126"/>
      <c r="D16" s="127" t="s">
        <v>30</v>
      </c>
      <c r="E16" s="128"/>
      <c r="F16" s="32"/>
      <c r="G16" s="127"/>
      <c r="I16" s="241"/>
    </row>
    <row r="17" spans="3:10" ht="14.25">
      <c r="C17" s="126"/>
      <c r="D17" s="127"/>
      <c r="E17" s="128"/>
      <c r="F17" s="32"/>
      <c r="G17" s="127"/>
      <c r="I17" s="241"/>
      <c r="J17" s="241"/>
    </row>
    <row r="18" spans="3:10" ht="14.25">
      <c r="C18" s="126"/>
      <c r="D18" s="127"/>
      <c r="E18" s="128"/>
      <c r="F18" s="32"/>
      <c r="G18" s="127"/>
      <c r="I18" s="241"/>
      <c r="J18" s="241"/>
    </row>
    <row r="19" spans="3:9" ht="14.25">
      <c r="C19" s="126"/>
      <c r="D19" s="127"/>
      <c r="E19" s="128"/>
      <c r="F19" s="32"/>
      <c r="G19" s="127"/>
      <c r="I19" s="241"/>
    </row>
    <row r="20" spans="3:10" ht="14.25">
      <c r="C20" s="126"/>
      <c r="D20" s="127"/>
      <c r="E20" s="128"/>
      <c r="F20" s="32"/>
      <c r="G20" s="127"/>
      <c r="I20" s="241"/>
      <c r="J20" s="241"/>
    </row>
    <row r="21" spans="3:9" ht="14.25">
      <c r="C21" s="126"/>
      <c r="D21" s="127" t="s">
        <v>36</v>
      </c>
      <c r="E21" s="128"/>
      <c r="F21" s="32">
        <v>672507.4736530001</v>
      </c>
      <c r="G21" s="127">
        <v>440662.487248</v>
      </c>
      <c r="I21" s="241"/>
    </row>
    <row r="22" spans="3:10" ht="14.25">
      <c r="C22" s="126"/>
      <c r="D22" s="127" t="s">
        <v>37</v>
      </c>
      <c r="E22" s="128"/>
      <c r="F22" s="32"/>
      <c r="G22" s="127"/>
      <c r="I22" s="241"/>
      <c r="J22" s="241"/>
    </row>
    <row r="23" spans="3:9" ht="14.25">
      <c r="C23" s="126"/>
      <c r="D23" s="127" t="s">
        <v>58</v>
      </c>
      <c r="E23" s="128"/>
      <c r="F23" s="32"/>
      <c r="G23" s="127"/>
      <c r="I23" s="241"/>
    </row>
    <row r="24" spans="3:9" ht="14.25">
      <c r="C24" s="126"/>
      <c r="D24" s="127" t="s">
        <v>38</v>
      </c>
      <c r="E24" s="128"/>
      <c r="F24" s="32"/>
      <c r="G24" s="127"/>
      <c r="I24" s="241"/>
    </row>
    <row r="25" spans="3:10" ht="14.25">
      <c r="C25" s="126"/>
      <c r="D25" s="127" t="s">
        <v>39</v>
      </c>
      <c r="E25" s="128"/>
      <c r="F25" s="32"/>
      <c r="G25" s="127"/>
      <c r="I25" s="241"/>
      <c r="J25" s="241"/>
    </row>
    <row r="26" spans="3:10" ht="14.25">
      <c r="C26" s="126"/>
      <c r="D26" s="127" t="s">
        <v>40</v>
      </c>
      <c r="E26" s="128"/>
      <c r="F26" s="32">
        <v>672507.4736530001</v>
      </c>
      <c r="G26" s="68">
        <v>440662.487248</v>
      </c>
      <c r="J26" s="241"/>
    </row>
    <row r="27" spans="3:10" ht="14.25">
      <c r="C27" s="126"/>
      <c r="D27" s="127" t="s">
        <v>41</v>
      </c>
      <c r="E27" s="128"/>
      <c r="F27" s="32"/>
      <c r="G27" s="32"/>
      <c r="I27" s="241"/>
      <c r="J27" s="241"/>
    </row>
    <row r="28" spans="3:7" ht="14.25">
      <c r="C28" s="126"/>
      <c r="D28" s="127"/>
      <c r="E28" s="128"/>
      <c r="F28" s="32"/>
      <c r="G28" s="127"/>
    </row>
    <row r="29" spans="3:7" ht="14.25">
      <c r="C29" s="126"/>
      <c r="D29" s="127"/>
      <c r="E29" s="128"/>
      <c r="F29" s="32"/>
      <c r="G29" s="127"/>
    </row>
    <row r="30" spans="3:7" ht="14.25">
      <c r="C30" s="126"/>
      <c r="D30" s="127" t="s">
        <v>42</v>
      </c>
      <c r="E30" s="128"/>
      <c r="F30" s="32"/>
      <c r="G30" s="127"/>
    </row>
    <row r="31" spans="3:7" ht="14.25">
      <c r="C31" s="126"/>
      <c r="D31" s="127" t="s">
        <v>43</v>
      </c>
      <c r="E31" s="128"/>
      <c r="F31" s="32"/>
      <c r="G31" s="127"/>
    </row>
    <row r="32" spans="3:7" ht="14.25">
      <c r="C32" s="126"/>
      <c r="D32" s="127" t="s">
        <v>44</v>
      </c>
      <c r="E32" s="128"/>
      <c r="F32" s="32"/>
      <c r="G32" s="131"/>
    </row>
    <row r="33" spans="3:7" ht="14.25">
      <c r="C33" s="126"/>
      <c r="D33" s="127" t="s">
        <v>45</v>
      </c>
      <c r="E33" s="128"/>
      <c r="F33" s="32"/>
      <c r="G33" s="131"/>
    </row>
    <row r="34" spans="3:7" ht="14.25">
      <c r="C34" s="126"/>
      <c r="D34" s="127"/>
      <c r="E34" s="128"/>
      <c r="F34" s="32"/>
      <c r="G34" s="131"/>
    </row>
    <row r="35" spans="3:7" ht="14.25">
      <c r="C35" s="126"/>
      <c r="D35" s="127"/>
      <c r="E35" s="128"/>
      <c r="F35" s="32"/>
      <c r="G35" s="131"/>
    </row>
    <row r="36" spans="3:7" ht="14.25">
      <c r="C36" s="242" t="s">
        <v>46</v>
      </c>
      <c r="D36" s="130" t="s">
        <v>47</v>
      </c>
      <c r="E36" s="128"/>
      <c r="F36" s="32">
        <v>350242.2</v>
      </c>
      <c r="G36" s="131">
        <v>353780</v>
      </c>
    </row>
    <row r="37" spans="3:7" ht="14.25">
      <c r="C37" s="126"/>
      <c r="D37" s="127" t="s">
        <v>48</v>
      </c>
      <c r="E37" s="128"/>
      <c r="F37" s="32"/>
      <c r="G37" s="131"/>
    </row>
    <row r="38" spans="3:7" ht="14.25">
      <c r="C38" s="126"/>
      <c r="D38" s="127" t="s">
        <v>49</v>
      </c>
      <c r="E38" s="128"/>
      <c r="F38" s="32"/>
      <c r="G38" s="131"/>
    </row>
    <row r="39" spans="3:7" ht="14.25">
      <c r="C39" s="126"/>
      <c r="D39" s="127" t="s">
        <v>50</v>
      </c>
      <c r="E39" s="128"/>
      <c r="F39" s="32"/>
      <c r="G39" s="131"/>
    </row>
    <row r="40" spans="3:7" ht="14.25">
      <c r="C40" s="126"/>
      <c r="D40" s="127" t="s">
        <v>51</v>
      </c>
      <c r="E40" s="128"/>
      <c r="F40" s="32"/>
      <c r="G40" s="131"/>
    </row>
    <row r="41" spans="3:7" ht="14.25">
      <c r="C41" s="126"/>
      <c r="D41" s="127" t="s">
        <v>52</v>
      </c>
      <c r="E41" s="128"/>
      <c r="F41" s="32"/>
      <c r="G41" s="127"/>
    </row>
    <row r="42" spans="3:7" ht="14.25">
      <c r="C42" s="126"/>
      <c r="D42" s="127" t="s">
        <v>53</v>
      </c>
      <c r="E42" s="128"/>
      <c r="F42" s="32">
        <v>350242.2</v>
      </c>
      <c r="G42" s="68">
        <v>353780</v>
      </c>
    </row>
    <row r="43" spans="3:7" ht="14.25">
      <c r="C43" s="126"/>
      <c r="D43" s="127"/>
      <c r="E43" s="128"/>
      <c r="F43" s="32"/>
      <c r="G43" s="127"/>
    </row>
    <row r="44" spans="3:7" ht="14.25">
      <c r="C44" s="126"/>
      <c r="D44" s="127" t="s">
        <v>54</v>
      </c>
      <c r="E44" s="128"/>
      <c r="F44" s="32"/>
      <c r="G44" s="127"/>
    </row>
    <row r="45" spans="3:7" ht="14.25">
      <c r="C45" s="126"/>
      <c r="D45" s="127" t="s">
        <v>55</v>
      </c>
      <c r="E45" s="128"/>
      <c r="F45" s="32"/>
      <c r="G45" s="131"/>
    </row>
    <row r="46" spans="3:7" ht="14.25">
      <c r="C46" s="126"/>
      <c r="D46" s="127" t="s">
        <v>56</v>
      </c>
      <c r="E46" s="128"/>
      <c r="F46" s="32"/>
      <c r="G46" s="131"/>
    </row>
    <row r="47" spans="3:7" ht="14.25">
      <c r="C47" s="126"/>
      <c r="D47" s="127" t="s">
        <v>57</v>
      </c>
      <c r="E47" s="128"/>
      <c r="F47" s="32"/>
      <c r="G47" s="131"/>
    </row>
    <row r="48" spans="3:7" ht="14.25">
      <c r="C48" s="126"/>
      <c r="D48" s="127"/>
      <c r="E48" s="128"/>
      <c r="F48" s="32"/>
      <c r="G48" s="131"/>
    </row>
    <row r="49" spans="3:7" ht="14.25">
      <c r="C49" s="126"/>
      <c r="D49" s="127"/>
      <c r="E49" s="128"/>
      <c r="F49" s="32"/>
      <c r="G49" s="131"/>
    </row>
    <row r="50" spans="3:7" ht="14.25">
      <c r="C50" s="126"/>
      <c r="D50" s="127"/>
      <c r="E50" s="128"/>
      <c r="F50" s="32"/>
      <c r="G50" s="212"/>
    </row>
    <row r="51" spans="3:7" ht="14.25">
      <c r="C51" s="126"/>
      <c r="D51" s="127"/>
      <c r="E51" s="128"/>
      <c r="F51" s="32"/>
      <c r="G51" s="243"/>
    </row>
    <row r="52" spans="3:7" ht="14.25">
      <c r="C52" s="126"/>
      <c r="D52" s="127" t="s">
        <v>186</v>
      </c>
      <c r="E52" s="128"/>
      <c r="F52" s="32">
        <f>F36+F6</f>
        <v>1424764.0630816598</v>
      </c>
      <c r="G52" s="131">
        <v>1705066.487248</v>
      </c>
    </row>
    <row r="53" spans="3:7" ht="14.25">
      <c r="C53" s="132"/>
      <c r="D53" s="132"/>
      <c r="E53" s="132"/>
      <c r="F53" s="132"/>
      <c r="G53" s="132"/>
    </row>
    <row r="54" ht="12.75">
      <c r="F54" s="33">
        <f>F52-PAS!E52</f>
        <v>0</v>
      </c>
    </row>
    <row r="56" ht="12.75">
      <c r="F56" s="33">
        <f>F42+F26+F15+F14+F12+F9+F8</f>
        <v>1424764.0630816598</v>
      </c>
    </row>
  </sheetData>
  <sheetProtection/>
  <mergeCells count="2">
    <mergeCell ref="C2:F2"/>
    <mergeCell ref="D1:F1"/>
  </mergeCells>
  <printOptions/>
  <pageMargins left="0" right="0.17" top="0" bottom="0.49" header="0" footer="0"/>
  <pageSetup firstPageNumber="1" useFirstPageNumber="1" horizontalDpi="600" verticalDpi="600" orientation="portrait" paperSize="9" scale="95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1" sqref="B1:F52"/>
    </sheetView>
  </sheetViews>
  <sheetFormatPr defaultColWidth="9.140625" defaultRowHeight="12.75"/>
  <cols>
    <col min="1" max="2" width="4.140625" style="33" customWidth="1"/>
    <col min="3" max="3" width="48.140625" style="33" customWidth="1"/>
    <col min="4" max="4" width="9.421875" style="33" customWidth="1"/>
    <col min="5" max="5" width="13.421875" style="33" customWidth="1"/>
    <col min="6" max="6" width="12.57421875" style="33" customWidth="1"/>
    <col min="7" max="16384" width="9.140625" style="33" customWidth="1"/>
  </cols>
  <sheetData>
    <row r="1" spans="1:6" ht="14.25">
      <c r="A1" s="117"/>
      <c r="B1" s="117"/>
      <c r="C1" s="262" t="s">
        <v>386</v>
      </c>
      <c r="D1" s="262"/>
      <c r="E1" s="262"/>
      <c r="F1" s="117"/>
    </row>
    <row r="2" spans="1:6" ht="15">
      <c r="A2" s="117"/>
      <c r="B2" s="263" t="s">
        <v>17</v>
      </c>
      <c r="C2" s="263"/>
      <c r="D2" s="263"/>
      <c r="E2" s="263"/>
      <c r="F2" s="117">
        <v>2013</v>
      </c>
    </row>
    <row r="3" spans="1:6" ht="14.25">
      <c r="A3" s="117"/>
      <c r="B3" s="117"/>
      <c r="C3" s="117"/>
      <c r="D3" s="117"/>
      <c r="E3" s="117"/>
      <c r="F3" s="117"/>
    </row>
    <row r="4" spans="1:6" ht="14.25">
      <c r="A4" s="117"/>
      <c r="B4" s="215" t="s">
        <v>18</v>
      </c>
      <c r="C4" s="216" t="s">
        <v>59</v>
      </c>
      <c r="D4" s="217" t="s">
        <v>20</v>
      </c>
      <c r="E4" s="218" t="s">
        <v>21</v>
      </c>
      <c r="F4" s="244" t="s">
        <v>23</v>
      </c>
    </row>
    <row r="5" spans="1:6" ht="15" thickBot="1">
      <c r="A5" s="117"/>
      <c r="B5" s="219"/>
      <c r="C5" s="121"/>
      <c r="D5" s="122"/>
      <c r="E5" s="214" t="s">
        <v>22</v>
      </c>
      <c r="F5" s="245" t="s">
        <v>24</v>
      </c>
    </row>
    <row r="6" spans="1:6" ht="14.25">
      <c r="A6" s="117"/>
      <c r="B6" s="124" t="s">
        <v>25</v>
      </c>
      <c r="C6" s="124" t="s">
        <v>60</v>
      </c>
      <c r="D6" s="125"/>
      <c r="E6" s="246">
        <f>E12+E8</f>
        <v>1458123.4</v>
      </c>
      <c r="F6" s="247">
        <v>1767467</v>
      </c>
    </row>
    <row r="7" spans="1:6" ht="14.25">
      <c r="A7" s="117"/>
      <c r="B7" s="127"/>
      <c r="C7" s="127" t="s">
        <v>28</v>
      </c>
      <c r="D7" s="128"/>
      <c r="E7" s="32">
        <v>0</v>
      </c>
      <c r="F7" s="212"/>
    </row>
    <row r="8" spans="1:6" ht="14.25">
      <c r="A8" s="117"/>
      <c r="B8" s="127"/>
      <c r="C8" s="127" t="s">
        <v>61</v>
      </c>
      <c r="D8" s="128"/>
      <c r="E8" s="32">
        <f>E9</f>
        <v>0</v>
      </c>
      <c r="F8" s="212"/>
    </row>
    <row r="9" spans="1:6" ht="14.25">
      <c r="A9" s="117"/>
      <c r="B9" s="127"/>
      <c r="C9" s="127" t="s">
        <v>62</v>
      </c>
      <c r="D9" s="128"/>
      <c r="E9" s="32"/>
      <c r="F9" s="212"/>
    </row>
    <row r="10" spans="1:6" ht="14.25">
      <c r="A10" s="117"/>
      <c r="B10" s="127"/>
      <c r="C10" s="32" t="s">
        <v>63</v>
      </c>
      <c r="D10" s="133"/>
      <c r="E10" s="32"/>
      <c r="F10" s="212"/>
    </row>
    <row r="11" spans="1:6" ht="14.25">
      <c r="A11" s="117"/>
      <c r="B11" s="127"/>
      <c r="C11" s="32"/>
      <c r="D11" s="133"/>
      <c r="E11" s="32"/>
      <c r="F11" s="212"/>
    </row>
    <row r="12" spans="1:6" ht="14.25">
      <c r="A12" s="117"/>
      <c r="B12" s="127"/>
      <c r="C12" s="127" t="s">
        <v>64</v>
      </c>
      <c r="D12" s="128"/>
      <c r="E12" s="32">
        <f>E15+E13</f>
        <v>1458123.4</v>
      </c>
      <c r="F12" s="212">
        <v>1767467</v>
      </c>
    </row>
    <row r="13" spans="1:9" ht="14.25">
      <c r="A13" s="117"/>
      <c r="B13" s="127"/>
      <c r="C13" s="127" t="s">
        <v>65</v>
      </c>
      <c r="D13" s="128"/>
      <c r="E13" s="32">
        <v>1441000</v>
      </c>
      <c r="F13" s="212">
        <v>1751000</v>
      </c>
      <c r="H13" s="241" t="s">
        <v>391</v>
      </c>
      <c r="I13" s="241">
        <v>392000</v>
      </c>
    </row>
    <row r="14" spans="1:9" ht="14.25">
      <c r="A14" s="117"/>
      <c r="B14" s="127"/>
      <c r="C14" s="127" t="s">
        <v>192</v>
      </c>
      <c r="D14" s="128"/>
      <c r="E14" s="32"/>
      <c r="F14" s="212"/>
      <c r="H14" s="241" t="s">
        <v>392</v>
      </c>
      <c r="I14" s="241">
        <v>879000</v>
      </c>
    </row>
    <row r="15" spans="1:9" ht="14.25">
      <c r="A15" s="117"/>
      <c r="B15" s="127"/>
      <c r="C15" s="127" t="s">
        <v>191</v>
      </c>
      <c r="D15" s="128"/>
      <c r="E15" s="32">
        <v>17123.4</v>
      </c>
      <c r="F15" s="212">
        <v>16467</v>
      </c>
      <c r="H15" s="241"/>
      <c r="I15" s="241"/>
    </row>
    <row r="16" spans="1:9" ht="14.25">
      <c r="A16" s="117"/>
      <c r="B16" s="127"/>
      <c r="C16" s="127" t="s">
        <v>66</v>
      </c>
      <c r="D16" s="128"/>
      <c r="E16" s="32"/>
      <c r="F16" s="212"/>
      <c r="H16" s="241" t="s">
        <v>393</v>
      </c>
      <c r="I16" s="241">
        <v>15786</v>
      </c>
    </row>
    <row r="17" spans="1:6" ht="14.25">
      <c r="A17" s="117"/>
      <c r="B17" s="127"/>
      <c r="C17" s="127" t="s">
        <v>67</v>
      </c>
      <c r="D17" s="128"/>
      <c r="E17" s="32"/>
      <c r="F17" s="212"/>
    </row>
    <row r="18" spans="1:6" ht="14.25">
      <c r="A18" s="117"/>
      <c r="B18" s="127"/>
      <c r="C18" s="127" t="s">
        <v>68</v>
      </c>
      <c r="D18" s="128"/>
      <c r="E18" s="32"/>
      <c r="F18" s="212"/>
    </row>
    <row r="19" spans="1:6" ht="14.25">
      <c r="A19" s="117"/>
      <c r="B19" s="127"/>
      <c r="C19" s="127" t="s">
        <v>69</v>
      </c>
      <c r="D19" s="128"/>
      <c r="E19" s="32"/>
      <c r="F19" s="248"/>
    </row>
    <row r="20" spans="1:6" ht="14.25">
      <c r="A20" s="117"/>
      <c r="B20" s="127"/>
      <c r="C20" s="127" t="s">
        <v>70</v>
      </c>
      <c r="D20" s="128"/>
      <c r="E20" s="32"/>
      <c r="F20" s="212"/>
    </row>
    <row r="21" spans="1:6" ht="14.25">
      <c r="A21" s="117"/>
      <c r="B21" s="127"/>
      <c r="C21" s="127" t="s">
        <v>71</v>
      </c>
      <c r="D21" s="128"/>
      <c r="E21" s="32"/>
      <c r="F21" s="212"/>
    </row>
    <row r="22" spans="1:6" ht="14.25">
      <c r="A22" s="117"/>
      <c r="B22" s="127"/>
      <c r="C22" s="127" t="s">
        <v>193</v>
      </c>
      <c r="D22" s="128"/>
      <c r="E22" s="32"/>
      <c r="F22" s="212"/>
    </row>
    <row r="23" spans="1:6" ht="14.25">
      <c r="A23" s="117"/>
      <c r="B23" s="127"/>
      <c r="C23" s="127"/>
      <c r="D23" s="128"/>
      <c r="E23" s="32"/>
      <c r="F23" s="212"/>
    </row>
    <row r="24" spans="1:6" ht="14.25">
      <c r="A24" s="117"/>
      <c r="B24" s="127"/>
      <c r="C24" s="127" t="s">
        <v>72</v>
      </c>
      <c r="D24" s="128"/>
      <c r="E24" s="32"/>
      <c r="F24" s="212"/>
    </row>
    <row r="25" spans="1:6" ht="14.25">
      <c r="A25" s="117"/>
      <c r="B25" s="127"/>
      <c r="C25" s="127" t="s">
        <v>73</v>
      </c>
      <c r="D25" s="128"/>
      <c r="E25" s="32"/>
      <c r="F25" s="212"/>
    </row>
    <row r="26" spans="1:6" ht="14.25">
      <c r="A26" s="117"/>
      <c r="B26" s="127"/>
      <c r="C26" s="127"/>
      <c r="D26" s="128"/>
      <c r="E26" s="32"/>
      <c r="F26" s="212"/>
    </row>
    <row r="27" spans="1:6" ht="14.25">
      <c r="A27" s="117"/>
      <c r="B27" s="127" t="s">
        <v>46</v>
      </c>
      <c r="C27" s="127" t="s">
        <v>74</v>
      </c>
      <c r="D27" s="128"/>
      <c r="E27" s="32"/>
      <c r="F27" s="212"/>
    </row>
    <row r="28" spans="1:6" ht="14.25">
      <c r="A28" s="117"/>
      <c r="B28" s="127"/>
      <c r="C28" s="127" t="s">
        <v>75</v>
      </c>
      <c r="D28" s="128"/>
      <c r="E28" s="32"/>
      <c r="F28" s="212"/>
    </row>
    <row r="29" spans="1:6" ht="14.25">
      <c r="A29" s="117"/>
      <c r="B29" s="127"/>
      <c r="C29" s="127" t="s">
        <v>76</v>
      </c>
      <c r="D29" s="128"/>
      <c r="E29" s="32"/>
      <c r="F29" s="212"/>
    </row>
    <row r="30" spans="1:6" ht="14.25">
      <c r="A30" s="117"/>
      <c r="B30" s="127"/>
      <c r="C30" s="127" t="s">
        <v>77</v>
      </c>
      <c r="D30" s="128"/>
      <c r="E30" s="32"/>
      <c r="F30" s="212"/>
    </row>
    <row r="31" spans="1:6" ht="14.25">
      <c r="A31" s="117"/>
      <c r="B31" s="127"/>
      <c r="C31" s="127" t="s">
        <v>78</v>
      </c>
      <c r="D31" s="128"/>
      <c r="E31" s="32"/>
      <c r="F31" s="212"/>
    </row>
    <row r="32" spans="1:6" ht="14.25">
      <c r="A32" s="117"/>
      <c r="B32" s="127"/>
      <c r="C32" s="127" t="s">
        <v>79</v>
      </c>
      <c r="D32" s="128"/>
      <c r="E32" s="32"/>
      <c r="F32" s="212"/>
    </row>
    <row r="33" spans="1:6" ht="14.25">
      <c r="A33" s="117"/>
      <c r="B33" s="127"/>
      <c r="C33" s="127" t="s">
        <v>80</v>
      </c>
      <c r="D33" s="128"/>
      <c r="E33" s="32"/>
      <c r="F33" s="212"/>
    </row>
    <row r="34" spans="1:6" ht="14.25">
      <c r="A34" s="117"/>
      <c r="B34" s="127"/>
      <c r="C34" s="127"/>
      <c r="D34" s="128"/>
      <c r="E34" s="32"/>
      <c r="F34" s="127"/>
    </row>
    <row r="35" spans="1:6" ht="14.25">
      <c r="A35" s="117"/>
      <c r="B35" s="127"/>
      <c r="C35" s="127"/>
      <c r="D35" s="128"/>
      <c r="E35" s="32"/>
      <c r="F35" s="127"/>
    </row>
    <row r="36" spans="1:6" ht="14.25">
      <c r="A36" s="117"/>
      <c r="B36" s="130"/>
      <c r="C36" s="130" t="s">
        <v>81</v>
      </c>
      <c r="D36" s="128"/>
      <c r="E36" s="32">
        <f>E6</f>
        <v>1458123.4</v>
      </c>
      <c r="F36" s="32">
        <v>1767467</v>
      </c>
    </row>
    <row r="37" spans="1:6" ht="14.25">
      <c r="A37" s="117"/>
      <c r="B37" s="127"/>
      <c r="C37" s="127"/>
      <c r="D37" s="128"/>
      <c r="E37" s="32"/>
      <c r="F37" s="127"/>
    </row>
    <row r="38" spans="1:6" ht="14.25">
      <c r="A38" s="117"/>
      <c r="B38" s="127" t="s">
        <v>82</v>
      </c>
      <c r="C38" s="127" t="s">
        <v>83</v>
      </c>
      <c r="D38" s="128"/>
      <c r="E38" s="32">
        <f>E48</f>
        <v>-33359.336918340065</v>
      </c>
      <c r="F38" s="32">
        <v>-62401</v>
      </c>
    </row>
    <row r="39" spans="1:6" ht="14.25">
      <c r="A39" s="117"/>
      <c r="B39" s="127"/>
      <c r="C39" s="127" t="s">
        <v>84</v>
      </c>
      <c r="D39" s="128"/>
      <c r="E39" s="32"/>
      <c r="F39" s="127"/>
    </row>
    <row r="40" spans="1:6" ht="14.25">
      <c r="A40" s="117"/>
      <c r="B40" s="127"/>
      <c r="C40" s="127" t="s">
        <v>85</v>
      </c>
      <c r="D40" s="128"/>
      <c r="E40" s="32"/>
      <c r="F40" s="127"/>
    </row>
    <row r="41" spans="1:6" ht="14.25">
      <c r="A41" s="117"/>
      <c r="B41" s="127"/>
      <c r="C41" s="127" t="s">
        <v>86</v>
      </c>
      <c r="D41" s="128"/>
      <c r="E41" s="32"/>
      <c r="F41" s="212"/>
    </row>
    <row r="42" spans="1:6" ht="14.25">
      <c r="A42" s="117"/>
      <c r="B42" s="127"/>
      <c r="C42" s="127" t="s">
        <v>87</v>
      </c>
      <c r="D42" s="128"/>
      <c r="E42" s="32"/>
      <c r="F42" s="212"/>
    </row>
    <row r="43" spans="1:6" ht="14.25">
      <c r="A43" s="117"/>
      <c r="B43" s="127"/>
      <c r="C43" s="127" t="s">
        <v>88</v>
      </c>
      <c r="D43" s="128"/>
      <c r="E43" s="32"/>
      <c r="F43" s="212"/>
    </row>
    <row r="44" spans="1:6" ht="14.25">
      <c r="A44" s="117"/>
      <c r="B44" s="127"/>
      <c r="C44" s="127" t="s">
        <v>89</v>
      </c>
      <c r="D44" s="128"/>
      <c r="E44" s="32"/>
      <c r="F44" s="212"/>
    </row>
    <row r="45" spans="1:6" ht="14.25">
      <c r="A45" s="117"/>
      <c r="B45" s="127"/>
      <c r="C45" s="127" t="s">
        <v>90</v>
      </c>
      <c r="D45" s="128"/>
      <c r="E45" s="32"/>
      <c r="F45" s="212"/>
    </row>
    <row r="46" spans="1:6" ht="14.25">
      <c r="A46" s="117"/>
      <c r="B46" s="127"/>
      <c r="C46" s="127" t="s">
        <v>91</v>
      </c>
      <c r="D46" s="128"/>
      <c r="E46" s="32"/>
      <c r="F46" s="212"/>
    </row>
    <row r="47" spans="1:6" ht="14.25">
      <c r="A47" s="117"/>
      <c r="B47" s="127"/>
      <c r="C47" s="127" t="s">
        <v>92</v>
      </c>
      <c r="D47" s="128"/>
      <c r="E47" s="32">
        <v>0</v>
      </c>
      <c r="F47" s="212">
        <v>56663</v>
      </c>
    </row>
    <row r="48" spans="1:6" ht="14.25">
      <c r="A48" s="117"/>
      <c r="B48" s="127"/>
      <c r="C48" s="127" t="s">
        <v>93</v>
      </c>
      <c r="D48" s="128"/>
      <c r="E48" s="32">
        <v>-33359.336918340065</v>
      </c>
      <c r="F48" s="243">
        <v>-119064</v>
      </c>
    </row>
    <row r="49" spans="1:6" ht="14.25">
      <c r="A49" s="117"/>
      <c r="B49" s="127"/>
      <c r="C49" s="127"/>
      <c r="D49" s="128"/>
      <c r="E49" s="32"/>
      <c r="F49" s="212"/>
    </row>
    <row r="50" spans="1:6" ht="14.25">
      <c r="A50" s="117"/>
      <c r="B50" s="127"/>
      <c r="C50" s="127"/>
      <c r="D50" s="128"/>
      <c r="E50" s="32"/>
      <c r="F50" s="212"/>
    </row>
    <row r="51" spans="1:6" ht="14.25">
      <c r="A51" s="117"/>
      <c r="B51" s="127"/>
      <c r="C51" s="127"/>
      <c r="D51" s="128"/>
      <c r="E51" s="32"/>
      <c r="F51" s="212"/>
    </row>
    <row r="52" spans="1:6" ht="14.25">
      <c r="A52" s="117"/>
      <c r="B52" s="127"/>
      <c r="C52" s="127" t="s">
        <v>94</v>
      </c>
      <c r="D52" s="128"/>
      <c r="E52" s="32">
        <f>E36+E38</f>
        <v>1424764.0630816598</v>
      </c>
      <c r="F52" s="212">
        <v>1705066</v>
      </c>
    </row>
    <row r="56" ht="12.75">
      <c r="E56" s="33">
        <f>E48+E15+E13</f>
        <v>1424764.0630816598</v>
      </c>
    </row>
  </sheetData>
  <sheetProtection/>
  <mergeCells count="2">
    <mergeCell ref="B2:E2"/>
    <mergeCell ref="C1:E1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B28">
      <selection activeCell="B1" sqref="B1:F30"/>
    </sheetView>
  </sheetViews>
  <sheetFormatPr defaultColWidth="9.140625" defaultRowHeight="12.75"/>
  <cols>
    <col min="1" max="1" width="3.8515625" style="33" customWidth="1"/>
    <col min="2" max="2" width="4.28125" style="33" customWidth="1"/>
    <col min="3" max="3" width="53.57421875" style="33" customWidth="1"/>
    <col min="4" max="4" width="8.00390625" style="33" customWidth="1"/>
    <col min="5" max="5" width="13.28125" style="33" customWidth="1"/>
    <col min="6" max="6" width="12.57421875" style="33" customWidth="1"/>
    <col min="7" max="7" width="7.140625" style="33" customWidth="1"/>
    <col min="8" max="16384" width="9.140625" style="33" customWidth="1"/>
  </cols>
  <sheetData>
    <row r="1" spans="2:5" ht="12.75">
      <c r="B1" s="264" t="s">
        <v>386</v>
      </c>
      <c r="C1" s="264"/>
      <c r="D1" s="264"/>
      <c r="E1" s="33">
        <v>3</v>
      </c>
    </row>
    <row r="2" spans="2:6" ht="15">
      <c r="B2" s="263" t="s">
        <v>117</v>
      </c>
      <c r="C2" s="263"/>
      <c r="D2" s="263"/>
      <c r="F2" s="33">
        <v>2013</v>
      </c>
    </row>
    <row r="3" spans="2:4" ht="15">
      <c r="B3" s="109"/>
      <c r="C3" s="109"/>
      <c r="D3" s="109"/>
    </row>
    <row r="4" spans="2:4" ht="15">
      <c r="B4" s="263" t="s">
        <v>95</v>
      </c>
      <c r="C4" s="263"/>
      <c r="D4" s="263"/>
    </row>
    <row r="5" ht="13.5" thickBot="1"/>
    <row r="6" spans="2:6" ht="22.5" customHeight="1">
      <c r="B6" s="110" t="s">
        <v>18</v>
      </c>
      <c r="C6" s="110" t="s">
        <v>96</v>
      </c>
      <c r="D6" s="110" t="s">
        <v>20</v>
      </c>
      <c r="E6" s="110" t="s">
        <v>21</v>
      </c>
      <c r="F6" s="110" t="s">
        <v>23</v>
      </c>
    </row>
    <row r="7" spans="2:6" ht="18.75" customHeight="1" thickBot="1">
      <c r="B7" s="111"/>
      <c r="C7" s="111"/>
      <c r="D7" s="111"/>
      <c r="E7" s="111" t="s">
        <v>97</v>
      </c>
      <c r="F7" s="111" t="s">
        <v>24</v>
      </c>
    </row>
    <row r="8" spans="2:6" ht="34.5" customHeight="1">
      <c r="B8" s="112">
        <v>1</v>
      </c>
      <c r="C8" s="113" t="s">
        <v>98</v>
      </c>
      <c r="D8" s="113"/>
      <c r="E8" s="32">
        <v>796472</v>
      </c>
      <c r="F8" s="32">
        <v>769515</v>
      </c>
    </row>
    <row r="9" spans="2:6" ht="23.25" customHeight="1">
      <c r="B9" s="114">
        <v>2</v>
      </c>
      <c r="C9" s="32" t="s">
        <v>99</v>
      </c>
      <c r="D9" s="32"/>
      <c r="E9" s="32"/>
      <c r="F9" s="32"/>
    </row>
    <row r="10" spans="2:6" ht="22.5" customHeight="1">
      <c r="B10" s="114">
        <v>3</v>
      </c>
      <c r="C10" s="32" t="s">
        <v>100</v>
      </c>
      <c r="D10" s="32"/>
      <c r="E10" s="32"/>
      <c r="F10" s="32"/>
    </row>
    <row r="11" spans="2:6" ht="22.5" customHeight="1">
      <c r="B11" s="114">
        <v>4</v>
      </c>
      <c r="C11" s="32" t="s">
        <v>101</v>
      </c>
      <c r="D11" s="32"/>
      <c r="E11" s="32">
        <v>719525.00358834</v>
      </c>
      <c r="F11" s="32">
        <v>-744152</v>
      </c>
    </row>
    <row r="12" spans="2:6" ht="24.75" customHeight="1">
      <c r="B12" s="114">
        <v>5</v>
      </c>
      <c r="C12" s="32" t="s">
        <v>102</v>
      </c>
      <c r="D12" s="32"/>
      <c r="E12" s="32">
        <v>66970</v>
      </c>
      <c r="F12" s="32">
        <v>-64503</v>
      </c>
    </row>
    <row r="13" spans="2:6" ht="21.75" customHeight="1">
      <c r="B13" s="114"/>
      <c r="C13" s="32" t="s">
        <v>103</v>
      </c>
      <c r="D13" s="32"/>
      <c r="E13" s="32"/>
      <c r="F13" s="32"/>
    </row>
    <row r="14" spans="2:6" ht="22.5" customHeight="1">
      <c r="B14" s="114"/>
      <c r="C14" s="32" t="s">
        <v>104</v>
      </c>
      <c r="D14" s="32"/>
      <c r="E14" s="32">
        <v>66970</v>
      </c>
      <c r="F14" s="32">
        <v>-64503</v>
      </c>
    </row>
    <row r="15" spans="2:6" ht="24" customHeight="1">
      <c r="B15" s="114">
        <v>6</v>
      </c>
      <c r="C15" s="32" t="s">
        <v>105</v>
      </c>
      <c r="D15" s="32"/>
      <c r="E15" s="32">
        <v>3538</v>
      </c>
      <c r="F15" s="32">
        <v>-18620</v>
      </c>
    </row>
    <row r="16" spans="2:6" ht="26.25" customHeight="1">
      <c r="B16" s="114">
        <v>7</v>
      </c>
      <c r="C16" s="32" t="s">
        <v>106</v>
      </c>
      <c r="D16" s="32"/>
      <c r="E16" s="32">
        <v>38183.33333</v>
      </c>
      <c r="F16" s="32">
        <v>-61304</v>
      </c>
    </row>
    <row r="17" spans="2:6" ht="33.75" customHeight="1">
      <c r="B17" s="114">
        <v>8</v>
      </c>
      <c r="C17" s="32" t="s">
        <v>107</v>
      </c>
      <c r="D17" s="32"/>
      <c r="E17" s="32">
        <f>E16+E15+E12+E11</f>
        <v>828216.3369183401</v>
      </c>
      <c r="F17" s="32">
        <v>-888579</v>
      </c>
    </row>
    <row r="18" spans="2:6" ht="28.5" customHeight="1">
      <c r="B18" s="114">
        <v>9</v>
      </c>
      <c r="C18" s="32" t="s">
        <v>108</v>
      </c>
      <c r="D18" s="32"/>
      <c r="E18" s="32">
        <f>E8-E17</f>
        <v>-31744.336918340065</v>
      </c>
      <c r="F18" s="32">
        <v>-119064</v>
      </c>
    </row>
    <row r="19" spans="2:6" ht="23.25" customHeight="1">
      <c r="B19" s="114">
        <v>10</v>
      </c>
      <c r="C19" s="32" t="s">
        <v>110</v>
      </c>
      <c r="D19" s="32"/>
      <c r="E19" s="32"/>
      <c r="F19" s="32"/>
    </row>
    <row r="20" spans="2:6" ht="24.75" customHeight="1">
      <c r="B20" s="114">
        <v>11</v>
      </c>
      <c r="C20" s="32" t="s">
        <v>109</v>
      </c>
      <c r="D20" s="32"/>
      <c r="E20" s="32"/>
      <c r="F20" s="32"/>
    </row>
    <row r="21" spans="2:6" ht="26.25" customHeight="1">
      <c r="B21" s="114">
        <v>12</v>
      </c>
      <c r="C21" s="32" t="s">
        <v>111</v>
      </c>
      <c r="D21" s="32"/>
      <c r="E21" s="32">
        <v>1615</v>
      </c>
      <c r="F21" s="32"/>
    </row>
    <row r="22" spans="2:6" ht="24" customHeight="1">
      <c r="B22" s="114"/>
      <c r="C22" s="32" t="s">
        <v>187</v>
      </c>
      <c r="D22" s="32"/>
      <c r="E22" s="32"/>
      <c r="F22" s="32"/>
    </row>
    <row r="23" spans="2:6" ht="25.5" customHeight="1">
      <c r="B23" s="114"/>
      <c r="C23" s="32" t="s">
        <v>188</v>
      </c>
      <c r="D23" s="32"/>
      <c r="E23" s="32"/>
      <c r="F23" s="32"/>
    </row>
    <row r="24" spans="2:6" ht="24" customHeight="1">
      <c r="B24" s="114"/>
      <c r="C24" s="32" t="s">
        <v>189</v>
      </c>
      <c r="D24" s="32"/>
      <c r="E24" s="32"/>
      <c r="F24" s="32"/>
    </row>
    <row r="25" spans="2:6" ht="24.75" customHeight="1">
      <c r="B25" s="114"/>
      <c r="C25" s="32" t="s">
        <v>301</v>
      </c>
      <c r="D25" s="32"/>
      <c r="E25" s="32"/>
      <c r="F25" s="32"/>
    </row>
    <row r="26" spans="2:8" ht="39.75" customHeight="1">
      <c r="B26" s="114">
        <v>13</v>
      </c>
      <c r="C26" s="32" t="s">
        <v>112</v>
      </c>
      <c r="D26" s="32"/>
      <c r="E26" s="32">
        <f>E21</f>
        <v>1615</v>
      </c>
      <c r="F26" s="32"/>
      <c r="H26" s="33">
        <f>E17+E26</f>
        <v>829831.3369183401</v>
      </c>
    </row>
    <row r="27" spans="2:8" ht="37.5" customHeight="1">
      <c r="B27" s="114">
        <v>14</v>
      </c>
      <c r="C27" s="32" t="s">
        <v>113</v>
      </c>
      <c r="D27" s="32"/>
      <c r="E27" s="32">
        <f>E18-E26</f>
        <v>-33359.336918340065</v>
      </c>
      <c r="F27" s="32">
        <v>-119064</v>
      </c>
      <c r="H27" s="33">
        <f>E8-H26</f>
        <v>-33359.336918340065</v>
      </c>
    </row>
    <row r="28" spans="2:6" ht="25.5" customHeight="1">
      <c r="B28" s="114">
        <v>15</v>
      </c>
      <c r="C28" s="32" t="s">
        <v>114</v>
      </c>
      <c r="D28" s="32"/>
      <c r="E28" s="32"/>
      <c r="F28" s="32"/>
    </row>
    <row r="29" spans="2:6" ht="35.25" customHeight="1">
      <c r="B29" s="114">
        <v>16</v>
      </c>
      <c r="C29" s="32" t="s">
        <v>115</v>
      </c>
      <c r="D29" s="32"/>
      <c r="E29" s="32">
        <f>E27</f>
        <v>-33359.336918340065</v>
      </c>
      <c r="F29" s="32">
        <v>-119064</v>
      </c>
    </row>
    <row r="30" spans="2:6" ht="33.75" customHeight="1" thickBot="1">
      <c r="B30" s="115">
        <v>17</v>
      </c>
      <c r="C30" s="116" t="s">
        <v>116</v>
      </c>
      <c r="D30" s="116"/>
      <c r="E30" s="32"/>
      <c r="F30" s="32"/>
    </row>
  </sheetData>
  <sheetProtection/>
  <mergeCells count="3">
    <mergeCell ref="B2:D2"/>
    <mergeCell ref="B4:D4"/>
    <mergeCell ref="B1:D1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39"/>
  <sheetViews>
    <sheetView zoomScalePageLayoutView="0" workbookViewId="0" topLeftCell="E2">
      <selection activeCell="G62" sqref="G62:K68"/>
    </sheetView>
  </sheetViews>
  <sheetFormatPr defaultColWidth="9.140625" defaultRowHeight="12.75"/>
  <cols>
    <col min="1" max="4" width="3.140625" style="17" customWidth="1"/>
    <col min="5" max="6" width="9.140625" style="17" customWidth="1"/>
    <col min="7" max="7" width="11.28125" style="17" customWidth="1"/>
    <col min="8" max="8" width="9.28125" style="17" bestFit="1" customWidth="1"/>
    <col min="9" max="9" width="10.7109375" style="17" customWidth="1"/>
    <col min="10" max="10" width="8.00390625" style="17" customWidth="1"/>
    <col min="11" max="11" width="10.7109375" style="17" bestFit="1" customWidth="1"/>
    <col min="12" max="12" width="10.28125" style="17" bestFit="1" customWidth="1"/>
    <col min="13" max="16384" width="9.140625" style="17" customWidth="1"/>
  </cols>
  <sheetData>
    <row r="1" ht="12.75" hidden="1"/>
    <row r="2" spans="1:14" ht="12.75">
      <c r="A2" s="253"/>
      <c r="B2" s="253"/>
      <c r="C2" s="253"/>
      <c r="D2" s="52"/>
      <c r="E2" s="253" t="s">
        <v>386</v>
      </c>
      <c r="F2" s="253"/>
      <c r="G2" s="253"/>
      <c r="H2" s="52"/>
      <c r="I2" s="52"/>
      <c r="J2" s="52">
        <v>2013</v>
      </c>
      <c r="K2" s="52"/>
      <c r="L2" s="52"/>
      <c r="M2" s="52"/>
      <c r="N2" s="53"/>
    </row>
    <row r="3" spans="1:14" ht="12.75" hidden="1">
      <c r="A3" s="54"/>
      <c r="B3" s="25" t="s">
        <v>194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55"/>
    </row>
    <row r="4" spans="1:14" ht="18">
      <c r="A4" s="284" t="s">
        <v>195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6"/>
    </row>
    <row r="5" spans="1:14" ht="18" hidden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1:14" ht="15">
      <c r="A6" s="54"/>
      <c r="B6" s="25"/>
      <c r="C6" s="287" t="s">
        <v>128</v>
      </c>
      <c r="D6" s="287"/>
      <c r="E6" s="59" t="s">
        <v>196</v>
      </c>
      <c r="F6" s="20"/>
      <c r="G6" s="20"/>
      <c r="H6" s="20"/>
      <c r="I6" s="20"/>
      <c r="J6" s="20"/>
      <c r="K6" s="60"/>
      <c r="L6" s="60"/>
      <c r="M6" s="20"/>
      <c r="N6" s="55"/>
    </row>
    <row r="7" spans="1:14" ht="12.75">
      <c r="A7" s="54"/>
      <c r="B7" s="25"/>
      <c r="C7" s="20"/>
      <c r="D7" s="20"/>
      <c r="E7" s="20"/>
      <c r="F7" s="20"/>
      <c r="G7" s="20"/>
      <c r="H7" s="20"/>
      <c r="I7" s="20"/>
      <c r="J7" s="20"/>
      <c r="K7" s="60"/>
      <c r="L7" s="60"/>
      <c r="M7" s="20"/>
      <c r="N7" s="55"/>
    </row>
    <row r="8" spans="1:14" ht="12.75">
      <c r="A8" s="54"/>
      <c r="B8" s="25"/>
      <c r="C8" s="20"/>
      <c r="D8" s="61" t="s">
        <v>25</v>
      </c>
      <c r="E8" s="62" t="s">
        <v>197</v>
      </c>
      <c r="F8" s="62"/>
      <c r="G8" s="62"/>
      <c r="H8" s="62"/>
      <c r="I8" s="20"/>
      <c r="J8" s="20"/>
      <c r="K8" s="20"/>
      <c r="L8" s="20"/>
      <c r="M8" s="20"/>
      <c r="N8" s="55"/>
    </row>
    <row r="9" spans="1:14" ht="12.75" hidden="1">
      <c r="A9" s="54"/>
      <c r="B9" s="25"/>
      <c r="C9" s="20"/>
      <c r="D9" s="61"/>
      <c r="E9" s="62"/>
      <c r="F9" s="62"/>
      <c r="G9" s="62"/>
      <c r="H9" s="62"/>
      <c r="I9" s="20"/>
      <c r="J9" s="20"/>
      <c r="K9" s="20"/>
      <c r="L9" s="20"/>
      <c r="M9" s="20"/>
      <c r="N9" s="55"/>
    </row>
    <row r="10" spans="1:18" ht="12.75">
      <c r="A10" s="54"/>
      <c r="B10" s="25"/>
      <c r="C10" s="20"/>
      <c r="D10" s="63">
        <v>1</v>
      </c>
      <c r="E10" s="64" t="s">
        <v>198</v>
      </c>
      <c r="F10" s="62"/>
      <c r="G10" s="20"/>
      <c r="H10" s="20"/>
      <c r="I10" s="20"/>
      <c r="J10" s="20"/>
      <c r="K10" s="20"/>
      <c r="L10" s="20"/>
      <c r="M10" s="20"/>
      <c r="N10" s="55"/>
      <c r="O10" s="1"/>
      <c r="P10" s="221" t="s">
        <v>386</v>
      </c>
      <c r="Q10" s="221"/>
      <c r="R10" s="221"/>
    </row>
    <row r="11" spans="1:18" ht="12.75">
      <c r="A11" s="54"/>
      <c r="B11" s="25">
        <v>3</v>
      </c>
      <c r="C11" s="20"/>
      <c r="D11" s="20"/>
      <c r="E11" s="25" t="s">
        <v>199</v>
      </c>
      <c r="F11" s="60"/>
      <c r="G11" s="60"/>
      <c r="H11" s="60"/>
      <c r="I11" s="60"/>
      <c r="J11" s="60"/>
      <c r="K11" s="60"/>
      <c r="L11" s="60"/>
      <c r="M11" s="20"/>
      <c r="N11" s="55"/>
      <c r="O11" s="1"/>
      <c r="P11" s="222" t="s">
        <v>387</v>
      </c>
      <c r="Q11" s="222"/>
      <c r="R11" s="222"/>
    </row>
    <row r="12" spans="1:18" ht="12.75">
      <c r="A12" s="54"/>
      <c r="B12" s="25"/>
      <c r="C12" s="20"/>
      <c r="D12" s="265" t="s">
        <v>18</v>
      </c>
      <c r="E12" s="265" t="s">
        <v>200</v>
      </c>
      <c r="F12" s="265"/>
      <c r="G12" s="265" t="s">
        <v>201</v>
      </c>
      <c r="H12" s="65"/>
      <c r="I12" s="265" t="s">
        <v>202</v>
      </c>
      <c r="J12" s="265"/>
      <c r="K12" s="66" t="s">
        <v>203</v>
      </c>
      <c r="L12" s="66" t="s">
        <v>204</v>
      </c>
      <c r="M12" s="66" t="s">
        <v>203</v>
      </c>
      <c r="N12" s="55"/>
      <c r="O12" s="222" t="s">
        <v>388</v>
      </c>
      <c r="P12" s="220"/>
      <c r="Q12" s="220"/>
      <c r="R12" s="220"/>
    </row>
    <row r="13" spans="1:18" ht="12.75">
      <c r="A13" s="54"/>
      <c r="B13" s="25"/>
      <c r="C13" s="20"/>
      <c r="D13" s="265"/>
      <c r="E13" s="265"/>
      <c r="F13" s="265"/>
      <c r="G13" s="265"/>
      <c r="H13" s="65"/>
      <c r="I13" s="265"/>
      <c r="J13" s="265"/>
      <c r="K13" s="67" t="s">
        <v>205</v>
      </c>
      <c r="L13" s="67" t="s">
        <v>206</v>
      </c>
      <c r="M13" s="67" t="s">
        <v>207</v>
      </c>
      <c r="N13" s="55"/>
      <c r="O13" s="20"/>
      <c r="P13" s="20"/>
      <c r="Q13" s="20"/>
      <c r="R13" s="20"/>
    </row>
    <row r="14" spans="1:14" ht="12.75">
      <c r="A14" s="54"/>
      <c r="B14" s="25"/>
      <c r="C14" s="20"/>
      <c r="D14" s="68">
        <v>1</v>
      </c>
      <c r="E14" s="17" t="s">
        <v>537</v>
      </c>
      <c r="F14" s="17" t="s">
        <v>304</v>
      </c>
      <c r="G14" s="69" t="s">
        <v>208</v>
      </c>
      <c r="H14" s="69"/>
      <c r="I14" s="17">
        <v>721</v>
      </c>
      <c r="K14" s="69"/>
      <c r="L14" s="69"/>
      <c r="M14" s="17">
        <v>55</v>
      </c>
      <c r="N14" s="55"/>
    </row>
    <row r="15" spans="1:14" ht="12.75">
      <c r="A15" s="54"/>
      <c r="B15" s="25"/>
      <c r="C15" s="20"/>
      <c r="D15" s="43">
        <v>2</v>
      </c>
      <c r="E15" s="17" t="s">
        <v>305</v>
      </c>
      <c r="F15" s="17" t="s">
        <v>305</v>
      </c>
      <c r="G15" s="69" t="s">
        <v>208</v>
      </c>
      <c r="H15" s="69"/>
      <c r="I15" s="283">
        <v>378</v>
      </c>
      <c r="J15" s="283"/>
      <c r="K15" s="43"/>
      <c r="L15" s="43"/>
      <c r="M15" s="43"/>
      <c r="N15" s="55"/>
    </row>
    <row r="16" spans="1:14" ht="12.75">
      <c r="A16" s="54"/>
      <c r="B16" s="25"/>
      <c r="C16" s="20"/>
      <c r="D16" s="43">
        <v>3</v>
      </c>
      <c r="E16" s="282" t="s">
        <v>312</v>
      </c>
      <c r="F16" s="282"/>
      <c r="G16" s="69" t="s">
        <v>208</v>
      </c>
      <c r="H16" s="69"/>
      <c r="K16" s="43"/>
      <c r="L16" s="43"/>
      <c r="M16" s="43"/>
      <c r="N16" s="55"/>
    </row>
    <row r="17" spans="1:14" ht="12.75">
      <c r="A17" s="70"/>
      <c r="B17" s="61"/>
      <c r="C17" s="62"/>
      <c r="D17" s="71"/>
      <c r="E17" s="273" t="s">
        <v>209</v>
      </c>
      <c r="F17" s="274"/>
      <c r="G17" s="267"/>
      <c r="H17" s="274"/>
      <c r="I17" s="274"/>
      <c r="J17" s="274"/>
      <c r="K17" s="267"/>
      <c r="L17" s="268"/>
      <c r="M17" s="71"/>
      <c r="N17" s="72"/>
    </row>
    <row r="18" spans="1:14" ht="12.75">
      <c r="A18" s="54"/>
      <c r="B18" s="25">
        <v>4</v>
      </c>
      <c r="C18" s="20"/>
      <c r="D18" s="7"/>
      <c r="E18" s="25" t="s">
        <v>210</v>
      </c>
      <c r="F18" s="7"/>
      <c r="G18" s="7"/>
      <c r="H18" s="7"/>
      <c r="I18" s="7"/>
      <c r="J18" s="7"/>
      <c r="K18" s="7"/>
      <c r="L18" s="7"/>
      <c r="M18" s="20"/>
      <c r="N18" s="55"/>
    </row>
    <row r="19" spans="1:22" ht="12.75">
      <c r="A19" s="54"/>
      <c r="B19" s="25"/>
      <c r="C19" s="20"/>
      <c r="D19" s="265" t="s">
        <v>18</v>
      </c>
      <c r="E19" s="276" t="s">
        <v>211</v>
      </c>
      <c r="F19" s="277"/>
      <c r="G19" s="277"/>
      <c r="H19" s="277"/>
      <c r="I19" s="277"/>
      <c r="J19" s="278"/>
      <c r="K19" s="66" t="s">
        <v>203</v>
      </c>
      <c r="L19" s="66" t="s">
        <v>204</v>
      </c>
      <c r="M19" s="66" t="s">
        <v>203</v>
      </c>
      <c r="N19" s="55"/>
      <c r="Q19" s="15"/>
      <c r="R19"/>
      <c r="S19"/>
      <c r="T19"/>
      <c r="U19"/>
      <c r="V19"/>
    </row>
    <row r="20" spans="1:22" ht="12.75">
      <c r="A20" s="54"/>
      <c r="B20" s="25"/>
      <c r="C20" s="20"/>
      <c r="D20" s="265"/>
      <c r="E20" s="279"/>
      <c r="F20" s="280"/>
      <c r="G20" s="280"/>
      <c r="H20" s="280"/>
      <c r="I20" s="280"/>
      <c r="J20" s="281"/>
      <c r="K20" s="67" t="s">
        <v>205</v>
      </c>
      <c r="L20" s="67" t="s">
        <v>206</v>
      </c>
      <c r="M20" s="67" t="s">
        <v>207</v>
      </c>
      <c r="N20" s="55"/>
      <c r="P20" s="15"/>
      <c r="Q20" s="82"/>
      <c r="R20"/>
      <c r="S20"/>
      <c r="T20"/>
      <c r="U20"/>
      <c r="V20"/>
    </row>
    <row r="21" spans="1:22" ht="12.75">
      <c r="A21" s="54"/>
      <c r="B21" s="25"/>
      <c r="C21" s="20"/>
      <c r="D21" s="68"/>
      <c r="E21" s="270" t="s">
        <v>212</v>
      </c>
      <c r="F21" s="271"/>
      <c r="G21" s="271"/>
      <c r="H21" s="271"/>
      <c r="I21" s="271"/>
      <c r="J21" s="272"/>
      <c r="K21" s="69"/>
      <c r="L21" s="69"/>
      <c r="M21" s="73">
        <f>AKT!F9</f>
        <v>98125.38276265973</v>
      </c>
      <c r="N21" s="55"/>
      <c r="P21" s="15"/>
      <c r="Q21" s="82"/>
      <c r="R21"/>
      <c r="S21"/>
      <c r="T21"/>
      <c r="U21"/>
      <c r="V21"/>
    </row>
    <row r="22" spans="1:22" ht="12.75">
      <c r="A22" s="54"/>
      <c r="B22" s="25"/>
      <c r="C22" s="20"/>
      <c r="D22" s="71"/>
      <c r="E22" s="266" t="s">
        <v>209</v>
      </c>
      <c r="F22" s="267"/>
      <c r="G22" s="267"/>
      <c r="H22" s="267"/>
      <c r="I22" s="267"/>
      <c r="J22" s="267"/>
      <c r="K22" s="267"/>
      <c r="L22" s="268"/>
      <c r="M22" s="74"/>
      <c r="N22" s="55"/>
      <c r="P22" s="15"/>
      <c r="Q22" s="82"/>
      <c r="R22"/>
      <c r="S22"/>
      <c r="T22"/>
      <c r="U22"/>
      <c r="V22"/>
    </row>
    <row r="23" spans="1:22" ht="12.75" hidden="1">
      <c r="A23" s="54"/>
      <c r="B23" s="25">
        <v>5</v>
      </c>
      <c r="C23" s="20"/>
      <c r="D23" s="63">
        <v>2</v>
      </c>
      <c r="E23" s="64" t="s">
        <v>213</v>
      </c>
      <c r="F23" s="62"/>
      <c r="G23" s="20"/>
      <c r="H23" s="20"/>
      <c r="I23" s="20"/>
      <c r="J23" s="20"/>
      <c r="K23" s="20"/>
      <c r="L23" s="20"/>
      <c r="M23" s="20"/>
      <c r="N23" s="55"/>
      <c r="P23" s="15"/>
      <c r="Q23" s="82"/>
      <c r="R23"/>
      <c r="S23"/>
      <c r="T23"/>
      <c r="U23"/>
      <c r="V23"/>
    </row>
    <row r="24" spans="1:22" ht="12.75" hidden="1">
      <c r="A24" s="54"/>
      <c r="B24" s="25"/>
      <c r="C24" s="20"/>
      <c r="D24" s="20"/>
      <c r="E24" s="20"/>
      <c r="F24" s="20" t="s">
        <v>214</v>
      </c>
      <c r="G24" s="20"/>
      <c r="H24" s="20"/>
      <c r="I24" s="20"/>
      <c r="J24" s="20"/>
      <c r="K24" s="20"/>
      <c r="L24" s="20"/>
      <c r="M24" s="20"/>
      <c r="N24" s="55"/>
      <c r="P24" s="15"/>
      <c r="Q24" s="82"/>
      <c r="R24"/>
      <c r="S24"/>
      <c r="T24"/>
      <c r="U24"/>
      <c r="V24"/>
    </row>
    <row r="25" spans="1:22" ht="12.75" hidden="1">
      <c r="A25" s="54"/>
      <c r="B25" s="2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55"/>
      <c r="P25" s="15"/>
      <c r="Q25" s="82"/>
      <c r="R25"/>
      <c r="S25"/>
      <c r="T25"/>
      <c r="U25"/>
      <c r="V25"/>
    </row>
    <row r="26" spans="1:14" ht="12.75" hidden="1">
      <c r="A26" s="54"/>
      <c r="B26" s="25">
        <v>6</v>
      </c>
      <c r="C26" s="20"/>
      <c r="D26" s="63">
        <v>3</v>
      </c>
      <c r="E26" s="64" t="s">
        <v>215</v>
      </c>
      <c r="F26" s="62"/>
      <c r="G26" s="20"/>
      <c r="H26" s="20"/>
      <c r="I26" s="20"/>
      <c r="J26" s="20"/>
      <c r="K26" s="20"/>
      <c r="L26" s="20"/>
      <c r="M26" s="20"/>
      <c r="N26" s="55"/>
    </row>
    <row r="27" spans="1:14" ht="12.75" hidden="1">
      <c r="A27" s="54"/>
      <c r="B27" s="25"/>
      <c r="C27" s="20"/>
      <c r="D27" s="61"/>
      <c r="E27" s="75"/>
      <c r="F27" s="62"/>
      <c r="G27" s="20"/>
      <c r="H27" s="20"/>
      <c r="I27" s="20"/>
      <c r="J27" s="20"/>
      <c r="K27" s="20"/>
      <c r="L27" s="20"/>
      <c r="M27" s="20"/>
      <c r="N27" s="55"/>
    </row>
    <row r="28" spans="1:14" ht="12.75" hidden="1">
      <c r="A28" s="54"/>
      <c r="B28" s="25">
        <v>7</v>
      </c>
      <c r="C28" s="20"/>
      <c r="D28" s="61" t="s">
        <v>216</v>
      </c>
      <c r="E28" s="8" t="s">
        <v>217</v>
      </c>
      <c r="F28" s="20"/>
      <c r="G28" s="20"/>
      <c r="H28" s="20"/>
      <c r="I28" s="20"/>
      <c r="J28" s="20"/>
      <c r="L28" s="20"/>
      <c r="M28" s="20"/>
      <c r="N28" s="55"/>
    </row>
    <row r="29" spans="1:14" ht="12.75" hidden="1">
      <c r="A29" s="54"/>
      <c r="B29" s="25"/>
      <c r="C29" s="20"/>
      <c r="D29" s="20"/>
      <c r="E29" s="269"/>
      <c r="F29" s="269"/>
      <c r="H29" s="20"/>
      <c r="I29" s="25"/>
      <c r="K29" s="20"/>
      <c r="L29" s="77"/>
      <c r="M29" s="20"/>
      <c r="N29" s="55"/>
    </row>
    <row r="30" spans="1:14" ht="12.75" hidden="1">
      <c r="A30" s="54"/>
      <c r="B30" s="25"/>
      <c r="C30" s="20"/>
      <c r="D30" s="20"/>
      <c r="E30" s="76"/>
      <c r="F30" s="76"/>
      <c r="G30" s="17" t="s">
        <v>306</v>
      </c>
      <c r="J30" s="20"/>
      <c r="K30" s="20"/>
      <c r="L30" s="77"/>
      <c r="M30" s="20"/>
      <c r="N30" s="55"/>
    </row>
    <row r="31" spans="1:14" ht="12.75" hidden="1">
      <c r="A31" s="54"/>
      <c r="B31" s="25"/>
      <c r="C31" s="20"/>
      <c r="D31" s="20"/>
      <c r="E31" s="76"/>
      <c r="G31" s="17" t="s">
        <v>307</v>
      </c>
      <c r="K31" s="20"/>
      <c r="L31" s="77"/>
      <c r="M31" s="20"/>
      <c r="N31" s="55"/>
    </row>
    <row r="32" spans="1:14" ht="12.75" hidden="1">
      <c r="A32" s="54"/>
      <c r="B32" s="25"/>
      <c r="C32" s="20"/>
      <c r="D32" s="20"/>
      <c r="E32" s="76"/>
      <c r="K32" s="78"/>
      <c r="L32" s="77"/>
      <c r="M32" s="20"/>
      <c r="N32" s="55"/>
    </row>
    <row r="33" spans="1:14" ht="12.75" hidden="1">
      <c r="A33" s="54"/>
      <c r="B33" s="25">
        <v>8</v>
      </c>
      <c r="C33" s="20"/>
      <c r="D33" s="61" t="s">
        <v>216</v>
      </c>
      <c r="H33" s="20"/>
      <c r="I33" s="20"/>
      <c r="J33" s="20"/>
      <c r="K33" s="20"/>
      <c r="L33" s="20"/>
      <c r="M33" s="20"/>
      <c r="N33" s="55"/>
    </row>
    <row r="34" spans="3:14" ht="12.75" hidden="1">
      <c r="C34" s="20"/>
      <c r="D34" s="61"/>
      <c r="E34" s="8"/>
      <c r="F34" s="20"/>
      <c r="I34" s="129"/>
      <c r="J34" s="129"/>
      <c r="K34" s="20"/>
      <c r="L34" s="20"/>
      <c r="M34" s="20"/>
      <c r="N34" s="55"/>
    </row>
    <row r="35" spans="3:14" ht="12.75">
      <c r="C35" s="20"/>
      <c r="D35" s="61"/>
      <c r="E35" s="8" t="s">
        <v>219</v>
      </c>
      <c r="F35" s="20"/>
      <c r="G35" s="20"/>
      <c r="I35" s="129" t="s">
        <v>391</v>
      </c>
      <c r="J35" s="129">
        <v>392000</v>
      </c>
      <c r="K35" s="20"/>
      <c r="L35" s="20"/>
      <c r="M35" s="20"/>
      <c r="N35" s="55"/>
    </row>
    <row r="36" spans="3:14" ht="12.75">
      <c r="C36" s="20"/>
      <c r="D36" s="61"/>
      <c r="E36" s="8"/>
      <c r="F36" s="20"/>
      <c r="I36" s="17" t="s">
        <v>392</v>
      </c>
      <c r="J36" s="20">
        <v>1049000</v>
      </c>
      <c r="K36" s="20"/>
      <c r="L36" s="20"/>
      <c r="M36" s="20"/>
      <c r="N36" s="55"/>
    </row>
    <row r="37" spans="3:14" ht="10.5" customHeight="1">
      <c r="C37" s="20"/>
      <c r="D37" s="61"/>
      <c r="E37" s="8"/>
      <c r="F37" s="20"/>
      <c r="G37" s="90"/>
      <c r="H37" s="90"/>
      <c r="I37" s="90"/>
      <c r="J37" s="20"/>
      <c r="K37" s="20"/>
      <c r="L37" s="20">
        <f>J35+J36+J37</f>
        <v>1441000</v>
      </c>
      <c r="M37" s="20"/>
      <c r="N37" s="55"/>
    </row>
    <row r="38" spans="1:14" ht="12.75" hidden="1">
      <c r="A38" s="54"/>
      <c r="B38" s="25"/>
      <c r="C38" s="20"/>
      <c r="D38" s="61"/>
      <c r="E38" s="8"/>
      <c r="F38" s="20"/>
      <c r="G38" s="20"/>
      <c r="H38" s="20"/>
      <c r="I38" s="20"/>
      <c r="J38" s="20"/>
      <c r="K38" s="20"/>
      <c r="L38" s="20"/>
      <c r="M38" s="20"/>
      <c r="N38" s="55"/>
    </row>
    <row r="39" spans="1:14" ht="12.75" hidden="1">
      <c r="A39" s="54"/>
      <c r="B39" s="25"/>
      <c r="C39" s="20"/>
      <c r="D39" s="61"/>
      <c r="E39" s="8"/>
      <c r="F39" s="20"/>
      <c r="G39" s="20"/>
      <c r="H39" s="20"/>
      <c r="I39" s="20"/>
      <c r="J39" s="20"/>
      <c r="K39" s="20"/>
      <c r="L39" s="20"/>
      <c r="M39" s="20"/>
      <c r="N39" s="55"/>
    </row>
    <row r="40" spans="1:14" ht="12.75">
      <c r="A40" s="54"/>
      <c r="B40" s="25">
        <v>9</v>
      </c>
      <c r="C40" s="20"/>
      <c r="D40" s="61" t="s">
        <v>216</v>
      </c>
      <c r="E40" s="8" t="s">
        <v>220</v>
      </c>
      <c r="F40" s="20"/>
      <c r="G40" s="250"/>
      <c r="H40" s="250"/>
      <c r="I40" s="250"/>
      <c r="J40" s="20"/>
      <c r="K40" s="20"/>
      <c r="L40" s="20"/>
      <c r="M40" s="20"/>
      <c r="N40" s="55"/>
    </row>
    <row r="41" spans="1:14" ht="12.75">
      <c r="A41" s="54"/>
      <c r="B41" s="25"/>
      <c r="C41" s="20"/>
      <c r="D41" s="20"/>
      <c r="E41" s="20"/>
      <c r="F41" s="20" t="s">
        <v>221</v>
      </c>
      <c r="G41" s="20"/>
      <c r="H41" s="20"/>
      <c r="I41" s="20"/>
      <c r="J41" s="20"/>
      <c r="K41" s="25" t="s">
        <v>218</v>
      </c>
      <c r="L41" s="20">
        <f>'[2]FDP'!$F$48</f>
        <v>25000</v>
      </c>
      <c r="M41" s="20"/>
      <c r="N41" s="55"/>
    </row>
    <row r="42" spans="1:14" ht="12.75">
      <c r="A42" s="54"/>
      <c r="B42" s="25"/>
      <c r="C42" s="20"/>
      <c r="D42" s="20"/>
      <c r="E42" s="20"/>
      <c r="F42" s="20" t="s">
        <v>222</v>
      </c>
      <c r="G42" s="20"/>
      <c r="H42" s="20"/>
      <c r="I42" s="20"/>
      <c r="J42" s="20"/>
      <c r="K42" s="25" t="s">
        <v>218</v>
      </c>
      <c r="L42" s="79"/>
      <c r="M42" s="20"/>
      <c r="N42" s="55"/>
    </row>
    <row r="43" spans="1:14" ht="12.75">
      <c r="A43" s="54"/>
      <c r="B43" s="25"/>
      <c r="C43" s="20"/>
      <c r="D43" s="20"/>
      <c r="E43" s="20"/>
      <c r="F43" s="20" t="s">
        <v>223</v>
      </c>
      <c r="G43" s="20"/>
      <c r="H43" s="20"/>
      <c r="I43" s="20"/>
      <c r="J43" s="20"/>
      <c r="K43" s="25" t="s">
        <v>218</v>
      </c>
      <c r="L43" s="79"/>
      <c r="M43" s="20"/>
      <c r="N43" s="55"/>
    </row>
    <row r="44" spans="1:14" ht="12.75">
      <c r="A44" s="54"/>
      <c r="B44" s="25"/>
      <c r="C44" s="20"/>
      <c r="D44" s="20"/>
      <c r="E44" s="20"/>
      <c r="F44" s="20" t="s">
        <v>224</v>
      </c>
      <c r="G44" s="20"/>
      <c r="H44" s="20"/>
      <c r="I44" s="20"/>
      <c r="J44" s="20"/>
      <c r="K44" s="25" t="s">
        <v>218</v>
      </c>
      <c r="L44" s="23"/>
      <c r="M44" s="20"/>
      <c r="N44" s="55"/>
    </row>
    <row r="45" spans="1:21" ht="15">
      <c r="A45" s="54"/>
      <c r="B45" s="25"/>
      <c r="C45" s="20"/>
      <c r="F45" s="20" t="s">
        <v>225</v>
      </c>
      <c r="G45" s="9"/>
      <c r="H45" s="9"/>
      <c r="I45" s="9"/>
      <c r="J45" s="9"/>
      <c r="K45" s="25" t="s">
        <v>218</v>
      </c>
      <c r="L45" s="23">
        <f>AKT!G14</f>
        <v>43704</v>
      </c>
      <c r="M45" s="20"/>
      <c r="N45" s="55"/>
      <c r="U45" s="17" t="s">
        <v>311</v>
      </c>
    </row>
    <row r="46" spans="1:14" ht="15">
      <c r="A46" s="54"/>
      <c r="B46" s="25">
        <v>10</v>
      </c>
      <c r="C46" s="20"/>
      <c r="D46" s="61" t="s">
        <v>216</v>
      </c>
      <c r="E46" s="8" t="s">
        <v>226</v>
      </c>
      <c r="F46" s="9"/>
      <c r="G46" s="9"/>
      <c r="H46" s="9"/>
      <c r="I46" s="9"/>
      <c r="J46" s="9"/>
      <c r="K46" s="9"/>
      <c r="L46" s="9"/>
      <c r="M46" s="20"/>
      <c r="N46" s="55"/>
    </row>
    <row r="47" spans="1:22" ht="12.75">
      <c r="A47" s="54"/>
      <c r="B47" s="25"/>
      <c r="C47" s="20"/>
      <c r="D47" s="20"/>
      <c r="E47" s="20"/>
      <c r="F47" s="20" t="s">
        <v>227</v>
      </c>
      <c r="G47" s="20"/>
      <c r="H47" s="20"/>
      <c r="I47" s="20"/>
      <c r="J47" s="20"/>
      <c r="K47" s="25" t="s">
        <v>218</v>
      </c>
      <c r="L47" s="20"/>
      <c r="M47" s="20"/>
      <c r="N47" s="55"/>
      <c r="S47" s="275" t="s">
        <v>397</v>
      </c>
      <c r="T47" s="275"/>
      <c r="U47" s="275"/>
      <c r="V47" s="275"/>
    </row>
    <row r="48" spans="1:14" ht="12.75">
      <c r="A48" s="54"/>
      <c r="B48" s="25"/>
      <c r="C48" s="20"/>
      <c r="D48" s="20"/>
      <c r="E48" s="20"/>
      <c r="F48" s="20" t="s">
        <v>228</v>
      </c>
      <c r="G48" s="20"/>
      <c r="H48" s="20"/>
      <c r="I48" s="20"/>
      <c r="J48" s="20"/>
      <c r="K48" s="25" t="s">
        <v>218</v>
      </c>
      <c r="L48" s="23"/>
      <c r="M48" s="20"/>
      <c r="N48" s="55"/>
    </row>
    <row r="49" spans="1:14" ht="12.75">
      <c r="A49" s="54"/>
      <c r="B49" s="25"/>
      <c r="C49" s="20"/>
      <c r="D49" s="20"/>
      <c r="E49" s="20"/>
      <c r="F49" s="76" t="s">
        <v>229</v>
      </c>
      <c r="G49" s="20"/>
      <c r="H49" s="20"/>
      <c r="I49" s="20"/>
      <c r="J49" s="20"/>
      <c r="K49" s="25" t="s">
        <v>218</v>
      </c>
      <c r="L49" s="23"/>
      <c r="M49" s="20"/>
      <c r="N49" s="55"/>
    </row>
    <row r="50" spans="1:14" ht="12.75">
      <c r="A50" s="54"/>
      <c r="B50" s="25"/>
      <c r="C50" s="20"/>
      <c r="D50" s="20"/>
      <c r="E50" s="20"/>
      <c r="F50" s="20" t="s">
        <v>230</v>
      </c>
      <c r="G50" s="20"/>
      <c r="H50" s="20"/>
      <c r="I50" s="20"/>
      <c r="J50" s="20"/>
      <c r="K50" s="25" t="s">
        <v>218</v>
      </c>
      <c r="L50" s="80"/>
      <c r="M50" s="20"/>
      <c r="N50" s="55"/>
    </row>
    <row r="51" spans="1:14" ht="12.75" hidden="1">
      <c r="A51" s="54"/>
      <c r="B51" s="25"/>
      <c r="C51" s="20"/>
      <c r="D51" s="20"/>
      <c r="E51" s="20"/>
      <c r="F51" s="20"/>
      <c r="G51" s="20"/>
      <c r="H51" s="20"/>
      <c r="I51" s="20"/>
      <c r="J51" s="20"/>
      <c r="K51" s="25"/>
      <c r="L51" s="20"/>
      <c r="M51" s="20"/>
      <c r="N51" s="55"/>
    </row>
    <row r="52" spans="1:14" ht="12.75" hidden="1">
      <c r="A52" s="54"/>
      <c r="B52" s="61">
        <v>11</v>
      </c>
      <c r="C52" s="81"/>
      <c r="D52" s="61" t="s">
        <v>216</v>
      </c>
      <c r="E52" s="8" t="s">
        <v>231</v>
      </c>
      <c r="F52" s="62"/>
      <c r="G52" s="62"/>
      <c r="H52" s="62"/>
      <c r="I52" s="20"/>
      <c r="K52" s="25" t="s">
        <v>294</v>
      </c>
      <c r="L52" s="20"/>
      <c r="M52" s="20"/>
      <c r="N52" s="55"/>
    </row>
    <row r="53" spans="1:14" ht="12.75" hidden="1">
      <c r="A53" s="54"/>
      <c r="B53" s="25">
        <v>14</v>
      </c>
      <c r="C53" s="20"/>
      <c r="D53" s="61">
        <v>4</v>
      </c>
      <c r="E53" s="75" t="s">
        <v>233</v>
      </c>
      <c r="F53" s="82"/>
      <c r="G53" s="60"/>
      <c r="H53" s="60"/>
      <c r="I53" s="60"/>
      <c r="K53" s="25"/>
      <c r="L53" s="20"/>
      <c r="M53" s="20"/>
      <c r="N53" s="55"/>
    </row>
    <row r="54" spans="1:14" ht="12.75" hidden="1">
      <c r="A54" s="54"/>
      <c r="B54" s="25"/>
      <c r="C54" s="20"/>
      <c r="D54" s="20"/>
      <c r="E54" s="82"/>
      <c r="F54" s="82"/>
      <c r="G54" s="60"/>
      <c r="H54" s="60"/>
      <c r="I54" s="60"/>
      <c r="K54" s="25"/>
      <c r="L54" s="20"/>
      <c r="M54" s="20"/>
      <c r="N54" s="55"/>
    </row>
    <row r="55" spans="1:14" ht="12.75" hidden="1">
      <c r="A55" s="54"/>
      <c r="B55" s="25">
        <v>15</v>
      </c>
      <c r="C55" s="20"/>
      <c r="D55" s="20" t="s">
        <v>216</v>
      </c>
      <c r="E55" s="10" t="s">
        <v>234</v>
      </c>
      <c r="F55" s="82"/>
      <c r="G55" s="60"/>
      <c r="H55" s="60"/>
      <c r="I55" s="60"/>
      <c r="K55" s="25" t="s">
        <v>232</v>
      </c>
      <c r="L55" s="20"/>
      <c r="M55" s="20"/>
      <c r="N55" s="55"/>
    </row>
    <row r="56" spans="1:14" ht="12.75" hidden="1">
      <c r="A56" s="54"/>
      <c r="B56" s="83"/>
      <c r="C56" s="20"/>
      <c r="E56" s="11"/>
      <c r="F56" s="82"/>
      <c r="G56" s="60"/>
      <c r="H56" s="60"/>
      <c r="I56" s="60"/>
      <c r="K56" s="25"/>
      <c r="L56" s="12"/>
      <c r="M56" s="20"/>
      <c r="N56" s="55"/>
    </row>
    <row r="57" spans="1:14" ht="12.75" hidden="1">
      <c r="A57" s="54"/>
      <c r="B57" s="25">
        <v>16</v>
      </c>
      <c r="C57" s="62"/>
      <c r="D57" s="20" t="s">
        <v>216</v>
      </c>
      <c r="E57" s="10" t="s">
        <v>235</v>
      </c>
      <c r="F57" s="84"/>
      <c r="G57" s="84"/>
      <c r="H57" s="84"/>
      <c r="I57" s="84"/>
      <c r="K57" s="25" t="s">
        <v>207</v>
      </c>
      <c r="L57" s="84"/>
      <c r="M57" s="20"/>
      <c r="N57" s="55"/>
    </row>
    <row r="58" spans="5:14" ht="12.75" hidden="1">
      <c r="E58" s="10"/>
      <c r="F58" s="84"/>
      <c r="G58" s="17" t="s">
        <v>295</v>
      </c>
      <c r="H58" s="54"/>
      <c r="I58" s="25"/>
      <c r="J58" s="62"/>
      <c r="K58" s="20"/>
      <c r="L58" s="84"/>
      <c r="M58" s="20"/>
      <c r="N58" s="55"/>
    </row>
    <row r="59" spans="5:14" ht="12.75" hidden="1">
      <c r="E59" s="13" t="s">
        <v>236</v>
      </c>
      <c r="F59" s="7"/>
      <c r="H59" s="54"/>
      <c r="I59" s="61"/>
      <c r="J59" s="20"/>
      <c r="K59" s="62"/>
      <c r="L59" s="7"/>
      <c r="M59" s="20"/>
      <c r="N59" s="55"/>
    </row>
    <row r="60" spans="1:14" ht="12.75" hidden="1">
      <c r="A60" s="54"/>
      <c r="B60" s="25"/>
      <c r="C60" s="20"/>
      <c r="E60" s="11"/>
      <c r="F60" s="62"/>
      <c r="G60" s="62"/>
      <c r="H60" s="62"/>
      <c r="I60" s="62"/>
      <c r="K60" s="25"/>
      <c r="L60" s="25"/>
      <c r="M60" s="20"/>
      <c r="N60" s="55"/>
    </row>
    <row r="61" spans="1:14" ht="12.75">
      <c r="A61" s="54"/>
      <c r="B61" s="25">
        <v>18</v>
      </c>
      <c r="C61" s="20"/>
      <c r="D61" s="20" t="s">
        <v>216</v>
      </c>
      <c r="E61" s="14" t="s">
        <v>237</v>
      </c>
      <c r="F61" s="62"/>
      <c r="G61" s="62"/>
      <c r="H61" s="62"/>
      <c r="I61" s="62"/>
      <c r="K61" s="25"/>
      <c r="L61" s="25"/>
      <c r="M61" s="20"/>
      <c r="N61" s="55"/>
    </row>
    <row r="62" spans="1:14" ht="12.75">
      <c r="A62" s="54"/>
      <c r="B62" s="25">
        <v>19</v>
      </c>
      <c r="C62" s="20"/>
      <c r="D62" s="20" t="s">
        <v>216</v>
      </c>
      <c r="E62" s="15" t="s">
        <v>238</v>
      </c>
      <c r="G62" t="s">
        <v>538</v>
      </c>
      <c r="H62" t="s">
        <v>539</v>
      </c>
      <c r="I62"/>
      <c r="J62"/>
      <c r="K62"/>
      <c r="L62" s="20"/>
      <c r="M62" s="20"/>
      <c r="N62" s="55"/>
    </row>
    <row r="63" spans="1:14" ht="12.75" hidden="1">
      <c r="A63" s="54"/>
      <c r="B63" s="25"/>
      <c r="C63" s="20"/>
      <c r="D63" s="20"/>
      <c r="E63" s="15"/>
      <c r="F63" s="82"/>
      <c r="G63"/>
      <c r="H63"/>
      <c r="I63"/>
      <c r="J63"/>
      <c r="K63"/>
      <c r="L63" s="20"/>
      <c r="M63" s="20"/>
      <c r="N63" s="55"/>
    </row>
    <row r="64" spans="1:14" ht="12.75">
      <c r="A64" s="54"/>
      <c r="B64" s="25"/>
      <c r="C64" s="20"/>
      <c r="D64" s="20"/>
      <c r="E64" s="15"/>
      <c r="F64" s="82"/>
      <c r="G64" t="s">
        <v>540</v>
      </c>
      <c r="H64" t="s">
        <v>541</v>
      </c>
      <c r="I64">
        <v>607</v>
      </c>
      <c r="J64">
        <v>148.33333</v>
      </c>
      <c r="K64">
        <v>90038.33131</v>
      </c>
      <c r="L64" s="20"/>
      <c r="M64" s="20"/>
      <c r="N64" s="55"/>
    </row>
    <row r="65" spans="1:14" ht="12.75">
      <c r="A65" s="54"/>
      <c r="B65" s="25"/>
      <c r="C65" s="20"/>
      <c r="D65" s="20"/>
      <c r="E65" s="15"/>
      <c r="F65" s="82"/>
      <c r="G65" t="s">
        <v>540</v>
      </c>
      <c r="H65" t="s">
        <v>541</v>
      </c>
      <c r="I65">
        <v>687</v>
      </c>
      <c r="J65">
        <v>145</v>
      </c>
      <c r="K65">
        <v>99615</v>
      </c>
      <c r="L65" s="20"/>
      <c r="M65" s="20"/>
      <c r="N65" s="55"/>
    </row>
    <row r="66" spans="1:14" ht="12.75">
      <c r="A66" s="54"/>
      <c r="B66" s="25"/>
      <c r="C66" s="20"/>
      <c r="D66" s="20"/>
      <c r="E66" s="15"/>
      <c r="F66" s="82"/>
      <c r="G66" t="s">
        <v>542</v>
      </c>
      <c r="H66" t="s">
        <v>541</v>
      </c>
      <c r="I66">
        <v>350</v>
      </c>
      <c r="J66">
        <v>141.6666</v>
      </c>
      <c r="K66">
        <v>49583.31</v>
      </c>
      <c r="L66" s="20"/>
      <c r="M66" s="20"/>
      <c r="N66" s="55"/>
    </row>
    <row r="67" spans="1:14" ht="12.75">
      <c r="A67" s="54"/>
      <c r="B67" s="25"/>
      <c r="C67" s="20"/>
      <c r="D67" s="20"/>
      <c r="E67" s="15"/>
      <c r="F67" s="82"/>
      <c r="G67" t="s">
        <v>542</v>
      </c>
      <c r="H67" t="s">
        <v>541</v>
      </c>
      <c r="I67">
        <v>2971</v>
      </c>
      <c r="J67">
        <v>145.833333</v>
      </c>
      <c r="K67">
        <v>433270.83234300005</v>
      </c>
      <c r="L67" s="20"/>
      <c r="M67" s="20"/>
      <c r="N67" s="55"/>
    </row>
    <row r="68" spans="1:14" ht="12.75">
      <c r="A68" s="54"/>
      <c r="B68" s="25"/>
      <c r="C68" s="20"/>
      <c r="D68" s="20"/>
      <c r="E68" s="15"/>
      <c r="F68" s="82"/>
      <c r="G68"/>
      <c r="H68"/>
      <c r="I68">
        <v>4615</v>
      </c>
      <c r="J68"/>
      <c r="K68">
        <v>672507.4736530001</v>
      </c>
      <c r="L68" s="20"/>
      <c r="M68" s="20"/>
      <c r="N68" s="55"/>
    </row>
    <row r="69" spans="1:14" ht="12.75">
      <c r="A69" s="54"/>
      <c r="B69" s="25">
        <v>20</v>
      </c>
      <c r="C69" s="20"/>
      <c r="D69" s="62" t="s">
        <v>216</v>
      </c>
      <c r="E69" s="8" t="s">
        <v>239</v>
      </c>
      <c r="F69" s="82"/>
      <c r="L69" s="20"/>
      <c r="M69" s="20"/>
      <c r="N69" s="55"/>
    </row>
    <row r="70" spans="1:14" ht="12.75" hidden="1">
      <c r="A70" s="54"/>
      <c r="B70" s="25"/>
      <c r="C70" s="20"/>
      <c r="E70" s="11"/>
      <c r="F70" s="84"/>
      <c r="G70"/>
      <c r="H70"/>
      <c r="L70" s="84"/>
      <c r="M70" s="20"/>
      <c r="N70" s="55"/>
    </row>
    <row r="71" spans="1:14" ht="12.75" hidden="1">
      <c r="A71" s="54"/>
      <c r="B71" s="25">
        <v>21</v>
      </c>
      <c r="C71" s="20"/>
      <c r="D71" s="62" t="s">
        <v>216</v>
      </c>
      <c r="E71" s="8"/>
      <c r="F71" s="20"/>
      <c r="G71" s="20"/>
      <c r="H71" s="20"/>
      <c r="I71" s="20"/>
      <c r="K71" s="25" t="s">
        <v>232</v>
      </c>
      <c r="L71" s="20"/>
      <c r="M71" s="20"/>
      <c r="N71" s="55"/>
    </row>
    <row r="72" spans="1:14" ht="12.75" hidden="1">
      <c r="A72" s="54"/>
      <c r="B72" s="25"/>
      <c r="C72" s="20"/>
      <c r="D72" s="61"/>
      <c r="E72" s="75"/>
      <c r="F72" s="62"/>
      <c r="G72" s="20"/>
      <c r="H72" s="20"/>
      <c r="I72" s="20"/>
      <c r="K72" s="25"/>
      <c r="L72" s="20"/>
      <c r="M72" s="20"/>
      <c r="N72" s="55"/>
    </row>
    <row r="73" spans="1:14" ht="12.75" hidden="1">
      <c r="A73" s="54"/>
      <c r="B73" s="25">
        <v>22</v>
      </c>
      <c r="C73" s="20"/>
      <c r="D73" s="61">
        <v>5</v>
      </c>
      <c r="E73" s="75" t="s">
        <v>240</v>
      </c>
      <c r="F73" s="62"/>
      <c r="G73" s="20"/>
      <c r="H73" s="20"/>
      <c r="I73" s="20"/>
      <c r="K73" s="25" t="s">
        <v>232</v>
      </c>
      <c r="L73" s="20"/>
      <c r="M73" s="20"/>
      <c r="N73" s="55"/>
    </row>
    <row r="74" spans="1:14" ht="12.75" hidden="1">
      <c r="A74" s="54"/>
      <c r="B74" s="25"/>
      <c r="C74" s="20"/>
      <c r="D74" s="20"/>
      <c r="E74" s="20"/>
      <c r="F74" s="20"/>
      <c r="G74" s="20"/>
      <c r="H74" s="20"/>
      <c r="I74" s="20"/>
      <c r="K74" s="25"/>
      <c r="L74" s="20"/>
      <c r="M74" s="20"/>
      <c r="N74" s="55"/>
    </row>
    <row r="75" spans="1:14" ht="12.75" hidden="1">
      <c r="A75" s="54"/>
      <c r="B75" s="25">
        <v>23</v>
      </c>
      <c r="C75" s="20"/>
      <c r="D75" s="61">
        <v>6</v>
      </c>
      <c r="E75" s="75" t="s">
        <v>241</v>
      </c>
      <c r="F75" s="62"/>
      <c r="G75" s="20"/>
      <c r="H75" s="20"/>
      <c r="I75" s="20"/>
      <c r="K75" s="25" t="s">
        <v>232</v>
      </c>
      <c r="L75" s="20"/>
      <c r="M75" s="20"/>
      <c r="N75" s="55"/>
    </row>
    <row r="76" spans="1:14" ht="12.75" hidden="1">
      <c r="A76" s="54"/>
      <c r="B76" s="25"/>
      <c r="C76" s="20"/>
      <c r="G76" s="20"/>
      <c r="H76" s="20"/>
      <c r="I76" s="20"/>
      <c r="K76" s="25"/>
      <c r="L76" s="20"/>
      <c r="M76" s="20"/>
      <c r="N76" s="55"/>
    </row>
    <row r="77" spans="1:14" ht="12.75" hidden="1">
      <c r="A77" s="54"/>
      <c r="B77" s="25">
        <v>24</v>
      </c>
      <c r="C77" s="20"/>
      <c r="D77" s="61">
        <v>7</v>
      </c>
      <c r="E77" s="75" t="s">
        <v>242</v>
      </c>
      <c r="F77" s="62"/>
      <c r="G77" s="20"/>
      <c r="H77" s="20"/>
      <c r="I77" s="20"/>
      <c r="K77" s="25" t="s">
        <v>232</v>
      </c>
      <c r="L77" s="20"/>
      <c r="M77" s="20"/>
      <c r="N77" s="55"/>
    </row>
    <row r="78" spans="1:14" ht="12.75" hidden="1">
      <c r="A78" s="54"/>
      <c r="B78" s="25"/>
      <c r="G78" s="20"/>
      <c r="H78" s="20"/>
      <c r="I78" s="25"/>
      <c r="K78" s="25"/>
      <c r="L78" s="20"/>
      <c r="M78" s="20"/>
      <c r="N78" s="55"/>
    </row>
    <row r="79" spans="1:14" ht="12.75" hidden="1">
      <c r="A79" s="54"/>
      <c r="B79" s="25">
        <v>25</v>
      </c>
      <c r="C79" s="20"/>
      <c r="D79" s="61" t="s">
        <v>216</v>
      </c>
      <c r="E79" s="62" t="s">
        <v>243</v>
      </c>
      <c r="G79" s="20"/>
      <c r="H79" s="20"/>
      <c r="I79" s="25"/>
      <c r="K79" s="25" t="s">
        <v>232</v>
      </c>
      <c r="L79" s="20"/>
      <c r="M79" s="20"/>
      <c r="N79" s="55"/>
    </row>
    <row r="80" spans="1:14" ht="12.75" hidden="1">
      <c r="A80" s="54"/>
      <c r="B80" s="83"/>
      <c r="C80" s="20"/>
      <c r="D80" s="20"/>
      <c r="E80" s="20"/>
      <c r="F80" s="20"/>
      <c r="G80" s="20"/>
      <c r="H80" s="20"/>
      <c r="I80" s="25"/>
      <c r="K80" s="25"/>
      <c r="L80" s="20"/>
      <c r="M80" s="20"/>
      <c r="N80" s="55"/>
    </row>
    <row r="81" spans="1:14" ht="12.75" hidden="1">
      <c r="A81" s="54"/>
      <c r="B81" s="83">
        <v>26</v>
      </c>
      <c r="C81" s="20"/>
      <c r="D81" s="61" t="s">
        <v>216</v>
      </c>
      <c r="E81" s="20"/>
      <c r="F81" s="20"/>
      <c r="G81" s="20"/>
      <c r="H81" s="20"/>
      <c r="I81" s="25"/>
      <c r="K81" s="25" t="s">
        <v>232</v>
      </c>
      <c r="L81" s="20"/>
      <c r="M81" s="20"/>
      <c r="N81" s="55"/>
    </row>
    <row r="82" spans="1:14" ht="12.75" hidden="1">
      <c r="A82" s="54"/>
      <c r="B82" s="25"/>
      <c r="C82" s="20"/>
      <c r="E82" s="62"/>
      <c r="F82" s="20"/>
      <c r="G82" s="20"/>
      <c r="H82" s="20"/>
      <c r="I82" s="25"/>
      <c r="K82" s="25"/>
      <c r="L82" s="20"/>
      <c r="M82" s="20"/>
      <c r="N82" s="55"/>
    </row>
    <row r="83" spans="1:14" ht="12.75" hidden="1">
      <c r="A83" s="54"/>
      <c r="B83" s="25">
        <v>27</v>
      </c>
      <c r="C83" s="20"/>
      <c r="D83" s="20" t="s">
        <v>46</v>
      </c>
      <c r="E83" s="20" t="s">
        <v>244</v>
      </c>
      <c r="F83" s="20"/>
      <c r="G83" s="20"/>
      <c r="H83" s="20"/>
      <c r="I83" s="25"/>
      <c r="K83" s="25" t="s">
        <v>232</v>
      </c>
      <c r="L83" s="20"/>
      <c r="M83" s="20"/>
      <c r="N83" s="55"/>
    </row>
    <row r="84" spans="1:14" ht="12.75" hidden="1">
      <c r="A84" s="54"/>
      <c r="B84" s="25"/>
      <c r="C84" s="20"/>
      <c r="D84" s="20"/>
      <c r="E84" s="82"/>
      <c r="F84" s="82"/>
      <c r="G84" s="20"/>
      <c r="H84" s="20"/>
      <c r="I84" s="25"/>
      <c r="K84" s="25"/>
      <c r="L84" s="20"/>
      <c r="M84" s="20"/>
      <c r="N84" s="55"/>
    </row>
    <row r="85" spans="1:14" ht="12.75" hidden="1">
      <c r="A85" s="54"/>
      <c r="B85" s="25">
        <v>28</v>
      </c>
      <c r="C85" s="20"/>
      <c r="D85" s="20">
        <v>1</v>
      </c>
      <c r="E85" s="19" t="s">
        <v>245</v>
      </c>
      <c r="F85" s="20"/>
      <c r="G85" s="20"/>
      <c r="H85" s="20"/>
      <c r="I85" s="25"/>
      <c r="K85" s="25" t="s">
        <v>232</v>
      </c>
      <c r="L85" s="20"/>
      <c r="M85" s="20"/>
      <c r="N85" s="55"/>
    </row>
    <row r="86" spans="1:14" ht="12.75" hidden="1">
      <c r="A86" s="54"/>
      <c r="B86" s="25"/>
      <c r="C86" s="20"/>
      <c r="D86" s="20"/>
      <c r="E86" s="19"/>
      <c r="F86" s="20"/>
      <c r="G86" s="20"/>
      <c r="H86" s="20"/>
      <c r="I86" s="25"/>
      <c r="K86" s="25"/>
      <c r="L86" s="20"/>
      <c r="M86" s="20"/>
      <c r="N86" s="55"/>
    </row>
    <row r="87" spans="1:14" ht="12.75" hidden="1">
      <c r="A87" s="54"/>
      <c r="B87" s="25">
        <v>29</v>
      </c>
      <c r="C87" s="20"/>
      <c r="D87" s="20">
        <v>2</v>
      </c>
      <c r="E87" s="20" t="s">
        <v>246</v>
      </c>
      <c r="F87" s="20"/>
      <c r="G87" s="20"/>
      <c r="H87" s="20"/>
      <c r="I87" s="20"/>
      <c r="K87" s="25"/>
      <c r="L87" s="20"/>
      <c r="M87" s="20"/>
      <c r="N87" s="55"/>
    </row>
    <row r="88" spans="1:14" ht="12.75" hidden="1">
      <c r="A88" s="54"/>
      <c r="B88" s="25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55"/>
    </row>
    <row r="89" spans="1:14" ht="12.75">
      <c r="A89" s="54"/>
      <c r="B89" s="25"/>
      <c r="C89" s="20"/>
      <c r="D89" s="20"/>
      <c r="E89" s="20"/>
      <c r="F89" s="20" t="s">
        <v>247</v>
      </c>
      <c r="G89" s="20"/>
      <c r="H89" s="20"/>
      <c r="I89" s="20"/>
      <c r="J89" s="20"/>
      <c r="K89" s="20"/>
      <c r="L89" s="20"/>
      <c r="M89" s="20"/>
      <c r="N89" s="55"/>
    </row>
    <row r="90" spans="1:14" ht="12.75">
      <c r="A90" s="54"/>
      <c r="B90" s="25"/>
      <c r="C90" s="20"/>
      <c r="D90" s="20"/>
      <c r="E90"/>
      <c r="F90"/>
      <c r="G90"/>
      <c r="H90"/>
      <c r="I90" t="s">
        <v>523</v>
      </c>
      <c r="J90" t="s">
        <v>524</v>
      </c>
      <c r="K90" t="s">
        <v>309</v>
      </c>
      <c r="L90" t="s">
        <v>524</v>
      </c>
      <c r="M90" s="20"/>
      <c r="N90" s="55"/>
    </row>
    <row r="91" spans="1:12" ht="12.75">
      <c r="A91" s="20"/>
      <c r="B91" s="20"/>
      <c r="C91" s="20"/>
      <c r="D91" s="20"/>
      <c r="E91"/>
      <c r="F91" t="s">
        <v>525</v>
      </c>
      <c r="G91" t="s">
        <v>526</v>
      </c>
      <c r="H91" t="s">
        <v>527</v>
      </c>
      <c r="I91">
        <v>2012</v>
      </c>
      <c r="J91" t="s">
        <v>528</v>
      </c>
      <c r="K91">
        <v>2013</v>
      </c>
      <c r="L91">
        <v>2013</v>
      </c>
    </row>
    <row r="92" spans="1:12" ht="12.75">
      <c r="A92" s="20"/>
      <c r="B92" s="20"/>
      <c r="C92" s="20"/>
      <c r="D92" s="20"/>
      <c r="E92"/>
      <c r="F92"/>
      <c r="G92"/>
      <c r="H92" t="s">
        <v>524</v>
      </c>
      <c r="I92"/>
      <c r="J92"/>
      <c r="K92"/>
      <c r="L92"/>
    </row>
    <row r="93" spans="1:12" ht="12.75">
      <c r="A93" s="20"/>
      <c r="B93" s="20"/>
      <c r="C93" s="20"/>
      <c r="D93" s="20"/>
      <c r="E93" t="s">
        <v>529</v>
      </c>
      <c r="F93">
        <v>392000</v>
      </c>
      <c r="G93">
        <v>19600</v>
      </c>
      <c r="H93">
        <v>372400</v>
      </c>
      <c r="I93">
        <v>18620</v>
      </c>
      <c r="J93">
        <v>353780</v>
      </c>
      <c r="K93">
        <f>J93*0.01</f>
        <v>3537.8</v>
      </c>
      <c r="L93">
        <f>J93-K93</f>
        <v>350242.2</v>
      </c>
    </row>
    <row r="94" spans="1:12" ht="12.75" hidden="1">
      <c r="A94" s="20"/>
      <c r="B94" s="20"/>
      <c r="C94" s="20" t="s">
        <v>296</v>
      </c>
      <c r="D94" s="20"/>
      <c r="E94" s="20"/>
      <c r="F94" s="20"/>
      <c r="G94" s="20"/>
      <c r="H94" s="20"/>
      <c r="I94" s="25"/>
      <c r="J94" s="20"/>
      <c r="K94" s="20"/>
      <c r="L94" s="55"/>
    </row>
    <row r="95" spans="1:12" ht="12.75" hidden="1">
      <c r="A95" s="20"/>
      <c r="B95" s="20"/>
      <c r="C95" s="20"/>
      <c r="D95" s="20"/>
      <c r="E95" s="20"/>
      <c r="F95" s="20"/>
      <c r="G95" s="20"/>
      <c r="I95" s="20"/>
      <c r="J95" s="20"/>
      <c r="K95" s="20"/>
      <c r="L95" s="55"/>
    </row>
    <row r="96" spans="1:14" ht="12.75" hidden="1">
      <c r="A96" s="54"/>
      <c r="B96" s="25"/>
      <c r="C96" s="20"/>
      <c r="D96" s="20"/>
      <c r="E96" s="20"/>
      <c r="F96" s="20"/>
      <c r="G96" s="20"/>
      <c r="H96" s="20"/>
      <c r="I96" s="20"/>
      <c r="K96" s="20"/>
      <c r="L96" s="20"/>
      <c r="M96" s="20"/>
      <c r="N96" s="55"/>
    </row>
    <row r="97" spans="1:14" ht="12.75" hidden="1">
      <c r="A97" s="54"/>
      <c r="B97" s="25">
        <v>35</v>
      </c>
      <c r="C97" s="20"/>
      <c r="D97" s="20">
        <v>4</v>
      </c>
      <c r="E97" s="20" t="s">
        <v>248</v>
      </c>
      <c r="F97" s="20"/>
      <c r="G97" s="20"/>
      <c r="H97" s="20"/>
      <c r="I97" s="20"/>
      <c r="K97" s="20" t="s">
        <v>232</v>
      </c>
      <c r="L97" s="20"/>
      <c r="M97" s="20"/>
      <c r="N97" s="55"/>
    </row>
    <row r="98" spans="1:14" ht="12.75" hidden="1">
      <c r="A98" s="54"/>
      <c r="B98" s="25"/>
      <c r="C98" s="20"/>
      <c r="D98" s="20"/>
      <c r="E98" s="20"/>
      <c r="F98" s="20"/>
      <c r="G98" s="20"/>
      <c r="H98" s="20"/>
      <c r="I98" s="20"/>
      <c r="K98" s="20"/>
      <c r="L98" s="20"/>
      <c r="M98" s="20"/>
      <c r="N98" s="55"/>
    </row>
    <row r="99" spans="1:14" ht="15" hidden="1">
      <c r="A99" s="54"/>
      <c r="B99" s="25">
        <v>36</v>
      </c>
      <c r="C99" s="20"/>
      <c r="D99" s="20">
        <v>5</v>
      </c>
      <c r="E99" s="20" t="s">
        <v>249</v>
      </c>
      <c r="F99" s="20"/>
      <c r="G99" s="9"/>
      <c r="H99" s="9"/>
      <c r="I99" s="9"/>
      <c r="K99" s="20" t="s">
        <v>232</v>
      </c>
      <c r="L99" s="20"/>
      <c r="M99" s="20"/>
      <c r="N99" s="55"/>
    </row>
    <row r="100" spans="1:14" ht="15" hidden="1">
      <c r="A100" s="54"/>
      <c r="B100" s="25"/>
      <c r="C100" s="20"/>
      <c r="D100" s="20"/>
      <c r="E100" s="20"/>
      <c r="F100" s="20"/>
      <c r="G100" s="9"/>
      <c r="H100" s="9"/>
      <c r="I100" s="9"/>
      <c r="K100" s="20"/>
      <c r="L100" s="20"/>
      <c r="M100" s="20"/>
      <c r="N100" s="55"/>
    </row>
    <row r="101" spans="1:14" ht="15" hidden="1">
      <c r="A101" s="54"/>
      <c r="B101" s="25">
        <v>37</v>
      </c>
      <c r="C101" s="20"/>
      <c r="D101" s="20">
        <v>6</v>
      </c>
      <c r="E101" s="20" t="s">
        <v>250</v>
      </c>
      <c r="F101" s="9"/>
      <c r="G101" s="9"/>
      <c r="H101" s="9"/>
      <c r="I101" s="9"/>
      <c r="K101" s="20" t="s">
        <v>232</v>
      </c>
      <c r="L101" s="20"/>
      <c r="M101" s="20"/>
      <c r="N101" s="55"/>
    </row>
    <row r="102" spans="1:14" ht="15" hidden="1">
      <c r="A102" s="54"/>
      <c r="B102" s="25"/>
      <c r="C102" s="20"/>
      <c r="D102" s="20"/>
      <c r="E102" s="20"/>
      <c r="F102" s="9"/>
      <c r="G102" s="9"/>
      <c r="H102" s="9"/>
      <c r="I102" s="9"/>
      <c r="J102" s="20"/>
      <c r="K102" s="25"/>
      <c r="L102" s="20"/>
      <c r="M102" s="20"/>
      <c r="N102" s="55"/>
    </row>
    <row r="103" spans="1:14" ht="12.75" hidden="1">
      <c r="A103" s="54"/>
      <c r="B103" s="25"/>
      <c r="C103" s="20"/>
      <c r="D103" s="25" t="s">
        <v>25</v>
      </c>
      <c r="E103" s="62" t="s">
        <v>251</v>
      </c>
      <c r="F103" s="62"/>
      <c r="G103" s="60"/>
      <c r="H103" s="60"/>
      <c r="I103" s="60"/>
      <c r="J103" s="20"/>
      <c r="K103" s="25"/>
      <c r="L103" s="20"/>
      <c r="M103" s="20"/>
      <c r="N103" s="55"/>
    </row>
    <row r="104" spans="1:14" ht="12.75" hidden="1">
      <c r="A104" s="54"/>
      <c r="B104" s="25"/>
      <c r="C104" s="20"/>
      <c r="D104" s="25"/>
      <c r="E104" s="62"/>
      <c r="F104" s="62"/>
      <c r="G104" s="60"/>
      <c r="H104" s="60"/>
      <c r="I104" s="60"/>
      <c r="J104" s="20"/>
      <c r="K104" s="25"/>
      <c r="L104" s="20"/>
      <c r="M104" s="20"/>
      <c r="N104" s="55"/>
    </row>
    <row r="105" spans="1:14" ht="12.75" hidden="1">
      <c r="A105" s="54"/>
      <c r="B105" s="25">
        <v>40</v>
      </c>
      <c r="C105" s="20"/>
      <c r="D105" s="61">
        <v>1</v>
      </c>
      <c r="E105" s="75" t="s">
        <v>252</v>
      </c>
      <c r="F105" s="62"/>
      <c r="G105" s="20"/>
      <c r="H105" s="20"/>
      <c r="I105" s="20"/>
      <c r="J105" s="20"/>
      <c r="K105" s="20" t="s">
        <v>232</v>
      </c>
      <c r="L105" s="20"/>
      <c r="M105" s="20"/>
      <c r="N105" s="55"/>
    </row>
    <row r="106" spans="1:14" ht="12.75" hidden="1">
      <c r="A106" s="54"/>
      <c r="B106" s="25"/>
      <c r="C106" s="20"/>
      <c r="D106" s="61"/>
      <c r="E106" s="75"/>
      <c r="F106" s="62"/>
      <c r="G106" s="20"/>
      <c r="H106" s="20"/>
      <c r="I106" s="20"/>
      <c r="J106" s="20"/>
      <c r="K106" s="20"/>
      <c r="L106" s="20"/>
      <c r="M106" s="20"/>
      <c r="N106" s="55"/>
    </row>
    <row r="107" spans="1:14" ht="12.75" hidden="1">
      <c r="A107" s="54"/>
      <c r="B107" s="25">
        <v>41</v>
      </c>
      <c r="C107" s="20"/>
      <c r="D107" s="61">
        <v>2</v>
      </c>
      <c r="E107" s="75" t="s">
        <v>253</v>
      </c>
      <c r="F107" s="62"/>
      <c r="G107" s="20"/>
      <c r="H107" s="20"/>
      <c r="I107" s="20"/>
      <c r="J107" s="20"/>
      <c r="K107" s="20" t="s">
        <v>232</v>
      </c>
      <c r="L107" s="20"/>
      <c r="M107" s="20"/>
      <c r="N107" s="55"/>
    </row>
    <row r="108" spans="1:14" ht="12.75" hidden="1">
      <c r="A108" s="54"/>
      <c r="B108" s="25"/>
      <c r="C108" s="20"/>
      <c r="D108" s="61"/>
      <c r="E108" s="75"/>
      <c r="F108" s="62"/>
      <c r="G108" s="20"/>
      <c r="H108" s="20"/>
      <c r="I108" s="20"/>
      <c r="J108" s="20"/>
      <c r="K108" s="20"/>
      <c r="L108" s="20"/>
      <c r="M108" s="20"/>
      <c r="N108" s="55"/>
    </row>
    <row r="109" spans="1:14" ht="12.75" hidden="1">
      <c r="A109" s="54"/>
      <c r="B109" s="25">
        <v>42</v>
      </c>
      <c r="C109" s="20"/>
      <c r="D109" s="61" t="s">
        <v>216</v>
      </c>
      <c r="E109" s="8" t="s">
        <v>254</v>
      </c>
      <c r="F109" s="20"/>
      <c r="G109" s="20"/>
      <c r="H109" s="20"/>
      <c r="I109" s="20"/>
      <c r="J109" s="20"/>
      <c r="K109" s="20" t="s">
        <v>232</v>
      </c>
      <c r="L109" s="20"/>
      <c r="M109" s="20"/>
      <c r="N109" s="55"/>
    </row>
    <row r="110" spans="1:14" ht="12.75" hidden="1">
      <c r="A110" s="54"/>
      <c r="B110" s="25"/>
      <c r="C110" s="20"/>
      <c r="D110" s="61"/>
      <c r="E110" s="8"/>
      <c r="F110" s="20"/>
      <c r="G110" s="20"/>
      <c r="H110" s="20"/>
      <c r="I110" s="20"/>
      <c r="J110" s="20"/>
      <c r="K110" s="20"/>
      <c r="L110" s="20"/>
      <c r="M110" s="20"/>
      <c r="N110" s="55"/>
    </row>
    <row r="111" spans="1:14" ht="12.75" hidden="1">
      <c r="A111" s="54"/>
      <c r="B111" s="25">
        <v>43</v>
      </c>
      <c r="C111" s="20"/>
      <c r="D111" s="61" t="s">
        <v>216</v>
      </c>
      <c r="E111" s="8" t="s">
        <v>255</v>
      </c>
      <c r="F111" s="20"/>
      <c r="G111" s="20"/>
      <c r="H111" s="20"/>
      <c r="I111" s="20"/>
      <c r="J111" s="20"/>
      <c r="K111" s="20" t="s">
        <v>232</v>
      </c>
      <c r="L111" s="20"/>
      <c r="M111" s="20"/>
      <c r="N111" s="55"/>
    </row>
    <row r="112" spans="1:14" ht="12.75" hidden="1">
      <c r="A112" s="54"/>
      <c r="B112" s="25"/>
      <c r="C112" s="20"/>
      <c r="D112" s="61"/>
      <c r="E112" s="8"/>
      <c r="F112" s="20"/>
      <c r="G112" s="20"/>
      <c r="H112" s="20"/>
      <c r="I112" s="20"/>
      <c r="J112" s="20"/>
      <c r="K112" s="20"/>
      <c r="L112" s="20"/>
      <c r="M112" s="20"/>
      <c r="N112" s="55"/>
    </row>
    <row r="113" spans="1:14" ht="12.75" hidden="1">
      <c r="A113" s="54"/>
      <c r="B113" s="25">
        <v>44</v>
      </c>
      <c r="C113" s="20"/>
      <c r="D113" s="61">
        <v>3</v>
      </c>
      <c r="E113" s="75" t="s">
        <v>256</v>
      </c>
      <c r="F113" s="62"/>
      <c r="G113" s="20"/>
      <c r="H113" s="20"/>
      <c r="I113" s="20"/>
      <c r="J113" s="20"/>
      <c r="K113" s="20" t="s">
        <v>232</v>
      </c>
      <c r="L113" s="20"/>
      <c r="M113" s="20"/>
      <c r="N113" s="55"/>
    </row>
    <row r="114" spans="1:14" ht="12.75" hidden="1">
      <c r="A114" s="54"/>
      <c r="B114" s="25"/>
      <c r="C114" s="20"/>
      <c r="D114" s="61"/>
      <c r="E114" s="75"/>
      <c r="F114" s="62"/>
      <c r="G114" s="20"/>
      <c r="H114" s="20"/>
      <c r="I114" s="20"/>
      <c r="J114" s="20"/>
      <c r="K114" s="20"/>
      <c r="L114" s="20"/>
      <c r="M114" s="20"/>
      <c r="N114" s="55"/>
    </row>
    <row r="115" spans="1:14" ht="12.75" hidden="1">
      <c r="A115" s="54"/>
      <c r="B115" s="25">
        <v>45</v>
      </c>
      <c r="C115" s="20"/>
      <c r="D115" s="61" t="s">
        <v>216</v>
      </c>
      <c r="E115" s="8" t="s">
        <v>257</v>
      </c>
      <c r="F115" s="20"/>
      <c r="G115" s="20"/>
      <c r="H115" s="20"/>
      <c r="I115" s="20"/>
      <c r="J115" s="20"/>
      <c r="K115" s="20"/>
      <c r="L115" s="20"/>
      <c r="M115" s="20"/>
      <c r="N115" s="55"/>
    </row>
    <row r="116" spans="1:14" ht="12.75" hidden="1">
      <c r="A116" s="54"/>
      <c r="B116" s="25"/>
      <c r="C116" s="20"/>
      <c r="D116" s="61"/>
      <c r="E116" s="8"/>
      <c r="F116" s="20"/>
      <c r="G116" s="20"/>
      <c r="H116" s="20"/>
      <c r="I116" s="20"/>
      <c r="J116" s="20"/>
      <c r="K116" s="20"/>
      <c r="L116" s="20"/>
      <c r="M116" s="20"/>
      <c r="N116" s="55"/>
    </row>
    <row r="117" spans="1:14" ht="12.75" hidden="1">
      <c r="A117" s="54"/>
      <c r="B117" s="25">
        <v>46</v>
      </c>
      <c r="C117" s="20"/>
      <c r="D117" s="61" t="s">
        <v>216</v>
      </c>
      <c r="E117" s="8" t="s">
        <v>258</v>
      </c>
      <c r="F117" s="20"/>
      <c r="G117" s="20"/>
      <c r="H117" s="20"/>
      <c r="I117" s="20"/>
      <c r="J117" s="20"/>
      <c r="K117" s="20" t="s">
        <v>218</v>
      </c>
      <c r="L117" s="85">
        <f>PAS!F14</f>
        <v>0</v>
      </c>
      <c r="M117" s="20"/>
      <c r="N117" s="55"/>
    </row>
    <row r="118" spans="1:14" ht="12.75" hidden="1">
      <c r="A118" s="54"/>
      <c r="B118" s="25"/>
      <c r="C118" s="20"/>
      <c r="D118" s="61"/>
      <c r="E118" s="8"/>
      <c r="F118" s="20"/>
      <c r="G118" s="20"/>
      <c r="H118" s="20"/>
      <c r="I118" s="20"/>
      <c r="J118" s="20"/>
      <c r="K118" s="20"/>
      <c r="L118" s="20"/>
      <c r="M118" s="20"/>
      <c r="N118" s="55"/>
    </row>
    <row r="119" spans="1:14" ht="12.75">
      <c r="A119" s="54"/>
      <c r="B119" s="25">
        <v>47</v>
      </c>
      <c r="C119" s="20"/>
      <c r="D119" s="61" t="s">
        <v>216</v>
      </c>
      <c r="E119" s="8" t="s">
        <v>259</v>
      </c>
      <c r="F119" s="20"/>
      <c r="G119" s="20"/>
      <c r="H119" s="20"/>
      <c r="I119" s="20"/>
      <c r="J119" s="20"/>
      <c r="K119" s="20" t="s">
        <v>208</v>
      </c>
      <c r="L119" s="85">
        <f>PAS!E15</f>
        <v>17123.4</v>
      </c>
      <c r="M119" s="20"/>
      <c r="N119" s="55"/>
    </row>
    <row r="120" spans="1:14" ht="12.75" hidden="1">
      <c r="A120" s="54"/>
      <c r="B120" s="25"/>
      <c r="C120" s="20"/>
      <c r="D120" s="61"/>
      <c r="E120" s="8"/>
      <c r="F120" s="20"/>
      <c r="G120" s="20"/>
      <c r="H120" s="20"/>
      <c r="I120" s="20"/>
      <c r="J120" s="20"/>
      <c r="K120" s="20"/>
      <c r="M120" s="20"/>
      <c r="N120" s="55"/>
    </row>
    <row r="121" spans="1:14" ht="12.75" hidden="1">
      <c r="A121" s="54"/>
      <c r="B121" s="25">
        <v>48</v>
      </c>
      <c r="C121" s="20"/>
      <c r="D121" s="61" t="s">
        <v>216</v>
      </c>
      <c r="E121" s="8" t="s">
        <v>260</v>
      </c>
      <c r="F121" s="20"/>
      <c r="G121" s="20"/>
      <c r="H121" s="20"/>
      <c r="I121" s="20"/>
      <c r="J121" s="20"/>
      <c r="K121" s="20" t="s">
        <v>208</v>
      </c>
      <c r="L121" s="20"/>
      <c r="M121" s="20"/>
      <c r="N121" s="55"/>
    </row>
    <row r="122" spans="1:14" ht="12.75" hidden="1">
      <c r="A122" s="54"/>
      <c r="B122" s="25"/>
      <c r="C122" s="20"/>
      <c r="D122" s="61"/>
      <c r="E122" s="8"/>
      <c r="F122" s="20"/>
      <c r="G122" s="20"/>
      <c r="H122" s="20"/>
      <c r="I122" s="20"/>
      <c r="J122" s="20"/>
      <c r="K122" s="20"/>
      <c r="L122" s="20"/>
      <c r="M122" s="20"/>
      <c r="N122" s="55"/>
    </row>
    <row r="123" spans="1:14" ht="12.75" hidden="1">
      <c r="A123" s="54"/>
      <c r="B123" s="25">
        <v>49</v>
      </c>
      <c r="C123" s="20"/>
      <c r="D123" s="61" t="s">
        <v>216</v>
      </c>
      <c r="E123" s="8" t="s">
        <v>261</v>
      </c>
      <c r="F123" s="20"/>
      <c r="G123" s="20"/>
      <c r="H123" s="20"/>
      <c r="I123" s="20"/>
      <c r="J123" s="20"/>
      <c r="K123" s="20" t="s">
        <v>232</v>
      </c>
      <c r="L123" s="20"/>
      <c r="M123" s="20"/>
      <c r="N123" s="55"/>
    </row>
    <row r="124" spans="1:14" ht="12.75" hidden="1">
      <c r="A124" s="54"/>
      <c r="B124" s="25"/>
      <c r="C124" s="20"/>
      <c r="D124" s="61"/>
      <c r="E124" s="8"/>
      <c r="F124" s="20"/>
      <c r="G124" s="20"/>
      <c r="H124" s="20"/>
      <c r="I124" s="20"/>
      <c r="J124" s="20"/>
      <c r="K124" s="20"/>
      <c r="L124" s="20"/>
      <c r="M124" s="20"/>
      <c r="N124" s="55"/>
    </row>
    <row r="125" spans="1:14" ht="12.75" hidden="1">
      <c r="A125" s="54"/>
      <c r="B125" s="25">
        <v>50</v>
      </c>
      <c r="C125" s="20"/>
      <c r="D125" s="61" t="s">
        <v>216</v>
      </c>
      <c r="E125" s="8" t="s">
        <v>262</v>
      </c>
      <c r="F125" s="20"/>
      <c r="G125" s="20"/>
      <c r="H125" s="20"/>
      <c r="I125" s="20"/>
      <c r="J125" s="20"/>
      <c r="K125" s="20" t="s">
        <v>208</v>
      </c>
      <c r="L125" s="20"/>
      <c r="M125" s="20"/>
      <c r="N125" s="55"/>
    </row>
    <row r="126" spans="1:14" ht="12.75" hidden="1">
      <c r="A126" s="54"/>
      <c r="B126" s="25"/>
      <c r="C126" s="20"/>
      <c r="D126" s="61"/>
      <c r="E126" s="8"/>
      <c r="F126" s="20"/>
      <c r="G126" s="20"/>
      <c r="H126" s="20"/>
      <c r="I126" s="20"/>
      <c r="J126" s="20"/>
      <c r="K126" s="20"/>
      <c r="L126" s="20"/>
      <c r="M126" s="20"/>
      <c r="N126" s="55"/>
    </row>
    <row r="127" spans="1:14" ht="12.75" hidden="1">
      <c r="A127" s="54"/>
      <c r="B127" s="25">
        <v>51</v>
      </c>
      <c r="C127" s="20"/>
      <c r="D127" s="61" t="s">
        <v>216</v>
      </c>
      <c r="E127" s="8" t="s">
        <v>263</v>
      </c>
      <c r="F127" s="20"/>
      <c r="G127" s="20"/>
      <c r="H127" s="20"/>
      <c r="I127" s="20"/>
      <c r="J127" s="20"/>
      <c r="K127" s="20" t="s">
        <v>232</v>
      </c>
      <c r="L127" s="20"/>
      <c r="M127" s="20"/>
      <c r="N127" s="55"/>
    </row>
    <row r="128" spans="1:14" ht="12.75" hidden="1">
      <c r="A128" s="54"/>
      <c r="B128" s="25"/>
      <c r="C128" s="20"/>
      <c r="D128" s="61"/>
      <c r="E128" s="8"/>
      <c r="F128" s="20"/>
      <c r="G128" s="20"/>
      <c r="H128" s="20"/>
      <c r="I128" s="20"/>
      <c r="J128" s="20"/>
      <c r="K128" s="20"/>
      <c r="L128" s="20"/>
      <c r="M128" s="20"/>
      <c r="N128" s="55"/>
    </row>
    <row r="129" spans="1:14" ht="12.75" hidden="1">
      <c r="A129" s="54"/>
      <c r="B129" s="25">
        <v>52</v>
      </c>
      <c r="C129" s="20"/>
      <c r="D129" s="61" t="s">
        <v>216</v>
      </c>
      <c r="E129" s="8" t="s">
        <v>231</v>
      </c>
      <c r="F129" s="20"/>
      <c r="G129" s="20"/>
      <c r="H129" s="20"/>
      <c r="I129" s="20"/>
      <c r="J129" s="20"/>
      <c r="K129" s="20" t="s">
        <v>232</v>
      </c>
      <c r="L129" s="20"/>
      <c r="M129" s="20"/>
      <c r="N129" s="55"/>
    </row>
    <row r="130" spans="1:14" ht="12.75" hidden="1">
      <c r="A130" s="54"/>
      <c r="B130" s="25"/>
      <c r="C130" s="20"/>
      <c r="D130" s="61"/>
      <c r="E130" s="8"/>
      <c r="F130" s="20"/>
      <c r="G130" s="20"/>
      <c r="H130" s="20"/>
      <c r="I130" s="20"/>
      <c r="J130" s="20"/>
      <c r="K130" s="20"/>
      <c r="L130" s="20"/>
      <c r="M130" s="20"/>
      <c r="N130" s="55"/>
    </row>
    <row r="131" spans="1:14" ht="12.75" hidden="1">
      <c r="A131" s="54"/>
      <c r="B131" s="25">
        <v>53</v>
      </c>
      <c r="C131" s="20"/>
      <c r="D131" s="61" t="s">
        <v>216</v>
      </c>
      <c r="E131" s="8" t="s">
        <v>264</v>
      </c>
      <c r="F131" s="20"/>
      <c r="G131" s="20"/>
      <c r="H131" s="20"/>
      <c r="I131" s="20"/>
      <c r="J131" s="20"/>
      <c r="K131" s="20" t="s">
        <v>232</v>
      </c>
      <c r="L131" s="20"/>
      <c r="M131" s="20"/>
      <c r="N131" s="55"/>
    </row>
    <row r="132" spans="1:14" ht="12.75" hidden="1">
      <c r="A132" s="54"/>
      <c r="B132" s="25"/>
      <c r="C132" s="20"/>
      <c r="D132" s="61"/>
      <c r="E132" s="8"/>
      <c r="F132" s="20"/>
      <c r="G132" s="20"/>
      <c r="H132" s="20"/>
      <c r="I132" s="20"/>
      <c r="J132" s="20"/>
      <c r="K132" s="20"/>
      <c r="L132" s="20"/>
      <c r="M132" s="20"/>
      <c r="N132" s="55"/>
    </row>
    <row r="133" spans="1:14" ht="12.75" hidden="1">
      <c r="A133" s="54"/>
      <c r="B133" s="25">
        <v>54</v>
      </c>
      <c r="C133" s="20"/>
      <c r="D133" s="61" t="s">
        <v>216</v>
      </c>
      <c r="E133" s="8" t="s">
        <v>265</v>
      </c>
      <c r="F133" s="20"/>
      <c r="G133" s="20"/>
      <c r="H133" s="20"/>
      <c r="I133" s="20"/>
      <c r="J133" s="20"/>
      <c r="K133" s="20" t="s">
        <v>232</v>
      </c>
      <c r="L133" s="20"/>
      <c r="M133" s="20"/>
      <c r="N133" s="55"/>
    </row>
    <row r="134" spans="1:14" ht="12.75" hidden="1">
      <c r="A134" s="54"/>
      <c r="B134" s="25"/>
      <c r="C134" s="20"/>
      <c r="D134" s="61"/>
      <c r="E134" s="8"/>
      <c r="F134" s="20"/>
      <c r="G134" s="20"/>
      <c r="H134" s="20"/>
      <c r="I134" s="20"/>
      <c r="J134" s="20"/>
      <c r="K134" s="20"/>
      <c r="L134" s="20"/>
      <c r="M134" s="20"/>
      <c r="N134" s="55"/>
    </row>
    <row r="135" spans="1:14" ht="12.75" hidden="1">
      <c r="A135" s="54"/>
      <c r="B135" s="25">
        <v>55</v>
      </c>
      <c r="C135" s="20"/>
      <c r="D135" s="61">
        <v>4</v>
      </c>
      <c r="E135" s="75" t="s">
        <v>266</v>
      </c>
      <c r="F135" s="62"/>
      <c r="G135" s="20"/>
      <c r="H135" s="20"/>
      <c r="I135" s="20"/>
      <c r="J135" s="20"/>
      <c r="K135" s="20" t="s">
        <v>232</v>
      </c>
      <c r="L135" s="20"/>
      <c r="M135" s="20"/>
      <c r="N135" s="55"/>
    </row>
    <row r="136" spans="1:14" ht="12.75" hidden="1">
      <c r="A136" s="54"/>
      <c r="B136" s="25"/>
      <c r="C136" s="20"/>
      <c r="D136" s="61"/>
      <c r="E136" s="75"/>
      <c r="F136" s="62"/>
      <c r="G136" s="20"/>
      <c r="H136" s="20"/>
      <c r="I136" s="20"/>
      <c r="J136" s="20"/>
      <c r="K136" s="20"/>
      <c r="L136" s="20"/>
      <c r="M136" s="20"/>
      <c r="N136" s="55"/>
    </row>
    <row r="137" spans="1:14" ht="12.75" hidden="1">
      <c r="A137" s="54"/>
      <c r="B137" s="25">
        <v>56</v>
      </c>
      <c r="C137" s="20"/>
      <c r="D137" s="61">
        <v>5</v>
      </c>
      <c r="E137" s="75" t="s">
        <v>267</v>
      </c>
      <c r="F137" s="62"/>
      <c r="G137" s="20"/>
      <c r="H137" s="20"/>
      <c r="I137" s="20"/>
      <c r="J137" s="20"/>
      <c r="K137" s="20" t="s">
        <v>232</v>
      </c>
      <c r="L137" s="20"/>
      <c r="M137" s="20"/>
      <c r="N137" s="55"/>
    </row>
    <row r="138" spans="1:14" ht="12.75" hidden="1">
      <c r="A138" s="54"/>
      <c r="B138" s="25"/>
      <c r="C138" s="20"/>
      <c r="D138" s="61"/>
      <c r="E138" s="75"/>
      <c r="F138" s="62"/>
      <c r="G138" s="20"/>
      <c r="H138" s="20"/>
      <c r="I138" s="20"/>
      <c r="J138" s="20"/>
      <c r="K138" s="20"/>
      <c r="L138" s="20"/>
      <c r="M138" s="20"/>
      <c r="N138" s="55"/>
    </row>
    <row r="139" spans="1:14" ht="12.75" hidden="1">
      <c r="A139" s="54"/>
      <c r="B139" s="25"/>
      <c r="C139" s="20"/>
      <c r="D139" s="20" t="s">
        <v>46</v>
      </c>
      <c r="E139" s="62" t="s">
        <v>268</v>
      </c>
      <c r="F139" s="62"/>
      <c r="G139" s="20"/>
      <c r="H139" s="20"/>
      <c r="I139" s="20"/>
      <c r="J139" s="20"/>
      <c r="K139" s="20" t="s">
        <v>232</v>
      </c>
      <c r="L139" s="20"/>
      <c r="M139" s="20"/>
      <c r="N139" s="55"/>
    </row>
    <row r="140" spans="1:14" ht="12.75" hidden="1">
      <c r="A140" s="54"/>
      <c r="B140" s="25"/>
      <c r="C140" s="20"/>
      <c r="D140" s="20"/>
      <c r="E140" s="62"/>
      <c r="F140" s="62"/>
      <c r="G140" s="20"/>
      <c r="H140" s="20"/>
      <c r="I140" s="20"/>
      <c r="J140" s="20"/>
      <c r="K140" s="20"/>
      <c r="L140" s="20"/>
      <c r="M140" s="20"/>
      <c r="N140" s="55"/>
    </row>
    <row r="141" spans="1:14" ht="12.75" hidden="1">
      <c r="A141" s="54"/>
      <c r="B141" s="25">
        <v>58</v>
      </c>
      <c r="C141" s="20"/>
      <c r="D141" s="61">
        <v>1</v>
      </c>
      <c r="E141" s="75" t="s">
        <v>269</v>
      </c>
      <c r="F141" s="62"/>
      <c r="G141" s="20"/>
      <c r="H141" s="20"/>
      <c r="I141" s="20"/>
      <c r="J141" s="20"/>
      <c r="K141" s="20" t="s">
        <v>232</v>
      </c>
      <c r="L141" s="20"/>
      <c r="M141" s="20"/>
      <c r="N141" s="55"/>
    </row>
    <row r="142" spans="1:14" ht="12.75" hidden="1">
      <c r="A142" s="54"/>
      <c r="B142" s="25"/>
      <c r="C142" s="20"/>
      <c r="D142" s="61"/>
      <c r="E142" s="75"/>
      <c r="F142" s="62"/>
      <c r="G142" s="20"/>
      <c r="H142" s="20"/>
      <c r="I142" s="20"/>
      <c r="J142" s="20"/>
      <c r="K142" s="20"/>
      <c r="L142" s="20"/>
      <c r="M142" s="20"/>
      <c r="N142" s="55"/>
    </row>
    <row r="143" spans="1:14" ht="12.75" hidden="1">
      <c r="A143" s="54"/>
      <c r="B143" s="25">
        <v>59</v>
      </c>
      <c r="C143" s="20"/>
      <c r="D143" s="61" t="s">
        <v>216</v>
      </c>
      <c r="E143" s="8" t="s">
        <v>270</v>
      </c>
      <c r="F143" s="20"/>
      <c r="G143" s="20"/>
      <c r="H143" s="20"/>
      <c r="I143" s="20"/>
      <c r="J143" s="20"/>
      <c r="K143" s="20" t="s">
        <v>232</v>
      </c>
      <c r="L143" s="20"/>
      <c r="M143" s="20"/>
      <c r="N143" s="55"/>
    </row>
    <row r="144" spans="1:14" ht="12.75" hidden="1">
      <c r="A144" s="54"/>
      <c r="B144" s="25"/>
      <c r="C144" s="20"/>
      <c r="D144" s="61"/>
      <c r="E144" s="8"/>
      <c r="F144" s="20"/>
      <c r="G144" s="20"/>
      <c r="H144" s="20"/>
      <c r="I144" s="20"/>
      <c r="J144" s="20"/>
      <c r="K144" s="20"/>
      <c r="L144" s="20"/>
      <c r="M144" s="20"/>
      <c r="N144" s="55"/>
    </row>
    <row r="145" spans="1:14" ht="12.75" hidden="1">
      <c r="A145" s="54"/>
      <c r="B145" s="25">
        <v>60</v>
      </c>
      <c r="C145" s="20"/>
      <c r="D145" s="61" t="s">
        <v>216</v>
      </c>
      <c r="E145" s="8" t="s">
        <v>271</v>
      </c>
      <c r="F145" s="20"/>
      <c r="G145" s="20"/>
      <c r="H145" s="20"/>
      <c r="I145" s="20"/>
      <c r="J145" s="20"/>
      <c r="K145" s="20" t="s">
        <v>232</v>
      </c>
      <c r="L145" s="20"/>
      <c r="M145" s="20"/>
      <c r="N145" s="55"/>
    </row>
    <row r="146" spans="1:14" ht="12.75" hidden="1">
      <c r="A146" s="54"/>
      <c r="B146" s="25"/>
      <c r="C146" s="20"/>
      <c r="D146" s="61"/>
      <c r="E146" s="8"/>
      <c r="F146" s="20"/>
      <c r="G146" s="20"/>
      <c r="H146" s="20"/>
      <c r="I146" s="20"/>
      <c r="J146" s="20"/>
      <c r="K146" s="20"/>
      <c r="L146" s="20"/>
      <c r="M146" s="20"/>
      <c r="N146" s="55"/>
    </row>
    <row r="147" spans="1:14" ht="12.75" hidden="1">
      <c r="A147" s="54"/>
      <c r="B147" s="25">
        <v>61</v>
      </c>
      <c r="C147" s="20"/>
      <c r="D147" s="61">
        <v>2</v>
      </c>
      <c r="E147" s="75" t="s">
        <v>272</v>
      </c>
      <c r="F147" s="62"/>
      <c r="G147" s="20"/>
      <c r="H147" s="20"/>
      <c r="I147" s="20"/>
      <c r="J147" s="20"/>
      <c r="K147" s="20" t="s">
        <v>232</v>
      </c>
      <c r="L147" s="20"/>
      <c r="M147" s="20"/>
      <c r="N147" s="55"/>
    </row>
    <row r="148" spans="1:14" ht="12.75" hidden="1">
      <c r="A148" s="54"/>
      <c r="B148" s="25"/>
      <c r="C148" s="20"/>
      <c r="D148" s="61"/>
      <c r="E148" s="75"/>
      <c r="F148" s="62"/>
      <c r="G148" s="20"/>
      <c r="H148" s="20"/>
      <c r="I148" s="20"/>
      <c r="J148" s="20"/>
      <c r="K148" s="20"/>
      <c r="L148" s="20"/>
      <c r="M148" s="20"/>
      <c r="N148" s="55"/>
    </row>
    <row r="149" spans="1:14" ht="12.75" hidden="1">
      <c r="A149" s="54"/>
      <c r="B149" s="25">
        <v>62</v>
      </c>
      <c r="C149" s="20"/>
      <c r="D149" s="61">
        <v>3</v>
      </c>
      <c r="E149" s="75" t="s">
        <v>266</v>
      </c>
      <c r="F149" s="62"/>
      <c r="G149" s="20"/>
      <c r="H149" s="20"/>
      <c r="I149" s="20"/>
      <c r="J149" s="20"/>
      <c r="K149" s="20" t="s">
        <v>232</v>
      </c>
      <c r="L149" s="20"/>
      <c r="M149" s="20"/>
      <c r="N149" s="55"/>
    </row>
    <row r="150" spans="1:14" ht="12.75" hidden="1">
      <c r="A150" s="54"/>
      <c r="B150" s="25"/>
      <c r="C150" s="20"/>
      <c r="D150" s="61"/>
      <c r="E150" s="75"/>
      <c r="F150" s="62"/>
      <c r="G150" s="20"/>
      <c r="H150" s="20"/>
      <c r="I150" s="20"/>
      <c r="J150" s="20"/>
      <c r="K150" s="20"/>
      <c r="L150" s="20"/>
      <c r="M150" s="20"/>
      <c r="N150" s="55"/>
    </row>
    <row r="151" spans="1:14" ht="12.75" hidden="1">
      <c r="A151" s="54"/>
      <c r="B151" s="25">
        <v>63</v>
      </c>
      <c r="C151" s="20"/>
      <c r="D151" s="61">
        <v>4</v>
      </c>
      <c r="E151" s="75" t="s">
        <v>273</v>
      </c>
      <c r="F151" s="62"/>
      <c r="G151" s="20"/>
      <c r="H151" s="20"/>
      <c r="I151" s="20"/>
      <c r="J151" s="20"/>
      <c r="K151" s="20" t="s">
        <v>232</v>
      </c>
      <c r="L151" s="20"/>
      <c r="M151" s="20"/>
      <c r="N151" s="55"/>
    </row>
    <row r="152" spans="1:14" ht="12.75" hidden="1">
      <c r="A152" s="54"/>
      <c r="B152" s="25"/>
      <c r="C152" s="20"/>
      <c r="D152" s="61"/>
      <c r="E152" s="75"/>
      <c r="F152" s="62"/>
      <c r="G152" s="20"/>
      <c r="H152" s="20"/>
      <c r="I152" s="20"/>
      <c r="J152" s="20"/>
      <c r="K152" s="20"/>
      <c r="L152" s="20"/>
      <c r="M152" s="20"/>
      <c r="N152" s="55"/>
    </row>
    <row r="153" spans="1:14" ht="12.75">
      <c r="A153" s="54"/>
      <c r="B153" s="25"/>
      <c r="C153" s="20"/>
      <c r="D153" s="20" t="s">
        <v>82</v>
      </c>
      <c r="E153" s="62" t="s">
        <v>274</v>
      </c>
      <c r="F153" s="62"/>
      <c r="G153" s="20"/>
      <c r="H153" s="20"/>
      <c r="I153" s="20"/>
      <c r="J153" s="20"/>
      <c r="K153" s="20" t="s">
        <v>232</v>
      </c>
      <c r="L153" s="20"/>
      <c r="M153" s="78">
        <f>PAS!E38</f>
        <v>-33359.336918340065</v>
      </c>
      <c r="N153" s="55"/>
    </row>
    <row r="154" spans="1:14" ht="12.75" hidden="1">
      <c r="A154" s="54"/>
      <c r="B154" s="25"/>
      <c r="C154" s="20"/>
      <c r="D154" s="20"/>
      <c r="E154" s="62"/>
      <c r="F154" s="62"/>
      <c r="G154" s="20"/>
      <c r="H154" s="20"/>
      <c r="I154" s="20"/>
      <c r="J154" s="20"/>
      <c r="K154" s="20"/>
      <c r="L154" s="20"/>
      <c r="M154" s="20"/>
      <c r="N154" s="55"/>
    </row>
    <row r="155" spans="1:14" ht="12.75" hidden="1">
      <c r="A155" s="54"/>
      <c r="B155" s="25">
        <v>66</v>
      </c>
      <c r="C155" s="20"/>
      <c r="D155" s="61">
        <v>1</v>
      </c>
      <c r="E155" s="75" t="s">
        <v>275</v>
      </c>
      <c r="F155" s="62"/>
      <c r="G155" s="20"/>
      <c r="H155" s="20"/>
      <c r="I155" s="20"/>
      <c r="J155" s="20"/>
      <c r="K155" s="20" t="s">
        <v>232</v>
      </c>
      <c r="L155" s="20"/>
      <c r="M155" s="20"/>
      <c r="N155" s="55"/>
    </row>
    <row r="156" spans="1:14" ht="12.75" hidden="1">
      <c r="A156" s="54"/>
      <c r="B156" s="25"/>
      <c r="C156" s="20"/>
      <c r="D156" s="61"/>
      <c r="E156" s="75"/>
      <c r="F156" s="62"/>
      <c r="G156" s="20"/>
      <c r="H156" s="20"/>
      <c r="I156" s="20"/>
      <c r="J156" s="20"/>
      <c r="K156" s="20"/>
      <c r="L156" s="20"/>
      <c r="M156" s="20"/>
      <c r="N156" s="55"/>
    </row>
    <row r="157" spans="1:14" ht="12.75" hidden="1">
      <c r="A157" s="54"/>
      <c r="B157" s="25">
        <v>67</v>
      </c>
      <c r="C157" s="20"/>
      <c r="D157" s="61">
        <v>2</v>
      </c>
      <c r="E157" s="75" t="s">
        <v>276</v>
      </c>
      <c r="F157" s="62"/>
      <c r="G157" s="20"/>
      <c r="H157" s="20"/>
      <c r="I157" s="20"/>
      <c r="J157" s="20"/>
      <c r="K157" s="20" t="s">
        <v>232</v>
      </c>
      <c r="L157" s="20"/>
      <c r="M157" s="20"/>
      <c r="N157" s="55"/>
    </row>
    <row r="158" spans="1:14" ht="12.75" hidden="1">
      <c r="A158" s="54"/>
      <c r="B158" s="25"/>
      <c r="C158" s="20"/>
      <c r="D158" s="61"/>
      <c r="E158" s="75"/>
      <c r="F158" s="62"/>
      <c r="G158" s="20"/>
      <c r="H158" s="20"/>
      <c r="I158" s="20"/>
      <c r="J158" s="20"/>
      <c r="K158" s="20"/>
      <c r="L158" s="20"/>
      <c r="M158" s="20"/>
      <c r="N158" s="55"/>
    </row>
    <row r="159" spans="1:14" ht="12.75" hidden="1">
      <c r="A159" s="54"/>
      <c r="B159" s="25">
        <v>68</v>
      </c>
      <c r="C159" s="20"/>
      <c r="D159" s="61">
        <v>3</v>
      </c>
      <c r="E159" s="75" t="s">
        <v>277</v>
      </c>
      <c r="F159" s="62"/>
      <c r="G159" s="20"/>
      <c r="H159" s="20"/>
      <c r="I159" s="20"/>
      <c r="J159" s="20"/>
      <c r="K159" s="20" t="s">
        <v>218</v>
      </c>
      <c r="L159" s="20"/>
      <c r="M159" s="78">
        <f>PAS!F41</f>
        <v>0</v>
      </c>
      <c r="N159" s="55"/>
    </row>
    <row r="160" spans="1:14" ht="12.75" hidden="1">
      <c r="A160" s="54"/>
      <c r="B160" s="25"/>
      <c r="C160" s="20"/>
      <c r="D160" s="61"/>
      <c r="E160" s="75"/>
      <c r="F160" s="62"/>
      <c r="G160" s="20"/>
      <c r="H160" s="20"/>
      <c r="I160" s="20"/>
      <c r="J160" s="20"/>
      <c r="K160" s="20"/>
      <c r="L160" s="20"/>
      <c r="M160" s="20"/>
      <c r="N160" s="55"/>
    </row>
    <row r="161" spans="1:14" ht="12.75" hidden="1">
      <c r="A161" s="54"/>
      <c r="B161" s="25">
        <v>69</v>
      </c>
      <c r="C161" s="20"/>
      <c r="D161" s="61">
        <v>4</v>
      </c>
      <c r="E161" s="75" t="s">
        <v>278</v>
      </c>
      <c r="F161" s="62"/>
      <c r="G161" s="20"/>
      <c r="H161" s="20"/>
      <c r="I161" s="20"/>
      <c r="J161" s="20"/>
      <c r="K161" s="20" t="s">
        <v>232</v>
      </c>
      <c r="L161" s="20"/>
      <c r="M161" s="20"/>
      <c r="N161" s="55"/>
    </row>
    <row r="162" spans="1:14" ht="12.75" hidden="1">
      <c r="A162" s="54"/>
      <c r="B162" s="25"/>
      <c r="C162" s="20"/>
      <c r="D162" s="61"/>
      <c r="E162" s="75"/>
      <c r="F162" s="62"/>
      <c r="G162" s="20"/>
      <c r="H162" s="20"/>
      <c r="I162" s="20"/>
      <c r="J162" s="20"/>
      <c r="K162" s="20"/>
      <c r="L162" s="20"/>
      <c r="M162" s="20"/>
      <c r="N162" s="55"/>
    </row>
    <row r="163" spans="1:14" ht="12.75" hidden="1">
      <c r="A163" s="54"/>
      <c r="B163" s="25">
        <v>70</v>
      </c>
      <c r="C163" s="20"/>
      <c r="D163" s="61">
        <v>5</v>
      </c>
      <c r="E163" s="75" t="s">
        <v>279</v>
      </c>
      <c r="F163" s="62"/>
      <c r="G163" s="20"/>
      <c r="H163" s="20"/>
      <c r="I163" s="20"/>
      <c r="J163" s="20"/>
      <c r="K163" s="20" t="s">
        <v>232</v>
      </c>
      <c r="L163" s="20"/>
      <c r="M163" s="20"/>
      <c r="N163" s="55"/>
    </row>
    <row r="164" spans="1:14" ht="12.75" hidden="1">
      <c r="A164" s="54"/>
      <c r="B164" s="25"/>
      <c r="C164" s="20"/>
      <c r="D164" s="61"/>
      <c r="E164" s="75"/>
      <c r="F164" s="62"/>
      <c r="G164" s="20"/>
      <c r="H164" s="20"/>
      <c r="I164" s="20"/>
      <c r="J164" s="20"/>
      <c r="K164" s="20"/>
      <c r="L164" s="20"/>
      <c r="M164" s="20"/>
      <c r="N164" s="55"/>
    </row>
    <row r="165" spans="1:14" ht="12.75" hidden="1">
      <c r="A165" s="54"/>
      <c r="B165" s="25">
        <v>71</v>
      </c>
      <c r="C165" s="20"/>
      <c r="D165" s="61">
        <v>6</v>
      </c>
      <c r="E165" s="75" t="s">
        <v>280</v>
      </c>
      <c r="F165" s="62"/>
      <c r="G165" s="20"/>
      <c r="H165" s="20"/>
      <c r="I165" s="20"/>
      <c r="J165" s="20"/>
      <c r="K165" s="20" t="s">
        <v>232</v>
      </c>
      <c r="L165" s="20"/>
      <c r="M165" s="20"/>
      <c r="N165" s="55"/>
    </row>
    <row r="166" spans="1:14" ht="12.75" hidden="1">
      <c r="A166" s="54"/>
      <c r="B166" s="25"/>
      <c r="C166" s="20"/>
      <c r="D166" s="61"/>
      <c r="E166" s="75"/>
      <c r="F166" s="62"/>
      <c r="G166" s="20"/>
      <c r="H166" s="20"/>
      <c r="I166" s="20"/>
      <c r="J166" s="20"/>
      <c r="K166" s="20"/>
      <c r="L166" s="20"/>
      <c r="M166" s="20"/>
      <c r="N166" s="55"/>
    </row>
    <row r="167" spans="1:14" ht="12.75" hidden="1">
      <c r="A167" s="54"/>
      <c r="B167" s="25">
        <v>72</v>
      </c>
      <c r="C167" s="20"/>
      <c r="D167" s="61">
        <v>7</v>
      </c>
      <c r="E167" s="75" t="s">
        <v>281</v>
      </c>
      <c r="F167" s="62"/>
      <c r="G167" s="20"/>
      <c r="H167" s="20"/>
      <c r="I167" s="20"/>
      <c r="J167" s="20"/>
      <c r="K167" s="20" t="s">
        <v>218</v>
      </c>
      <c r="L167" s="20"/>
      <c r="M167" s="78">
        <f>PAS!F45</f>
        <v>0</v>
      </c>
      <c r="N167" s="55"/>
    </row>
    <row r="168" spans="1:14" ht="12.75" hidden="1">
      <c r="A168" s="54"/>
      <c r="B168" s="25"/>
      <c r="C168" s="20"/>
      <c r="D168" s="61"/>
      <c r="E168" s="75"/>
      <c r="F168" s="62"/>
      <c r="G168" s="20"/>
      <c r="H168" s="20"/>
      <c r="I168" s="20"/>
      <c r="J168" s="20"/>
      <c r="K168" s="20"/>
      <c r="L168" s="20"/>
      <c r="M168" s="20"/>
      <c r="N168" s="55"/>
    </row>
    <row r="169" spans="1:14" ht="12.75" hidden="1">
      <c r="A169" s="54"/>
      <c r="B169" s="25">
        <v>73</v>
      </c>
      <c r="C169" s="20"/>
      <c r="D169" s="61">
        <v>8</v>
      </c>
      <c r="E169" s="75" t="s">
        <v>282</v>
      </c>
      <c r="F169" s="62"/>
      <c r="G169" s="20"/>
      <c r="H169" s="20"/>
      <c r="I169" s="20"/>
      <c r="J169" s="20"/>
      <c r="K169" s="20" t="s">
        <v>232</v>
      </c>
      <c r="L169" s="20"/>
      <c r="M169" s="20"/>
      <c r="N169" s="55"/>
    </row>
    <row r="170" spans="1:14" ht="12.75" hidden="1">
      <c r="A170" s="54"/>
      <c r="B170" s="25"/>
      <c r="C170" s="20"/>
      <c r="D170" s="61"/>
      <c r="E170" s="75"/>
      <c r="F170" s="62"/>
      <c r="G170" s="20"/>
      <c r="H170" s="20"/>
      <c r="I170" s="20"/>
      <c r="J170" s="20"/>
      <c r="K170" s="20"/>
      <c r="L170" s="20"/>
      <c r="M170" s="20"/>
      <c r="N170" s="55"/>
    </row>
    <row r="171" spans="1:14" ht="12.75">
      <c r="A171" s="54"/>
      <c r="B171" s="25">
        <v>74</v>
      </c>
      <c r="C171" s="20"/>
      <c r="D171" s="61">
        <v>9</v>
      </c>
      <c r="E171" s="75" t="s">
        <v>283</v>
      </c>
      <c r="F171" s="62"/>
      <c r="G171" s="20"/>
      <c r="H171" s="20"/>
      <c r="I171" s="20"/>
      <c r="J171" s="20"/>
      <c r="K171" s="20" t="s">
        <v>218</v>
      </c>
      <c r="L171" s="20"/>
      <c r="M171" s="78">
        <f>PAS!E38</f>
        <v>-33359.336918340065</v>
      </c>
      <c r="N171" s="55"/>
    </row>
    <row r="172" spans="1:14" ht="12.75">
      <c r="A172" s="54"/>
      <c r="B172" s="25"/>
      <c r="C172" s="20"/>
      <c r="D172" s="61"/>
      <c r="E172" s="75"/>
      <c r="F172" s="62"/>
      <c r="G172" s="20"/>
      <c r="H172" s="20"/>
      <c r="I172" s="20"/>
      <c r="J172" s="20"/>
      <c r="K172" s="20"/>
      <c r="M172" s="20"/>
      <c r="N172" s="55"/>
    </row>
    <row r="173" spans="1:14" ht="13.5" thickBot="1">
      <c r="A173" s="54"/>
      <c r="B173" s="25">
        <v>75</v>
      </c>
      <c r="C173" s="20"/>
      <c r="D173" s="61">
        <v>10</v>
      </c>
      <c r="E173" s="75" t="s">
        <v>284</v>
      </c>
      <c r="F173" s="62"/>
      <c r="G173" s="20"/>
      <c r="H173" s="20"/>
      <c r="I173" s="20"/>
      <c r="J173" s="20"/>
      <c r="K173" s="20"/>
      <c r="L173" s="78">
        <f>PAS!E38</f>
        <v>-33359.336918340065</v>
      </c>
      <c r="M173" s="20"/>
      <c r="N173" s="55"/>
    </row>
    <row r="174" spans="1:14" ht="9.75" customHeight="1" hidden="1">
      <c r="A174" s="54"/>
      <c r="B174" s="25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55"/>
    </row>
    <row r="175" spans="1:14" ht="12.75" hidden="1">
      <c r="A175" s="54"/>
      <c r="B175" s="25"/>
      <c r="C175" s="20"/>
      <c r="D175" s="20"/>
      <c r="E175" s="86" t="s">
        <v>285</v>
      </c>
      <c r="F175" s="20" t="s">
        <v>286</v>
      </c>
      <c r="G175" s="20"/>
      <c r="H175" s="20"/>
      <c r="I175" s="20"/>
      <c r="J175" s="20"/>
      <c r="K175" s="25" t="s">
        <v>218</v>
      </c>
      <c r="L175" s="79"/>
      <c r="M175" s="20"/>
      <c r="N175" s="55"/>
    </row>
    <row r="176" spans="1:14" ht="12.75" hidden="1">
      <c r="A176" s="54"/>
      <c r="B176" s="25"/>
      <c r="C176" s="20"/>
      <c r="D176" s="20"/>
      <c r="E176" s="86" t="s">
        <v>285</v>
      </c>
      <c r="F176" s="20" t="s">
        <v>183</v>
      </c>
      <c r="G176" s="20"/>
      <c r="H176" s="20"/>
      <c r="I176" s="20"/>
      <c r="J176" s="20"/>
      <c r="K176" s="25" t="s">
        <v>218</v>
      </c>
      <c r="L176" s="79"/>
      <c r="M176" s="20"/>
      <c r="N176" s="55"/>
    </row>
    <row r="177" spans="1:14" ht="12.75" hidden="1">
      <c r="A177" s="54"/>
      <c r="B177" s="25"/>
      <c r="C177" s="20"/>
      <c r="D177" s="20"/>
      <c r="E177" s="86" t="s">
        <v>285</v>
      </c>
      <c r="F177" s="19" t="s">
        <v>287</v>
      </c>
      <c r="G177" s="20"/>
      <c r="H177" s="20"/>
      <c r="I177" s="20"/>
      <c r="J177" s="20"/>
      <c r="K177" s="25" t="s">
        <v>218</v>
      </c>
      <c r="L177" s="23"/>
      <c r="M177" s="20"/>
      <c r="N177" s="55"/>
    </row>
    <row r="178" spans="1:14" ht="13.5" hidden="1" thickBot="1">
      <c r="A178" s="54"/>
      <c r="B178" s="25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55"/>
    </row>
    <row r="179" spans="2:14" ht="13.5" thickBot="1">
      <c r="B179" s="54"/>
      <c r="C179" s="25"/>
      <c r="D179" s="20"/>
      <c r="E179" s="20" t="s">
        <v>288</v>
      </c>
      <c r="F179" s="62" t="s">
        <v>289</v>
      </c>
      <c r="G179" s="20"/>
      <c r="H179" s="20"/>
      <c r="I179" s="20"/>
      <c r="J179" s="20"/>
      <c r="K179" s="20"/>
      <c r="L179" s="31">
        <f>'Ardh e shp - natyres'!E8</f>
        <v>796472</v>
      </c>
      <c r="M179" s="20"/>
      <c r="N179" s="55"/>
    </row>
    <row r="180" spans="2:14" ht="13.5" hidden="1" thickBot="1">
      <c r="B180" s="54"/>
      <c r="C180" s="25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55"/>
    </row>
    <row r="181" spans="2:14" ht="14.25" customHeight="1">
      <c r="B181" s="54"/>
      <c r="C181" s="25">
        <v>1</v>
      </c>
      <c r="D181" s="20"/>
      <c r="E181" s="20"/>
      <c r="F181" s="75" t="s">
        <v>290</v>
      </c>
      <c r="G181" s="20"/>
      <c r="H181" s="20"/>
      <c r="I181" s="20"/>
      <c r="J181" s="20"/>
      <c r="K181" s="20" t="s">
        <v>208</v>
      </c>
      <c r="L181" s="31">
        <f>L179</f>
        <v>796472</v>
      </c>
      <c r="M181" s="20">
        <v>796472</v>
      </c>
      <c r="N181" s="55"/>
    </row>
    <row r="182" spans="2:14" ht="12.75" hidden="1">
      <c r="B182" s="54"/>
      <c r="C182" s="25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55"/>
    </row>
    <row r="183" spans="2:14" ht="12.75" hidden="1">
      <c r="B183" s="54"/>
      <c r="C183" s="25">
        <v>2</v>
      </c>
      <c r="D183" s="20"/>
      <c r="E183" s="20"/>
      <c r="F183" s="20" t="s">
        <v>297</v>
      </c>
      <c r="G183" s="20"/>
      <c r="H183" s="20"/>
      <c r="I183" s="20"/>
      <c r="J183" s="20"/>
      <c r="K183" s="20" t="s">
        <v>208</v>
      </c>
      <c r="L183" s="87"/>
      <c r="M183" s="20"/>
      <c r="N183" s="55"/>
    </row>
    <row r="184" spans="2:14" ht="12.75" hidden="1">
      <c r="B184" s="54"/>
      <c r="C184" s="25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55"/>
    </row>
    <row r="185" spans="2:14" ht="12.75">
      <c r="B185" s="54"/>
      <c r="C185" s="25">
        <v>3</v>
      </c>
      <c r="D185" s="20"/>
      <c r="E185" s="20"/>
      <c r="F185" s="20" t="s">
        <v>291</v>
      </c>
      <c r="G185" s="20"/>
      <c r="H185" s="20"/>
      <c r="I185" s="20"/>
      <c r="J185" s="20"/>
      <c r="K185" s="20" t="s">
        <v>208</v>
      </c>
      <c r="L185" s="87"/>
      <c r="M185" s="20"/>
      <c r="N185" s="55"/>
    </row>
    <row r="186" spans="2:14" ht="12.75">
      <c r="B186" s="54"/>
      <c r="C186" s="25"/>
      <c r="D186" s="20"/>
      <c r="E186" s="20"/>
      <c r="F186" s="20"/>
      <c r="G186" s="20" t="s">
        <v>308</v>
      </c>
      <c r="H186" s="20"/>
      <c r="I186" s="20"/>
      <c r="J186" s="20"/>
      <c r="K186" s="20"/>
      <c r="L186" s="29">
        <f>'Ardh e shp - natyres'!E11</f>
        <v>719525.00358834</v>
      </c>
      <c r="M186" s="20">
        <v>719525</v>
      </c>
      <c r="N186" s="55"/>
    </row>
    <row r="187" spans="2:14" ht="12.75">
      <c r="B187" s="54"/>
      <c r="C187" s="25">
        <v>4</v>
      </c>
      <c r="D187" s="20"/>
      <c r="E187" s="20"/>
      <c r="F187" s="87" t="str">
        <f>'[1]Ardh.Shpenz.1'!D15</f>
        <v>Shpenzime te tjera nga veprimtaria e shfrytezimit</v>
      </c>
      <c r="G187" s="20"/>
      <c r="H187" s="20"/>
      <c r="I187" s="20"/>
      <c r="J187" s="20"/>
      <c r="K187" s="20" t="s">
        <v>292</v>
      </c>
      <c r="L187" s="87">
        <f>SUM(K188:K194)</f>
        <v>0</v>
      </c>
      <c r="M187" s="20"/>
      <c r="N187" s="55"/>
    </row>
    <row r="188" spans="2:14" ht="12.75" hidden="1">
      <c r="B188" s="54"/>
      <c r="C188" s="25"/>
      <c r="D188" s="20"/>
      <c r="E188" s="20"/>
      <c r="F188" s="20"/>
      <c r="G188"/>
      <c r="H188"/>
      <c r="I188"/>
      <c r="K188"/>
      <c r="L188" s="87"/>
      <c r="M188" s="20"/>
      <c r="N188" s="55"/>
    </row>
    <row r="189" spans="2:14" ht="12.75">
      <c r="B189" s="54"/>
      <c r="C189" s="25"/>
      <c r="D189" s="20"/>
      <c r="E189" s="20"/>
      <c r="F189" s="20"/>
      <c r="G189" t="s">
        <v>530</v>
      </c>
      <c r="H189"/>
      <c r="I189">
        <v>21350</v>
      </c>
      <c r="J189"/>
      <c r="L189" s="87"/>
      <c r="M189" s="20"/>
      <c r="N189" s="55"/>
    </row>
    <row r="190" spans="2:14" ht="12.75">
      <c r="B190" s="54"/>
      <c r="C190" s="25"/>
      <c r="D190" s="20"/>
      <c r="E190" s="20"/>
      <c r="F190" s="20"/>
      <c r="G190" t="s">
        <v>531</v>
      </c>
      <c r="H190"/>
      <c r="I190">
        <v>8333.33333</v>
      </c>
      <c r="J190"/>
      <c r="L190" s="87"/>
      <c r="M190" s="20"/>
      <c r="N190" s="55"/>
    </row>
    <row r="191" spans="2:14" ht="12.75">
      <c r="B191" s="54"/>
      <c r="C191" s="25"/>
      <c r="D191" s="20"/>
      <c r="E191" s="20"/>
      <c r="F191" s="20"/>
      <c r="G191" t="s">
        <v>543</v>
      </c>
      <c r="H191"/>
      <c r="I191">
        <v>8500</v>
      </c>
      <c r="J191">
        <f>SUM(I189:I191)</f>
        <v>38183.33333</v>
      </c>
      <c r="L191" s="87"/>
      <c r="M191" s="20">
        <v>38183.33333</v>
      </c>
      <c r="N191" s="55"/>
    </row>
    <row r="192" spans="2:14" ht="12.75">
      <c r="B192" s="54"/>
      <c r="C192" s="25"/>
      <c r="D192" s="20"/>
      <c r="E192" s="20"/>
      <c r="F192" s="20"/>
      <c r="G192" t="s">
        <v>544</v>
      </c>
      <c r="H192"/>
      <c r="I192">
        <v>1615</v>
      </c>
      <c r="J192"/>
      <c r="L192" s="87"/>
      <c r="M192" s="20">
        <v>1615</v>
      </c>
      <c r="N192" s="55"/>
    </row>
    <row r="193" spans="2:14" ht="12.75" hidden="1">
      <c r="B193" s="54"/>
      <c r="C193" s="25"/>
      <c r="D193" s="20"/>
      <c r="E193" s="20"/>
      <c r="F193" s="20"/>
      <c r="L193" s="87"/>
      <c r="M193" s="20"/>
      <c r="N193" s="55"/>
    </row>
    <row r="194" spans="2:14" ht="12.75" hidden="1">
      <c r="B194" s="54"/>
      <c r="C194" s="25"/>
      <c r="D194" s="20"/>
      <c r="E194" s="20"/>
      <c r="F194" s="20"/>
      <c r="G194"/>
      <c r="H194"/>
      <c r="I194"/>
      <c r="K194"/>
      <c r="L194" s="87"/>
      <c r="M194" s="20"/>
      <c r="N194" s="55"/>
    </row>
    <row r="195" spans="2:14" ht="12.75" hidden="1">
      <c r="B195" s="54"/>
      <c r="C195" s="25"/>
      <c r="D195" s="20"/>
      <c r="E195" s="20"/>
      <c r="F195" s="20"/>
      <c r="G195" s="20"/>
      <c r="I195" s="20"/>
      <c r="J195" s="20"/>
      <c r="K195" s="78"/>
      <c r="L195" s="87"/>
      <c r="M195" s="20"/>
      <c r="N195" s="55"/>
    </row>
    <row r="196" spans="2:14" ht="12.75">
      <c r="B196" s="54"/>
      <c r="C196" s="25">
        <v>5</v>
      </c>
      <c r="D196" s="20"/>
      <c r="E196" s="20"/>
      <c r="F196" s="88" t="s">
        <v>293</v>
      </c>
      <c r="G196" s="20"/>
      <c r="H196" s="20"/>
      <c r="I196" s="20"/>
      <c r="J196" s="20"/>
      <c r="K196" s="19" t="s">
        <v>218</v>
      </c>
      <c r="L196" s="87">
        <f>'Ardh e shp - natyres'!E14</f>
        <v>66970</v>
      </c>
      <c r="M196" s="20">
        <v>66970</v>
      </c>
      <c r="N196" s="55"/>
    </row>
    <row r="197" spans="2:14" ht="12.75">
      <c r="B197" s="54"/>
      <c r="C197" s="25"/>
      <c r="D197" s="20"/>
      <c r="E197" s="20"/>
      <c r="F197" s="86"/>
      <c r="G197" s="20"/>
      <c r="H197" s="20"/>
      <c r="I197" s="20" t="s">
        <v>546</v>
      </c>
      <c r="J197" s="20"/>
      <c r="K197" s="19"/>
      <c r="L197" s="87">
        <v>66970</v>
      </c>
      <c r="M197" s="20"/>
      <c r="N197" s="55"/>
    </row>
    <row r="198" spans="2:14" ht="12.75">
      <c r="B198" s="54"/>
      <c r="C198" s="25">
        <v>6</v>
      </c>
      <c r="D198" s="20"/>
      <c r="E198" s="88" t="s">
        <v>298</v>
      </c>
      <c r="G198" s="20"/>
      <c r="H198" s="20"/>
      <c r="I198" s="20"/>
      <c r="J198" s="20"/>
      <c r="K198" s="19"/>
      <c r="L198" s="87"/>
      <c r="M198" s="20"/>
      <c r="N198" s="55"/>
    </row>
    <row r="199" spans="2:14" ht="12.75">
      <c r="B199" s="54"/>
      <c r="C199" s="25"/>
      <c r="D199" s="20"/>
      <c r="E199" s="88"/>
      <c r="G199" s="20" t="s">
        <v>309</v>
      </c>
      <c r="I199" s="20"/>
      <c r="J199" s="20"/>
      <c r="L199" s="30">
        <f>'Ardh e shp - natyres'!E15</f>
        <v>3538</v>
      </c>
      <c r="M199" s="20">
        <v>3538</v>
      </c>
      <c r="N199" s="55"/>
    </row>
    <row r="200" spans="2:14" ht="12.75" hidden="1">
      <c r="B200" s="54"/>
      <c r="C200" s="25"/>
      <c r="D200" s="20"/>
      <c r="E200" s="19"/>
      <c r="F200" s="88"/>
      <c r="G200" s="20"/>
      <c r="H200" s="20"/>
      <c r="I200" s="20"/>
      <c r="J200" s="20"/>
      <c r="K200" s="19"/>
      <c r="L200" s="87"/>
      <c r="M200" s="20"/>
      <c r="N200" s="55"/>
    </row>
    <row r="201" spans="2:14" ht="12.75" hidden="1">
      <c r="B201" s="54"/>
      <c r="C201" s="25"/>
      <c r="D201" s="20"/>
      <c r="G201" s="20"/>
      <c r="H201" s="20"/>
      <c r="I201" s="20"/>
      <c r="J201" s="20"/>
      <c r="K201" s="89"/>
      <c r="L201" s="87"/>
      <c r="M201" s="20"/>
      <c r="N201" s="55"/>
    </row>
    <row r="202" spans="2:14" ht="12.75">
      <c r="B202" s="54"/>
      <c r="C202" s="25"/>
      <c r="D202" s="20"/>
      <c r="E202" s="19"/>
      <c r="F202" s="19"/>
      <c r="G202" s="86"/>
      <c r="H202" s="20" t="s">
        <v>394</v>
      </c>
      <c r="I202" s="20"/>
      <c r="J202" s="20"/>
      <c r="K202" s="19"/>
      <c r="L202" s="87">
        <f>L179-L186-J191-I192-M196-M199</f>
        <v>-33359.336918340014</v>
      </c>
      <c r="M202" s="20"/>
      <c r="N202" s="55"/>
    </row>
    <row r="203" spans="2:14" ht="12.75">
      <c r="B203" s="54"/>
      <c r="C203" s="25"/>
      <c r="D203" s="20"/>
      <c r="E203" s="19"/>
      <c r="F203" s="86"/>
      <c r="G203" s="20"/>
      <c r="H203" s="20"/>
      <c r="I203" s="20" t="s">
        <v>390</v>
      </c>
      <c r="J203" s="20"/>
      <c r="K203" s="19"/>
      <c r="L203" s="87"/>
      <c r="M203" s="20"/>
      <c r="N203" s="55"/>
    </row>
    <row r="204" spans="2:14" ht="15">
      <c r="B204" s="20"/>
      <c r="C204" s="25"/>
      <c r="D204" s="20"/>
      <c r="E204" s="20"/>
      <c r="F204" s="20"/>
      <c r="G204" s="20"/>
      <c r="H204" s="20" t="s">
        <v>395</v>
      </c>
      <c r="I204" s="134"/>
      <c r="J204" s="134"/>
      <c r="K204" s="134"/>
      <c r="L204" s="135">
        <f>L202</f>
        <v>-33359.336918340014</v>
      </c>
      <c r="M204" s="134"/>
      <c r="N204" s="20"/>
    </row>
    <row r="205" spans="2:14" ht="15">
      <c r="B205" s="20"/>
      <c r="C205" s="25"/>
      <c r="D205" s="20"/>
      <c r="E205" s="17" t="s">
        <v>310</v>
      </c>
      <c r="I205" s="17" t="s">
        <v>311</v>
      </c>
      <c r="J205" s="134"/>
      <c r="K205" s="134"/>
      <c r="L205" s="135"/>
      <c r="M205" s="134"/>
      <c r="N205" s="20"/>
    </row>
    <row r="206" spans="2:14" ht="15">
      <c r="B206" s="20"/>
      <c r="C206" s="25"/>
      <c r="D206" s="20"/>
      <c r="E206" s="17" t="s">
        <v>396</v>
      </c>
      <c r="I206" s="17" t="s">
        <v>397</v>
      </c>
      <c r="J206" s="134"/>
      <c r="K206" s="134"/>
      <c r="L206" s="135"/>
      <c r="M206" s="134"/>
      <c r="N206" s="20"/>
    </row>
    <row r="207" spans="2:14" ht="15.75" thickBot="1">
      <c r="B207" s="27"/>
      <c r="C207" s="136"/>
      <c r="D207" s="27"/>
      <c r="J207" s="137"/>
      <c r="K207" s="137"/>
      <c r="L207" s="138"/>
      <c r="M207" s="137"/>
      <c r="N207" s="27"/>
    </row>
    <row r="208" spans="2:14" ht="15">
      <c r="B208" s="20"/>
      <c r="C208" s="25"/>
      <c r="D208" s="20"/>
      <c r="E208" s="20"/>
      <c r="F208" s="20"/>
      <c r="G208" s="20"/>
      <c r="H208" s="20"/>
      <c r="I208" s="134"/>
      <c r="J208" s="134"/>
      <c r="K208" s="134"/>
      <c r="L208" s="135"/>
      <c r="M208" s="134"/>
      <c r="N208" s="20"/>
    </row>
    <row r="209" spans="2:14" ht="15">
      <c r="B209" s="20"/>
      <c r="C209" s="25"/>
      <c r="D209" s="20"/>
      <c r="E209" s="20"/>
      <c r="F209" s="20"/>
      <c r="G209" s="20"/>
      <c r="H209" s="20"/>
      <c r="I209" s="134"/>
      <c r="J209" s="134"/>
      <c r="K209" s="134"/>
      <c r="L209" s="135"/>
      <c r="M209" s="134"/>
      <c r="N209" s="20"/>
    </row>
    <row r="210" spans="2:14" ht="15">
      <c r="B210" s="20"/>
      <c r="C210" s="25"/>
      <c r="D210" s="20"/>
      <c r="I210" s="16"/>
      <c r="J210" s="134"/>
      <c r="K210" s="134"/>
      <c r="L210" s="135"/>
      <c r="M210" s="134"/>
      <c r="N210" s="20"/>
    </row>
    <row r="211" spans="2:14" ht="15">
      <c r="B211" s="20"/>
      <c r="C211" s="25"/>
      <c r="D211" s="20"/>
      <c r="J211" s="134"/>
      <c r="K211" s="134"/>
      <c r="L211" s="135"/>
      <c r="M211" s="134"/>
      <c r="N211" s="20"/>
    </row>
    <row r="212" spans="2:14" ht="15">
      <c r="B212" s="20"/>
      <c r="C212" s="25"/>
      <c r="D212" s="20"/>
      <c r="J212" s="134"/>
      <c r="K212" s="134"/>
      <c r="L212" s="135"/>
      <c r="M212" s="134"/>
      <c r="N212" s="20"/>
    </row>
    <row r="213" spans="2:14" ht="15">
      <c r="B213" s="20"/>
      <c r="C213" s="25"/>
      <c r="D213" s="20"/>
      <c r="J213" s="134"/>
      <c r="K213" s="134"/>
      <c r="L213" s="135"/>
      <c r="M213" s="134"/>
      <c r="N213" s="20"/>
    </row>
    <row r="214" spans="2:14" ht="15">
      <c r="B214" s="20"/>
      <c r="C214" s="25"/>
      <c r="D214" s="20"/>
      <c r="J214" s="134"/>
      <c r="K214" s="134"/>
      <c r="L214" s="135"/>
      <c r="M214" s="134"/>
      <c r="N214" s="20"/>
    </row>
    <row r="215" spans="3:13" ht="15">
      <c r="C215" s="83"/>
      <c r="J215" s="16"/>
      <c r="K215" s="16"/>
      <c r="L215" s="16"/>
      <c r="M215" s="16"/>
    </row>
    <row r="239" spans="6:11" ht="12.75">
      <c r="F239" s="17" t="s">
        <v>299</v>
      </c>
      <c r="K239" s="17" t="s">
        <v>300</v>
      </c>
    </row>
  </sheetData>
  <sheetProtection/>
  <mergeCells count="18">
    <mergeCell ref="S47:V47"/>
    <mergeCell ref="D19:D20"/>
    <mergeCell ref="E19:J20"/>
    <mergeCell ref="A2:C2"/>
    <mergeCell ref="E2:G2"/>
    <mergeCell ref="E16:F16"/>
    <mergeCell ref="I15:J15"/>
    <mergeCell ref="A4:N4"/>
    <mergeCell ref="C6:D6"/>
    <mergeCell ref="D12:D13"/>
    <mergeCell ref="E12:F13"/>
    <mergeCell ref="G12:G13"/>
    <mergeCell ref="I12:J13"/>
    <mergeCell ref="G40:I40"/>
    <mergeCell ref="E22:L22"/>
    <mergeCell ref="E29:F29"/>
    <mergeCell ref="E21:J21"/>
    <mergeCell ref="E17:L17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1"/>
  <sheetViews>
    <sheetView tabSelected="1" zoomScalePageLayoutView="0" workbookViewId="0" topLeftCell="A1">
      <selection activeCell="B1" sqref="B1:L31"/>
    </sheetView>
  </sheetViews>
  <sheetFormatPr defaultColWidth="9.140625" defaultRowHeight="12.75"/>
  <cols>
    <col min="1" max="1" width="4.140625" style="30" customWidth="1"/>
    <col min="2" max="2" width="2.00390625" style="30" customWidth="1"/>
    <col min="3" max="3" width="28.8515625" style="30" customWidth="1"/>
    <col min="4" max="4" width="7.28125" style="30" customWidth="1"/>
    <col min="5" max="5" width="7.00390625" style="30" customWidth="1"/>
    <col min="6" max="6" width="9.00390625" style="30" customWidth="1"/>
    <col min="7" max="7" width="8.8515625" style="30" customWidth="1"/>
    <col min="8" max="8" width="9.140625" style="30" customWidth="1"/>
    <col min="9" max="9" width="12.28125" style="30" customWidth="1"/>
    <col min="10" max="10" width="6.7109375" style="30" customWidth="1"/>
    <col min="11" max="11" width="8.7109375" style="30" customWidth="1"/>
    <col min="12" max="12" width="7.140625" style="30" customWidth="1"/>
    <col min="13" max="16384" width="9.140625" style="30" customWidth="1"/>
  </cols>
  <sheetData>
    <row r="1" spans="2:12" ht="23.25" customHeight="1">
      <c r="B1" s="321"/>
      <c r="C1" s="321" t="str">
        <f>KOP!G3</f>
        <v>STAVROS JANIS</v>
      </c>
      <c r="D1" s="321"/>
      <c r="E1" s="321"/>
      <c r="F1" s="321"/>
      <c r="G1" s="321"/>
      <c r="H1" s="321"/>
      <c r="I1" s="321"/>
      <c r="J1" s="321">
        <v>5</v>
      </c>
      <c r="K1" s="321"/>
      <c r="L1" s="321"/>
    </row>
    <row r="2" spans="2:12" ht="12.75">
      <c r="B2" s="321"/>
      <c r="C2" s="322"/>
      <c r="D2" s="322"/>
      <c r="E2" s="322"/>
      <c r="F2" s="322"/>
      <c r="G2" s="322"/>
      <c r="H2" s="322"/>
      <c r="I2" s="322"/>
      <c r="J2" s="322"/>
      <c r="K2" s="323">
        <v>2013</v>
      </c>
      <c r="L2" s="323"/>
    </row>
    <row r="3" spans="2:12" ht="18" customHeight="1">
      <c r="B3" s="321"/>
      <c r="C3" s="321" t="s">
        <v>184</v>
      </c>
      <c r="D3" s="321"/>
      <c r="E3" s="321"/>
      <c r="F3" s="321"/>
      <c r="G3" s="321"/>
      <c r="H3" s="321"/>
      <c r="I3" s="321"/>
      <c r="J3" s="321"/>
      <c r="K3" s="321"/>
      <c r="L3" s="321"/>
    </row>
    <row r="4" spans="2:12" ht="8.25" customHeight="1" thickBot="1"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2:12" ht="13.5" thickBot="1">
      <c r="B5" s="249" t="s">
        <v>18</v>
      </c>
      <c r="C5" s="249"/>
      <c r="D5" s="324" t="s">
        <v>147</v>
      </c>
      <c r="E5" s="325"/>
      <c r="F5" s="325"/>
      <c r="G5" s="325"/>
      <c r="H5" s="325"/>
      <c r="I5" s="325"/>
      <c r="J5" s="326"/>
      <c r="K5" s="249" t="s">
        <v>157</v>
      </c>
      <c r="L5" s="327"/>
    </row>
    <row r="6" spans="2:12" ht="12.75">
      <c r="B6" s="328"/>
      <c r="C6" s="328" t="s">
        <v>146</v>
      </c>
      <c r="D6" s="249" t="s">
        <v>149</v>
      </c>
      <c r="E6" s="249" t="s">
        <v>150</v>
      </c>
      <c r="F6" s="249" t="s">
        <v>152</v>
      </c>
      <c r="G6" s="249" t="s">
        <v>154</v>
      </c>
      <c r="H6" s="249" t="s">
        <v>178</v>
      </c>
      <c r="I6" s="249" t="s">
        <v>180</v>
      </c>
      <c r="J6" s="249" t="s">
        <v>156</v>
      </c>
      <c r="K6" s="328" t="s">
        <v>158</v>
      </c>
      <c r="L6" s="329" t="s">
        <v>160</v>
      </c>
    </row>
    <row r="7" spans="2:12" ht="13.5" thickBot="1">
      <c r="B7" s="328"/>
      <c r="C7" s="328"/>
      <c r="D7" s="328" t="s">
        <v>148</v>
      </c>
      <c r="E7" s="328" t="s">
        <v>151</v>
      </c>
      <c r="F7" s="328" t="s">
        <v>153</v>
      </c>
      <c r="G7" s="328" t="s">
        <v>155</v>
      </c>
      <c r="H7" s="328" t="s">
        <v>179</v>
      </c>
      <c r="I7" s="328" t="s">
        <v>181</v>
      </c>
      <c r="J7" s="328"/>
      <c r="K7" s="328" t="s">
        <v>159</v>
      </c>
      <c r="L7" s="329"/>
    </row>
    <row r="8" spans="2:12" ht="20.25" customHeight="1">
      <c r="B8" s="330" t="s">
        <v>25</v>
      </c>
      <c r="C8" s="331" t="s">
        <v>533</v>
      </c>
      <c r="D8" s="331"/>
      <c r="E8" s="331"/>
      <c r="F8" s="331"/>
      <c r="G8" s="331"/>
      <c r="H8" s="331"/>
      <c r="I8" s="331">
        <v>56663</v>
      </c>
      <c r="J8" s="331">
        <v>56663</v>
      </c>
      <c r="K8" s="331"/>
      <c r="L8" s="332">
        <v>56663</v>
      </c>
    </row>
    <row r="9" spans="2:12" ht="21" customHeight="1">
      <c r="B9" s="333" t="s">
        <v>121</v>
      </c>
      <c r="C9" s="334" t="s">
        <v>161</v>
      </c>
      <c r="D9" s="334"/>
      <c r="E9" s="334"/>
      <c r="F9" s="334"/>
      <c r="G9" s="334"/>
      <c r="H9" s="334"/>
      <c r="I9" s="334"/>
      <c r="J9" s="334"/>
      <c r="K9" s="334"/>
      <c r="L9" s="335"/>
    </row>
    <row r="10" spans="2:12" ht="20.25" customHeight="1">
      <c r="B10" s="333" t="s">
        <v>128</v>
      </c>
      <c r="C10" s="334" t="s">
        <v>162</v>
      </c>
      <c r="D10" s="334"/>
      <c r="E10" s="334"/>
      <c r="F10" s="334"/>
      <c r="G10" s="334"/>
      <c r="H10" s="334"/>
      <c r="I10" s="334"/>
      <c r="J10" s="334"/>
      <c r="K10" s="334"/>
      <c r="L10" s="335"/>
    </row>
    <row r="11" spans="2:12" ht="15" customHeight="1">
      <c r="B11" s="336">
        <v>1</v>
      </c>
      <c r="C11" s="337" t="s">
        <v>164</v>
      </c>
      <c r="D11" s="338"/>
      <c r="E11" s="338"/>
      <c r="F11" s="338"/>
      <c r="G11" s="338"/>
      <c r="H11" s="338"/>
      <c r="I11" s="338"/>
      <c r="J11" s="338"/>
      <c r="K11" s="338"/>
      <c r="L11" s="339"/>
    </row>
    <row r="12" spans="2:12" ht="13.5" customHeight="1">
      <c r="B12" s="340"/>
      <c r="C12" s="341" t="s">
        <v>163</v>
      </c>
      <c r="D12" s="342"/>
      <c r="E12" s="342"/>
      <c r="F12" s="342"/>
      <c r="G12" s="342"/>
      <c r="H12" s="342"/>
      <c r="I12" s="342"/>
      <c r="J12" s="342"/>
      <c r="K12" s="342"/>
      <c r="L12" s="343"/>
    </row>
    <row r="13" spans="2:12" ht="19.5" customHeight="1">
      <c r="B13" s="336"/>
      <c r="C13" s="338" t="s">
        <v>165</v>
      </c>
      <c r="D13" s="338"/>
      <c r="E13" s="338"/>
      <c r="F13" s="338"/>
      <c r="G13" s="338"/>
      <c r="H13" s="338"/>
      <c r="I13" s="338"/>
      <c r="J13" s="338"/>
      <c r="K13" s="338"/>
      <c r="L13" s="344"/>
    </row>
    <row r="14" spans="2:12" ht="18.75" customHeight="1">
      <c r="B14" s="345">
        <v>2</v>
      </c>
      <c r="C14" s="346" t="s">
        <v>166</v>
      </c>
      <c r="D14" s="346"/>
      <c r="E14" s="346"/>
      <c r="F14" s="346"/>
      <c r="G14" s="346"/>
      <c r="H14" s="346"/>
      <c r="I14" s="346"/>
      <c r="J14" s="346"/>
      <c r="K14" s="346"/>
      <c r="L14" s="347"/>
    </row>
    <row r="15" spans="2:12" ht="18" customHeight="1">
      <c r="B15" s="340"/>
      <c r="C15" s="342" t="s">
        <v>167</v>
      </c>
      <c r="D15" s="342"/>
      <c r="E15" s="342"/>
      <c r="F15" s="342"/>
      <c r="G15" s="342"/>
      <c r="H15" s="342"/>
      <c r="I15" s="342"/>
      <c r="J15" s="342"/>
      <c r="K15" s="342"/>
      <c r="L15" s="348"/>
    </row>
    <row r="16" spans="2:12" ht="19.5" customHeight="1">
      <c r="B16" s="333">
        <v>3</v>
      </c>
      <c r="C16" s="334" t="s">
        <v>168</v>
      </c>
      <c r="D16" s="334"/>
      <c r="E16" s="334"/>
      <c r="F16" s="334"/>
      <c r="G16" s="334"/>
      <c r="H16" s="334"/>
      <c r="I16" s="334">
        <v>-119063.51300000006</v>
      </c>
      <c r="J16" s="334">
        <v>-119063.51300000006</v>
      </c>
      <c r="K16" s="334"/>
      <c r="L16" s="335">
        <v>-119063.51300000006</v>
      </c>
    </row>
    <row r="17" spans="2:12" ht="19.5" customHeight="1">
      <c r="B17" s="333">
        <v>4</v>
      </c>
      <c r="C17" s="334" t="s">
        <v>169</v>
      </c>
      <c r="D17" s="334"/>
      <c r="E17" s="334"/>
      <c r="F17" s="334"/>
      <c r="G17" s="334"/>
      <c r="H17" s="334"/>
      <c r="I17" s="349">
        <v>56663</v>
      </c>
      <c r="J17" s="349">
        <v>56663</v>
      </c>
      <c r="K17" s="334"/>
      <c r="L17" s="349">
        <v>56663</v>
      </c>
    </row>
    <row r="18" spans="2:12" ht="18" customHeight="1">
      <c r="B18" s="336">
        <v>5</v>
      </c>
      <c r="C18" s="338" t="s">
        <v>170</v>
      </c>
      <c r="D18" s="338"/>
      <c r="E18" s="338"/>
      <c r="F18" s="338"/>
      <c r="G18" s="338"/>
      <c r="H18" s="338"/>
      <c r="I18" s="337"/>
      <c r="J18" s="338"/>
      <c r="K18" s="338"/>
      <c r="L18" s="339"/>
    </row>
    <row r="19" spans="2:12" ht="18" customHeight="1">
      <c r="B19" s="340"/>
      <c r="C19" s="342" t="s">
        <v>171</v>
      </c>
      <c r="D19" s="342"/>
      <c r="E19" s="342"/>
      <c r="F19" s="342"/>
      <c r="G19" s="342"/>
      <c r="H19" s="342"/>
      <c r="I19" s="341"/>
      <c r="J19" s="342"/>
      <c r="K19" s="342"/>
      <c r="L19" s="343"/>
    </row>
    <row r="20" spans="2:12" ht="19.5" customHeight="1" thickBot="1">
      <c r="B20" s="333">
        <v>6</v>
      </c>
      <c r="C20" s="334" t="s">
        <v>172</v>
      </c>
      <c r="D20" s="334"/>
      <c r="E20" s="334"/>
      <c r="F20" s="334"/>
      <c r="G20" s="334"/>
      <c r="H20" s="334"/>
      <c r="I20" s="334"/>
      <c r="J20" s="334"/>
      <c r="K20" s="334"/>
      <c r="L20" s="335"/>
    </row>
    <row r="21" spans="2:12" ht="21.75" customHeight="1">
      <c r="B21" s="333" t="s">
        <v>46</v>
      </c>
      <c r="C21" s="334" t="s">
        <v>522</v>
      </c>
      <c r="D21" s="331"/>
      <c r="E21" s="334"/>
      <c r="F21" s="334"/>
      <c r="G21" s="334"/>
      <c r="H21" s="334"/>
      <c r="I21" s="334">
        <v>-62401</v>
      </c>
      <c r="J21" s="334">
        <v>-62401</v>
      </c>
      <c r="K21" s="334"/>
      <c r="L21" s="334">
        <v>-62401</v>
      </c>
    </row>
    <row r="22" spans="2:12" ht="20.25" customHeight="1">
      <c r="B22" s="336">
        <v>1</v>
      </c>
      <c r="C22" s="337" t="s">
        <v>173</v>
      </c>
      <c r="D22" s="338"/>
      <c r="E22" s="338"/>
      <c r="F22" s="338"/>
      <c r="G22" s="338"/>
      <c r="H22" s="338"/>
      <c r="I22" s="338"/>
      <c r="J22" s="338"/>
      <c r="K22" s="338"/>
      <c r="L22" s="339"/>
    </row>
    <row r="23" spans="2:12" ht="19.5" customHeight="1">
      <c r="B23" s="340"/>
      <c r="C23" s="341" t="s">
        <v>174</v>
      </c>
      <c r="D23" s="342"/>
      <c r="E23" s="342"/>
      <c r="F23" s="342"/>
      <c r="G23" s="342"/>
      <c r="H23" s="342"/>
      <c r="I23" s="342"/>
      <c r="J23" s="342"/>
      <c r="K23" s="342"/>
      <c r="L23" s="343"/>
    </row>
    <row r="24" spans="2:12" ht="18" customHeight="1">
      <c r="B24" s="336"/>
      <c r="C24" s="337" t="s">
        <v>175</v>
      </c>
      <c r="D24" s="338"/>
      <c r="E24" s="338"/>
      <c r="F24" s="338"/>
      <c r="G24" s="338"/>
      <c r="H24" s="338"/>
      <c r="I24" s="338"/>
      <c r="J24" s="338"/>
      <c r="K24" s="338"/>
      <c r="L24" s="339"/>
    </row>
    <row r="25" spans="2:12" ht="21.75" customHeight="1">
      <c r="B25" s="345">
        <v>2</v>
      </c>
      <c r="C25" s="350" t="s">
        <v>166</v>
      </c>
      <c r="D25" s="346"/>
      <c r="E25" s="346"/>
      <c r="F25" s="346"/>
      <c r="G25" s="346"/>
      <c r="H25" s="346"/>
      <c r="I25" s="346"/>
      <c r="J25" s="346"/>
      <c r="K25" s="346"/>
      <c r="L25" s="351"/>
    </row>
    <row r="26" spans="2:12" ht="19.5" customHeight="1">
      <c r="B26" s="340"/>
      <c r="C26" s="341" t="s">
        <v>167</v>
      </c>
      <c r="D26" s="342"/>
      <c r="E26" s="342"/>
      <c r="F26" s="342"/>
      <c r="G26" s="342"/>
      <c r="H26" s="342"/>
      <c r="I26" s="342"/>
      <c r="J26" s="342"/>
      <c r="K26" s="342"/>
      <c r="L26" s="343"/>
    </row>
    <row r="27" spans="2:12" ht="21" customHeight="1">
      <c r="B27" s="333">
        <v>3</v>
      </c>
      <c r="C27" s="334" t="s">
        <v>176</v>
      </c>
      <c r="D27" s="334"/>
      <c r="E27" s="334"/>
      <c r="F27" s="334"/>
      <c r="G27" s="334"/>
      <c r="H27" s="334"/>
      <c r="I27" s="334">
        <v>-33359.336918340065</v>
      </c>
      <c r="J27" s="334">
        <v>-33359.336918340065</v>
      </c>
      <c r="K27" s="334"/>
      <c r="L27" s="334">
        <v>-33359.336918340065</v>
      </c>
    </row>
    <row r="28" spans="2:12" ht="21.75" customHeight="1">
      <c r="B28" s="333">
        <v>4</v>
      </c>
      <c r="C28" s="334" t="s">
        <v>169</v>
      </c>
      <c r="D28" s="334"/>
      <c r="E28" s="334"/>
      <c r="F28" s="334"/>
      <c r="G28" s="334"/>
      <c r="H28" s="334"/>
      <c r="I28" s="334">
        <v>62401</v>
      </c>
      <c r="J28" s="334">
        <v>62401</v>
      </c>
      <c r="K28" s="334"/>
      <c r="L28" s="335">
        <v>62401</v>
      </c>
    </row>
    <row r="29" spans="2:12" ht="19.5" customHeight="1">
      <c r="B29" s="333">
        <v>5</v>
      </c>
      <c r="C29" s="334" t="s">
        <v>172</v>
      </c>
      <c r="D29" s="334"/>
      <c r="E29" s="334"/>
      <c r="F29" s="334"/>
      <c r="G29" s="334"/>
      <c r="H29" s="334"/>
      <c r="I29" s="334"/>
      <c r="J29" s="334"/>
      <c r="K29" s="334"/>
      <c r="L29" s="335"/>
    </row>
    <row r="30" spans="2:12" ht="17.25" customHeight="1" thickBot="1">
      <c r="B30" s="333">
        <v>6</v>
      </c>
      <c r="C30" s="334" t="s">
        <v>177</v>
      </c>
      <c r="D30" s="334"/>
      <c r="E30" s="334"/>
      <c r="F30" s="334"/>
      <c r="G30" s="334"/>
      <c r="H30" s="334"/>
      <c r="I30" s="334"/>
      <c r="J30" s="334"/>
      <c r="K30" s="334"/>
      <c r="L30" s="335"/>
    </row>
    <row r="31" spans="2:12" ht="22.5" customHeight="1" thickBot="1">
      <c r="B31" s="352" t="s">
        <v>82</v>
      </c>
      <c r="C31" s="353" t="s">
        <v>534</v>
      </c>
      <c r="D31" s="354"/>
      <c r="E31" s="353"/>
      <c r="F31" s="353"/>
      <c r="G31" s="353"/>
      <c r="H31" s="353"/>
      <c r="I31" s="353">
        <f>SUM(I21:I30)</f>
        <v>-33359.336918340065</v>
      </c>
      <c r="J31" s="353">
        <f>SUM(J21:J30)</f>
        <v>-33359.336918340065</v>
      </c>
      <c r="K31" s="353">
        <f>SUM(K21:K30)</f>
        <v>0</v>
      </c>
      <c r="L31" s="353">
        <f>SUM(L21:L30)</f>
        <v>-33359.336918340065</v>
      </c>
    </row>
  </sheetData>
  <sheetProtection/>
  <mergeCells count="2">
    <mergeCell ref="D5:J5"/>
    <mergeCell ref="C2:J2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101"/>
  <sheetViews>
    <sheetView zoomScalePageLayoutView="0" workbookViewId="0" topLeftCell="M34">
      <selection activeCell="A53" sqref="A53:J100"/>
    </sheetView>
  </sheetViews>
  <sheetFormatPr defaultColWidth="9.140625" defaultRowHeight="12.75"/>
  <cols>
    <col min="15" max="15" width="45.421875" style="0" customWidth="1"/>
    <col min="16" max="16" width="12.8515625" style="0" customWidth="1"/>
    <col min="21" max="21" width="10.140625" style="0" bestFit="1" customWidth="1"/>
    <col min="24" max="24" width="10.140625" style="0" bestFit="1" customWidth="1"/>
  </cols>
  <sheetData>
    <row r="2" spans="1:17" ht="15.75">
      <c r="A2" s="17"/>
      <c r="B2" s="11" t="s">
        <v>399</v>
      </c>
      <c r="C2" s="17"/>
      <c r="D2" s="139" t="s">
        <v>493</v>
      </c>
      <c r="E2" s="17"/>
      <c r="F2" s="17"/>
      <c r="G2" s="17"/>
      <c r="H2" s="17"/>
      <c r="I2" s="140"/>
      <c r="J2" s="17"/>
      <c r="M2" s="17"/>
      <c r="N2" s="11" t="s">
        <v>313</v>
      </c>
      <c r="O2" s="253" t="s">
        <v>386</v>
      </c>
      <c r="P2" s="253"/>
      <c r="Q2" s="253"/>
    </row>
    <row r="3" spans="1:17" ht="15.75">
      <c r="A3" s="17"/>
      <c r="B3" s="11" t="s">
        <v>400</v>
      </c>
      <c r="C3" s="139" t="s">
        <v>401</v>
      </c>
      <c r="D3" s="139" t="s">
        <v>387</v>
      </c>
      <c r="E3" s="11"/>
      <c r="F3" s="17"/>
      <c r="G3" s="17"/>
      <c r="H3" s="17"/>
      <c r="I3" s="140"/>
      <c r="J3" s="17"/>
      <c r="M3" s="17"/>
      <c r="N3" s="11" t="s">
        <v>314</v>
      </c>
      <c r="O3" s="258" t="s">
        <v>387</v>
      </c>
      <c r="P3" s="258"/>
      <c r="Q3" s="258"/>
    </row>
    <row r="4" spans="1:24" ht="15">
      <c r="A4" s="17"/>
      <c r="B4" s="17"/>
      <c r="C4" s="17"/>
      <c r="D4" s="17"/>
      <c r="E4" s="17"/>
      <c r="F4" s="17"/>
      <c r="G4" s="17"/>
      <c r="H4" s="17"/>
      <c r="I4" s="140" t="s">
        <v>402</v>
      </c>
      <c r="J4" s="17"/>
      <c r="M4" s="17"/>
      <c r="N4" s="11"/>
      <c r="O4" s="17"/>
      <c r="P4" s="17" t="s">
        <v>315</v>
      </c>
      <c r="R4" s="17"/>
      <c r="S4" s="98" t="s">
        <v>372</v>
      </c>
      <c r="T4" s="253" t="s">
        <v>386</v>
      </c>
      <c r="U4" s="253"/>
      <c r="V4" s="253"/>
      <c r="W4" s="17"/>
      <c r="X4" s="17"/>
    </row>
    <row r="5" spans="1:24" ht="12.75">
      <c r="A5" s="17"/>
      <c r="B5" s="17"/>
      <c r="C5" s="17"/>
      <c r="D5" s="17"/>
      <c r="E5" s="17"/>
      <c r="F5" s="17"/>
      <c r="G5" s="17"/>
      <c r="H5" s="17"/>
      <c r="I5" s="140"/>
      <c r="J5" s="17"/>
      <c r="M5" s="17"/>
      <c r="N5" s="17"/>
      <c r="O5" s="17"/>
      <c r="P5" s="17"/>
      <c r="R5" s="17"/>
      <c r="S5" s="11" t="s">
        <v>373</v>
      </c>
      <c r="T5" s="258" t="s">
        <v>387</v>
      </c>
      <c r="U5" s="258"/>
      <c r="V5" s="258"/>
      <c r="W5" s="17"/>
      <c r="X5" s="17"/>
    </row>
    <row r="6" spans="1:24" ht="12.75">
      <c r="A6" s="20"/>
      <c r="B6" s="20"/>
      <c r="C6" s="20"/>
      <c r="D6" s="20"/>
      <c r="E6" s="20"/>
      <c r="F6" s="20"/>
      <c r="G6" s="20"/>
      <c r="H6" s="20"/>
      <c r="I6" s="141"/>
      <c r="J6" s="141" t="s">
        <v>403</v>
      </c>
      <c r="M6" s="43"/>
      <c r="N6" s="43"/>
      <c r="O6" s="43" t="s">
        <v>316</v>
      </c>
      <c r="P6" s="43" t="s">
        <v>317</v>
      </c>
      <c r="R6" s="17"/>
      <c r="S6" s="11"/>
      <c r="T6" s="17"/>
      <c r="U6" s="17"/>
      <c r="V6" s="17"/>
      <c r="W6" s="17"/>
      <c r="X6" s="17"/>
    </row>
    <row r="7" spans="1:24" ht="15" customHeight="1">
      <c r="A7" s="295" t="s">
        <v>404</v>
      </c>
      <c r="B7" s="296"/>
      <c r="C7" s="296"/>
      <c r="D7" s="296"/>
      <c r="E7" s="296"/>
      <c r="F7" s="296"/>
      <c r="G7" s="296"/>
      <c r="H7" s="296"/>
      <c r="I7" s="296"/>
      <c r="J7" s="297"/>
      <c r="M7" s="43">
        <v>1</v>
      </c>
      <c r="N7" s="43" t="s">
        <v>318</v>
      </c>
      <c r="O7" s="43" t="s">
        <v>319</v>
      </c>
      <c r="P7" s="43"/>
      <c r="R7" s="17"/>
      <c r="S7" s="314" t="s">
        <v>548</v>
      </c>
      <c r="T7" s="314"/>
      <c r="U7" s="314"/>
      <c r="V7" s="314"/>
      <c r="W7" s="314"/>
      <c r="X7" s="314"/>
    </row>
    <row r="8" spans="1:24" ht="23.25" customHeight="1" thickBot="1">
      <c r="A8" s="142"/>
      <c r="B8" s="310" t="s">
        <v>405</v>
      </c>
      <c r="C8" s="310"/>
      <c r="D8" s="310"/>
      <c r="E8" s="310"/>
      <c r="F8" s="311"/>
      <c r="G8" s="143" t="s">
        <v>406</v>
      </c>
      <c r="H8" s="143" t="s">
        <v>407</v>
      </c>
      <c r="I8" s="144" t="s">
        <v>535</v>
      </c>
      <c r="J8" s="145" t="s">
        <v>532</v>
      </c>
      <c r="M8" s="43">
        <v>2</v>
      </c>
      <c r="N8" s="43" t="s">
        <v>318</v>
      </c>
      <c r="O8" s="43" t="s">
        <v>320</v>
      </c>
      <c r="P8" s="43"/>
      <c r="R8" s="17"/>
      <c r="S8" s="17"/>
      <c r="T8" s="17"/>
      <c r="U8" s="17"/>
      <c r="V8" s="17"/>
      <c r="W8" s="17"/>
      <c r="X8" s="17"/>
    </row>
    <row r="9" spans="1:24" ht="12.75" customHeight="1">
      <c r="A9" s="146">
        <v>1</v>
      </c>
      <c r="B9" s="312" t="s">
        <v>408</v>
      </c>
      <c r="C9" s="313"/>
      <c r="D9" s="313"/>
      <c r="E9" s="313"/>
      <c r="F9" s="313"/>
      <c r="G9" s="147">
        <v>70</v>
      </c>
      <c r="H9" s="147">
        <v>11100</v>
      </c>
      <c r="I9">
        <f>I12+I11</f>
        <v>796</v>
      </c>
      <c r="J9" s="149">
        <v>770</v>
      </c>
      <c r="M9" s="43">
        <v>3</v>
      </c>
      <c r="N9" s="43" t="s">
        <v>318</v>
      </c>
      <c r="O9" s="43" t="s">
        <v>321</v>
      </c>
      <c r="P9" s="43"/>
      <c r="R9" s="315" t="s">
        <v>18</v>
      </c>
      <c r="S9" s="317" t="s">
        <v>182</v>
      </c>
      <c r="T9" s="315" t="s">
        <v>374</v>
      </c>
      <c r="U9" s="66" t="s">
        <v>375</v>
      </c>
      <c r="V9" s="315" t="s">
        <v>376</v>
      </c>
      <c r="W9" s="315" t="s">
        <v>377</v>
      </c>
      <c r="X9" s="66" t="s">
        <v>375</v>
      </c>
    </row>
    <row r="10" spans="1:24" ht="25.5" customHeight="1">
      <c r="A10" s="150" t="s">
        <v>409</v>
      </c>
      <c r="B10" s="305" t="s">
        <v>410</v>
      </c>
      <c r="C10" s="305"/>
      <c r="D10" s="305"/>
      <c r="E10" s="305"/>
      <c r="F10" s="306"/>
      <c r="G10" s="151" t="s">
        <v>411</v>
      </c>
      <c r="H10" s="151">
        <v>11101</v>
      </c>
      <c r="I10" s="152"/>
      <c r="J10" s="153"/>
      <c r="M10" s="43">
        <v>4</v>
      </c>
      <c r="N10" s="43" t="s">
        <v>318</v>
      </c>
      <c r="O10" s="43" t="s">
        <v>322</v>
      </c>
      <c r="P10" s="43"/>
      <c r="R10" s="316"/>
      <c r="S10" s="318"/>
      <c r="T10" s="316"/>
      <c r="U10" s="99">
        <v>41275</v>
      </c>
      <c r="V10" s="316"/>
      <c r="W10" s="316"/>
      <c r="X10" s="99">
        <v>41639</v>
      </c>
    </row>
    <row r="11" spans="1:24" ht="12.75" customHeight="1" thickBot="1">
      <c r="A11" s="154" t="s">
        <v>412</v>
      </c>
      <c r="B11" s="305" t="s">
        <v>413</v>
      </c>
      <c r="C11" s="305"/>
      <c r="D11" s="305"/>
      <c r="E11" s="305"/>
      <c r="F11" s="306"/>
      <c r="G11" s="151">
        <v>704</v>
      </c>
      <c r="H11" s="151">
        <v>11102</v>
      </c>
      <c r="I11" s="152">
        <v>77</v>
      </c>
      <c r="J11" s="153"/>
      <c r="M11" s="43">
        <v>5</v>
      </c>
      <c r="N11" s="43" t="s">
        <v>318</v>
      </c>
      <c r="O11" s="43" t="s">
        <v>323</v>
      </c>
      <c r="P11" s="43"/>
      <c r="R11" s="91">
        <v>1</v>
      </c>
      <c r="S11" s="92" t="s">
        <v>378</v>
      </c>
      <c r="T11" s="91"/>
      <c r="U11" s="100">
        <v>0</v>
      </c>
      <c r="V11" s="100"/>
      <c r="W11" s="100"/>
      <c r="X11" s="100">
        <f aca="true" t="shared" si="0" ref="X11:X19">U11+V11-W11</f>
        <v>0</v>
      </c>
    </row>
    <row r="12" spans="1:24" ht="12.75" customHeight="1">
      <c r="A12" s="154" t="s">
        <v>414</v>
      </c>
      <c r="B12" s="305" t="s">
        <v>415</v>
      </c>
      <c r="C12" s="305"/>
      <c r="D12" s="305"/>
      <c r="E12" s="305"/>
      <c r="F12" s="306"/>
      <c r="G12" s="155">
        <v>705</v>
      </c>
      <c r="H12" s="151">
        <v>11103</v>
      </c>
      <c r="I12" s="148">
        <v>719</v>
      </c>
      <c r="J12" s="156">
        <v>770</v>
      </c>
      <c r="M12" s="43">
        <v>6</v>
      </c>
      <c r="N12" s="43" t="s">
        <v>318</v>
      </c>
      <c r="O12" s="43" t="s">
        <v>324</v>
      </c>
      <c r="P12" s="43"/>
      <c r="R12" s="91">
        <v>2</v>
      </c>
      <c r="S12" s="92" t="s">
        <v>379</v>
      </c>
      <c r="T12" s="91"/>
      <c r="U12" s="100">
        <v>0</v>
      </c>
      <c r="V12" s="100"/>
      <c r="W12" s="100"/>
      <c r="X12" s="100">
        <f t="shared" si="0"/>
        <v>0</v>
      </c>
    </row>
    <row r="13" spans="1:24" ht="12.75" customHeight="1">
      <c r="A13" s="157">
        <v>2</v>
      </c>
      <c r="B13" s="305" t="s">
        <v>416</v>
      </c>
      <c r="C13" s="305"/>
      <c r="D13" s="305"/>
      <c r="E13" s="305"/>
      <c r="F13" s="306"/>
      <c r="G13" s="151">
        <v>708</v>
      </c>
      <c r="H13" s="158">
        <v>11104</v>
      </c>
      <c r="I13" s="152"/>
      <c r="J13" s="153"/>
      <c r="M13" s="43">
        <v>7</v>
      </c>
      <c r="N13" s="43" t="s">
        <v>318</v>
      </c>
      <c r="O13" s="43" t="s">
        <v>325</v>
      </c>
      <c r="P13" s="43"/>
      <c r="R13" s="91">
        <v>3</v>
      </c>
      <c r="S13" s="101" t="s">
        <v>380</v>
      </c>
      <c r="T13" s="91"/>
      <c r="U13" s="100">
        <v>0</v>
      </c>
      <c r="V13" s="100"/>
      <c r="W13" s="100"/>
      <c r="X13" s="100">
        <f t="shared" si="0"/>
        <v>0</v>
      </c>
    </row>
    <row r="14" spans="1:24" ht="12.75">
      <c r="A14" s="159" t="s">
        <v>409</v>
      </c>
      <c r="B14" s="305" t="s">
        <v>417</v>
      </c>
      <c r="C14" s="305"/>
      <c r="D14" s="305"/>
      <c r="E14" s="305"/>
      <c r="F14" s="306"/>
      <c r="G14" s="151">
        <v>7081</v>
      </c>
      <c r="H14" s="160">
        <v>111041</v>
      </c>
      <c r="I14" s="152"/>
      <c r="J14" s="153"/>
      <c r="M14" s="43">
        <v>8</v>
      </c>
      <c r="N14" s="43" t="s">
        <v>318</v>
      </c>
      <c r="O14" s="43" t="s">
        <v>326</v>
      </c>
      <c r="P14" s="43"/>
      <c r="R14" s="91">
        <v>4</v>
      </c>
      <c r="S14" s="101" t="s">
        <v>381</v>
      </c>
      <c r="T14" s="91"/>
      <c r="U14" s="100">
        <v>0</v>
      </c>
      <c r="V14" s="100"/>
      <c r="W14" s="100"/>
      <c r="X14" s="100">
        <v>0</v>
      </c>
    </row>
    <row r="15" spans="1:24" ht="12.75" customHeight="1">
      <c r="A15" s="159" t="s">
        <v>418</v>
      </c>
      <c r="B15" s="305" t="s">
        <v>303</v>
      </c>
      <c r="C15" s="305"/>
      <c r="D15" s="305"/>
      <c r="E15" s="305"/>
      <c r="F15" s="306"/>
      <c r="G15" s="151">
        <v>7082</v>
      </c>
      <c r="H15" s="160">
        <v>111042</v>
      </c>
      <c r="I15" s="152"/>
      <c r="J15" s="153"/>
      <c r="M15" s="43" t="s">
        <v>25</v>
      </c>
      <c r="N15" s="43"/>
      <c r="O15" s="43" t="s">
        <v>327</v>
      </c>
      <c r="P15" s="43"/>
      <c r="R15" s="91">
        <v>5</v>
      </c>
      <c r="S15" s="101" t="s">
        <v>382</v>
      </c>
      <c r="T15" s="91"/>
      <c r="U15" s="100">
        <v>392</v>
      </c>
      <c r="V15" s="43"/>
      <c r="W15" s="100"/>
      <c r="X15" s="100">
        <f t="shared" si="0"/>
        <v>392</v>
      </c>
    </row>
    <row r="16" spans="1:24" ht="12.75" customHeight="1">
      <c r="A16" s="159" t="s">
        <v>419</v>
      </c>
      <c r="B16" s="305" t="s">
        <v>420</v>
      </c>
      <c r="C16" s="305"/>
      <c r="D16" s="305"/>
      <c r="E16" s="305"/>
      <c r="F16" s="306"/>
      <c r="G16" s="151">
        <v>7083</v>
      </c>
      <c r="H16" s="160">
        <v>111043</v>
      </c>
      <c r="I16" s="152"/>
      <c r="J16" s="153"/>
      <c r="M16" s="43">
        <v>9</v>
      </c>
      <c r="N16" s="43" t="s">
        <v>328</v>
      </c>
      <c r="O16" s="43" t="s">
        <v>329</v>
      </c>
      <c r="P16" s="43"/>
      <c r="R16" s="91">
        <v>1</v>
      </c>
      <c r="S16" s="101" t="s">
        <v>383</v>
      </c>
      <c r="T16" s="91"/>
      <c r="U16" s="100">
        <v>0</v>
      </c>
      <c r="V16" s="100"/>
      <c r="W16" s="100"/>
      <c r="X16" s="100">
        <f t="shared" si="0"/>
        <v>0</v>
      </c>
    </row>
    <row r="17" spans="1:24" ht="12.75" customHeight="1">
      <c r="A17" s="161">
        <v>3</v>
      </c>
      <c r="B17" s="305" t="s">
        <v>421</v>
      </c>
      <c r="C17" s="305"/>
      <c r="D17" s="305"/>
      <c r="E17" s="305"/>
      <c r="F17" s="306"/>
      <c r="G17" s="151">
        <v>71</v>
      </c>
      <c r="H17" s="158">
        <v>11201</v>
      </c>
      <c r="I17" s="152"/>
      <c r="J17" s="153"/>
      <c r="M17" s="43">
        <v>10</v>
      </c>
      <c r="N17" s="43" t="s">
        <v>328</v>
      </c>
      <c r="O17" s="43" t="s">
        <v>330</v>
      </c>
      <c r="P17" s="43"/>
      <c r="R17" s="91">
        <v>2</v>
      </c>
      <c r="S17" s="43"/>
      <c r="T17" s="91"/>
      <c r="U17" s="100">
        <v>0</v>
      </c>
      <c r="V17" s="100"/>
      <c r="W17" s="100"/>
      <c r="X17" s="100">
        <f t="shared" si="0"/>
        <v>0</v>
      </c>
    </row>
    <row r="18" spans="1:24" ht="12.75" customHeight="1">
      <c r="A18" s="162"/>
      <c r="B18" s="303" t="s">
        <v>422</v>
      </c>
      <c r="C18" s="303"/>
      <c r="D18" s="303"/>
      <c r="E18" s="303"/>
      <c r="F18" s="304"/>
      <c r="G18" s="163"/>
      <c r="H18" s="151">
        <v>112011</v>
      </c>
      <c r="I18" s="152"/>
      <c r="J18" s="153"/>
      <c r="M18" s="43">
        <v>11</v>
      </c>
      <c r="N18" s="43" t="s">
        <v>328</v>
      </c>
      <c r="O18" s="43" t="s">
        <v>331</v>
      </c>
      <c r="P18" s="43"/>
      <c r="R18" s="91">
        <v>3</v>
      </c>
      <c r="S18" s="43"/>
      <c r="T18" s="91"/>
      <c r="U18" s="100">
        <v>0</v>
      </c>
      <c r="V18" s="100"/>
      <c r="W18" s="100"/>
      <c r="X18" s="100">
        <f t="shared" si="0"/>
        <v>0</v>
      </c>
    </row>
    <row r="19" spans="1:24" ht="13.5" customHeight="1" thickBot="1">
      <c r="A19" s="162"/>
      <c r="B19" s="303" t="s">
        <v>423</v>
      </c>
      <c r="C19" s="303"/>
      <c r="D19" s="303"/>
      <c r="E19" s="303"/>
      <c r="F19" s="304"/>
      <c r="G19" s="163"/>
      <c r="H19" s="151">
        <v>112012</v>
      </c>
      <c r="I19" s="152"/>
      <c r="J19" s="153"/>
      <c r="M19" s="43" t="s">
        <v>46</v>
      </c>
      <c r="N19" s="43"/>
      <c r="O19" s="43" t="s">
        <v>332</v>
      </c>
      <c r="P19" s="43"/>
      <c r="R19" s="66">
        <v>4</v>
      </c>
      <c r="S19" s="94"/>
      <c r="T19" s="66"/>
      <c r="U19" s="102">
        <v>0</v>
      </c>
      <c r="V19" s="102"/>
      <c r="W19" s="102"/>
      <c r="X19" s="102">
        <f t="shared" si="0"/>
        <v>0</v>
      </c>
    </row>
    <row r="20" spans="1:24" ht="13.5" customHeight="1" thickBot="1">
      <c r="A20" s="150">
        <v>4</v>
      </c>
      <c r="B20" s="305" t="s">
        <v>424</v>
      </c>
      <c r="C20" s="305"/>
      <c r="D20" s="305"/>
      <c r="E20" s="305"/>
      <c r="F20" s="306"/>
      <c r="G20" s="164">
        <v>72</v>
      </c>
      <c r="H20" s="165">
        <v>11300</v>
      </c>
      <c r="I20" s="152"/>
      <c r="J20" s="153"/>
      <c r="M20" s="43">
        <v>12</v>
      </c>
      <c r="N20" s="43" t="s">
        <v>333</v>
      </c>
      <c r="O20" s="43" t="s">
        <v>334</v>
      </c>
      <c r="P20" s="43"/>
      <c r="R20" s="103"/>
      <c r="S20" s="104" t="s">
        <v>384</v>
      </c>
      <c r="T20" s="105"/>
      <c r="U20" s="106">
        <v>392</v>
      </c>
      <c r="V20" s="106"/>
      <c r="W20" s="106">
        <f>SUM(W11:W19)</f>
        <v>0</v>
      </c>
      <c r="X20" s="107">
        <f>SUM(X11:X19)</f>
        <v>392</v>
      </c>
    </row>
    <row r="21" spans="1:24" ht="12.75" customHeight="1">
      <c r="A21" s="154"/>
      <c r="B21" s="307" t="s">
        <v>425</v>
      </c>
      <c r="C21" s="308"/>
      <c r="D21" s="308"/>
      <c r="E21" s="308"/>
      <c r="F21" s="308"/>
      <c r="G21" s="43"/>
      <c r="H21" s="165">
        <v>11301</v>
      </c>
      <c r="I21" s="152"/>
      <c r="J21" s="153"/>
      <c r="M21" s="43">
        <v>13</v>
      </c>
      <c r="N21" s="43" t="s">
        <v>333</v>
      </c>
      <c r="O21" s="43" t="s">
        <v>335</v>
      </c>
      <c r="P21" s="43"/>
      <c r="R21" s="17"/>
      <c r="S21" s="17"/>
      <c r="T21" s="17"/>
      <c r="U21" s="17"/>
      <c r="V21" s="17"/>
      <c r="W21" s="17"/>
      <c r="X21" s="17"/>
    </row>
    <row r="22" spans="1:24" ht="12.75" customHeight="1">
      <c r="A22" s="154">
        <v>5</v>
      </c>
      <c r="B22" s="306" t="s">
        <v>426</v>
      </c>
      <c r="C22" s="309"/>
      <c r="D22" s="309"/>
      <c r="E22" s="309"/>
      <c r="F22" s="309"/>
      <c r="G22" s="166">
        <v>73</v>
      </c>
      <c r="H22" s="166">
        <v>11400</v>
      </c>
      <c r="I22" s="152"/>
      <c r="J22" s="153"/>
      <c r="M22" s="43">
        <v>14</v>
      </c>
      <c r="N22" s="43" t="s">
        <v>333</v>
      </c>
      <c r="O22" s="43" t="s">
        <v>336</v>
      </c>
      <c r="P22" s="43"/>
      <c r="R22" s="17"/>
      <c r="S22" s="17"/>
      <c r="T22" s="17"/>
      <c r="U22" s="17"/>
      <c r="V22" s="17"/>
      <c r="W22" s="17"/>
      <c r="X22" s="17"/>
    </row>
    <row r="23" spans="1:24" ht="15">
      <c r="A23" s="159">
        <v>6</v>
      </c>
      <c r="B23" s="306" t="s">
        <v>427</v>
      </c>
      <c r="C23" s="309"/>
      <c r="D23" s="309"/>
      <c r="E23" s="309"/>
      <c r="F23" s="309"/>
      <c r="G23" s="166">
        <v>75</v>
      </c>
      <c r="H23" s="158">
        <v>11500</v>
      </c>
      <c r="I23" s="152"/>
      <c r="J23" s="153"/>
      <c r="M23" s="43">
        <v>15</v>
      </c>
      <c r="N23" s="43" t="s">
        <v>333</v>
      </c>
      <c r="O23" s="43" t="s">
        <v>337</v>
      </c>
      <c r="P23" s="43"/>
      <c r="R23" s="17"/>
      <c r="S23" s="314" t="s">
        <v>536</v>
      </c>
      <c r="T23" s="314"/>
      <c r="U23" s="314"/>
      <c r="V23" s="314"/>
      <c r="W23" s="314"/>
      <c r="X23" s="314"/>
    </row>
    <row r="24" spans="1:24" ht="12.75" customHeight="1">
      <c r="A24" s="154">
        <v>7</v>
      </c>
      <c r="B24" s="305" t="s">
        <v>428</v>
      </c>
      <c r="C24" s="305"/>
      <c r="D24" s="305"/>
      <c r="E24" s="305"/>
      <c r="F24" s="306"/>
      <c r="G24" s="151">
        <v>77</v>
      </c>
      <c r="H24" s="151">
        <v>11600</v>
      </c>
      <c r="I24" s="152"/>
      <c r="J24" s="153"/>
      <c r="M24" s="43">
        <v>16</v>
      </c>
      <c r="N24" s="43" t="s">
        <v>333</v>
      </c>
      <c r="O24" s="43" t="s">
        <v>338</v>
      </c>
      <c r="P24" s="43"/>
      <c r="R24" s="17"/>
      <c r="S24" s="17"/>
      <c r="T24" s="17"/>
      <c r="U24" s="17"/>
      <c r="V24" s="17"/>
      <c r="W24" s="17"/>
      <c r="X24" s="17"/>
    </row>
    <row r="25" spans="1:24" ht="13.5" customHeight="1" thickBot="1">
      <c r="A25" s="167" t="s">
        <v>429</v>
      </c>
      <c r="B25" s="294" t="s">
        <v>430</v>
      </c>
      <c r="C25" s="294"/>
      <c r="D25" s="294"/>
      <c r="E25" s="294"/>
      <c r="F25" s="294"/>
      <c r="G25" s="168"/>
      <c r="H25" s="168">
        <v>11800</v>
      </c>
      <c r="I25" s="169">
        <f>I12</f>
        <v>719</v>
      </c>
      <c r="J25" s="170">
        <v>770</v>
      </c>
      <c r="M25" s="43">
        <v>17</v>
      </c>
      <c r="N25" s="43" t="s">
        <v>333</v>
      </c>
      <c r="O25" s="43" t="s">
        <v>339</v>
      </c>
      <c r="P25" s="43"/>
      <c r="R25" s="315" t="s">
        <v>18</v>
      </c>
      <c r="S25" s="317" t="s">
        <v>182</v>
      </c>
      <c r="T25" s="315" t="s">
        <v>374</v>
      </c>
      <c r="U25" s="66" t="s">
        <v>375</v>
      </c>
      <c r="V25" s="315" t="s">
        <v>376</v>
      </c>
      <c r="W25" s="315" t="s">
        <v>377</v>
      </c>
      <c r="X25" s="66" t="s">
        <v>375</v>
      </c>
    </row>
    <row r="26" spans="1:24" ht="12.75">
      <c r="A26" s="171"/>
      <c r="B26" s="172"/>
      <c r="C26" s="172"/>
      <c r="D26" s="172"/>
      <c r="E26" s="172"/>
      <c r="F26" s="172"/>
      <c r="G26" s="172"/>
      <c r="H26" s="172"/>
      <c r="I26" s="173"/>
      <c r="J26" s="174"/>
      <c r="M26" s="43">
        <v>18</v>
      </c>
      <c r="N26" s="43" t="s">
        <v>333</v>
      </c>
      <c r="O26" s="43" t="s">
        <v>340</v>
      </c>
      <c r="P26" s="43"/>
      <c r="R26" s="316"/>
      <c r="S26" s="318"/>
      <c r="T26" s="316"/>
      <c r="U26" s="99">
        <v>41275</v>
      </c>
      <c r="V26" s="316"/>
      <c r="W26" s="316"/>
      <c r="X26" s="99">
        <v>41639</v>
      </c>
    </row>
    <row r="27" spans="1:24" ht="12.75">
      <c r="A27" s="171"/>
      <c r="B27" s="172"/>
      <c r="C27" s="172"/>
      <c r="D27" s="172"/>
      <c r="E27" s="172"/>
      <c r="F27" s="172"/>
      <c r="G27" s="172"/>
      <c r="H27" s="172"/>
      <c r="I27" s="173"/>
      <c r="J27" s="174"/>
      <c r="M27" s="43">
        <v>19</v>
      </c>
      <c r="N27" s="43" t="s">
        <v>333</v>
      </c>
      <c r="O27" s="43" t="s">
        <v>341</v>
      </c>
      <c r="P27" s="43"/>
      <c r="R27" s="91">
        <v>1</v>
      </c>
      <c r="S27" s="92" t="s">
        <v>378</v>
      </c>
      <c r="T27" s="91"/>
      <c r="U27" s="100">
        <v>0</v>
      </c>
      <c r="V27" s="100">
        <v>0</v>
      </c>
      <c r="W27" s="100"/>
      <c r="X27" s="100">
        <f aca="true" t="shared" si="1" ref="X27:X32">U27+V27</f>
        <v>0</v>
      </c>
    </row>
    <row r="28" spans="1:24" ht="12.75">
      <c r="A28" s="171"/>
      <c r="B28" s="172"/>
      <c r="C28" s="172"/>
      <c r="D28" s="172"/>
      <c r="E28" s="172"/>
      <c r="F28" s="172"/>
      <c r="G28" s="172"/>
      <c r="H28" s="172"/>
      <c r="I28" s="173"/>
      <c r="J28" s="174"/>
      <c r="M28" s="43" t="s">
        <v>82</v>
      </c>
      <c r="N28" s="43"/>
      <c r="O28" s="43" t="s">
        <v>342</v>
      </c>
      <c r="P28" s="43"/>
      <c r="R28" s="91">
        <v>2</v>
      </c>
      <c r="S28" s="92" t="s">
        <v>379</v>
      </c>
      <c r="T28" s="91"/>
      <c r="U28" s="100">
        <v>0</v>
      </c>
      <c r="V28" s="100"/>
      <c r="W28" s="100"/>
      <c r="X28" s="100">
        <f t="shared" si="1"/>
        <v>0</v>
      </c>
    </row>
    <row r="29" spans="1:24" ht="12.75">
      <c r="A29" s="171"/>
      <c r="B29" s="172"/>
      <c r="C29" s="172"/>
      <c r="D29" s="172"/>
      <c r="E29" s="172"/>
      <c r="F29" s="172"/>
      <c r="G29" s="172"/>
      <c r="H29" s="172"/>
      <c r="I29" s="173" t="s">
        <v>311</v>
      </c>
      <c r="J29" s="174"/>
      <c r="M29" s="43">
        <v>20</v>
      </c>
      <c r="N29" s="43" t="s">
        <v>343</v>
      </c>
      <c r="O29" s="43" t="s">
        <v>344</v>
      </c>
      <c r="P29" s="43"/>
      <c r="R29" s="91">
        <v>3</v>
      </c>
      <c r="S29" s="101" t="s">
        <v>385</v>
      </c>
      <c r="T29" s="91"/>
      <c r="U29" s="100">
        <v>39</v>
      </c>
      <c r="V29" s="29">
        <v>3</v>
      </c>
      <c r="W29" s="100"/>
      <c r="X29" s="100">
        <f t="shared" si="1"/>
        <v>42</v>
      </c>
    </row>
    <row r="30" spans="1:24" ht="12.75">
      <c r="A30" s="171"/>
      <c r="B30" s="172"/>
      <c r="C30" s="172"/>
      <c r="D30" s="172"/>
      <c r="E30" s="172"/>
      <c r="F30" s="172"/>
      <c r="G30" s="172"/>
      <c r="H30" s="172"/>
      <c r="I30" s="17" t="s">
        <v>398</v>
      </c>
      <c r="J30" s="174"/>
      <c r="M30" s="43">
        <v>21</v>
      </c>
      <c r="N30" s="43" t="s">
        <v>343</v>
      </c>
      <c r="O30" s="43" t="s">
        <v>345</v>
      </c>
      <c r="P30" s="43"/>
      <c r="R30" s="91">
        <v>4</v>
      </c>
      <c r="S30" s="101" t="s">
        <v>381</v>
      </c>
      <c r="T30" s="91"/>
      <c r="U30" s="100">
        <v>0</v>
      </c>
      <c r="V30" s="223"/>
      <c r="W30" s="100"/>
      <c r="X30" s="100">
        <f>U30+V30</f>
        <v>0</v>
      </c>
    </row>
    <row r="31" spans="1:24" ht="12.75">
      <c r="A31" s="171"/>
      <c r="B31" s="172"/>
      <c r="C31" s="172"/>
      <c r="D31" s="172"/>
      <c r="E31" s="172"/>
      <c r="F31" s="172"/>
      <c r="G31" s="172"/>
      <c r="H31" s="172"/>
      <c r="I31" s="173"/>
      <c r="J31" s="174"/>
      <c r="M31" s="43">
        <v>22</v>
      </c>
      <c r="N31" s="43" t="s">
        <v>343</v>
      </c>
      <c r="O31" s="43" t="s">
        <v>346</v>
      </c>
      <c r="P31" s="43"/>
      <c r="R31" s="91">
        <v>5</v>
      </c>
      <c r="S31" s="101" t="s">
        <v>382</v>
      </c>
      <c r="T31" s="91"/>
      <c r="U31" s="100">
        <v>0</v>
      </c>
      <c r="V31" s="29"/>
      <c r="W31" s="100"/>
      <c r="X31" s="100">
        <f t="shared" si="1"/>
        <v>0</v>
      </c>
    </row>
    <row r="32" spans="1:24" ht="12.75">
      <c r="A32" s="171"/>
      <c r="B32" s="172"/>
      <c r="C32" s="172"/>
      <c r="D32" s="172"/>
      <c r="E32" s="172"/>
      <c r="F32" s="172"/>
      <c r="G32" s="172"/>
      <c r="H32" s="172"/>
      <c r="I32" s="173"/>
      <c r="J32" s="174"/>
      <c r="M32" s="43">
        <v>23</v>
      </c>
      <c r="N32" s="43" t="s">
        <v>343</v>
      </c>
      <c r="O32" s="43" t="s">
        <v>347</v>
      </c>
      <c r="P32" s="43"/>
      <c r="R32" s="91">
        <v>1</v>
      </c>
      <c r="S32" s="101" t="s">
        <v>383</v>
      </c>
      <c r="T32" s="91"/>
      <c r="U32" s="100">
        <v>0</v>
      </c>
      <c r="V32" s="100"/>
      <c r="W32" s="100"/>
      <c r="X32" s="100">
        <f t="shared" si="1"/>
        <v>0</v>
      </c>
    </row>
    <row r="33" spans="1:24" ht="12.75">
      <c r="A33" s="171"/>
      <c r="B33" s="172"/>
      <c r="C33" s="172"/>
      <c r="D33" s="172"/>
      <c r="E33" s="172"/>
      <c r="F33" s="172"/>
      <c r="G33" s="172"/>
      <c r="H33" s="172"/>
      <c r="I33" s="173"/>
      <c r="J33" s="174"/>
      <c r="M33" s="43" t="s">
        <v>288</v>
      </c>
      <c r="N33" s="43"/>
      <c r="O33" s="43" t="s">
        <v>348</v>
      </c>
      <c r="P33" s="43"/>
      <c r="R33" s="91">
        <v>2</v>
      </c>
      <c r="S33" s="43"/>
      <c r="T33" s="91"/>
      <c r="U33" s="100">
        <v>0</v>
      </c>
      <c r="V33" s="100"/>
      <c r="W33" s="100"/>
      <c r="X33" s="100">
        <f>U33+V33-W33</f>
        <v>0</v>
      </c>
    </row>
    <row r="34" spans="1:24" ht="12.75">
      <c r="A34" s="171"/>
      <c r="B34" s="172"/>
      <c r="C34" s="172"/>
      <c r="D34" s="172"/>
      <c r="E34" s="172"/>
      <c r="F34" s="172"/>
      <c r="G34" s="172"/>
      <c r="H34" s="172"/>
      <c r="I34" s="173"/>
      <c r="J34" s="174"/>
      <c r="M34" s="43">
        <v>24</v>
      </c>
      <c r="N34" s="43" t="s">
        <v>349</v>
      </c>
      <c r="O34" s="43" t="s">
        <v>350</v>
      </c>
      <c r="P34" s="43"/>
      <c r="R34" s="91">
        <v>3</v>
      </c>
      <c r="S34" s="43"/>
      <c r="T34" s="91"/>
      <c r="U34" s="100">
        <v>0</v>
      </c>
      <c r="V34" s="100"/>
      <c r="W34" s="100"/>
      <c r="X34" s="100">
        <f>U34+V34-W34</f>
        <v>0</v>
      </c>
    </row>
    <row r="35" spans="1:24" ht="13.5" thickBot="1">
      <c r="A35" s="171"/>
      <c r="B35" s="172"/>
      <c r="C35" s="172"/>
      <c r="D35" s="172"/>
      <c r="E35" s="172"/>
      <c r="F35" s="172"/>
      <c r="G35" s="172"/>
      <c r="H35" s="172"/>
      <c r="I35" s="173"/>
      <c r="J35" s="174"/>
      <c r="M35" s="43">
        <v>25</v>
      </c>
      <c r="N35" s="43" t="s">
        <v>349</v>
      </c>
      <c r="O35" s="43" t="s">
        <v>351</v>
      </c>
      <c r="P35" s="43"/>
      <c r="R35" s="66">
        <v>4</v>
      </c>
      <c r="S35" s="94"/>
      <c r="T35" s="66"/>
      <c r="U35" s="102">
        <v>0</v>
      </c>
      <c r="V35" s="102"/>
      <c r="W35" s="102"/>
      <c r="X35" s="102">
        <f>U35+V35-W35</f>
        <v>0</v>
      </c>
    </row>
    <row r="36" spans="1:24" ht="13.5" thickBot="1">
      <c r="A36" s="171"/>
      <c r="B36" s="172"/>
      <c r="C36" s="172"/>
      <c r="D36" s="172"/>
      <c r="E36" s="172"/>
      <c r="F36" s="172"/>
      <c r="G36" s="172"/>
      <c r="H36" s="172"/>
      <c r="I36" s="173"/>
      <c r="J36" s="174"/>
      <c r="M36" s="43">
        <v>26</v>
      </c>
      <c r="N36" s="43" t="s">
        <v>349</v>
      </c>
      <c r="O36" s="43" t="s">
        <v>352</v>
      </c>
      <c r="P36" s="43"/>
      <c r="R36" s="103"/>
      <c r="S36" s="104" t="s">
        <v>384</v>
      </c>
      <c r="T36" s="105"/>
      <c r="U36" s="106">
        <v>39</v>
      </c>
      <c r="V36" s="106">
        <f>SUM(V27:V35)</f>
        <v>3</v>
      </c>
      <c r="W36" s="106">
        <f>SUM(W27:W35)</f>
        <v>0</v>
      </c>
      <c r="X36" s="107">
        <f>SUM(X27:X35)</f>
        <v>42</v>
      </c>
    </row>
    <row r="37" spans="1:24" ht="12.75">
      <c r="A37" s="171"/>
      <c r="B37" s="172"/>
      <c r="C37" s="172"/>
      <c r="D37" s="172"/>
      <c r="E37" s="172"/>
      <c r="F37" s="172"/>
      <c r="G37" s="172"/>
      <c r="H37" s="172"/>
      <c r="I37" s="173"/>
      <c r="J37" s="174"/>
      <c r="M37" s="43">
        <v>27</v>
      </c>
      <c r="N37" s="43" t="s">
        <v>349</v>
      </c>
      <c r="O37" s="43" t="s">
        <v>353</v>
      </c>
      <c r="P37" s="43"/>
      <c r="R37" s="17"/>
      <c r="S37" s="17"/>
      <c r="T37" s="17"/>
      <c r="U37" s="17"/>
      <c r="V37" s="17"/>
      <c r="W37" s="17"/>
      <c r="X37" s="30"/>
    </row>
    <row r="38" spans="1:24" ht="12.75">
      <c r="A38" s="171"/>
      <c r="B38" s="172"/>
      <c r="C38" s="172"/>
      <c r="D38" s="172"/>
      <c r="E38" s="172"/>
      <c r="F38" s="172"/>
      <c r="G38" s="172"/>
      <c r="H38" s="172"/>
      <c r="I38" s="173"/>
      <c r="J38" s="174"/>
      <c r="M38" s="43">
        <v>28</v>
      </c>
      <c r="N38" s="43" t="s">
        <v>349</v>
      </c>
      <c r="O38" s="43" t="s">
        <v>354</v>
      </c>
      <c r="P38" s="43"/>
      <c r="R38" s="17"/>
      <c r="S38" s="17"/>
      <c r="T38" s="17"/>
      <c r="U38" s="17"/>
      <c r="V38" s="17"/>
      <c r="W38" s="17"/>
      <c r="X38" s="17"/>
    </row>
    <row r="39" spans="1:24" ht="15">
      <c r="A39" s="171"/>
      <c r="B39" s="172"/>
      <c r="C39" s="172"/>
      <c r="D39" s="172"/>
      <c r="E39" s="172"/>
      <c r="F39" s="172"/>
      <c r="G39" s="172"/>
      <c r="H39" s="172"/>
      <c r="I39" s="173"/>
      <c r="J39" s="174"/>
      <c r="M39" s="43">
        <v>29</v>
      </c>
      <c r="N39" s="43" t="s">
        <v>349</v>
      </c>
      <c r="O39" s="93" t="s">
        <v>355</v>
      </c>
      <c r="P39" s="43"/>
      <c r="R39" s="17"/>
      <c r="S39" s="314" t="s">
        <v>547</v>
      </c>
      <c r="T39" s="314"/>
      <c r="U39" s="314"/>
      <c r="V39" s="314"/>
      <c r="W39" s="314"/>
      <c r="X39" s="314"/>
    </row>
    <row r="40" spans="1:24" ht="12.75">
      <c r="A40" s="171"/>
      <c r="B40" s="172"/>
      <c r="C40" s="172"/>
      <c r="D40" s="172"/>
      <c r="E40" s="172"/>
      <c r="F40" s="172"/>
      <c r="G40" s="172"/>
      <c r="H40" s="172"/>
      <c r="I40" s="173"/>
      <c r="J40" s="174"/>
      <c r="M40" s="43">
        <v>30</v>
      </c>
      <c r="N40" s="43" t="s">
        <v>349</v>
      </c>
      <c r="O40" s="43" t="s">
        <v>356</v>
      </c>
      <c r="P40" s="43"/>
      <c r="R40" s="17"/>
      <c r="S40" s="17"/>
      <c r="T40" s="17"/>
      <c r="U40" s="17"/>
      <c r="V40" s="17"/>
      <c r="W40" s="17"/>
      <c r="X40" s="17"/>
    </row>
    <row r="41" spans="1:26" ht="12.75">
      <c r="A41" s="171"/>
      <c r="B41" s="172"/>
      <c r="C41" s="172"/>
      <c r="D41" s="172"/>
      <c r="E41" s="172"/>
      <c r="F41" s="172"/>
      <c r="G41" s="172"/>
      <c r="H41" s="172"/>
      <c r="I41" s="173"/>
      <c r="J41" s="174"/>
      <c r="M41" s="43">
        <v>31</v>
      </c>
      <c r="N41" s="43" t="s">
        <v>349</v>
      </c>
      <c r="O41" s="43" t="s">
        <v>357</v>
      </c>
      <c r="P41" s="43"/>
      <c r="R41" s="315" t="s">
        <v>18</v>
      </c>
      <c r="S41" s="317" t="s">
        <v>182</v>
      </c>
      <c r="T41" s="315" t="s">
        <v>374</v>
      </c>
      <c r="U41" s="66" t="s">
        <v>375</v>
      </c>
      <c r="V41" s="315" t="s">
        <v>376</v>
      </c>
      <c r="W41" s="315" t="s">
        <v>377</v>
      </c>
      <c r="X41" s="66" t="s">
        <v>375</v>
      </c>
      <c r="Z41">
        <f>SUM(Z28)</f>
        <v>0</v>
      </c>
    </row>
    <row r="42" spans="1:24" ht="12.75">
      <c r="A42" s="171"/>
      <c r="B42" s="172"/>
      <c r="C42" s="172"/>
      <c r="D42" s="172"/>
      <c r="E42" s="172"/>
      <c r="F42" s="172"/>
      <c r="G42" s="172"/>
      <c r="H42" s="172"/>
      <c r="I42" s="173"/>
      <c r="J42" s="174"/>
      <c r="M42" s="43">
        <v>32</v>
      </c>
      <c r="N42" s="43" t="s">
        <v>349</v>
      </c>
      <c r="O42" s="43" t="s">
        <v>358</v>
      </c>
      <c r="P42" s="43"/>
      <c r="R42" s="316"/>
      <c r="S42" s="318"/>
      <c r="T42" s="316"/>
      <c r="U42" s="99">
        <v>41275</v>
      </c>
      <c r="V42" s="316"/>
      <c r="W42" s="316"/>
      <c r="X42" s="99">
        <v>41639</v>
      </c>
    </row>
    <row r="43" spans="1:24" ht="12.75">
      <c r="A43" s="171"/>
      <c r="B43" s="172"/>
      <c r="C43" s="172"/>
      <c r="D43" s="172"/>
      <c r="E43" s="172"/>
      <c r="F43" s="172"/>
      <c r="G43" s="172"/>
      <c r="H43" s="172"/>
      <c r="I43" s="173"/>
      <c r="J43" s="174"/>
      <c r="M43" s="43">
        <v>33</v>
      </c>
      <c r="N43" s="43" t="s">
        <v>349</v>
      </c>
      <c r="O43" s="43" t="s">
        <v>359</v>
      </c>
      <c r="P43" s="43"/>
      <c r="R43" s="91">
        <v>1</v>
      </c>
      <c r="S43" s="92" t="s">
        <v>378</v>
      </c>
      <c r="T43" s="91"/>
      <c r="U43" s="100">
        <v>0</v>
      </c>
      <c r="V43" s="100"/>
      <c r="W43" s="100">
        <v>0</v>
      </c>
      <c r="X43" s="100">
        <f aca="true" t="shared" si="2" ref="X43:X51">U43+V43-W43</f>
        <v>0</v>
      </c>
    </row>
    <row r="44" spans="1:24" ht="12.75">
      <c r="A44" s="171"/>
      <c r="B44" s="172"/>
      <c r="C44" s="172"/>
      <c r="D44" s="172"/>
      <c r="E44" s="172"/>
      <c r="F44" s="172"/>
      <c r="G44" s="172"/>
      <c r="H44" s="172"/>
      <c r="I44" s="173"/>
      <c r="J44" s="174"/>
      <c r="M44" s="68">
        <v>34</v>
      </c>
      <c r="N44" s="43" t="s">
        <v>349</v>
      </c>
      <c r="O44" s="43" t="s">
        <v>360</v>
      </c>
      <c r="P44" s="43"/>
      <c r="R44" s="91">
        <v>2</v>
      </c>
      <c r="S44" s="101" t="s">
        <v>379</v>
      </c>
      <c r="T44" s="91"/>
      <c r="U44" s="100">
        <v>0</v>
      </c>
      <c r="V44" s="100"/>
      <c r="W44" s="100"/>
      <c r="X44" s="100">
        <f t="shared" si="2"/>
        <v>0</v>
      </c>
    </row>
    <row r="45" spans="1:24" ht="12.75">
      <c r="A45" s="171"/>
      <c r="B45" s="172"/>
      <c r="C45" s="172"/>
      <c r="D45" s="172"/>
      <c r="E45" s="172"/>
      <c r="F45" s="172"/>
      <c r="G45" s="172"/>
      <c r="H45" s="172"/>
      <c r="I45" s="173"/>
      <c r="J45" s="174"/>
      <c r="M45" s="43" t="s">
        <v>361</v>
      </c>
      <c r="N45" s="43"/>
      <c r="O45" s="43" t="s">
        <v>362</v>
      </c>
      <c r="P45" s="43"/>
      <c r="R45" s="91">
        <v>3</v>
      </c>
      <c r="S45" s="101" t="s">
        <v>385</v>
      </c>
      <c r="T45" s="91"/>
      <c r="U45" s="100">
        <v>353</v>
      </c>
      <c r="V45" s="30"/>
      <c r="W45" s="100">
        <v>3</v>
      </c>
      <c r="X45" s="100">
        <f t="shared" si="2"/>
        <v>350</v>
      </c>
    </row>
    <row r="46" spans="1:24" ht="12.75">
      <c r="A46" s="171"/>
      <c r="B46" s="172"/>
      <c r="C46" s="172"/>
      <c r="D46" s="172"/>
      <c r="E46" s="172"/>
      <c r="F46" s="172"/>
      <c r="G46" s="172"/>
      <c r="H46" s="172"/>
      <c r="I46" s="173"/>
      <c r="J46" s="174"/>
      <c r="M46" s="43"/>
      <c r="N46" s="43"/>
      <c r="O46" s="43" t="s">
        <v>363</v>
      </c>
      <c r="P46" s="73"/>
      <c r="R46" s="91">
        <v>4</v>
      </c>
      <c r="S46" s="101" t="s">
        <v>381</v>
      </c>
      <c r="T46" s="91"/>
      <c r="V46" s="100"/>
      <c r="W46" s="224">
        <v>0</v>
      </c>
      <c r="X46" s="100">
        <f t="shared" si="2"/>
        <v>0</v>
      </c>
    </row>
    <row r="47" spans="1:24" ht="12.75">
      <c r="A47" s="171"/>
      <c r="B47" s="172"/>
      <c r="C47" s="172"/>
      <c r="D47" s="172"/>
      <c r="E47" s="172"/>
      <c r="F47" s="172"/>
      <c r="G47" s="172"/>
      <c r="H47" s="172"/>
      <c r="I47" s="173"/>
      <c r="J47" s="174"/>
      <c r="M47" s="17"/>
      <c r="N47" s="17"/>
      <c r="O47" s="17"/>
      <c r="P47" s="17"/>
      <c r="R47" s="91">
        <v>5</v>
      </c>
      <c r="S47" s="101" t="s">
        <v>382</v>
      </c>
      <c r="T47" s="91"/>
      <c r="U47" s="100">
        <v>0</v>
      </c>
      <c r="V47" s="100"/>
      <c r="W47" s="100"/>
      <c r="X47" s="100">
        <f t="shared" si="2"/>
        <v>0</v>
      </c>
    </row>
    <row r="48" spans="1:24" ht="12.75">
      <c r="A48" s="171"/>
      <c r="B48" s="172"/>
      <c r="C48" s="172"/>
      <c r="D48" s="172"/>
      <c r="E48" s="172"/>
      <c r="F48" s="172"/>
      <c r="G48" s="172"/>
      <c r="H48" s="172"/>
      <c r="I48" s="173"/>
      <c r="J48" s="174"/>
      <c r="M48" s="17"/>
      <c r="N48" s="17"/>
      <c r="O48" s="17"/>
      <c r="P48" s="17"/>
      <c r="R48" s="91">
        <v>1</v>
      </c>
      <c r="S48" s="101" t="s">
        <v>383</v>
      </c>
      <c r="T48" s="91"/>
      <c r="U48" s="100">
        <v>0</v>
      </c>
      <c r="V48" s="100"/>
      <c r="W48" s="100"/>
      <c r="X48" s="100">
        <f t="shared" si="2"/>
        <v>0</v>
      </c>
    </row>
    <row r="49" spans="1:24" ht="12.75">
      <c r="A49" s="171"/>
      <c r="B49" s="172"/>
      <c r="C49" s="172"/>
      <c r="D49" s="172"/>
      <c r="E49" s="172"/>
      <c r="F49" s="172"/>
      <c r="G49" s="172"/>
      <c r="H49" s="172"/>
      <c r="I49" s="173"/>
      <c r="J49" s="174"/>
      <c r="M49" s="17"/>
      <c r="N49" s="94" t="s">
        <v>364</v>
      </c>
      <c r="O49" s="94"/>
      <c r="P49" s="43" t="s">
        <v>365</v>
      </c>
      <c r="R49" s="91">
        <v>2</v>
      </c>
      <c r="S49" s="101"/>
      <c r="T49" s="91"/>
      <c r="U49" s="100">
        <v>0</v>
      </c>
      <c r="V49" s="100"/>
      <c r="W49" s="100"/>
      <c r="X49" s="100">
        <f t="shared" si="2"/>
        <v>0</v>
      </c>
    </row>
    <row r="50" spans="1:24" ht="12.75">
      <c r="A50" s="171"/>
      <c r="B50" s="172"/>
      <c r="C50" s="172"/>
      <c r="D50" s="172"/>
      <c r="E50" s="172"/>
      <c r="F50" s="172"/>
      <c r="G50" s="172"/>
      <c r="H50" s="172"/>
      <c r="I50" s="173"/>
      <c r="J50" s="174"/>
      <c r="M50" s="17"/>
      <c r="N50" s="95"/>
      <c r="O50" s="96"/>
      <c r="P50" s="96"/>
      <c r="R50" s="91">
        <v>3</v>
      </c>
      <c r="S50" s="43"/>
      <c r="T50" s="91"/>
      <c r="U50" s="100">
        <v>0</v>
      </c>
      <c r="V50" s="100"/>
      <c r="W50" s="100"/>
      <c r="X50" s="100">
        <f t="shared" si="2"/>
        <v>0</v>
      </c>
    </row>
    <row r="51" spans="1:24" ht="13.5" thickBot="1">
      <c r="A51" s="171"/>
      <c r="B51" s="172"/>
      <c r="C51" s="172"/>
      <c r="D51" s="172"/>
      <c r="E51" s="172"/>
      <c r="F51" s="172"/>
      <c r="G51" s="172"/>
      <c r="H51" s="172"/>
      <c r="I51" s="173"/>
      <c r="J51" s="174"/>
      <c r="M51" s="17"/>
      <c r="N51" s="97" t="s">
        <v>366</v>
      </c>
      <c r="O51" s="97"/>
      <c r="P51" s="43">
        <v>1</v>
      </c>
      <c r="R51" s="66">
        <v>4</v>
      </c>
      <c r="S51" s="94"/>
      <c r="T51" s="66"/>
      <c r="U51" s="102">
        <v>0</v>
      </c>
      <c r="V51" s="102"/>
      <c r="W51" s="102"/>
      <c r="X51" s="102">
        <f t="shared" si="2"/>
        <v>0</v>
      </c>
    </row>
    <row r="52" spans="1:24" ht="13.5" thickBot="1">
      <c r="A52" s="171"/>
      <c r="B52" s="172"/>
      <c r="C52" s="172"/>
      <c r="D52" s="172"/>
      <c r="E52" s="172"/>
      <c r="F52" s="172"/>
      <c r="G52" s="172"/>
      <c r="H52" s="172"/>
      <c r="I52" s="173"/>
      <c r="J52" s="174"/>
      <c r="M52" s="17"/>
      <c r="N52" s="43" t="s">
        <v>367</v>
      </c>
      <c r="O52" s="43"/>
      <c r="P52" s="43"/>
      <c r="R52" s="103"/>
      <c r="S52" s="104" t="s">
        <v>384</v>
      </c>
      <c r="T52" s="105"/>
      <c r="U52" s="106">
        <v>353</v>
      </c>
      <c r="V52" s="106">
        <f>SUM(V43:V51)</f>
        <v>0</v>
      </c>
      <c r="W52" s="106">
        <f>SUM(W43:W51)</f>
        <v>3</v>
      </c>
      <c r="X52" s="107">
        <f>SUM(X43:X51)</f>
        <v>350</v>
      </c>
    </row>
    <row r="53" spans="1:24" ht="15.75">
      <c r="A53" s="17"/>
      <c r="B53" s="11" t="s">
        <v>399</v>
      </c>
      <c r="C53" s="17"/>
      <c r="D53" s="139" t="s">
        <v>493</v>
      </c>
      <c r="E53" s="17"/>
      <c r="F53" s="17"/>
      <c r="G53" s="17"/>
      <c r="H53" s="17"/>
      <c r="I53" s="140"/>
      <c r="J53" s="17"/>
      <c r="M53" s="17"/>
      <c r="N53" s="43" t="s">
        <v>368</v>
      </c>
      <c r="O53" s="43"/>
      <c r="P53" s="43">
        <v>1</v>
      </c>
      <c r="R53" s="20"/>
      <c r="S53" s="20"/>
      <c r="T53" s="20"/>
      <c r="U53" s="20"/>
      <c r="V53" s="20"/>
      <c r="W53" s="87"/>
      <c r="X53" s="108"/>
    </row>
    <row r="54" spans="1:24" ht="15.75">
      <c r="A54" s="17"/>
      <c r="B54" s="11" t="s">
        <v>400</v>
      </c>
      <c r="C54" s="139" t="s">
        <v>401</v>
      </c>
      <c r="D54" s="139" t="s">
        <v>387</v>
      </c>
      <c r="E54" s="11"/>
      <c r="F54" s="17"/>
      <c r="G54" s="17"/>
      <c r="H54" s="17"/>
      <c r="I54" s="140"/>
      <c r="J54" s="17"/>
      <c r="M54" s="17"/>
      <c r="N54" s="43" t="s">
        <v>369</v>
      </c>
      <c r="O54" s="43"/>
      <c r="P54" s="43"/>
      <c r="R54" s="17"/>
      <c r="S54" s="17"/>
      <c r="T54" s="17"/>
      <c r="U54" s="77"/>
      <c r="V54" s="17"/>
      <c r="W54" s="17"/>
      <c r="X54" s="77"/>
    </row>
    <row r="55" spans="1:24" ht="12.75">
      <c r="A55" s="17"/>
      <c r="B55" s="17"/>
      <c r="C55" s="17"/>
      <c r="D55" s="17"/>
      <c r="E55" s="17"/>
      <c r="F55" s="17"/>
      <c r="G55" s="17"/>
      <c r="H55" s="17"/>
      <c r="I55" s="140" t="s">
        <v>431</v>
      </c>
      <c r="J55" s="17"/>
      <c r="M55" s="17"/>
      <c r="N55" s="94" t="s">
        <v>370</v>
      </c>
      <c r="O55" s="94"/>
      <c r="P55" s="43"/>
      <c r="R55" s="17"/>
      <c r="S55" s="17"/>
      <c r="T55" s="17"/>
      <c r="U55" s="77"/>
      <c r="V55" s="17"/>
      <c r="W55" s="17"/>
      <c r="X55" s="77"/>
    </row>
    <row r="56" spans="1:24" ht="15">
      <c r="A56" s="20"/>
      <c r="B56" s="20"/>
      <c r="C56" s="20"/>
      <c r="D56" s="20"/>
      <c r="E56" s="20"/>
      <c r="F56" s="20"/>
      <c r="G56" s="20"/>
      <c r="H56" s="20"/>
      <c r="I56" s="141"/>
      <c r="J56" s="141" t="s">
        <v>403</v>
      </c>
      <c r="M56" s="17"/>
      <c r="N56" s="95"/>
      <c r="O56" s="96" t="s">
        <v>209</v>
      </c>
      <c r="P56" s="96"/>
      <c r="R56" s="17"/>
      <c r="S56" s="17"/>
      <c r="T56" s="17"/>
      <c r="U56" s="17"/>
      <c r="V56" s="319" t="s">
        <v>311</v>
      </c>
      <c r="W56" s="319"/>
      <c r="X56" s="319"/>
    </row>
    <row r="57" spans="1:24" ht="12.75" customHeight="1">
      <c r="A57" s="295" t="s">
        <v>404</v>
      </c>
      <c r="B57" s="296"/>
      <c r="C57" s="296"/>
      <c r="D57" s="296"/>
      <c r="E57" s="296"/>
      <c r="F57" s="296"/>
      <c r="G57" s="296"/>
      <c r="H57" s="296"/>
      <c r="I57" s="296"/>
      <c r="J57" s="297"/>
      <c r="M57" s="17"/>
      <c r="N57" s="17"/>
      <c r="O57" s="17"/>
      <c r="P57" s="17"/>
      <c r="R57" s="17"/>
      <c r="S57" s="17"/>
      <c r="T57" s="17"/>
      <c r="U57" s="17"/>
      <c r="V57" s="275" t="s">
        <v>398</v>
      </c>
      <c r="W57" s="275"/>
      <c r="X57" s="275"/>
    </row>
    <row r="58" spans="1:16" ht="23.25" thickBot="1">
      <c r="A58" s="175"/>
      <c r="B58" s="298" t="s">
        <v>432</v>
      </c>
      <c r="C58" s="299"/>
      <c r="D58" s="299"/>
      <c r="E58" s="299"/>
      <c r="F58" s="300"/>
      <c r="G58" s="176" t="s">
        <v>406</v>
      </c>
      <c r="H58" s="176" t="s">
        <v>407</v>
      </c>
      <c r="I58" s="177">
        <v>2013</v>
      </c>
      <c r="J58" s="178">
        <v>2012</v>
      </c>
      <c r="M58" s="17"/>
      <c r="N58" s="17"/>
      <c r="O58" s="17"/>
      <c r="P58" s="17" t="s">
        <v>311</v>
      </c>
    </row>
    <row r="59" spans="1:16" ht="12.75" customHeight="1">
      <c r="A59" s="179">
        <v>1</v>
      </c>
      <c r="B59" s="301" t="s">
        <v>433</v>
      </c>
      <c r="C59" s="302"/>
      <c r="D59" s="302"/>
      <c r="E59" s="302"/>
      <c r="F59" s="302"/>
      <c r="G59" s="180">
        <v>60</v>
      </c>
      <c r="H59" s="180">
        <v>12100</v>
      </c>
      <c r="I59" s="181">
        <f>I62+I63</f>
        <v>719</v>
      </c>
      <c r="J59" s="182">
        <v>744</v>
      </c>
      <c r="M59" s="17"/>
      <c r="N59" s="17"/>
      <c r="O59" s="17"/>
      <c r="P59" s="17" t="s">
        <v>398</v>
      </c>
    </row>
    <row r="60" spans="1:16" ht="12.75" customHeight="1">
      <c r="A60" s="183" t="s">
        <v>434</v>
      </c>
      <c r="B60" s="291" t="s">
        <v>435</v>
      </c>
      <c r="C60" s="291" t="s">
        <v>436</v>
      </c>
      <c r="D60" s="291"/>
      <c r="E60" s="291"/>
      <c r="F60" s="291"/>
      <c r="G60" s="184" t="s">
        <v>437</v>
      </c>
      <c r="H60" s="184">
        <v>12101</v>
      </c>
      <c r="I60" s="140"/>
      <c r="J60" s="185"/>
      <c r="M60" s="17"/>
      <c r="N60" s="17" t="s">
        <v>371</v>
      </c>
      <c r="O60" s="17"/>
      <c r="P60" s="17"/>
    </row>
    <row r="61" spans="1:10" ht="12.75" customHeight="1">
      <c r="A61" s="183" t="s">
        <v>412</v>
      </c>
      <c r="B61" s="291" t="s">
        <v>438</v>
      </c>
      <c r="C61" s="291" t="s">
        <v>436</v>
      </c>
      <c r="D61" s="291"/>
      <c r="E61" s="291"/>
      <c r="F61" s="291"/>
      <c r="G61" s="184"/>
      <c r="H61" s="186">
        <v>12102</v>
      </c>
      <c r="I61" s="140"/>
      <c r="J61" s="185"/>
    </row>
    <row r="62" spans="1:10" ht="12.75" customHeight="1">
      <c r="A62" s="183" t="s">
        <v>414</v>
      </c>
      <c r="B62" s="291" t="s">
        <v>439</v>
      </c>
      <c r="C62" s="291" t="s">
        <v>436</v>
      </c>
      <c r="D62" s="291"/>
      <c r="E62" s="291"/>
      <c r="F62" s="291"/>
      <c r="G62" s="184" t="s">
        <v>440</v>
      </c>
      <c r="H62" s="184">
        <v>12103</v>
      </c>
      <c r="I62" s="187">
        <v>951</v>
      </c>
      <c r="J62" s="185">
        <v>425</v>
      </c>
    </row>
    <row r="63" spans="1:10" ht="12.75" customHeight="1">
      <c r="A63" s="183" t="s">
        <v>441</v>
      </c>
      <c r="B63" s="291" t="s">
        <v>442</v>
      </c>
      <c r="C63" s="291" t="s">
        <v>436</v>
      </c>
      <c r="D63" s="291"/>
      <c r="E63" s="291"/>
      <c r="F63" s="291"/>
      <c r="G63" s="184"/>
      <c r="H63" s="186">
        <v>12104</v>
      </c>
      <c r="I63" s="187">
        <v>-232</v>
      </c>
      <c r="J63" s="185">
        <v>319</v>
      </c>
    </row>
    <row r="64" spans="1:10" ht="12.75" customHeight="1">
      <c r="A64" s="183" t="s">
        <v>443</v>
      </c>
      <c r="B64" s="291" t="s">
        <v>444</v>
      </c>
      <c r="C64" s="291" t="s">
        <v>436</v>
      </c>
      <c r="D64" s="291"/>
      <c r="E64" s="291"/>
      <c r="F64" s="291"/>
      <c r="G64" s="184" t="s">
        <v>445</v>
      </c>
      <c r="H64" s="186">
        <v>12105</v>
      </c>
      <c r="I64" s="187"/>
      <c r="J64" s="185"/>
    </row>
    <row r="65" spans="1:10" ht="12.75" customHeight="1">
      <c r="A65" s="188">
        <v>2</v>
      </c>
      <c r="B65" s="289" t="s">
        <v>446</v>
      </c>
      <c r="C65" s="289"/>
      <c r="D65" s="289"/>
      <c r="E65" s="289"/>
      <c r="F65" s="289"/>
      <c r="G65" s="186">
        <v>64</v>
      </c>
      <c r="H65" s="186">
        <v>12200</v>
      </c>
      <c r="I65" s="187">
        <v>67</v>
      </c>
      <c r="J65" s="185">
        <v>65</v>
      </c>
    </row>
    <row r="66" spans="1:10" ht="12.75" customHeight="1">
      <c r="A66" s="188" t="s">
        <v>447</v>
      </c>
      <c r="B66" s="289" t="s">
        <v>448</v>
      </c>
      <c r="C66" s="289"/>
      <c r="D66" s="289"/>
      <c r="E66" s="289"/>
      <c r="F66" s="289"/>
      <c r="G66" s="186">
        <v>641</v>
      </c>
      <c r="H66" s="186">
        <v>12201</v>
      </c>
      <c r="I66" s="187"/>
      <c r="J66" s="185"/>
    </row>
    <row r="67" spans="1:10" ht="12.75" customHeight="1">
      <c r="A67" s="188" t="s">
        <v>449</v>
      </c>
      <c r="B67" s="289" t="s">
        <v>450</v>
      </c>
      <c r="C67" s="289"/>
      <c r="D67" s="289"/>
      <c r="E67" s="289"/>
      <c r="F67" s="289"/>
      <c r="G67" s="186">
        <v>644</v>
      </c>
      <c r="H67" s="186">
        <v>12202</v>
      </c>
      <c r="I67" s="187">
        <v>67</v>
      </c>
      <c r="J67" s="185">
        <v>65</v>
      </c>
    </row>
    <row r="68" spans="1:10" ht="12.75" customHeight="1">
      <c r="A68" s="188">
        <v>3</v>
      </c>
      <c r="B68" s="289" t="s">
        <v>451</v>
      </c>
      <c r="C68" s="289"/>
      <c r="D68" s="289"/>
      <c r="E68" s="289"/>
      <c r="F68" s="289"/>
      <c r="G68" s="186">
        <v>68</v>
      </c>
      <c r="H68" s="186">
        <v>12300</v>
      </c>
      <c r="I68" s="187">
        <v>3</v>
      </c>
      <c r="J68" s="185">
        <v>19</v>
      </c>
    </row>
    <row r="69" spans="1:10" ht="12.75" customHeight="1">
      <c r="A69" s="188">
        <v>4</v>
      </c>
      <c r="B69" s="289" t="s">
        <v>452</v>
      </c>
      <c r="C69" s="289"/>
      <c r="D69" s="289"/>
      <c r="E69" s="289"/>
      <c r="F69" s="289"/>
      <c r="G69" s="186">
        <v>61</v>
      </c>
      <c r="H69" s="186">
        <v>12400</v>
      </c>
      <c r="I69" s="187">
        <v>30</v>
      </c>
      <c r="J69" s="185">
        <v>52</v>
      </c>
    </row>
    <row r="70" spans="1:10" ht="12.75">
      <c r="A70" s="188" t="s">
        <v>409</v>
      </c>
      <c r="B70" s="290" t="s">
        <v>453</v>
      </c>
      <c r="C70" s="290"/>
      <c r="D70" s="290"/>
      <c r="E70" s="290"/>
      <c r="F70" s="290"/>
      <c r="G70" s="184"/>
      <c r="H70" s="184">
        <v>12401</v>
      </c>
      <c r="I70" s="187">
        <v>0</v>
      </c>
      <c r="J70" s="185">
        <v>40</v>
      </c>
    </row>
    <row r="71" spans="1:10" ht="12.75">
      <c r="A71" s="188" t="s">
        <v>418</v>
      </c>
      <c r="B71" s="290" t="s">
        <v>454</v>
      </c>
      <c r="C71" s="290"/>
      <c r="D71" s="290"/>
      <c r="E71" s="290"/>
      <c r="F71" s="290"/>
      <c r="G71" s="189">
        <v>611</v>
      </c>
      <c r="H71" s="184">
        <v>12402</v>
      </c>
      <c r="I71" s="187"/>
      <c r="J71" s="185"/>
    </row>
    <row r="72" spans="1:10" ht="12.75">
      <c r="A72" s="188" t="s">
        <v>419</v>
      </c>
      <c r="B72" s="290" t="s">
        <v>455</v>
      </c>
      <c r="C72" s="290"/>
      <c r="D72" s="290"/>
      <c r="E72" s="290"/>
      <c r="F72" s="290"/>
      <c r="G72" s="184">
        <v>613</v>
      </c>
      <c r="H72" s="184">
        <v>12403</v>
      </c>
      <c r="I72" s="187"/>
      <c r="J72" s="185"/>
    </row>
    <row r="73" spans="1:10" ht="12.75">
      <c r="A73" s="188" t="s">
        <v>456</v>
      </c>
      <c r="B73" s="290" t="s">
        <v>457</v>
      </c>
      <c r="C73" s="290"/>
      <c r="D73" s="290"/>
      <c r="E73" s="290"/>
      <c r="F73" s="290"/>
      <c r="G73" s="189">
        <v>615</v>
      </c>
      <c r="H73" s="184">
        <v>12404</v>
      </c>
      <c r="I73" s="190"/>
      <c r="J73" s="191"/>
    </row>
    <row r="74" spans="1:10" ht="12.75">
      <c r="A74" s="188" t="s">
        <v>458</v>
      </c>
      <c r="B74" s="290" t="s">
        <v>459</v>
      </c>
      <c r="C74" s="290"/>
      <c r="D74" s="290"/>
      <c r="E74" s="290"/>
      <c r="F74" s="290"/>
      <c r="G74" s="189">
        <v>616</v>
      </c>
      <c r="H74" s="184">
        <v>12405</v>
      </c>
      <c r="I74" s="187"/>
      <c r="J74" s="185"/>
    </row>
    <row r="75" spans="1:10" ht="12.75">
      <c r="A75" s="188" t="s">
        <v>460</v>
      </c>
      <c r="B75" s="290" t="s">
        <v>461</v>
      </c>
      <c r="C75" s="290"/>
      <c r="D75" s="290"/>
      <c r="E75" s="290"/>
      <c r="F75" s="290"/>
      <c r="G75" s="189">
        <v>617</v>
      </c>
      <c r="H75" s="184">
        <v>12406</v>
      </c>
      <c r="I75" s="187"/>
      <c r="J75" s="185"/>
    </row>
    <row r="76" spans="1:10" ht="12.75" customHeight="1">
      <c r="A76" s="188" t="s">
        <v>462</v>
      </c>
      <c r="B76" s="291" t="s">
        <v>463</v>
      </c>
      <c r="C76" s="291" t="s">
        <v>436</v>
      </c>
      <c r="D76" s="291"/>
      <c r="E76" s="291"/>
      <c r="F76" s="291"/>
      <c r="G76" s="189">
        <v>618</v>
      </c>
      <c r="H76" s="184">
        <v>12407</v>
      </c>
      <c r="I76" s="187">
        <v>30</v>
      </c>
      <c r="J76" s="185">
        <v>12</v>
      </c>
    </row>
    <row r="77" spans="1:10" ht="12.75" customHeight="1">
      <c r="A77" s="188" t="s">
        <v>464</v>
      </c>
      <c r="B77" s="291" t="s">
        <v>465</v>
      </c>
      <c r="C77" s="291"/>
      <c r="D77" s="291"/>
      <c r="E77" s="291"/>
      <c r="F77" s="291"/>
      <c r="G77" s="189">
        <v>623</v>
      </c>
      <c r="H77" s="184">
        <v>12408</v>
      </c>
      <c r="I77" s="187"/>
      <c r="J77" s="185"/>
    </row>
    <row r="78" spans="1:10" ht="12.75" customHeight="1">
      <c r="A78" s="188" t="s">
        <v>466</v>
      </c>
      <c r="B78" s="291" t="s">
        <v>467</v>
      </c>
      <c r="C78" s="291"/>
      <c r="D78" s="291"/>
      <c r="E78" s="291"/>
      <c r="F78" s="291"/>
      <c r="G78" s="189">
        <v>624</v>
      </c>
      <c r="H78" s="184">
        <v>12409</v>
      </c>
      <c r="I78" s="187"/>
      <c r="J78" s="185"/>
    </row>
    <row r="79" spans="1:10" ht="12.75" customHeight="1">
      <c r="A79" s="188" t="s">
        <v>468</v>
      </c>
      <c r="B79" s="291" t="s">
        <v>469</v>
      </c>
      <c r="C79" s="291"/>
      <c r="D79" s="291"/>
      <c r="E79" s="291"/>
      <c r="F79" s="291"/>
      <c r="G79" s="189">
        <v>625</v>
      </c>
      <c r="H79" s="184">
        <v>12410</v>
      </c>
      <c r="I79" s="187"/>
      <c r="J79" s="185"/>
    </row>
    <row r="80" spans="1:10" ht="12.75" customHeight="1">
      <c r="A80" s="188" t="s">
        <v>470</v>
      </c>
      <c r="B80" s="291" t="s">
        <v>471</v>
      </c>
      <c r="C80" s="291"/>
      <c r="D80" s="291"/>
      <c r="E80" s="291"/>
      <c r="F80" s="291"/>
      <c r="G80" s="189">
        <v>626</v>
      </c>
      <c r="H80" s="184">
        <v>12411</v>
      </c>
      <c r="I80" s="187"/>
      <c r="J80" s="185"/>
    </row>
    <row r="81" spans="1:10" ht="12.75" customHeight="1">
      <c r="A81" s="192" t="s">
        <v>472</v>
      </c>
      <c r="B81" s="291" t="s">
        <v>473</v>
      </c>
      <c r="C81" s="291"/>
      <c r="D81" s="291"/>
      <c r="E81" s="291"/>
      <c r="F81" s="291"/>
      <c r="G81" s="189">
        <v>627</v>
      </c>
      <c r="H81" s="184">
        <v>12412</v>
      </c>
      <c r="I81" s="187"/>
      <c r="J81" s="185"/>
    </row>
    <row r="82" spans="1:10" ht="12.75" customHeight="1">
      <c r="A82" s="188"/>
      <c r="B82" s="293" t="s">
        <v>474</v>
      </c>
      <c r="C82" s="293"/>
      <c r="D82" s="293"/>
      <c r="E82" s="293"/>
      <c r="F82" s="293"/>
      <c r="G82" s="189">
        <v>6271</v>
      </c>
      <c r="H82" s="189">
        <v>124121</v>
      </c>
      <c r="I82" s="187"/>
      <c r="J82" s="185"/>
    </row>
    <row r="83" spans="1:10" ht="12.75">
      <c r="A83" s="188"/>
      <c r="B83" s="293" t="s">
        <v>475</v>
      </c>
      <c r="C83" s="293"/>
      <c r="D83" s="293"/>
      <c r="E83" s="293"/>
      <c r="F83" s="293"/>
      <c r="G83" s="189">
        <v>6272</v>
      </c>
      <c r="H83" s="189">
        <v>124122</v>
      </c>
      <c r="I83" s="187"/>
      <c r="J83" s="185"/>
    </row>
    <row r="84" spans="1:10" ht="12.75" customHeight="1">
      <c r="A84" s="188" t="s">
        <v>476</v>
      </c>
      <c r="B84" s="291" t="s">
        <v>477</v>
      </c>
      <c r="C84" s="291"/>
      <c r="D84" s="291"/>
      <c r="E84" s="291"/>
      <c r="F84" s="291"/>
      <c r="G84" s="189">
        <v>628</v>
      </c>
      <c r="H84" s="189">
        <v>12413</v>
      </c>
      <c r="I84" s="187">
        <v>1</v>
      </c>
      <c r="J84" s="185">
        <v>0</v>
      </c>
    </row>
    <row r="85" spans="1:10" ht="12.75" customHeight="1">
      <c r="A85" s="188">
        <v>5</v>
      </c>
      <c r="B85" s="291" t="s">
        <v>478</v>
      </c>
      <c r="C85" s="291"/>
      <c r="D85" s="291"/>
      <c r="E85" s="291"/>
      <c r="F85" s="291"/>
      <c r="G85" s="189">
        <v>63</v>
      </c>
      <c r="H85" s="189">
        <v>12500</v>
      </c>
      <c r="I85" s="187">
        <v>9</v>
      </c>
      <c r="J85" s="185">
        <v>9</v>
      </c>
    </row>
    <row r="86" spans="1:10" ht="12.75" customHeight="1">
      <c r="A86" s="188" t="s">
        <v>409</v>
      </c>
      <c r="B86" s="291" t="s">
        <v>479</v>
      </c>
      <c r="C86" s="291"/>
      <c r="D86" s="291"/>
      <c r="E86" s="291"/>
      <c r="F86" s="291"/>
      <c r="G86" s="189">
        <v>632</v>
      </c>
      <c r="H86" s="189">
        <v>12501</v>
      </c>
      <c r="I86" s="187"/>
      <c r="J86" s="185"/>
    </row>
    <row r="87" spans="1:10" ht="12.75">
      <c r="A87" s="188" t="s">
        <v>418</v>
      </c>
      <c r="B87" s="291" t="s">
        <v>480</v>
      </c>
      <c r="C87" s="291"/>
      <c r="D87" s="291"/>
      <c r="E87" s="291"/>
      <c r="F87" s="291"/>
      <c r="G87" s="189">
        <v>633</v>
      </c>
      <c r="H87" s="189">
        <v>12502</v>
      </c>
      <c r="I87" s="187"/>
      <c r="J87" s="185"/>
    </row>
    <row r="88" spans="1:10" ht="12.75" customHeight="1">
      <c r="A88" s="188" t="s">
        <v>419</v>
      </c>
      <c r="B88" s="291" t="s">
        <v>481</v>
      </c>
      <c r="C88" s="291"/>
      <c r="D88" s="291"/>
      <c r="E88" s="291"/>
      <c r="F88" s="291"/>
      <c r="G88" s="189">
        <v>634</v>
      </c>
      <c r="H88" s="189">
        <v>12503</v>
      </c>
      <c r="I88" s="187">
        <v>9</v>
      </c>
      <c r="J88" s="185">
        <v>9</v>
      </c>
    </row>
    <row r="89" spans="1:10" ht="12.75" customHeight="1">
      <c r="A89" s="188" t="s">
        <v>456</v>
      </c>
      <c r="B89" s="291" t="s">
        <v>482</v>
      </c>
      <c r="C89" s="291"/>
      <c r="D89" s="291"/>
      <c r="E89" s="291"/>
      <c r="F89" s="291"/>
      <c r="G89" s="189" t="s">
        <v>483</v>
      </c>
      <c r="H89" s="189">
        <v>12504</v>
      </c>
      <c r="I89" s="187"/>
      <c r="J89" s="185"/>
    </row>
    <row r="90" spans="1:11" ht="12.75" customHeight="1">
      <c r="A90" s="188" t="s">
        <v>484</v>
      </c>
      <c r="B90" s="289" t="s">
        <v>485</v>
      </c>
      <c r="C90" s="289"/>
      <c r="D90" s="289"/>
      <c r="E90" s="289"/>
      <c r="F90" s="289"/>
      <c r="G90" s="189"/>
      <c r="H90" s="189">
        <v>12600</v>
      </c>
      <c r="I90">
        <f>I59+I65+I68+I69+I84+I85</f>
        <v>829</v>
      </c>
      <c r="J90" s="185">
        <v>889</v>
      </c>
      <c r="K90">
        <v>829</v>
      </c>
    </row>
    <row r="91" spans="1:10" ht="12.75">
      <c r="A91" s="193"/>
      <c r="B91" s="7" t="s">
        <v>486</v>
      </c>
      <c r="C91" s="7"/>
      <c r="D91" s="7"/>
      <c r="E91" s="7"/>
      <c r="F91" s="7"/>
      <c r="G91" s="7"/>
      <c r="H91" s="7"/>
      <c r="I91" s="177">
        <v>2013</v>
      </c>
      <c r="J91" s="178">
        <v>2012</v>
      </c>
    </row>
    <row r="92" spans="1:10" ht="12.75">
      <c r="A92" s="194">
        <v>1</v>
      </c>
      <c r="B92" s="290" t="s">
        <v>487</v>
      </c>
      <c r="C92" s="290"/>
      <c r="D92" s="290"/>
      <c r="E92" s="290"/>
      <c r="F92" s="290"/>
      <c r="G92" s="189"/>
      <c r="H92" s="189">
        <v>14000</v>
      </c>
      <c r="I92" s="195">
        <v>1</v>
      </c>
      <c r="J92" s="196"/>
    </row>
    <row r="93" spans="1:10" ht="12.75">
      <c r="A93" s="194">
        <v>2</v>
      </c>
      <c r="B93" s="290" t="s">
        <v>488</v>
      </c>
      <c r="C93" s="290"/>
      <c r="D93" s="290"/>
      <c r="E93" s="290"/>
      <c r="F93" s="290"/>
      <c r="G93" s="189"/>
      <c r="H93" s="189">
        <v>15000</v>
      </c>
      <c r="I93" s="187"/>
      <c r="J93" s="185"/>
    </row>
    <row r="94" spans="1:10" ht="12.75">
      <c r="A94" s="197" t="s">
        <v>409</v>
      </c>
      <c r="B94" s="290" t="s">
        <v>489</v>
      </c>
      <c r="C94" s="290"/>
      <c r="D94" s="290"/>
      <c r="E94" s="290"/>
      <c r="F94" s="290"/>
      <c r="G94" s="189"/>
      <c r="H94" s="189">
        <v>15001</v>
      </c>
      <c r="I94" s="187"/>
      <c r="J94" s="185"/>
    </row>
    <row r="95" spans="1:10" ht="12.75">
      <c r="A95" s="197"/>
      <c r="B95" s="292" t="s">
        <v>490</v>
      </c>
      <c r="C95" s="292"/>
      <c r="D95" s="292"/>
      <c r="E95" s="292"/>
      <c r="F95" s="292"/>
      <c r="G95" s="189"/>
      <c r="H95" s="189">
        <v>150011</v>
      </c>
      <c r="I95" s="187"/>
      <c r="J95" s="185"/>
    </row>
    <row r="96" spans="1:10" ht="12.75">
      <c r="A96" s="194" t="s">
        <v>418</v>
      </c>
      <c r="B96" s="290" t="s">
        <v>491</v>
      </c>
      <c r="C96" s="290"/>
      <c r="D96" s="290"/>
      <c r="E96" s="290"/>
      <c r="F96" s="290"/>
      <c r="G96" s="189"/>
      <c r="H96" s="189">
        <v>15002</v>
      </c>
      <c r="I96" s="187"/>
      <c r="J96" s="185"/>
    </row>
    <row r="97" spans="1:10" ht="13.5" thickBot="1">
      <c r="A97" s="198"/>
      <c r="B97" s="288" t="s">
        <v>492</v>
      </c>
      <c r="C97" s="288"/>
      <c r="D97" s="288"/>
      <c r="E97" s="288"/>
      <c r="F97" s="288"/>
      <c r="G97" s="199"/>
      <c r="H97" s="199">
        <v>150021</v>
      </c>
      <c r="I97" s="200"/>
      <c r="J97" s="201"/>
    </row>
    <row r="98" spans="1:10" ht="12.75">
      <c r="A98" s="92"/>
      <c r="B98" s="92"/>
      <c r="C98" s="92"/>
      <c r="D98" s="92"/>
      <c r="E98" s="92"/>
      <c r="F98" s="92"/>
      <c r="G98" s="92"/>
      <c r="H98" s="92"/>
      <c r="I98" s="202" t="s">
        <v>311</v>
      </c>
      <c r="J98" s="203"/>
    </row>
    <row r="99" spans="1:10" ht="15">
      <c r="A99" s="17"/>
      <c r="B99" s="17"/>
      <c r="C99" s="17"/>
      <c r="D99" s="17"/>
      <c r="E99" s="17"/>
      <c r="F99" s="17"/>
      <c r="G99" s="17"/>
      <c r="H99" s="17"/>
      <c r="I99" s="204"/>
      <c r="J99" s="205"/>
    </row>
    <row r="100" spans="1:10" ht="15">
      <c r="A100" s="17"/>
      <c r="B100" s="17"/>
      <c r="C100" s="17"/>
      <c r="D100" s="17"/>
      <c r="E100" s="17"/>
      <c r="F100" s="17"/>
      <c r="G100" s="17"/>
      <c r="H100" s="17"/>
      <c r="I100" s="17" t="s">
        <v>398</v>
      </c>
      <c r="J100" s="205"/>
    </row>
    <row r="101" spans="1:10" ht="15">
      <c r="A101" s="17"/>
      <c r="B101" s="17"/>
      <c r="C101" s="17"/>
      <c r="D101" s="17"/>
      <c r="E101" s="17"/>
      <c r="F101" s="17"/>
      <c r="G101" s="17"/>
      <c r="H101" s="17"/>
      <c r="I101" s="140"/>
      <c r="J101" s="205"/>
    </row>
  </sheetData>
  <sheetProtection/>
  <mergeCells count="83">
    <mergeCell ref="W25:W26"/>
    <mergeCell ref="S23:X23"/>
    <mergeCell ref="V56:X56"/>
    <mergeCell ref="V57:X57"/>
    <mergeCell ref="S39:X39"/>
    <mergeCell ref="W41:W42"/>
    <mergeCell ref="R25:R26"/>
    <mergeCell ref="S25:S26"/>
    <mergeCell ref="T25:T26"/>
    <mergeCell ref="V25:V26"/>
    <mergeCell ref="R41:R42"/>
    <mergeCell ref="S41:S42"/>
    <mergeCell ref="T41:T42"/>
    <mergeCell ref="V41:V42"/>
    <mergeCell ref="O2:Q2"/>
    <mergeCell ref="O3:Q3"/>
    <mergeCell ref="T4:V4"/>
    <mergeCell ref="T5:V5"/>
    <mergeCell ref="S7:X7"/>
    <mergeCell ref="R9:R10"/>
    <mergeCell ref="S9:S10"/>
    <mergeCell ref="T9:T10"/>
    <mergeCell ref="V9:V10"/>
    <mergeCell ref="W9:W10"/>
    <mergeCell ref="A7:J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A57:J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96:F96"/>
    <mergeCell ref="B80:F80"/>
    <mergeCell ref="B81:F81"/>
    <mergeCell ref="B82:F82"/>
    <mergeCell ref="B83:F83"/>
    <mergeCell ref="B84:F84"/>
    <mergeCell ref="B85:F85"/>
    <mergeCell ref="B97:F97"/>
    <mergeCell ref="B90:F90"/>
    <mergeCell ref="B92:F92"/>
    <mergeCell ref="B93:F93"/>
    <mergeCell ref="B94:F94"/>
    <mergeCell ref="B86:F86"/>
    <mergeCell ref="B87:F87"/>
    <mergeCell ref="B88:F88"/>
    <mergeCell ref="B89:F89"/>
    <mergeCell ref="B95:F95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40"/>
  <sheetViews>
    <sheetView zoomScalePageLayoutView="0" workbookViewId="0" topLeftCell="A1">
      <selection activeCell="A2" sqref="A2:D39"/>
    </sheetView>
  </sheetViews>
  <sheetFormatPr defaultColWidth="9.140625" defaultRowHeight="12.75"/>
  <cols>
    <col min="1" max="1" width="4.140625" style="17" customWidth="1"/>
    <col min="2" max="2" width="47.8515625" style="17" customWidth="1"/>
    <col min="3" max="3" width="11.00390625" style="17" customWidth="1"/>
    <col min="4" max="4" width="11.8515625" style="17" customWidth="1"/>
    <col min="5" max="16384" width="9.140625" style="17" customWidth="1"/>
  </cols>
  <sheetData>
    <row r="2" spans="2:4" ht="12.75">
      <c r="B2" s="320" t="s">
        <v>386</v>
      </c>
      <c r="C2" s="320"/>
      <c r="D2" s="320"/>
    </row>
    <row r="3" spans="2:4" ht="12.75">
      <c r="B3" s="255" t="s">
        <v>387</v>
      </c>
      <c r="C3" s="255"/>
      <c r="D3" s="255"/>
    </row>
    <row r="4" spans="1:4" ht="15">
      <c r="A4" s="319" t="s">
        <v>494</v>
      </c>
      <c r="B4" s="319"/>
      <c r="C4" s="319"/>
      <c r="D4" s="34">
        <v>2013</v>
      </c>
    </row>
    <row r="5" spans="1:4" ht="15">
      <c r="A5" s="225"/>
      <c r="B5" s="225"/>
      <c r="C5" s="225"/>
      <c r="D5" s="34"/>
    </row>
    <row r="6" ht="13.5" thickBot="1"/>
    <row r="7" spans="1:4" ht="15">
      <c r="A7" s="226" t="s">
        <v>18</v>
      </c>
      <c r="B7" s="226" t="s">
        <v>118</v>
      </c>
      <c r="C7" s="226" t="s">
        <v>21</v>
      </c>
      <c r="D7" s="226" t="s">
        <v>120</v>
      </c>
    </row>
    <row r="8" spans="1:4" ht="15.75" thickBot="1">
      <c r="A8" s="227"/>
      <c r="B8" s="227"/>
      <c r="C8" s="227" t="s">
        <v>119</v>
      </c>
      <c r="D8" s="227" t="s">
        <v>24</v>
      </c>
    </row>
    <row r="9" spans="1:4" ht="15">
      <c r="A9" s="38" t="s">
        <v>121</v>
      </c>
      <c r="B9" s="228" t="s">
        <v>122</v>
      </c>
      <c r="C9" s="213"/>
      <c r="D9" s="229"/>
    </row>
    <row r="10" spans="1:4" ht="15">
      <c r="A10" s="42">
        <v>1</v>
      </c>
      <c r="B10" s="95" t="s">
        <v>183</v>
      </c>
      <c r="C10" s="29">
        <f>PAS!E48</f>
        <v>-33359.336918340065</v>
      </c>
      <c r="D10" s="43">
        <v>-119064</v>
      </c>
    </row>
    <row r="11" spans="1:4" ht="15">
      <c r="A11" s="42">
        <v>2</v>
      </c>
      <c r="B11" s="95" t="s">
        <v>495</v>
      </c>
      <c r="C11" s="43"/>
      <c r="D11" s="43"/>
    </row>
    <row r="12" spans="1:4" ht="15">
      <c r="A12" s="42"/>
      <c r="B12" s="95" t="s">
        <v>496</v>
      </c>
      <c r="C12" s="29">
        <f>'Ardh e shp - natyres'!E15</f>
        <v>3538</v>
      </c>
      <c r="D12" s="43">
        <v>18620</v>
      </c>
    </row>
    <row r="13" spans="1:4" ht="15">
      <c r="A13" s="42"/>
      <c r="B13" s="95" t="s">
        <v>497</v>
      </c>
      <c r="C13" s="43"/>
      <c r="D13" s="43"/>
    </row>
    <row r="14" spans="1:4" ht="15">
      <c r="A14" s="42"/>
      <c r="B14" s="95" t="s">
        <v>498</v>
      </c>
      <c r="C14" s="43"/>
      <c r="D14" s="96"/>
    </row>
    <row r="15" spans="1:4" ht="15">
      <c r="A15" s="230"/>
      <c r="B15" s="206" t="s">
        <v>499</v>
      </c>
      <c r="C15" s="43"/>
      <c r="D15" s="231"/>
    </row>
    <row r="16" spans="1:4" ht="15">
      <c r="A16" s="230">
        <v>3</v>
      </c>
      <c r="B16" s="207" t="s">
        <v>500</v>
      </c>
      <c r="C16" s="29">
        <f>AKT!G11-AKT!F11</f>
        <v>-193079.006666</v>
      </c>
      <c r="D16" s="208">
        <v>33501.65710709803</v>
      </c>
    </row>
    <row r="17" spans="2:3" ht="12.75">
      <c r="B17" s="21" t="s">
        <v>501</v>
      </c>
      <c r="C17" s="43"/>
    </row>
    <row r="18" spans="1:4" ht="15">
      <c r="A18" s="232">
        <v>4</v>
      </c>
      <c r="B18" s="209" t="s">
        <v>502</v>
      </c>
      <c r="C18" s="29">
        <f>AKT!G21-AKT!F21</f>
        <v>-231844.9864050001</v>
      </c>
      <c r="D18" s="233">
        <v>319151.512752</v>
      </c>
    </row>
    <row r="19" spans="1:4" ht="15">
      <c r="A19" s="232">
        <v>5</v>
      </c>
      <c r="B19" s="95" t="s">
        <v>503</v>
      </c>
      <c r="C19" s="29">
        <f>PAS!E12-PAS!F12</f>
        <v>-309343.6000000001</v>
      </c>
      <c r="D19" s="234">
        <v>480681</v>
      </c>
    </row>
    <row r="20" spans="1:4" ht="15">
      <c r="A20" s="42">
        <v>6</v>
      </c>
      <c r="B20" s="95" t="s">
        <v>504</v>
      </c>
      <c r="C20" s="43"/>
      <c r="D20" s="96"/>
    </row>
    <row r="21" spans="1:4" ht="15">
      <c r="A21" s="42">
        <v>7</v>
      </c>
      <c r="B21" s="95" t="s">
        <v>505</v>
      </c>
      <c r="C21" s="43"/>
      <c r="D21" s="96"/>
    </row>
    <row r="22" spans="1:4" ht="15">
      <c r="A22" s="42">
        <v>8</v>
      </c>
      <c r="B22" s="95" t="s">
        <v>506</v>
      </c>
      <c r="C22" s="43"/>
      <c r="D22" s="96"/>
    </row>
    <row r="23" spans="1:4" ht="15">
      <c r="A23" s="42">
        <v>9</v>
      </c>
      <c r="B23" s="210" t="s">
        <v>507</v>
      </c>
      <c r="C23" s="29">
        <f>SUM(C10:C22)</f>
        <v>-764088.9299893402</v>
      </c>
      <c r="D23" s="96">
        <v>732890.169859098</v>
      </c>
    </row>
    <row r="24" spans="1:4" ht="15">
      <c r="A24" s="42" t="s">
        <v>128</v>
      </c>
      <c r="B24" s="210" t="s">
        <v>508</v>
      </c>
      <c r="C24" s="43"/>
      <c r="D24" s="235"/>
    </row>
    <row r="25" spans="1:4" ht="12.75">
      <c r="A25" s="49">
        <v>1</v>
      </c>
      <c r="B25" s="95" t="s">
        <v>509</v>
      </c>
      <c r="C25" s="43"/>
      <c r="D25" s="96"/>
    </row>
    <row r="26" spans="1:4" ht="12.75">
      <c r="A26" s="49">
        <v>2</v>
      </c>
      <c r="B26" s="95" t="s">
        <v>510</v>
      </c>
      <c r="C26" s="43"/>
      <c r="D26" s="96"/>
    </row>
    <row r="27" spans="1:4" ht="12.75">
      <c r="A27" s="49">
        <v>3</v>
      </c>
      <c r="B27" s="95" t="s">
        <v>132</v>
      </c>
      <c r="C27" s="43"/>
      <c r="D27" s="96"/>
    </row>
    <row r="28" spans="1:4" ht="12.75">
      <c r="A28" s="49">
        <v>4</v>
      </c>
      <c r="B28" s="95" t="s">
        <v>133</v>
      </c>
      <c r="C28" s="43"/>
      <c r="D28" s="96"/>
    </row>
    <row r="29" spans="1:3" ht="12.75">
      <c r="A29" s="236">
        <v>5</v>
      </c>
      <c r="B29" s="206" t="s">
        <v>545</v>
      </c>
      <c r="C29" s="43">
        <v>62401</v>
      </c>
    </row>
    <row r="30" spans="1:4" ht="14.25">
      <c r="A30" s="49">
        <v>6</v>
      </c>
      <c r="B30" s="211" t="s">
        <v>511</v>
      </c>
      <c r="C30" s="43"/>
      <c r="D30" s="96"/>
    </row>
    <row r="31" spans="1:4" ht="15">
      <c r="A31" s="42" t="s">
        <v>136</v>
      </c>
      <c r="B31" s="210" t="s">
        <v>512</v>
      </c>
      <c r="C31" s="43"/>
      <c r="D31" s="235"/>
    </row>
    <row r="32" spans="1:4" ht="12.75">
      <c r="A32" s="49">
        <v>1</v>
      </c>
      <c r="B32" s="95" t="s">
        <v>138</v>
      </c>
      <c r="C32" s="43"/>
      <c r="D32" s="96"/>
    </row>
    <row r="33" spans="1:4" ht="12.75">
      <c r="A33" s="49">
        <v>2</v>
      </c>
      <c r="B33" s="95" t="s">
        <v>139</v>
      </c>
      <c r="C33" s="43"/>
      <c r="D33" s="96"/>
    </row>
    <row r="34" spans="1:4" ht="12.75">
      <c r="A34" s="49">
        <v>3</v>
      </c>
      <c r="B34" s="95" t="s">
        <v>513</v>
      </c>
      <c r="C34" s="43"/>
      <c r="D34" s="96"/>
    </row>
    <row r="35" spans="1:4" ht="12.75">
      <c r="A35" s="49">
        <v>4</v>
      </c>
      <c r="B35" s="95" t="s">
        <v>514</v>
      </c>
      <c r="C35" s="43"/>
      <c r="D35" s="53"/>
    </row>
    <row r="36" spans="1:4" ht="15">
      <c r="A36" s="49">
        <v>5</v>
      </c>
      <c r="B36" s="210" t="s">
        <v>515</v>
      </c>
      <c r="D36" s="96"/>
    </row>
    <row r="37" spans="1:4" ht="12.75">
      <c r="A37" s="49" t="s">
        <v>516</v>
      </c>
      <c r="B37" s="95" t="s">
        <v>517</v>
      </c>
      <c r="C37" s="29">
        <f>C23+C29</f>
        <v>-701687.9299893402</v>
      </c>
      <c r="D37" s="96">
        <v>732890.169859098</v>
      </c>
    </row>
    <row r="38" spans="1:4" ht="14.25">
      <c r="A38" s="49" t="s">
        <v>518</v>
      </c>
      <c r="B38" s="95" t="s">
        <v>519</v>
      </c>
      <c r="C38" s="43">
        <v>799868.656859098</v>
      </c>
      <c r="D38" s="212">
        <v>66978.48699999994</v>
      </c>
    </row>
    <row r="39" spans="1:4" ht="13.5" thickBot="1">
      <c r="A39" s="51" t="s">
        <v>520</v>
      </c>
      <c r="B39" s="237" t="s">
        <v>521</v>
      </c>
      <c r="C39" s="29">
        <f>C37+C38</f>
        <v>98180.72686975775</v>
      </c>
      <c r="D39" s="238">
        <v>799868.656859098</v>
      </c>
    </row>
    <row r="40" ht="12.75">
      <c r="C40" s="30"/>
    </row>
  </sheetData>
  <sheetProtection/>
  <mergeCells count="3">
    <mergeCell ref="B2:D2"/>
    <mergeCell ref="B3:D3"/>
    <mergeCell ref="A4:C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B1">
      <selection activeCell="G14" sqref="G14"/>
    </sheetView>
  </sheetViews>
  <sheetFormatPr defaultColWidth="9.140625" defaultRowHeight="12.75"/>
  <cols>
    <col min="1" max="1" width="3.8515625" style="17" customWidth="1"/>
    <col min="2" max="2" width="6.57421875" style="17" customWidth="1"/>
    <col min="3" max="3" width="46.8515625" style="17" customWidth="1"/>
    <col min="4" max="4" width="12.7109375" style="17" customWidth="1"/>
    <col min="5" max="5" width="11.8515625" style="17" customWidth="1"/>
    <col min="6" max="16384" width="9.140625" style="17" customWidth="1"/>
  </cols>
  <sheetData>
    <row r="1" spans="3:5" ht="12.75">
      <c r="C1" s="253" t="s">
        <v>386</v>
      </c>
      <c r="D1" s="253"/>
      <c r="E1" s="253"/>
    </row>
    <row r="2" spans="2:5" ht="15">
      <c r="B2" s="319" t="s">
        <v>118</v>
      </c>
      <c r="C2" s="319"/>
      <c r="D2" s="319"/>
      <c r="E2" s="34">
        <v>2011</v>
      </c>
    </row>
    <row r="3" ht="13.5" thickBot="1"/>
    <row r="4" spans="2:5" ht="20.25" customHeight="1">
      <c r="B4" s="35" t="s">
        <v>18</v>
      </c>
      <c r="C4" s="36" t="s">
        <v>118</v>
      </c>
      <c r="D4" s="36" t="s">
        <v>21</v>
      </c>
      <c r="E4" s="36" t="s">
        <v>120</v>
      </c>
    </row>
    <row r="5" spans="2:5" ht="19.5" customHeight="1" thickBot="1">
      <c r="B5" s="37"/>
      <c r="C5" s="37"/>
      <c r="D5" s="37" t="s">
        <v>119</v>
      </c>
      <c r="E5" s="37" t="s">
        <v>24</v>
      </c>
    </row>
    <row r="6" spans="2:5" ht="31.5" customHeight="1" thickBot="1">
      <c r="B6" s="38" t="s">
        <v>121</v>
      </c>
      <c r="C6" s="39" t="s">
        <v>122</v>
      </c>
      <c r="D6" s="40"/>
      <c r="E6" s="41"/>
    </row>
    <row r="7" spans="2:7" ht="21" customHeight="1">
      <c r="B7" s="42"/>
      <c r="C7" s="43" t="s">
        <v>123</v>
      </c>
      <c r="D7" s="30">
        <f>G7*1.2</f>
        <v>2156842.488</v>
      </c>
      <c r="E7" s="44"/>
      <c r="F7" s="17">
        <v>2156842</v>
      </c>
      <c r="G7" s="113">
        <v>1797368.74</v>
      </c>
    </row>
    <row r="8" spans="2:6" ht="24.75" customHeight="1">
      <c r="B8" s="42"/>
      <c r="C8" s="43" t="s">
        <v>124</v>
      </c>
      <c r="D8" s="29">
        <f>D7-D12-D10-D11</f>
        <v>1669299.001</v>
      </c>
      <c r="E8" s="44"/>
      <c r="F8" s="17">
        <v>-1669299</v>
      </c>
    </row>
    <row r="9" spans="2:5" ht="24" customHeight="1">
      <c r="B9" s="42"/>
      <c r="C9" s="43" t="s">
        <v>125</v>
      </c>
      <c r="D9" s="43"/>
      <c r="E9" s="44"/>
    </row>
    <row r="10" spans="2:6" ht="23.25" customHeight="1">
      <c r="B10" s="42"/>
      <c r="C10" s="43" t="s">
        <v>303</v>
      </c>
      <c r="D10" s="43">
        <v>3565</v>
      </c>
      <c r="E10" s="44"/>
      <c r="F10" s="17">
        <v>-3665</v>
      </c>
    </row>
    <row r="11" spans="2:6" ht="26.25" customHeight="1">
      <c r="B11" s="42"/>
      <c r="C11" s="43" t="s">
        <v>126</v>
      </c>
      <c r="D11" s="29">
        <v>25000</v>
      </c>
      <c r="E11" s="44"/>
      <c r="F11" s="19">
        <v>-25000</v>
      </c>
    </row>
    <row r="12" spans="2:7" ht="25.5" customHeight="1">
      <c r="B12" s="42"/>
      <c r="C12" s="45" t="s">
        <v>127</v>
      </c>
      <c r="D12" s="46">
        <f>D28-D15</f>
        <v>458978.48699999996</v>
      </c>
      <c r="E12" s="47"/>
      <c r="F12" s="19">
        <v>458979</v>
      </c>
      <c r="G12" s="17">
        <f>F7+F8+F10+F11</f>
        <v>458878</v>
      </c>
    </row>
    <row r="13" spans="2:5" ht="33" customHeight="1">
      <c r="B13" s="42" t="s">
        <v>128</v>
      </c>
      <c r="C13" s="48" t="s">
        <v>129</v>
      </c>
      <c r="D13" s="43"/>
      <c r="E13" s="44"/>
    </row>
    <row r="14" spans="2:5" ht="26.25" customHeight="1">
      <c r="B14" s="42"/>
      <c r="C14" s="43" t="s">
        <v>130</v>
      </c>
      <c r="D14" s="43"/>
      <c r="E14" s="44"/>
    </row>
    <row r="15" spans="2:5" ht="22.5" customHeight="1">
      <c r="B15" s="42"/>
      <c r="C15" s="43" t="s">
        <v>131</v>
      </c>
      <c r="D15" s="43">
        <v>-392000</v>
      </c>
      <c r="E15" s="44"/>
    </row>
    <row r="16" spans="2:5" ht="25.5" customHeight="1">
      <c r="B16" s="42"/>
      <c r="C16" s="43" t="s">
        <v>132</v>
      </c>
      <c r="D16" s="43"/>
      <c r="E16" s="44"/>
    </row>
    <row r="17" spans="2:5" ht="22.5" customHeight="1">
      <c r="B17" s="42"/>
      <c r="C17" s="43" t="s">
        <v>133</v>
      </c>
      <c r="D17" s="43"/>
      <c r="E17" s="44"/>
    </row>
    <row r="18" spans="2:5" ht="22.5" customHeight="1">
      <c r="B18" s="42"/>
      <c r="C18" s="43" t="s">
        <v>134</v>
      </c>
      <c r="D18" s="43"/>
      <c r="E18" s="44"/>
    </row>
    <row r="19" spans="2:5" ht="20.25" customHeight="1">
      <c r="B19" s="42"/>
      <c r="C19" s="45" t="s">
        <v>135</v>
      </c>
      <c r="D19" s="43">
        <v>-392000</v>
      </c>
      <c r="E19" s="44"/>
    </row>
    <row r="20" spans="2:5" ht="30.75" customHeight="1">
      <c r="B20" s="42" t="s">
        <v>136</v>
      </c>
      <c r="C20" s="48" t="s">
        <v>137</v>
      </c>
      <c r="D20" s="43"/>
      <c r="E20" s="44"/>
    </row>
    <row r="21" spans="2:5" ht="22.5" customHeight="1">
      <c r="B21" s="49"/>
      <c r="C21" s="43" t="s">
        <v>138</v>
      </c>
      <c r="D21" s="43"/>
      <c r="E21" s="44"/>
    </row>
    <row r="22" spans="2:5" ht="22.5" customHeight="1">
      <c r="B22" s="49"/>
      <c r="C22" s="43" t="s">
        <v>139</v>
      </c>
      <c r="D22" s="43"/>
      <c r="E22" s="44"/>
    </row>
    <row r="23" spans="2:5" ht="23.25" customHeight="1">
      <c r="B23" s="49"/>
      <c r="C23" s="43" t="s">
        <v>140</v>
      </c>
      <c r="D23" s="43"/>
      <c r="E23" s="44"/>
    </row>
    <row r="24" spans="2:5" ht="22.5" customHeight="1">
      <c r="B24" s="49"/>
      <c r="C24" s="43" t="s">
        <v>141</v>
      </c>
      <c r="D24" s="43"/>
      <c r="E24" s="44"/>
    </row>
    <row r="25" spans="2:5" ht="21.75" customHeight="1">
      <c r="B25" s="49"/>
      <c r="C25" s="43" t="s">
        <v>142</v>
      </c>
      <c r="D25" s="43"/>
      <c r="E25" s="44"/>
    </row>
    <row r="26" spans="2:5" ht="25.5" customHeight="1">
      <c r="B26" s="49"/>
      <c r="C26" s="45" t="s">
        <v>143</v>
      </c>
      <c r="D26" s="29">
        <v>0</v>
      </c>
      <c r="E26" s="44"/>
    </row>
    <row r="27" spans="2:5" ht="29.25" customHeight="1" thickBot="1">
      <c r="B27" s="49"/>
      <c r="C27" s="43" t="s">
        <v>145</v>
      </c>
      <c r="D27" s="50">
        <v>0</v>
      </c>
      <c r="E27" s="44"/>
    </row>
    <row r="28" spans="2:7" ht="30" customHeight="1" thickBot="1">
      <c r="B28" s="51"/>
      <c r="C28" s="43" t="s">
        <v>144</v>
      </c>
      <c r="D28" s="29">
        <v>66978.48699999994</v>
      </c>
      <c r="E28" s="50"/>
      <c r="G28" s="17">
        <f>G12+D19</f>
        <v>66878</v>
      </c>
    </row>
  </sheetData>
  <sheetProtection/>
  <mergeCells count="2">
    <mergeCell ref="B2:D2"/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2014-07-19T13:12:17Z</cp:lastPrinted>
  <dcterms:created xsi:type="dcterms:W3CDTF">2008-12-07T08:59:09Z</dcterms:created>
  <dcterms:modified xsi:type="dcterms:W3CDTF">2014-07-19T13:17:40Z</dcterms:modified>
  <cp:category/>
  <cp:version/>
  <cp:contentType/>
  <cp:contentStatus/>
</cp:coreProperties>
</file>