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8640" tabRatio="816" activeTab="7"/>
  </bookViews>
  <sheets>
    <sheet name="KAPAKU" sheetId="1" r:id="rId1"/>
    <sheet name="AKTIVI" sheetId="2" r:id="rId2"/>
    <sheet name="PASIVI" sheetId="3" r:id="rId3"/>
    <sheet name="Te Ardh - Shpez Funks" sheetId="4" r:id="rId4"/>
    <sheet name="REZULTATI TATIMOR" sheetId="5" r:id="rId5"/>
    <sheet name="Pasqyra e flluksit te parase" sheetId="6" r:id="rId6"/>
    <sheet name="P.kapitalit" sheetId="7" r:id="rId7"/>
    <sheet name="Amortizimi fiskal" sheetId="8" r:id="rId8"/>
    <sheet name="Sheet1" sheetId="9" r:id="rId9"/>
  </sheets>
  <definedNames>
    <definedName name="_xlnm.Print_Area" localSheetId="1">'AKTIVI'!$A$3:$G$47</definedName>
    <definedName name="_xlnm.Print_Area" localSheetId="2">'PASIVI'!$A$1:$I$42</definedName>
    <definedName name="_xlnm.Print_Area" localSheetId="5">'Pasqyra e flluksit te parase'!$A$2:$I$33</definedName>
    <definedName name="_xlnm.Print_Area" localSheetId="3">'Te Ardh - Shpez Funks'!$A$1:$I$27</definedName>
  </definedNames>
  <calcPr fullCalcOnLoad="1"/>
</workbook>
</file>

<file path=xl/comments6.xml><?xml version="1.0" encoding="utf-8"?>
<comments xmlns="http://schemas.openxmlformats.org/spreadsheetml/2006/main">
  <authors>
    <author>nikoleta</author>
  </authors>
  <commentList>
    <comment ref="C7" authorId="0">
      <text>
        <r>
          <rPr>
            <b/>
            <sz val="9"/>
            <rFont val="Tahoma"/>
            <family val="0"/>
          </rPr>
          <t>nikoleta:</t>
        </r>
        <r>
          <rPr>
            <sz val="9"/>
            <rFont val="Tahoma"/>
            <family val="0"/>
          </rPr>
          <t xml:space="preserve">
401+PAGA E PUNONJ
</t>
        </r>
      </text>
    </comment>
  </commentList>
</comments>
</file>

<file path=xl/sharedStrings.xml><?xml version="1.0" encoding="utf-8"?>
<sst xmlns="http://schemas.openxmlformats.org/spreadsheetml/2006/main" count="516" uniqueCount="327">
  <si>
    <t>Shpenzime per interesa</t>
  </si>
  <si>
    <t>SHENIME</t>
  </si>
  <si>
    <t>Amortizimi dhe zhvleresime</t>
  </si>
  <si>
    <t>Te ardhurat dhe shpenzimet financiare nga njesite e kontrolluara</t>
  </si>
  <si>
    <t>Nr</t>
  </si>
  <si>
    <t>I</t>
  </si>
  <si>
    <t>II</t>
  </si>
  <si>
    <t>III</t>
  </si>
  <si>
    <t>Emri dhe adresa e plote</t>
  </si>
  <si>
    <t>Data e krijimit</t>
  </si>
  <si>
    <t>Nr. i  Regjistrit  Tregetar</t>
  </si>
  <si>
    <t>STATUSI   JURIDIK</t>
  </si>
  <si>
    <t>( Ndermarje Shteterore,Shoqeri Anonime,Shoqeri P.Kufizuar etj.)</t>
  </si>
  <si>
    <t>VEPRIMTARIA KRYESORE</t>
  </si>
  <si>
    <t>LLOGARITE  VJETORE</t>
  </si>
  <si>
    <t>( Gjendjet  Financiare )</t>
  </si>
  <si>
    <t xml:space="preserve">  PERIUDHA   Nga</t>
  </si>
  <si>
    <t>Deri   me</t>
  </si>
  <si>
    <t xml:space="preserve">  DATA E MBYLLJES</t>
  </si>
  <si>
    <t xml:space="preserve">  MIRATUAR   NGA</t>
  </si>
  <si>
    <t>me  date</t>
  </si>
  <si>
    <t xml:space="preserve">  Data e depozitimit</t>
  </si>
  <si>
    <t>Inventari</t>
  </si>
  <si>
    <t>Aktive te tjera afatgjata</t>
  </si>
  <si>
    <t>Shenime</t>
  </si>
  <si>
    <t>Grantet dhe te ardhurat e shtyra</t>
  </si>
  <si>
    <t>Huamarje te tjera afatgjata</t>
  </si>
  <si>
    <t>Rezerva te tjera</t>
  </si>
  <si>
    <t>Referenca</t>
  </si>
  <si>
    <t>Llogarive</t>
  </si>
  <si>
    <t xml:space="preserve">  Parapagime te mara</t>
  </si>
  <si>
    <t>Derivativet</t>
  </si>
  <si>
    <t>TOTALI</t>
  </si>
  <si>
    <t>Efekti I ndryshymit ne politikat kontabel</t>
  </si>
  <si>
    <t>Pozicioni I rregulluar</t>
  </si>
  <si>
    <t>Fitimi neto I periudhes kontable</t>
  </si>
  <si>
    <t>Dividentet e paguara/deklaruara</t>
  </si>
  <si>
    <t>Trasferimi ne rezerven e detyrueshme ligjore</t>
  </si>
  <si>
    <t>Trasferimi ne rezerven e detyrueshme statutore</t>
  </si>
  <si>
    <t>Emetimi I Kapitalit Aksioner</t>
  </si>
  <si>
    <t>Efekte te ndryshymit te kurseve te kembimit gjate konsolidimit</t>
  </si>
  <si>
    <t>Kapitalizimi I fitimit te pashperndar dhe rezervat</t>
  </si>
  <si>
    <t>Dividentet e paguara</t>
  </si>
  <si>
    <t>Pasqyra e ndryshymeve ne kapital paraqet veçmas:</t>
  </si>
  <si>
    <t>a) Fitimin ose humbjen neto te periudhes kontable</t>
  </si>
  <si>
    <t>c)Efektet e ndryshymit te politikave kontable ne zerat e kapitalit(psh regullimi retrospektiv I  fitimeve te pashperndara si rezultat I zbatimit te nje SNK-je te re)</t>
  </si>
  <si>
    <t>d)Efektin e regullimit te  gabimit ne zerat e kapitalit</t>
  </si>
  <si>
    <t>e)Kontributet nga aksioneret ne kapital</t>
  </si>
  <si>
    <t>f)Shperndarja e kapitalit tek aksioneret (psh pagesat e dividenteve)</t>
  </si>
  <si>
    <t>g)Veprimet me aksionet e thesarit</t>
  </si>
  <si>
    <t>h)rritja dhe pakesimi I rezervave(duke perfshire ndryshymet ne rezerven ligjore,statutore dhe rezerva te tjera)</t>
  </si>
  <si>
    <t>I)Veprimet e tjera ekonomike me efekt ne zerat e kapitalit</t>
  </si>
  <si>
    <t>GJIROKASTER</t>
  </si>
  <si>
    <t>Shenime Shpjeguese</t>
  </si>
  <si>
    <t>KAPITALI AKSIONAR</t>
  </si>
  <si>
    <t>PRIMI I AKSIONIT</t>
  </si>
  <si>
    <t>AKSIONET E THESARIT</t>
  </si>
  <si>
    <t>REZERVA STATUTORE DHE LIGJORE</t>
  </si>
  <si>
    <t>REZERVA TE KONVERTIMIT NE MONEDHA TE HUAJA</t>
  </si>
  <si>
    <t>Blerja e aktiveve afatgjata materiale</t>
  </si>
  <si>
    <t>Pagesat e detyrimeve te qirase financiare</t>
  </si>
  <si>
    <t>Dividente te paguar</t>
  </si>
  <si>
    <t>REZULTATI TATIMOR</t>
  </si>
  <si>
    <t>Humbje e mbartur</t>
  </si>
  <si>
    <t>Shpenzime te pa zbritshme (+)</t>
  </si>
  <si>
    <t>Amortizime tej normave tatimore</t>
  </si>
  <si>
    <t>Shpenzime pritje e dhurime tej kufirit tatimor</t>
  </si>
  <si>
    <t>Gjoba, penalitete, demshperblime</t>
  </si>
  <si>
    <t>Provizione qe nuk njihen nga dispozitat</t>
  </si>
  <si>
    <t>Amortizime shpenzime per tu shperndare</t>
  </si>
  <si>
    <t>Fitimi tatimori ushtrimit (2 + 3)</t>
  </si>
  <si>
    <t>Pjesa e humbjes se mbartur ( - )</t>
  </si>
  <si>
    <t>Perqindja e tatimit mbi fitimin</t>
  </si>
  <si>
    <t>SHUMA E TATIMIT TE LLOGARITUR</t>
  </si>
  <si>
    <t>Diferenca konvertimi Aktive</t>
  </si>
  <si>
    <t>Diferenca konvertimi Pasive</t>
  </si>
  <si>
    <t>Fitimi i ushtrimit</t>
  </si>
  <si>
    <t>Te tjera shpenzime te panjohura (pa fatura)</t>
  </si>
  <si>
    <t xml:space="preserve">PERSHKRIMI </t>
  </si>
  <si>
    <t>Ushtrimi</t>
  </si>
  <si>
    <t>Mbyllur</t>
  </si>
  <si>
    <t>Fluksi monetar nga veprimtarite e shfrytezimit</t>
  </si>
  <si>
    <t>Mjete monetare (MM)  te arketuara nga klientet</t>
  </si>
  <si>
    <t>Mjete monetare (MM) te paguara ndaj furnitoreve dhe punonjesve</t>
  </si>
  <si>
    <t>Mjete monetare (MM) te ardhura nga veprimtarite</t>
  </si>
  <si>
    <t>Mjete monetare (MM) neto nga veprimtarite e shfrytezimit</t>
  </si>
  <si>
    <t>Fluksi i monetar nga veprimtarite investueset</t>
  </si>
  <si>
    <t>Blerja e njesise se kontrolluar X minus parate e arketuara</t>
  </si>
  <si>
    <t>Mjete monetare (MM) neto e perdorur ne  veprimtarite  investuese</t>
  </si>
  <si>
    <t>Fluksi monetar nga aktivitetet financiare</t>
  </si>
  <si>
    <t>Te ardhura nga emeitimi I kapitalit aksioner</t>
  </si>
  <si>
    <t>Mjete monetare (MM) neto e perdorur ne  veprimtarite finaciare</t>
  </si>
  <si>
    <t>Rritja /Renia e mjeteve monetare</t>
  </si>
  <si>
    <t>Mjetet monetare ne fillim te periudhes Kontabel</t>
  </si>
  <si>
    <t>Mjetet monetare ne fund te periudhes Kontabel</t>
  </si>
  <si>
    <t>Rimbursim tatimesh nga shteti</t>
  </si>
  <si>
    <t>Subvecione per shfrytezim</t>
  </si>
  <si>
    <t>Pagesa per tatime, taksa e derdhje te ngjashme</t>
  </si>
  <si>
    <t>Kthimi I huave te marra</t>
  </si>
  <si>
    <t>Paraardhes</t>
  </si>
  <si>
    <t>Pagesa per shpenzime te tjera</t>
  </si>
  <si>
    <t>Arketim I huave te marra</t>
  </si>
  <si>
    <t>A   K   T   I   V   E   T</t>
  </si>
  <si>
    <t>Para ardhes</t>
  </si>
  <si>
    <t>A K T I V E T    A F A T S H K U R T E R A</t>
  </si>
  <si>
    <t>Aktivet  monetare</t>
  </si>
  <si>
    <t>i</t>
  </si>
  <si>
    <t>Banka</t>
  </si>
  <si>
    <t>ii</t>
  </si>
  <si>
    <t>Arka</t>
  </si>
  <si>
    <t>Derivative dhe aktive te mbajtura per tregetim</t>
  </si>
  <si>
    <t>Aktive te mbajtura per tregetim</t>
  </si>
  <si>
    <t>iii</t>
  </si>
  <si>
    <t>Tatim mbi fitimin</t>
  </si>
  <si>
    <t>iv</t>
  </si>
  <si>
    <t>TVSH</t>
  </si>
  <si>
    <t>v</t>
  </si>
  <si>
    <t>Lendet e para</t>
  </si>
  <si>
    <t>Produkte te gateshme</t>
  </si>
  <si>
    <t>Mallra per rishitje</t>
  </si>
  <si>
    <t>Parapagesa per furnizime</t>
  </si>
  <si>
    <t>Aktive biologjike afatshkurtera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</si>
  <si>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</si>
  <si>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</si>
  <si>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</si>
  <si>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</si>
  <si>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</si>
  <si>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 xml:space="preserve">i 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</si>
  <si>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</si>
  <si>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</si>
  <si>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</si>
  <si>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</si>
  <si>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Aktive afatgjata materiale</t>
  </si>
  <si>
    <t>Ndertesa</t>
  </si>
  <si>
    <t>Ativet biologjike afatgjata</t>
  </si>
  <si>
    <t>Aktive afatgjata jo materiale</t>
  </si>
  <si>
    <t>Emri i mire</t>
  </si>
  <si>
    <t>Shpenzimet e zhvillimit</t>
  </si>
  <si>
    <t>Aktive tjera afat gjata jo materiale</t>
  </si>
  <si>
    <t>Kapitali aksioner i pa paguar</t>
  </si>
  <si>
    <t>T O T A L I     A K T I V E V E   ( I + II )</t>
  </si>
  <si>
    <t>PASIVET  DHE  KAPITALI</t>
  </si>
  <si>
    <t>P A S I V E T      A F A T S H K U R T  R A</t>
  </si>
  <si>
    <t>Huamarrjet</t>
  </si>
  <si>
    <t>Overdraftet bankare</t>
  </si>
  <si>
    <t>Huamarrje afatshkurtra</t>
  </si>
  <si>
    <t>Huat  dhe  parapagimet</t>
  </si>
  <si>
    <t>Te pagushme ndaj furnitoreve</t>
  </si>
  <si>
    <t>Te pagushme ndaj punonjesve</t>
  </si>
  <si>
    <t>Detyrime per Sigurime Shoq.Shend.</t>
  </si>
  <si>
    <t>Detyrime tatimore per TAP-in.</t>
  </si>
  <si>
    <t>Detyrime tatimore per Tatim Fitimin</t>
  </si>
  <si>
    <t>vi</t>
  </si>
  <si>
    <t>Te drejta e detyrime ndaj ortakeve.</t>
  </si>
  <si>
    <t>vii</t>
  </si>
  <si>
    <t>Dividente per tu paguar.</t>
  </si>
  <si>
    <t>viii</t>
  </si>
  <si>
    <t>Debitore dhe Kreditore te tjere.</t>
  </si>
  <si>
    <t>Provizionet afatshkurtera</t>
  </si>
  <si>
    <t>P A S I V E T      A F A T G J A T A</t>
  </si>
  <si>
    <t>Huat  afatgjata</t>
  </si>
  <si>
    <t>Bono te konvertueshme</t>
  </si>
  <si>
    <t>Provizionet afatgjata</t>
  </si>
  <si>
    <t>T O T A L I      P A S I V E V E      ( I+II )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</si>
  <si>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</si>
  <si>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</si>
  <si>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</si>
  <si>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</si>
  <si>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</si>
  <si>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</si>
  <si>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</si>
  <si>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</si>
  <si>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Fitimet e pashperndara</t>
  </si>
  <si>
    <t>Fitimi (Humbja) e vitit financiar</t>
  </si>
  <si>
    <t>TOTALI   PASIVEVE   DHE   KAPITALIT  (I+II+III)</t>
  </si>
  <si>
    <t>viiii</t>
  </si>
  <si>
    <t>Huamarrje nga bankat</t>
  </si>
  <si>
    <t>ix</t>
  </si>
  <si>
    <t>Pershkrimi i Elementeve</t>
  </si>
  <si>
    <t>Shitjet neto</t>
  </si>
  <si>
    <t>Kosto e prodhimit/blerje se mallrave te shitura</t>
  </si>
  <si>
    <t>Fitim (Humbja) bruto (1-2)</t>
  </si>
  <si>
    <t>Te ardhura te tjera nga veprimtarite e shfrytezimt</t>
  </si>
  <si>
    <t>Fitimi (humbja) nga veprimtarite e shfrytezimit</t>
  </si>
  <si>
    <t>Te ardhurat dhe shpenzimet financiare nga pjesemarrjet</t>
  </si>
  <si>
    <t>Te ardhurat dhe shpenzimet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</si>
  <si>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</si>
  <si>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</si>
  <si>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</si>
  <si>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</si>
  <si>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Elementet e pasqyrave te konsoliduara</t>
  </si>
  <si>
    <t>13.1.   Te ardh.e shpenz.financ.nga invest.te tjera financ.afatgjata</t>
  </si>
  <si>
    <t>13.2.   Te ardhurat dhe shpenzimet nga interesat</t>
  </si>
  <si>
    <t>13.3 .   Fitimet (Humbjet) nga kursi i kembimit</t>
  </si>
  <si>
    <t>Te ardhurat dhe shpenzimet te jashtezakonshme</t>
  </si>
  <si>
    <t xml:space="preserve">   Aktivet e Qarkulluse</t>
  </si>
  <si>
    <t>2.1</t>
  </si>
  <si>
    <t>2.2</t>
  </si>
  <si>
    <t>2.3</t>
  </si>
  <si>
    <t>3</t>
  </si>
  <si>
    <t>4</t>
  </si>
  <si>
    <t>6</t>
  </si>
  <si>
    <t>5.2</t>
  </si>
  <si>
    <t>7.2</t>
  </si>
  <si>
    <t>7.3</t>
  </si>
  <si>
    <t>7.4</t>
  </si>
  <si>
    <t>7.5</t>
  </si>
  <si>
    <t>7.6</t>
  </si>
  <si>
    <t>7.8</t>
  </si>
  <si>
    <t>7.9</t>
  </si>
  <si>
    <t>7.10</t>
  </si>
  <si>
    <t>9.2</t>
  </si>
  <si>
    <t>9.3</t>
  </si>
  <si>
    <t>9.4</t>
  </si>
  <si>
    <t>9.5</t>
  </si>
  <si>
    <t>9.6</t>
  </si>
  <si>
    <t>9.7</t>
  </si>
  <si>
    <t>9.8</t>
  </si>
  <si>
    <t>9.10</t>
  </si>
  <si>
    <t>9.11</t>
  </si>
  <si>
    <t>Nr. Rend</t>
  </si>
  <si>
    <t>E M E R T I M I</t>
  </si>
  <si>
    <t>Perqindja Amortizimit Sipas Ligjit</t>
  </si>
  <si>
    <t>Shuma e Amortizimit Vjetor per Efekt Fiskal</t>
  </si>
  <si>
    <t>Shuma e Amortizimit Vjetor per Efekt Tregtar</t>
  </si>
  <si>
    <t>Diferenca ne Fitimin Tatimor</t>
  </si>
  <si>
    <t>A</t>
  </si>
  <si>
    <t>B</t>
  </si>
  <si>
    <t>5=3-4</t>
  </si>
  <si>
    <t>6=2+4</t>
  </si>
  <si>
    <t>1.</t>
  </si>
  <si>
    <t xml:space="preserve">Ndertesa </t>
  </si>
  <si>
    <t>2.</t>
  </si>
  <si>
    <t>Makineri dhe paisje</t>
  </si>
  <si>
    <t>3.</t>
  </si>
  <si>
    <t>Mjete transporti</t>
  </si>
  <si>
    <t>4.</t>
  </si>
  <si>
    <t>Paisje zyre</t>
  </si>
  <si>
    <t>5.</t>
  </si>
  <si>
    <t>Paisje informatike</t>
  </si>
  <si>
    <t>Shpenzimet e shitjes  -PGt + s.shoq.</t>
  </si>
  <si>
    <t>Shpenzimet administrative   -Gjoba shpnjohura</t>
  </si>
  <si>
    <t>HUMBJET E VITEVE OSE    FITIMET</t>
  </si>
  <si>
    <t>Te ardhura nga huamarrje afatgjata -afatshkurter</t>
  </si>
  <si>
    <t>SH.P.K</t>
  </si>
  <si>
    <t>AMORTIZIMI</t>
  </si>
  <si>
    <t>FITIMI PER INVESTIME</t>
  </si>
  <si>
    <t>Shpenzime te tjera te zakonshme(PTT.TJERA,TRANS,DJE,QERA,TAKSA )</t>
  </si>
  <si>
    <t>Fitimi per Investime</t>
  </si>
  <si>
    <t>PER INVESTIME</t>
  </si>
  <si>
    <t xml:space="preserve">b)Te ardhurat dhe shpenzimet qe jane regjistruar direkte ne rezervat e kapitalit ,ne peputhje me politikat kontable te kerkuara nga SNK te tjera </t>
  </si>
  <si>
    <t>Derivative</t>
  </si>
  <si>
    <t>Aktive te tjera financiare afat shkurter</t>
  </si>
  <si>
    <t>Klient per mallra ,produkte dhe sherbime</t>
  </si>
  <si>
    <t>Debitore,Kreditore te tjere</t>
  </si>
  <si>
    <t>Deebitore tjere</t>
  </si>
  <si>
    <t>Kapitalit aksionar</t>
  </si>
  <si>
    <t>M.MBETURINE</t>
  </si>
  <si>
    <t xml:space="preserve">PAISJE </t>
  </si>
  <si>
    <t>Interesi I arketuar-KONVBERT.+ OSE PER KOMISION</t>
  </si>
  <si>
    <t xml:space="preserve">TREGETI IMPORT EKSPORT TRSNSPORT  </t>
  </si>
  <si>
    <t>13.4 .  Te ardhura dhe shpenzime nga interesat</t>
  </si>
  <si>
    <t>Interesa te paguara</t>
  </si>
  <si>
    <t>Pagesa Debitor</t>
  </si>
  <si>
    <t>Te ardhurat nga sarketimi I ortakut</t>
  </si>
  <si>
    <t>TOTALI-2011</t>
  </si>
  <si>
    <t>Mjete transporti dhe pajisje</t>
  </si>
  <si>
    <t>Ndryshimimproduktit te gatshem</t>
  </si>
  <si>
    <t>0</t>
  </si>
  <si>
    <t>Debitor I arketuar</t>
  </si>
  <si>
    <t>73951.73</t>
  </si>
  <si>
    <t>ADMINISTRATORI</t>
  </si>
  <si>
    <t>FINANCIERI</t>
  </si>
  <si>
    <t>Pozicioni me 31.12.2012</t>
  </si>
  <si>
    <t>Pozicioni me 01.01.2012</t>
  </si>
  <si>
    <t>Dhjetor 31,2012</t>
  </si>
  <si>
    <t>Nga viti 2009</t>
  </si>
  <si>
    <t>Nga viti 2010</t>
  </si>
  <si>
    <t>Nga viti 2011</t>
  </si>
  <si>
    <t xml:space="preserve">                                                   KAPITALI AKSIONER QE I PERKET AKSIONERVE TE SHOQERISE  2012</t>
  </si>
  <si>
    <t>Pasqyra   e   Fluksit Monetar - Metoda Direkte   2011                                                                                       2009</t>
  </si>
  <si>
    <t>8</t>
  </si>
  <si>
    <t>29.01.2010</t>
  </si>
  <si>
    <t xml:space="preserve">"        VANIVA       " SHPK </t>
  </si>
  <si>
    <t xml:space="preserve">         NIPT      L02602603L</t>
  </si>
  <si>
    <t>FITIMI I  TATUESHME ( 4 + 5 )</t>
  </si>
  <si>
    <t>-211097.9</t>
  </si>
  <si>
    <t xml:space="preserve">                VANIVA   2013</t>
  </si>
  <si>
    <t>01.01.2013</t>
  </si>
  <si>
    <t>31.12.2013</t>
  </si>
  <si>
    <t>20.02.2014</t>
  </si>
  <si>
    <t>18.02.2014</t>
  </si>
  <si>
    <t>NIKOLETA KRISTO</t>
  </si>
  <si>
    <t>104817.21</t>
  </si>
  <si>
    <t>103813.84</t>
  </si>
  <si>
    <t>1003.37</t>
  </si>
  <si>
    <t>5500.6</t>
  </si>
  <si>
    <t>153249.23</t>
  </si>
  <si>
    <t>30498.17</t>
  </si>
  <si>
    <t>7300000</t>
  </si>
  <si>
    <t>2227694</t>
  </si>
  <si>
    <t>171200</t>
  </si>
  <si>
    <t>514125</t>
  </si>
  <si>
    <t>21000</t>
  </si>
  <si>
    <t>664325</t>
  </si>
  <si>
    <t>-</t>
  </si>
  <si>
    <t>0,00</t>
  </si>
  <si>
    <t xml:space="preserve">Pasqyra   e   te   Ardhurave   dhe   Shpenzimeve   2013  </t>
  </si>
  <si>
    <t>Dhjetor 31,2013</t>
  </si>
  <si>
    <t>Pasqyra   e   Fluksit Monetar - Metoda Direkte   2013                                                           2013                                  2012</t>
  </si>
  <si>
    <t>17593083</t>
  </si>
  <si>
    <t>20506468</t>
  </si>
  <si>
    <t>-17113504</t>
  </si>
  <si>
    <t>-14369296</t>
  </si>
  <si>
    <t>-27568</t>
  </si>
  <si>
    <t>-25471.92</t>
  </si>
  <si>
    <t>-249040</t>
  </si>
  <si>
    <t>-865575</t>
  </si>
  <si>
    <t>-563000</t>
  </si>
  <si>
    <t>148971</t>
  </si>
  <si>
    <t>4683124.89</t>
  </si>
  <si>
    <t>-5028876</t>
  </si>
  <si>
    <t>-345751.11</t>
  </si>
  <si>
    <t>450568</t>
  </si>
  <si>
    <t>PASQYRA E AMORTIZIMIT PER EFEKT FISKAL       2013</t>
  </si>
  <si>
    <t>Totali I amortizimit 2013</t>
  </si>
  <si>
    <t xml:space="preserve">Amortizim I mbartur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</si>
</sst>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.0"/>
    <numFmt numFmtId="181" formatCode="0.000"/>
    <numFmt numFmtId="182" formatCode="_(* #,##0_);_(* \(#,##0\);_(* &quot;-&quot;??_);_(@_)"/>
    <numFmt numFmtId="183" formatCode="0.0%"/>
    <numFmt numFmtId="184" formatCode="_-* #,##0_-;\-* #,##0_-;_-* &quot;-&quot;??_-;_-@_-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Ναι&quot;;&quot;Ναι&quot;;&quot;'Οχι&quot;"/>
    <numFmt numFmtId="191" formatCode="&quot;Αληθές&quot;;&quot;Αληθές&quot;;&quot;Ψευδές&quot;"/>
    <numFmt numFmtId="192" formatCode="&quot;Ενεργοποίηση&quot;;&quot;Ενεργοποίηση&quot;;&quot;Απενεργοποίηση&quot;"/>
    <numFmt numFmtId="193" formatCode="_(* #,##0.0_);_(* \(#,##0.0\);_(* &quot;-&quot;??_);_(@_)"/>
    <numFmt numFmtId="194" formatCode="#,##0.0"/>
    <numFmt numFmtId="195" formatCode="_-* #,##0.0_L_e_k_-;\-* #,##0.0_L_e_k_-;_-* &quot;-&quot;??_L_e_k_-;_-@_-"/>
    <numFmt numFmtId="196" formatCode="_-* #,##0_L_e_k_-;\-* #,##0_L_e_k_-;_-* &quot;-&quot;??_L_e_k_-;_-@_-"/>
    <numFmt numFmtId="197" formatCode="[$-409]dddd\,\ mmmm\ dd\,\ yyyy"/>
    <numFmt numFmtId="198" formatCode="#,##0_ ;[Red]\-#,##0\ "/>
    <numFmt numFmtId="199" formatCode="_-* #,##0.000_L_e_k_-;\-* #,##0.000_L_e_k_-;_-* &quot;-&quot;??_L_e_k_-;_-@_-"/>
    <numFmt numFmtId="200" formatCode="_-* #,##0.0000_L_e_k_-;\-* #,##0.0000_L_e_k_-;_-* &quot;-&quot;??_L_e_k_-;_-@_-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 Unicode MS"/>
      <family val="2"/>
    </font>
    <font>
      <i/>
      <u val="single"/>
      <sz val="12"/>
      <name val="Arial Unicode MS"/>
      <family val="2"/>
    </font>
    <font>
      <i/>
      <sz val="10"/>
      <name val="Arial Unicode MS"/>
      <family val="2"/>
    </font>
    <font>
      <i/>
      <sz val="12"/>
      <name val="Arial Unicode MS"/>
      <family val="2"/>
    </font>
    <font>
      <i/>
      <sz val="11"/>
      <name val="Arial Unicode MS"/>
      <family val="2"/>
    </font>
    <font>
      <sz val="14"/>
      <name val="Arial Unicode MS"/>
      <family val="2"/>
    </font>
    <font>
      <i/>
      <sz val="11.5"/>
      <name val="Arial Unicode MS"/>
      <family val="2"/>
    </font>
    <font>
      <i/>
      <sz val="14"/>
      <name val="Arial"/>
      <family val="2"/>
    </font>
    <font>
      <sz val="8"/>
      <name val="Elephant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thick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ck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ck"/>
      <top style="medium"/>
      <bottom style="medium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hair"/>
      <top style="medium"/>
      <bottom style="hair"/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 style="hair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ck"/>
      <right style="medium"/>
      <top style="medium"/>
      <bottom style="hair"/>
    </border>
    <border>
      <left style="thick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58">
    <xf numFmtId="1" fontId="0" fillId="0" borderId="0" xfId="0" applyAlignment="1">
      <alignment/>
    </xf>
    <xf numFmtId="1" fontId="0" fillId="0" borderId="0" xfId="0" applyBorder="1" applyAlignment="1">
      <alignment/>
    </xf>
    <xf numFmtId="1" fontId="0" fillId="0" borderId="0" xfId="0" applyFont="1" applyAlignment="1">
      <alignment/>
    </xf>
    <xf numFmtId="1" fontId="0" fillId="0" borderId="0" xfId="0" applyAlignment="1">
      <alignment horizontal="center"/>
    </xf>
    <xf numFmtId="3" fontId="0" fillId="0" borderId="0" xfId="0" applyNumberFormat="1" applyAlignment="1">
      <alignment/>
    </xf>
    <xf numFmtId="1" fontId="0" fillId="0" borderId="0" xfId="0" applyAlignment="1">
      <alignment vertical="center"/>
    </xf>
    <xf numFmtId="1" fontId="0" fillId="0" borderId="0" xfId="0" applyBorder="1" applyAlignment="1">
      <alignment horizontal="center" vertical="center"/>
    </xf>
    <xf numFmtId="1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1" fontId="0" fillId="0" borderId="10" xfId="0" applyFont="1" applyBorder="1" applyAlignment="1">
      <alignment horizontal="center" vertical="center"/>
    </xf>
    <xf numFmtId="1" fontId="6" fillId="0" borderId="11" xfId="0" applyFont="1" applyBorder="1" applyAlignment="1">
      <alignment vertical="center"/>
    </xf>
    <xf numFmtId="1" fontId="0" fillId="0" borderId="0" xfId="0" applyBorder="1" applyAlignment="1">
      <alignment horizontal="right" vertical="center"/>
    </xf>
    <xf numFmtId="1" fontId="0" fillId="0" borderId="0" xfId="0" applyBorder="1" applyAlignment="1">
      <alignment horizontal="right"/>
    </xf>
    <xf numFmtId="1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1" fontId="0" fillId="0" borderId="0" xfId="0" applyFont="1" applyAlignment="1">
      <alignment vertical="center"/>
    </xf>
    <xf numFmtId="1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179" fontId="0" fillId="0" borderId="12" xfId="42" applyFont="1" applyBorder="1" applyAlignment="1">
      <alignment vertical="center"/>
    </xf>
    <xf numFmtId="1" fontId="0" fillId="0" borderId="11" xfId="0" applyFont="1" applyBorder="1" applyAlignment="1">
      <alignment vertical="center"/>
    </xf>
    <xf numFmtId="1" fontId="0" fillId="32" borderId="12" xfId="0" applyFont="1" applyFill="1" applyBorder="1" applyAlignment="1">
      <alignment vertical="center"/>
    </xf>
    <xf numFmtId="1" fontId="0" fillId="0" borderId="0" xfId="0" applyFont="1" applyBorder="1" applyAlignment="1">
      <alignment horizontal="center" vertical="center"/>
    </xf>
    <xf numFmtId="1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Font="1" applyAlignment="1">
      <alignment horizontal="center"/>
    </xf>
    <xf numFmtId="1" fontId="10" fillId="0" borderId="0" xfId="0" applyFont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1" fontId="8" fillId="0" borderId="17" xfId="0" applyFont="1" applyBorder="1" applyAlignment="1">
      <alignment horizontal="center" vertical="center"/>
    </xf>
    <xf numFmtId="1" fontId="5" fillId="0" borderId="18" xfId="0" applyFont="1" applyBorder="1" applyAlignment="1">
      <alignment vertical="center"/>
    </xf>
    <xf numFmtId="1" fontId="5" fillId="0" borderId="19" xfId="0" applyFont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4" fontId="8" fillId="0" borderId="19" xfId="42" applyNumberFormat="1" applyFont="1" applyBorder="1" applyAlignment="1">
      <alignment vertical="center"/>
    </xf>
    <xf numFmtId="4" fontId="8" fillId="0" borderId="20" xfId="42" applyNumberFormat="1" applyFont="1" applyBorder="1" applyAlignment="1">
      <alignment vertical="center"/>
    </xf>
    <xf numFmtId="1" fontId="8" fillId="0" borderId="21" xfId="0" applyFont="1" applyBorder="1" applyAlignment="1">
      <alignment horizontal="center" vertical="center"/>
    </xf>
    <xf numFmtId="1" fontId="5" fillId="0" borderId="22" xfId="0" applyFont="1" applyBorder="1" applyAlignment="1">
      <alignment vertical="center"/>
    </xf>
    <xf numFmtId="1" fontId="8" fillId="0" borderId="12" xfId="0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4" fontId="8" fillId="0" borderId="12" xfId="42" applyNumberFormat="1" applyFont="1" applyFill="1" applyBorder="1" applyAlignment="1">
      <alignment vertical="center"/>
    </xf>
    <xf numFmtId="4" fontId="8" fillId="0" borderId="12" xfId="42" applyNumberFormat="1" applyFont="1" applyBorder="1" applyAlignment="1">
      <alignment vertical="center"/>
    </xf>
    <xf numFmtId="179" fontId="10" fillId="0" borderId="0" xfId="42" applyFont="1" applyAlignment="1">
      <alignment vertical="center"/>
    </xf>
    <xf numFmtId="179" fontId="11" fillId="0" borderId="0" xfId="42" applyFont="1" applyAlignment="1">
      <alignment vertical="center"/>
    </xf>
    <xf numFmtId="1" fontId="8" fillId="0" borderId="23" xfId="0" applyFont="1" applyBorder="1" applyAlignment="1">
      <alignment horizontal="center" vertical="center"/>
    </xf>
    <xf numFmtId="1" fontId="5" fillId="0" borderId="24" xfId="0" applyFont="1" applyBorder="1" applyAlignment="1">
      <alignment vertical="center"/>
    </xf>
    <xf numFmtId="1" fontId="8" fillId="0" borderId="19" xfId="0" applyFont="1" applyBorder="1" applyAlignment="1">
      <alignment vertical="center"/>
    </xf>
    <xf numFmtId="49" fontId="8" fillId="0" borderId="19" xfId="0" applyNumberFormat="1" applyFont="1" applyBorder="1" applyAlignment="1">
      <alignment horizontal="center" vertical="center"/>
    </xf>
    <xf numFmtId="1" fontId="8" fillId="0" borderId="25" xfId="0" applyFont="1" applyBorder="1" applyAlignment="1">
      <alignment horizontal="center" vertical="center"/>
    </xf>
    <xf numFmtId="1" fontId="5" fillId="0" borderId="26" xfId="0" applyFont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4" fontId="5" fillId="0" borderId="26" xfId="42" applyNumberFormat="1" applyFont="1" applyBorder="1" applyAlignment="1">
      <alignment vertical="center"/>
    </xf>
    <xf numFmtId="4" fontId="5" fillId="0" borderId="27" xfId="42" applyNumberFormat="1" applyFont="1" applyBorder="1" applyAlignment="1">
      <alignment vertical="center"/>
    </xf>
    <xf numFmtId="4" fontId="8" fillId="0" borderId="28" xfId="42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4" fontId="8" fillId="0" borderId="29" xfId="42" applyNumberFormat="1" applyFont="1" applyBorder="1" applyAlignment="1">
      <alignment vertical="center"/>
    </xf>
    <xf numFmtId="4" fontId="8" fillId="0" borderId="30" xfId="42" applyNumberFormat="1" applyFont="1" applyBorder="1" applyAlignment="1">
      <alignment vertical="center"/>
    </xf>
    <xf numFmtId="4" fontId="5" fillId="0" borderId="31" xfId="42" applyNumberFormat="1" applyFont="1" applyBorder="1" applyAlignment="1">
      <alignment vertical="center"/>
    </xf>
    <xf numFmtId="1" fontId="8" fillId="0" borderId="18" xfId="0" applyFont="1" applyBorder="1" applyAlignment="1">
      <alignment horizontal="center" vertical="center"/>
    </xf>
    <xf numFmtId="1" fontId="5" fillId="0" borderId="29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" fontId="5" fillId="0" borderId="0" xfId="42" applyNumberFormat="1" applyFont="1" applyBorder="1" applyAlignment="1">
      <alignment vertical="center"/>
    </xf>
    <xf numFmtId="4" fontId="8" fillId="0" borderId="32" xfId="42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1" fontId="8" fillId="0" borderId="33" xfId="0" applyFont="1" applyBorder="1" applyAlignment="1">
      <alignment horizontal="center" vertical="center"/>
    </xf>
    <xf numFmtId="1" fontId="5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/>
    </xf>
    <xf numFmtId="4" fontId="5" fillId="0" borderId="35" xfId="42" applyNumberFormat="1" applyFont="1" applyBorder="1" applyAlignment="1">
      <alignment vertical="center"/>
    </xf>
    <xf numFmtId="4" fontId="5" fillId="0" borderId="20" xfId="42" applyNumberFormat="1" applyFont="1" applyBorder="1" applyAlignment="1">
      <alignment vertical="center"/>
    </xf>
    <xf numFmtId="1" fontId="5" fillId="0" borderId="12" xfId="0" applyFont="1" applyBorder="1" applyAlignment="1">
      <alignment vertical="center"/>
    </xf>
    <xf numFmtId="4" fontId="5" fillId="0" borderId="12" xfId="42" applyNumberFormat="1" applyFont="1" applyBorder="1" applyAlignment="1">
      <alignment vertical="center"/>
    </xf>
    <xf numFmtId="1" fontId="8" fillId="0" borderId="36" xfId="0" applyFont="1" applyBorder="1" applyAlignment="1">
      <alignment vertical="center"/>
    </xf>
    <xf numFmtId="1" fontId="5" fillId="0" borderId="37" xfId="0" applyFont="1" applyBorder="1" applyAlignment="1">
      <alignment horizontal="left" vertical="center"/>
    </xf>
    <xf numFmtId="1" fontId="5" fillId="0" borderId="38" xfId="0" applyFont="1" applyBorder="1" applyAlignment="1">
      <alignment vertical="center"/>
    </xf>
    <xf numFmtId="49" fontId="5" fillId="0" borderId="38" xfId="0" applyNumberFormat="1" applyFont="1" applyBorder="1" applyAlignment="1">
      <alignment horizontal="center" vertical="center"/>
    </xf>
    <xf numFmtId="4" fontId="5" fillId="0" borderId="39" xfId="42" applyNumberFormat="1" applyFont="1" applyBorder="1" applyAlignment="1">
      <alignment vertical="center"/>
    </xf>
    <xf numFmtId="1" fontId="10" fillId="0" borderId="0" xfId="0" applyFont="1" applyBorder="1" applyAlignment="1">
      <alignment horizontal="center" vertical="center"/>
    </xf>
    <xf numFmtId="1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1" fontId="10" fillId="0" borderId="0" xfId="0" applyFont="1" applyAlignment="1">
      <alignment/>
    </xf>
    <xf numFmtId="1" fontId="10" fillId="0" borderId="0" xfId="0" applyFont="1" applyBorder="1" applyAlignment="1">
      <alignment horizontal="center"/>
    </xf>
    <xf numFmtId="1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2" fontId="8" fillId="0" borderId="0" xfId="0" applyNumberFormat="1" applyFont="1" applyAlignment="1">
      <alignment vertical="center"/>
    </xf>
    <xf numFmtId="1" fontId="3" fillId="0" borderId="0" xfId="0" applyFont="1" applyAlignment="1">
      <alignment/>
    </xf>
    <xf numFmtId="4" fontId="0" fillId="0" borderId="0" xfId="0" applyNumberFormat="1" applyBorder="1" applyAlignment="1">
      <alignment vertical="center"/>
    </xf>
    <xf numFmtId="1" fontId="12" fillId="0" borderId="40" xfId="0" applyFont="1" applyBorder="1" applyAlignment="1">
      <alignment/>
    </xf>
    <xf numFmtId="1" fontId="12" fillId="0" borderId="41" xfId="0" applyFont="1" applyBorder="1" applyAlignment="1">
      <alignment/>
    </xf>
    <xf numFmtId="1" fontId="12" fillId="0" borderId="42" xfId="0" applyFont="1" applyBorder="1" applyAlignment="1">
      <alignment/>
    </xf>
    <xf numFmtId="1" fontId="12" fillId="0" borderId="0" xfId="0" applyFont="1" applyAlignment="1">
      <alignment/>
    </xf>
    <xf numFmtId="1" fontId="12" fillId="0" borderId="43" xfId="0" applyFont="1" applyBorder="1" applyAlignment="1">
      <alignment/>
    </xf>
    <xf numFmtId="1" fontId="13" fillId="0" borderId="0" xfId="0" applyFont="1" applyBorder="1" applyAlignment="1">
      <alignment/>
    </xf>
    <xf numFmtId="1" fontId="14" fillId="0" borderId="0" xfId="0" applyFont="1" applyBorder="1" applyAlignment="1">
      <alignment/>
    </xf>
    <xf numFmtId="1" fontId="14" fillId="0" borderId="44" xfId="0" applyFont="1" applyBorder="1" applyAlignment="1">
      <alignment/>
    </xf>
    <xf numFmtId="1" fontId="12" fillId="0" borderId="0" xfId="0" applyFont="1" applyBorder="1" applyAlignment="1">
      <alignment/>
    </xf>
    <xf numFmtId="1" fontId="12" fillId="0" borderId="45" xfId="0" applyFont="1" applyBorder="1" applyAlignment="1">
      <alignment/>
    </xf>
    <xf numFmtId="1" fontId="14" fillId="0" borderId="10" xfId="0" applyFont="1" applyBorder="1" applyAlignment="1">
      <alignment/>
    </xf>
    <xf numFmtId="1" fontId="15" fillId="0" borderId="10" xfId="0" applyFont="1" applyBorder="1" applyAlignment="1">
      <alignment/>
    </xf>
    <xf numFmtId="1" fontId="15" fillId="0" borderId="10" xfId="0" applyFont="1" applyBorder="1" applyAlignment="1">
      <alignment horizontal="center"/>
    </xf>
    <xf numFmtId="1" fontId="15" fillId="0" borderId="0" xfId="0" applyFont="1" applyBorder="1" applyAlignment="1">
      <alignment/>
    </xf>
    <xf numFmtId="1" fontId="15" fillId="0" borderId="44" xfId="0" applyFont="1" applyBorder="1" applyAlignment="1">
      <alignment/>
    </xf>
    <xf numFmtId="1" fontId="12" fillId="0" borderId="44" xfId="0" applyFont="1" applyBorder="1" applyAlignment="1">
      <alignment/>
    </xf>
    <xf numFmtId="1" fontId="15" fillId="0" borderId="0" xfId="0" applyFont="1" applyBorder="1" applyAlignment="1">
      <alignment horizontal="center"/>
    </xf>
    <xf numFmtId="1" fontId="17" fillId="0" borderId="0" xfId="0" applyFont="1" applyAlignment="1">
      <alignment/>
    </xf>
    <xf numFmtId="1" fontId="18" fillId="0" borderId="0" xfId="0" applyFont="1" applyBorder="1" applyAlignment="1">
      <alignment/>
    </xf>
    <xf numFmtId="1" fontId="14" fillId="0" borderId="46" xfId="0" applyFont="1" applyBorder="1" applyAlignment="1">
      <alignment/>
    </xf>
    <xf numFmtId="1" fontId="14" fillId="0" borderId="40" xfId="0" applyFont="1" applyBorder="1" applyAlignment="1">
      <alignment/>
    </xf>
    <xf numFmtId="1" fontId="14" fillId="0" borderId="41" xfId="0" applyFont="1" applyBorder="1" applyAlignment="1">
      <alignment/>
    </xf>
    <xf numFmtId="1" fontId="14" fillId="0" borderId="42" xfId="0" applyFont="1" applyBorder="1" applyAlignment="1">
      <alignment/>
    </xf>
    <xf numFmtId="1" fontId="14" fillId="0" borderId="43" xfId="0" applyFont="1" applyBorder="1" applyAlignment="1">
      <alignment/>
    </xf>
    <xf numFmtId="1" fontId="14" fillId="0" borderId="45" xfId="0" applyFont="1" applyBorder="1" applyAlignment="1">
      <alignment/>
    </xf>
    <xf numFmtId="1" fontId="14" fillId="0" borderId="0" xfId="0" applyFont="1" applyAlignment="1">
      <alignment/>
    </xf>
    <xf numFmtId="1" fontId="14" fillId="0" borderId="0" xfId="0" applyFont="1" applyBorder="1" applyAlignment="1">
      <alignment horizontal="center"/>
    </xf>
    <xf numFmtId="1" fontId="15" fillId="0" borderId="44" xfId="0" applyFont="1" applyBorder="1" applyAlignment="1">
      <alignment horizontal="center"/>
    </xf>
    <xf numFmtId="1" fontId="14" fillId="0" borderId="47" xfId="0" applyFont="1" applyBorder="1" applyAlignment="1">
      <alignment/>
    </xf>
    <xf numFmtId="1" fontId="14" fillId="0" borderId="48" xfId="0" applyFont="1" applyBorder="1" applyAlignment="1">
      <alignment/>
    </xf>
    <xf numFmtId="1" fontId="12" fillId="0" borderId="47" xfId="0" applyFont="1" applyBorder="1" applyAlignment="1">
      <alignment/>
    </xf>
    <xf numFmtId="1" fontId="12" fillId="0" borderId="48" xfId="0" applyFont="1" applyBorder="1" applyAlignment="1">
      <alignment/>
    </xf>
    <xf numFmtId="1" fontId="19" fillId="0" borderId="0" xfId="0" applyFont="1" applyAlignment="1">
      <alignment horizontal="center"/>
    </xf>
    <xf numFmtId="1" fontId="3" fillId="0" borderId="49" xfId="0" applyFont="1" applyBorder="1" applyAlignment="1">
      <alignment horizontal="center"/>
    </xf>
    <xf numFmtId="1" fontId="3" fillId="0" borderId="50" xfId="0" applyFont="1" applyBorder="1" applyAlignment="1">
      <alignment horizontal="center"/>
    </xf>
    <xf numFmtId="1" fontId="3" fillId="0" borderId="51" xfId="0" applyFont="1" applyBorder="1" applyAlignment="1">
      <alignment horizontal="center"/>
    </xf>
    <xf numFmtId="1" fontId="3" fillId="0" borderId="52" xfId="0" applyFont="1" applyBorder="1" applyAlignment="1">
      <alignment horizontal="center"/>
    </xf>
    <xf numFmtId="1" fontId="0" fillId="0" borderId="53" xfId="0" applyFont="1" applyBorder="1" applyAlignment="1">
      <alignment/>
    </xf>
    <xf numFmtId="1" fontId="0" fillId="0" borderId="32" xfId="0" applyFont="1" applyBorder="1" applyAlignment="1">
      <alignment/>
    </xf>
    <xf numFmtId="4" fontId="0" fillId="0" borderId="12" xfId="0" applyNumberFormat="1" applyFont="1" applyBorder="1" applyAlignment="1">
      <alignment/>
    </xf>
    <xf numFmtId="1" fontId="0" fillId="0" borderId="47" xfId="0" applyFont="1" applyBorder="1" applyAlignment="1">
      <alignment/>
    </xf>
    <xf numFmtId="1" fontId="0" fillId="0" borderId="54" xfId="0" applyFont="1" applyBorder="1" applyAlignment="1">
      <alignment/>
    </xf>
    <xf numFmtId="49" fontId="0" fillId="0" borderId="55" xfId="0" applyNumberFormat="1" applyFont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1" fontId="0" fillId="0" borderId="12" xfId="0" applyFont="1" applyBorder="1" applyAlignment="1">
      <alignment/>
    </xf>
    <xf numFmtId="1" fontId="0" fillId="0" borderId="12" xfId="0" applyFont="1" applyBorder="1" applyAlignment="1">
      <alignment horizontal="center"/>
    </xf>
    <xf numFmtId="2" fontId="0" fillId="0" borderId="56" xfId="0" applyNumberFormat="1" applyFont="1" applyBorder="1" applyAlignment="1">
      <alignment/>
    </xf>
    <xf numFmtId="49" fontId="0" fillId="0" borderId="57" xfId="0" applyNumberFormat="1" applyFont="1" applyBorder="1" applyAlignment="1">
      <alignment horizontal="center"/>
    </xf>
    <xf numFmtId="1" fontId="0" fillId="0" borderId="58" xfId="0" applyFont="1" applyBorder="1" applyAlignment="1">
      <alignment/>
    </xf>
    <xf numFmtId="4" fontId="0" fillId="0" borderId="58" xfId="0" applyNumberFormat="1" applyFont="1" applyBorder="1" applyAlignment="1">
      <alignment/>
    </xf>
    <xf numFmtId="2" fontId="0" fillId="0" borderId="59" xfId="0" applyNumberFormat="1" applyFont="1" applyBorder="1" applyAlignment="1">
      <alignment/>
    </xf>
    <xf numFmtId="1" fontId="0" fillId="0" borderId="0" xfId="0" applyFont="1" applyFill="1" applyAlignment="1">
      <alignment/>
    </xf>
    <xf numFmtId="0" fontId="0" fillId="0" borderId="60" xfId="58" applyFont="1" applyFill="1" applyBorder="1" applyAlignment="1">
      <alignment horizontal="center" vertical="center" wrapText="1"/>
      <protection/>
    </xf>
    <xf numFmtId="0" fontId="0" fillId="0" borderId="15" xfId="58" applyFont="1" applyFill="1" applyBorder="1" applyAlignment="1">
      <alignment horizontal="center" vertical="center" wrapText="1"/>
      <protection/>
    </xf>
    <xf numFmtId="0" fontId="0" fillId="0" borderId="61" xfId="58" applyFont="1" applyFill="1" applyBorder="1" applyAlignment="1">
      <alignment horizontal="right"/>
      <protection/>
    </xf>
    <xf numFmtId="1" fontId="0" fillId="0" borderId="62" xfId="0" applyFont="1" applyFill="1" applyBorder="1" applyAlignment="1">
      <alignment/>
    </xf>
    <xf numFmtId="1" fontId="0" fillId="0" borderId="63" xfId="0" applyFont="1" applyFill="1" applyBorder="1" applyAlignment="1">
      <alignment/>
    </xf>
    <xf numFmtId="1" fontId="0" fillId="0" borderId="64" xfId="0" applyFont="1" applyFill="1" applyBorder="1" applyAlignment="1">
      <alignment/>
    </xf>
    <xf numFmtId="1" fontId="0" fillId="0" borderId="21" xfId="0" applyFont="1" applyFill="1" applyBorder="1" applyAlignment="1">
      <alignment/>
    </xf>
    <xf numFmtId="0" fontId="0" fillId="0" borderId="65" xfId="58" applyFont="1" applyFill="1" applyBorder="1" applyAlignment="1">
      <alignment horizontal="right"/>
      <protection/>
    </xf>
    <xf numFmtId="4" fontId="0" fillId="0" borderId="0" xfId="0" applyNumberFormat="1" applyFont="1" applyFill="1" applyAlignment="1">
      <alignment/>
    </xf>
    <xf numFmtId="1" fontId="0" fillId="0" borderId="32" xfId="0" applyFont="1" applyBorder="1" applyAlignment="1">
      <alignment horizontal="center" vertical="center"/>
    </xf>
    <xf numFmtId="1" fontId="0" fillId="0" borderId="28" xfId="0" applyFont="1" applyBorder="1" applyAlignment="1">
      <alignment horizontal="center" vertical="center"/>
    </xf>
    <xf numFmtId="0" fontId="0" fillId="0" borderId="66" xfId="58" applyFont="1" applyFill="1" applyBorder="1">
      <alignment/>
      <protection/>
    </xf>
    <xf numFmtId="1" fontId="0" fillId="0" borderId="67" xfId="0" applyFont="1" applyFill="1" applyBorder="1" applyAlignment="1">
      <alignment/>
    </xf>
    <xf numFmtId="1" fontId="0" fillId="0" borderId="68" xfId="0" applyFont="1" applyFill="1" applyBorder="1" applyAlignment="1">
      <alignment/>
    </xf>
    <xf numFmtId="1" fontId="0" fillId="0" borderId="22" xfId="0" applyFont="1" applyFill="1" applyBorder="1" applyAlignment="1">
      <alignment/>
    </xf>
    <xf numFmtId="0" fontId="0" fillId="0" borderId="69" xfId="58" applyFont="1" applyFill="1" applyBorder="1">
      <alignment/>
      <protection/>
    </xf>
    <xf numFmtId="0" fontId="0" fillId="0" borderId="13" xfId="58" applyFont="1" applyFill="1" applyBorder="1">
      <alignment/>
      <protection/>
    </xf>
    <xf numFmtId="4" fontId="0" fillId="0" borderId="14" xfId="44" applyNumberFormat="1" applyFont="1" applyFill="1" applyBorder="1" applyAlignment="1">
      <alignment/>
    </xf>
    <xf numFmtId="1" fontId="0" fillId="0" borderId="12" xfId="0" applyFont="1" applyFill="1" applyBorder="1" applyAlignment="1">
      <alignment/>
    </xf>
    <xf numFmtId="4" fontId="0" fillId="0" borderId="12" xfId="42" applyNumberFormat="1" applyFont="1" applyFill="1" applyBorder="1" applyAlignment="1">
      <alignment/>
    </xf>
    <xf numFmtId="0" fontId="0" fillId="0" borderId="70" xfId="58" applyFont="1" applyFill="1" applyBorder="1">
      <alignment/>
      <protection/>
    </xf>
    <xf numFmtId="1" fontId="0" fillId="0" borderId="11" xfId="0" applyFont="1" applyFill="1" applyBorder="1" applyAlignment="1">
      <alignment/>
    </xf>
    <xf numFmtId="1" fontId="0" fillId="0" borderId="71" xfId="0" applyFont="1" applyFill="1" applyBorder="1" applyAlignment="1">
      <alignment/>
    </xf>
    <xf numFmtId="0" fontId="0" fillId="0" borderId="67" xfId="58" applyFont="1" applyFill="1" applyBorder="1">
      <alignment/>
      <protection/>
    </xf>
    <xf numFmtId="0" fontId="0" fillId="0" borderId="15" xfId="58" applyFont="1" applyFill="1" applyBorder="1">
      <alignment/>
      <protection/>
    </xf>
    <xf numFmtId="4" fontId="0" fillId="0" borderId="72" xfId="44" applyNumberFormat="1" applyFont="1" applyFill="1" applyBorder="1" applyAlignment="1">
      <alignment/>
    </xf>
    <xf numFmtId="0" fontId="0" fillId="0" borderId="12" xfId="58" applyFont="1" applyFill="1" applyBorder="1">
      <alignment/>
      <protection/>
    </xf>
    <xf numFmtId="4" fontId="0" fillId="0" borderId="12" xfId="44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9" fontId="0" fillId="0" borderId="12" xfId="58" applyNumberFormat="1" applyFont="1" applyFill="1" applyBorder="1">
      <alignment/>
      <protection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1" fontId="0" fillId="0" borderId="47" xfId="0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" fontId="0" fillId="0" borderId="0" xfId="0" applyFont="1" applyAlignment="1">
      <alignment horizontal="right"/>
    </xf>
    <xf numFmtId="4" fontId="4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horizontal="center" vertical="center"/>
    </xf>
    <xf numFmtId="1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42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2" fontId="0" fillId="0" borderId="73" xfId="58" applyNumberFormat="1" applyFont="1" applyFill="1" applyBorder="1">
      <alignment/>
      <protection/>
    </xf>
    <xf numFmtId="49" fontId="5" fillId="0" borderId="32" xfId="0" applyNumberFormat="1" applyFont="1" applyBorder="1" applyAlignment="1">
      <alignment horizontal="center" vertical="center"/>
    </xf>
    <xf numFmtId="1" fontId="5" fillId="0" borderId="66" xfId="0" applyFont="1" applyBorder="1" applyAlignment="1">
      <alignment vertical="center"/>
    </xf>
    <xf numFmtId="4" fontId="5" fillId="0" borderId="74" xfId="42" applyNumberFormat="1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1" fontId="8" fillId="0" borderId="18" xfId="0" applyFont="1" applyBorder="1" applyAlignment="1">
      <alignment vertical="center"/>
    </xf>
    <xf numFmtId="1" fontId="8" fillId="0" borderId="22" xfId="0" applyFont="1" applyBorder="1" applyAlignment="1">
      <alignment vertical="center"/>
    </xf>
    <xf numFmtId="1" fontId="8" fillId="0" borderId="24" xfId="0" applyFont="1" applyBorder="1" applyAlignment="1">
      <alignment vertical="center"/>
    </xf>
    <xf numFmtId="1" fontId="8" fillId="0" borderId="26" xfId="0" applyFont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/>
    </xf>
    <xf numFmtId="4" fontId="8" fillId="0" borderId="26" xfId="42" applyNumberFormat="1" applyFont="1" applyBorder="1" applyAlignment="1">
      <alignment vertical="center"/>
    </xf>
    <xf numFmtId="4" fontId="8" fillId="0" borderId="27" xfId="42" applyNumberFormat="1" applyFont="1" applyBorder="1" applyAlignment="1">
      <alignment vertical="center"/>
    </xf>
    <xf numFmtId="1" fontId="8" fillId="0" borderId="66" xfId="0" applyFont="1" applyBorder="1" applyAlignment="1">
      <alignment vertical="center"/>
    </xf>
    <xf numFmtId="4" fontId="8" fillId="0" borderId="74" xfId="42" applyNumberFormat="1" applyFont="1" applyBorder="1" applyAlignment="1">
      <alignment vertical="center"/>
    </xf>
    <xf numFmtId="4" fontId="8" fillId="0" borderId="31" xfId="42" applyNumberFormat="1" applyFont="1" applyBorder="1" applyAlignment="1">
      <alignment vertical="center"/>
    </xf>
    <xf numFmtId="1" fontId="8" fillId="0" borderId="29" xfId="0" applyFont="1" applyBorder="1" applyAlignment="1">
      <alignment vertical="center"/>
    </xf>
    <xf numFmtId="49" fontId="8" fillId="0" borderId="32" xfId="0" applyNumberFormat="1" applyFont="1" applyBorder="1" applyAlignment="1">
      <alignment horizontal="center" vertical="center"/>
    </xf>
    <xf numFmtId="4" fontId="8" fillId="0" borderId="0" xfId="42" applyNumberFormat="1" applyFont="1" applyBorder="1" applyAlignment="1">
      <alignment vertical="center"/>
    </xf>
    <xf numFmtId="1" fontId="8" fillId="0" borderId="34" xfId="0" applyFont="1" applyBorder="1" applyAlignment="1">
      <alignment vertical="center"/>
    </xf>
    <xf numFmtId="49" fontId="8" fillId="0" borderId="34" xfId="0" applyNumberFormat="1" applyFont="1" applyBorder="1" applyAlignment="1">
      <alignment horizontal="center" vertical="center"/>
    </xf>
    <xf numFmtId="4" fontId="8" fillId="0" borderId="34" xfId="42" applyNumberFormat="1" applyFont="1" applyBorder="1" applyAlignment="1">
      <alignment vertical="center"/>
    </xf>
    <xf numFmtId="4" fontId="8" fillId="0" borderId="35" xfId="42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right" vertical="center"/>
    </xf>
    <xf numFmtId="1" fontId="8" fillId="0" borderId="37" xfId="0" applyFont="1" applyBorder="1" applyAlignment="1">
      <alignment horizontal="left" vertical="center"/>
    </xf>
    <xf numFmtId="1" fontId="8" fillId="0" borderId="38" xfId="0" applyFont="1" applyBorder="1" applyAlignment="1">
      <alignment vertical="center"/>
    </xf>
    <xf numFmtId="49" fontId="8" fillId="0" borderId="38" xfId="0" applyNumberFormat="1" applyFont="1" applyBorder="1" applyAlignment="1">
      <alignment horizontal="center" vertical="center"/>
    </xf>
    <xf numFmtId="4" fontId="8" fillId="0" borderId="38" xfId="42" applyNumberFormat="1" applyFont="1" applyBorder="1" applyAlignment="1">
      <alignment vertical="center"/>
    </xf>
    <xf numFmtId="4" fontId="8" fillId="0" borderId="39" xfId="42" applyNumberFormat="1" applyFont="1" applyBorder="1" applyAlignment="1">
      <alignment vertical="center"/>
    </xf>
    <xf numFmtId="1" fontId="3" fillId="0" borderId="75" xfId="0" applyFont="1" applyBorder="1" applyAlignment="1">
      <alignment horizontal="right"/>
    </xf>
    <xf numFmtId="1" fontId="20" fillId="0" borderId="32" xfId="0" applyFont="1" applyBorder="1" applyAlignment="1">
      <alignment horizontal="left"/>
    </xf>
    <xf numFmtId="179" fontId="3" fillId="0" borderId="32" xfId="42" applyNumberFormat="1" applyFont="1" applyBorder="1" applyAlignment="1">
      <alignment horizontal="right"/>
    </xf>
    <xf numFmtId="179" fontId="3" fillId="0" borderId="32" xfId="42" applyFont="1" applyBorder="1" applyAlignment="1">
      <alignment/>
    </xf>
    <xf numFmtId="179" fontId="0" fillId="0" borderId="0" xfId="42" applyFont="1" applyAlignment="1">
      <alignment horizontal="right"/>
    </xf>
    <xf numFmtId="1" fontId="3" fillId="0" borderId="12" xfId="0" applyFont="1" applyBorder="1" applyAlignment="1">
      <alignment horizontal="left"/>
    </xf>
    <xf numFmtId="179" fontId="3" fillId="0" borderId="12" xfId="42" applyFont="1" applyBorder="1" applyAlignment="1">
      <alignment horizontal="right"/>
    </xf>
    <xf numFmtId="179" fontId="3" fillId="0" borderId="12" xfId="42" applyFont="1" applyBorder="1" applyAlignment="1">
      <alignment/>
    </xf>
    <xf numFmtId="1" fontId="20" fillId="0" borderId="12" xfId="0" applyFont="1" applyBorder="1" applyAlignment="1">
      <alignment horizontal="left"/>
    </xf>
    <xf numFmtId="179" fontId="3" fillId="0" borderId="32" xfId="42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0" borderId="0" xfId="0" applyFont="1" applyBorder="1" applyAlignment="1">
      <alignment horizontal="left"/>
    </xf>
    <xf numFmtId="179" fontId="3" fillId="0" borderId="0" xfId="42" applyFont="1" applyBorder="1" applyAlignment="1">
      <alignment/>
    </xf>
    <xf numFmtId="179" fontId="3" fillId="0" borderId="0" xfId="42" applyFont="1" applyAlignment="1">
      <alignment/>
    </xf>
    <xf numFmtId="1" fontId="3" fillId="0" borderId="0" xfId="0" applyFont="1" applyBorder="1" applyAlignment="1">
      <alignment/>
    </xf>
    <xf numFmtId="1" fontId="3" fillId="0" borderId="0" xfId="0" applyFont="1" applyAlignment="1">
      <alignment/>
    </xf>
    <xf numFmtId="1" fontId="3" fillId="0" borderId="0" xfId="0" applyFont="1" applyAlignment="1">
      <alignment horizontal="right"/>
    </xf>
    <xf numFmtId="1" fontId="3" fillId="0" borderId="0" xfId="0" applyFont="1" applyBorder="1" applyAlignment="1">
      <alignment horizontal="right"/>
    </xf>
    <xf numFmtId="179" fontId="0" fillId="0" borderId="76" xfId="42" applyFont="1" applyBorder="1" applyAlignment="1">
      <alignment horizontal="right"/>
    </xf>
    <xf numFmtId="1" fontId="0" fillId="0" borderId="10" xfId="0" applyFont="1" applyFill="1" applyBorder="1" applyAlignment="1">
      <alignment/>
    </xf>
    <xf numFmtId="0" fontId="0" fillId="0" borderId="77" xfId="0" applyNumberFormat="1" applyFont="1" applyFill="1" applyBorder="1" applyAlignment="1">
      <alignment horizontal="center"/>
    </xf>
    <xf numFmtId="1" fontId="0" fillId="0" borderId="31" xfId="0" applyFont="1" applyFill="1" applyBorder="1" applyAlignment="1">
      <alignment/>
    </xf>
    <xf numFmtId="9" fontId="0" fillId="0" borderId="30" xfId="58" applyNumberFormat="1" applyFont="1" applyFill="1" applyBorder="1">
      <alignment/>
      <protection/>
    </xf>
    <xf numFmtId="0" fontId="0" fillId="0" borderId="31" xfId="58" applyFont="1" applyFill="1" applyBorder="1">
      <alignment/>
      <protection/>
    </xf>
    <xf numFmtId="1" fontId="14" fillId="0" borderId="44" xfId="0" applyFont="1" applyBorder="1" applyAlignment="1">
      <alignment horizontal="left"/>
    </xf>
    <xf numFmtId="1" fontId="15" fillId="0" borderId="44" xfId="0" applyFont="1" applyBorder="1" applyAlignment="1">
      <alignment horizontal="left"/>
    </xf>
    <xf numFmtId="1" fontId="14" fillId="0" borderId="10" xfId="0" applyFont="1" applyBorder="1" applyAlignment="1">
      <alignment horizontal="left"/>
    </xf>
    <xf numFmtId="1" fontId="15" fillId="0" borderId="10" xfId="0" applyFont="1" applyBorder="1" applyAlignment="1">
      <alignment horizontal="left"/>
    </xf>
    <xf numFmtId="1" fontId="0" fillId="33" borderId="12" xfId="0" applyFont="1" applyFill="1" applyBorder="1" applyAlignment="1">
      <alignment vertical="center"/>
    </xf>
    <xf numFmtId="1" fontId="0" fillId="33" borderId="12" xfId="0" applyFont="1" applyFill="1" applyBorder="1" applyAlignment="1">
      <alignment/>
    </xf>
    <xf numFmtId="179" fontId="0" fillId="33" borderId="12" xfId="42" applyFont="1" applyFill="1" applyBorder="1" applyAlignment="1">
      <alignment vertical="center"/>
    </xf>
    <xf numFmtId="179" fontId="0" fillId="33" borderId="12" xfId="42" applyFont="1" applyFill="1" applyBorder="1" applyAlignment="1">
      <alignment/>
    </xf>
    <xf numFmtId="2" fontId="0" fillId="33" borderId="12" xfId="0" applyNumberFormat="1" applyFont="1" applyFill="1" applyBorder="1" applyAlignment="1">
      <alignment vertical="center"/>
    </xf>
    <xf numFmtId="179" fontId="0" fillId="0" borderId="12" xfId="42" applyNumberFormat="1" applyFont="1" applyBorder="1" applyAlignment="1">
      <alignment horizontal="right" vertical="center"/>
    </xf>
    <xf numFmtId="179" fontId="4" fillId="0" borderId="12" xfId="42" applyNumberFormat="1" applyFon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95" fontId="0" fillId="0" borderId="12" xfId="42" applyNumberFormat="1" applyFont="1" applyBorder="1" applyAlignment="1">
      <alignment horizontal="center" vertical="center"/>
    </xf>
    <xf numFmtId="195" fontId="0" fillId="0" borderId="12" xfId="42" applyNumberFormat="1" applyFont="1" applyBorder="1" applyAlignment="1">
      <alignment horizontal="center"/>
    </xf>
    <xf numFmtId="195" fontId="0" fillId="0" borderId="12" xfId="42" applyNumberFormat="1" applyFont="1" applyBorder="1" applyAlignment="1">
      <alignment/>
    </xf>
    <xf numFmtId="179" fontId="0" fillId="0" borderId="32" xfId="42" applyNumberFormat="1" applyFont="1" applyBorder="1" applyAlignment="1">
      <alignment horizontal="center" vertical="center"/>
    </xf>
    <xf numFmtId="179" fontId="0" fillId="0" borderId="12" xfId="42" applyFont="1" applyBorder="1" applyAlignment="1">
      <alignment horizontal="center" vertical="center"/>
    </xf>
    <xf numFmtId="196" fontId="0" fillId="0" borderId="12" xfId="42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right"/>
    </xf>
    <xf numFmtId="179" fontId="0" fillId="0" borderId="12" xfId="42" applyNumberFormat="1" applyFont="1" applyBorder="1" applyAlignment="1">
      <alignment horizontal="center" vertical="center"/>
    </xf>
    <xf numFmtId="179" fontId="4" fillId="0" borderId="12" xfId="42" applyNumberFormat="1" applyFont="1" applyBorder="1" applyAlignment="1">
      <alignment horizontal="center" vertical="center"/>
    </xf>
    <xf numFmtId="179" fontId="4" fillId="0" borderId="12" xfId="42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3" fontId="8" fillId="0" borderId="78" xfId="0" applyNumberFormat="1" applyFont="1" applyBorder="1" applyAlignment="1">
      <alignment horizontal="center" vertical="center"/>
    </xf>
    <xf numFmtId="3" fontId="8" fillId="0" borderId="7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81" xfId="0" applyNumberFormat="1" applyFont="1" applyBorder="1" applyAlignment="1">
      <alignment horizontal="center" vertical="center"/>
    </xf>
    <xf numFmtId="4" fontId="8" fillId="0" borderId="82" xfId="42" applyNumberFormat="1" applyFont="1" applyBorder="1" applyAlignment="1">
      <alignment vertical="center"/>
    </xf>
    <xf numFmtId="4" fontId="8" fillId="0" borderId="11" xfId="42" applyNumberFormat="1" applyFont="1" applyFill="1" applyBorder="1" applyAlignment="1">
      <alignment vertical="center"/>
    </xf>
    <xf numFmtId="4" fontId="8" fillId="0" borderId="11" xfId="42" applyNumberFormat="1" applyFont="1" applyBorder="1" applyAlignment="1">
      <alignment vertical="center"/>
    </xf>
    <xf numFmtId="4" fontId="8" fillId="0" borderId="10" xfId="42" applyNumberFormat="1" applyFont="1" applyBorder="1" applyAlignment="1">
      <alignment vertical="center"/>
    </xf>
    <xf numFmtId="4" fontId="5" fillId="0" borderId="83" xfId="42" applyNumberFormat="1" applyFont="1" applyBorder="1" applyAlignment="1">
      <alignment vertical="center"/>
    </xf>
    <xf numFmtId="4" fontId="5" fillId="0" borderId="82" xfId="42" applyNumberFormat="1" applyFont="1" applyBorder="1" applyAlignment="1">
      <alignment vertical="center"/>
    </xf>
    <xf numFmtId="4" fontId="5" fillId="0" borderId="11" xfId="42" applyNumberFormat="1" applyFont="1" applyBorder="1" applyAlignment="1">
      <alignment vertical="center"/>
    </xf>
    <xf numFmtId="4" fontId="5" fillId="0" borderId="84" xfId="42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right" vertical="center"/>
    </xf>
    <xf numFmtId="49" fontId="8" fillId="0" borderId="30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/>
    </xf>
    <xf numFmtId="1" fontId="8" fillId="0" borderId="0" xfId="0" applyFont="1" applyAlignment="1">
      <alignment vertical="center"/>
    </xf>
    <xf numFmtId="1" fontId="9" fillId="0" borderId="0" xfId="0" applyFont="1" applyAlignment="1">
      <alignment vertical="center"/>
    </xf>
    <xf numFmtId="1" fontId="16" fillId="0" borderId="44" xfId="0" applyFont="1" applyBorder="1" applyAlignment="1">
      <alignment horizontal="center"/>
    </xf>
    <xf numFmtId="1" fontId="15" fillId="0" borderId="0" xfId="0" applyFont="1" applyBorder="1" applyAlignment="1">
      <alignment horizontal="center"/>
    </xf>
    <xf numFmtId="1" fontId="15" fillId="0" borderId="46" xfId="0" applyFont="1" applyBorder="1" applyAlignment="1">
      <alignment horizontal="center"/>
    </xf>
    <xf numFmtId="1" fontId="0" fillId="0" borderId="28" xfId="0" applyFont="1" applyBorder="1" applyAlignment="1">
      <alignment horizontal="center" vertical="center"/>
    </xf>
    <xf numFmtId="1" fontId="0" fillId="0" borderId="10" xfId="0" applyFont="1" applyBorder="1" applyAlignment="1">
      <alignment horizontal="center" vertical="center"/>
    </xf>
    <xf numFmtId="1" fontId="0" fillId="0" borderId="11" xfId="0" applyFont="1" applyBorder="1" applyAlignment="1">
      <alignment horizontal="center" vertical="center"/>
    </xf>
    <xf numFmtId="1" fontId="8" fillId="0" borderId="0" xfId="0" applyFont="1" applyAlignment="1">
      <alignment horizontal="center" vertical="center"/>
    </xf>
    <xf numFmtId="1" fontId="9" fillId="0" borderId="0" xfId="0" applyFont="1" applyAlignment="1">
      <alignment horizontal="center" vertical="center"/>
    </xf>
    <xf numFmtId="1" fontId="0" fillId="0" borderId="30" xfId="0" applyFont="1" applyBorder="1" applyAlignment="1">
      <alignment horizontal="center" vertical="center"/>
    </xf>
    <xf numFmtId="1" fontId="0" fillId="0" borderId="32" xfId="0" applyFont="1" applyBorder="1" applyAlignment="1">
      <alignment horizontal="center" vertical="center"/>
    </xf>
    <xf numFmtId="1" fontId="0" fillId="0" borderId="40" xfId="0" applyFont="1" applyBorder="1" applyAlignment="1">
      <alignment horizontal="center" vertical="center"/>
    </xf>
    <xf numFmtId="1" fontId="0" fillId="0" borderId="41" xfId="0" applyFont="1" applyBorder="1" applyAlignment="1">
      <alignment horizontal="center" vertical="center"/>
    </xf>
    <xf numFmtId="1" fontId="0" fillId="0" borderId="42" xfId="0" applyFont="1" applyBorder="1" applyAlignment="1">
      <alignment horizontal="center" vertical="center"/>
    </xf>
    <xf numFmtId="1" fontId="0" fillId="0" borderId="47" xfId="0" applyFont="1" applyBorder="1" applyAlignment="1">
      <alignment horizontal="center" vertical="center"/>
    </xf>
    <xf numFmtId="1" fontId="0" fillId="0" borderId="44" xfId="0" applyFont="1" applyBorder="1" applyAlignment="1">
      <alignment horizontal="center" vertical="center"/>
    </xf>
    <xf numFmtId="1" fontId="0" fillId="0" borderId="48" xfId="0" applyFont="1" applyBorder="1" applyAlignment="1">
      <alignment horizontal="center" vertical="center"/>
    </xf>
    <xf numFmtId="1" fontId="7" fillId="0" borderId="12" xfId="0" applyFont="1" applyBorder="1" applyAlignment="1">
      <alignment horizontal="center" vertical="center"/>
    </xf>
    <xf numFmtId="1" fontId="8" fillId="0" borderId="12" xfId="0" applyFont="1" applyBorder="1" applyAlignment="1">
      <alignment horizontal="center" vertical="center"/>
    </xf>
    <xf numFmtId="1" fontId="0" fillId="0" borderId="12" xfId="0" applyFont="1" applyBorder="1" applyAlignment="1">
      <alignment horizontal="left" vertical="center"/>
    </xf>
    <xf numFmtId="1" fontId="0" fillId="0" borderId="12" xfId="0" applyFont="1" applyBorder="1" applyAlignment="1">
      <alignment horizontal="center" vertical="center"/>
    </xf>
    <xf numFmtId="1" fontId="9" fillId="0" borderId="12" xfId="0" applyFont="1" applyBorder="1" applyAlignment="1">
      <alignment horizontal="center" vertical="center"/>
    </xf>
    <xf numFmtId="1" fontId="3" fillId="0" borderId="12" xfId="0" applyFont="1" applyBorder="1" applyAlignment="1">
      <alignment horizontal="left" vertical="center"/>
    </xf>
    <xf numFmtId="1" fontId="0" fillId="0" borderId="12" xfId="0" applyFont="1" applyFill="1" applyBorder="1" applyAlignment="1">
      <alignment horizontal="left" vertical="center"/>
    </xf>
    <xf numFmtId="0" fontId="0" fillId="0" borderId="85" xfId="58" applyFont="1" applyFill="1" applyBorder="1" applyAlignment="1">
      <alignment horizontal="center" vertical="center" wrapText="1"/>
      <protection/>
    </xf>
    <xf numFmtId="0" fontId="0" fillId="0" borderId="61" xfId="58" applyFont="1" applyFill="1" applyBorder="1" applyAlignment="1">
      <alignment horizontal="center" vertical="center" wrapText="1"/>
      <protection/>
    </xf>
    <xf numFmtId="0" fontId="0" fillId="0" borderId="86" xfId="58" applyFont="1" applyFill="1" applyBorder="1" applyAlignment="1">
      <alignment horizontal="center" vertical="center" wrapText="1"/>
      <protection/>
    </xf>
    <xf numFmtId="0" fontId="0" fillId="0" borderId="31" xfId="58" applyFont="1" applyFill="1" applyBorder="1" applyAlignment="1">
      <alignment horizontal="center" vertical="center" wrapText="1"/>
      <protection/>
    </xf>
    <xf numFmtId="0" fontId="0" fillId="0" borderId="8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1" fontId="9" fillId="0" borderId="88" xfId="0" applyFont="1" applyBorder="1" applyAlignment="1">
      <alignment horizontal="center" vertical="center"/>
    </xf>
    <xf numFmtId="1" fontId="9" fillId="0" borderId="89" xfId="0" applyFont="1" applyBorder="1" applyAlignment="1">
      <alignment horizontal="center" vertical="center"/>
    </xf>
    <xf numFmtId="1" fontId="9" fillId="0" borderId="90" xfId="0" applyFont="1" applyBorder="1" applyAlignment="1">
      <alignment horizontal="center" vertical="center"/>
    </xf>
    <xf numFmtId="1" fontId="8" fillId="0" borderId="91" xfId="0" applyFont="1" applyBorder="1" applyAlignment="1">
      <alignment horizontal="center" vertical="center"/>
    </xf>
    <xf numFmtId="1" fontId="8" fillId="0" borderId="92" xfId="0" applyFont="1" applyBorder="1" applyAlignment="1">
      <alignment horizontal="center" vertical="center"/>
    </xf>
    <xf numFmtId="1" fontId="8" fillId="0" borderId="93" xfId="0" applyFont="1" applyBorder="1" applyAlignment="1">
      <alignment horizontal="center" vertical="center"/>
    </xf>
    <xf numFmtId="1" fontId="8" fillId="0" borderId="94" xfId="0" applyFont="1" applyBorder="1" applyAlignment="1">
      <alignment horizontal="center" vertical="center"/>
    </xf>
    <xf numFmtId="1" fontId="10" fillId="0" borderId="0" xfId="0" applyFont="1" applyAlignment="1">
      <alignment horizontal="center" vertical="center"/>
    </xf>
    <xf numFmtId="1" fontId="8" fillId="0" borderId="13" xfId="0" applyFont="1" applyBorder="1" applyAlignment="1">
      <alignment horizontal="center" vertical="center"/>
    </xf>
    <xf numFmtId="1" fontId="8" fillId="0" borderId="15" xfId="0" applyFont="1" applyBorder="1" applyAlignment="1">
      <alignment horizontal="center" vertical="center"/>
    </xf>
    <xf numFmtId="1" fontId="3" fillId="0" borderId="13" xfId="0" applyFont="1" applyBorder="1" applyAlignment="1">
      <alignment horizontal="center" vertical="center" wrapText="1"/>
    </xf>
    <xf numFmtId="1" fontId="3" fillId="0" borderId="95" xfId="0" applyFont="1" applyBorder="1" applyAlignment="1">
      <alignment horizontal="center" vertical="center" wrapText="1"/>
    </xf>
    <xf numFmtId="1" fontId="3" fillId="0" borderId="15" xfId="0" applyFont="1" applyBorder="1" applyAlignment="1">
      <alignment horizontal="center" vertical="center" wrapText="1"/>
    </xf>
    <xf numFmtId="1" fontId="3" fillId="0" borderId="13" xfId="0" applyFont="1" applyBorder="1" applyAlignment="1">
      <alignment horizontal="left" vertical="center"/>
    </xf>
    <xf numFmtId="1" fontId="3" fillId="0" borderId="95" xfId="0" applyFont="1" applyBorder="1" applyAlignment="1">
      <alignment horizontal="left" vertical="center"/>
    </xf>
    <xf numFmtId="1" fontId="3" fillId="0" borderId="15" xfId="0" applyFont="1" applyBorder="1" applyAlignment="1">
      <alignment horizontal="left" vertical="center"/>
    </xf>
    <xf numFmtId="1" fontId="3" fillId="0" borderId="66" xfId="0" applyFont="1" applyBorder="1" applyAlignment="1">
      <alignment horizontal="right"/>
    </xf>
    <xf numFmtId="1" fontId="3" fillId="0" borderId="26" xfId="0" applyFont="1" applyBorder="1" applyAlignment="1">
      <alignment horizontal="right"/>
    </xf>
    <xf numFmtId="1" fontId="3" fillId="0" borderId="74" xfId="0" applyFont="1" applyBorder="1" applyAlignment="1">
      <alignment horizontal="right"/>
    </xf>
    <xf numFmtId="1" fontId="19" fillId="0" borderId="0" xfId="0" applyFont="1" applyAlignment="1">
      <alignment horizontal="center"/>
    </xf>
    <xf numFmtId="2" fontId="0" fillId="0" borderId="96" xfId="0" applyNumberFormat="1" applyFont="1" applyBorder="1" applyAlignment="1">
      <alignment horizontal="center" vertical="center" wrapText="1"/>
    </xf>
    <xf numFmtId="2" fontId="0" fillId="0" borderId="97" xfId="0" applyNumberFormat="1" applyFont="1" applyBorder="1" applyAlignment="1">
      <alignment horizontal="center" vertical="center" wrapText="1"/>
    </xf>
    <xf numFmtId="2" fontId="0" fillId="0" borderId="98" xfId="0" applyNumberFormat="1" applyFont="1" applyBorder="1" applyAlignment="1">
      <alignment horizontal="center" vertical="center" wrapText="1"/>
    </xf>
    <xf numFmtId="1" fontId="0" fillId="0" borderId="99" xfId="0" applyFont="1" applyBorder="1" applyAlignment="1">
      <alignment horizontal="center" vertical="center" wrapText="1"/>
    </xf>
    <xf numFmtId="1" fontId="0" fillId="0" borderId="70" xfId="0" applyFont="1" applyBorder="1" applyAlignment="1">
      <alignment horizontal="center" vertical="center" wrapText="1"/>
    </xf>
    <xf numFmtId="1" fontId="0" fillId="0" borderId="43" xfId="0" applyFont="1" applyBorder="1" applyAlignment="1">
      <alignment horizontal="center" vertical="center" wrapText="1"/>
    </xf>
    <xf numFmtId="1" fontId="0" fillId="0" borderId="0" xfId="0" applyFont="1" applyBorder="1" applyAlignment="1">
      <alignment horizontal="center" vertical="center" wrapText="1"/>
    </xf>
    <xf numFmtId="1" fontId="0" fillId="0" borderId="100" xfId="0" applyFont="1" applyBorder="1" applyAlignment="1">
      <alignment horizontal="center" vertical="center" wrapText="1"/>
    </xf>
    <xf numFmtId="1" fontId="0" fillId="0" borderId="101" xfId="0" applyFont="1" applyBorder="1" applyAlignment="1">
      <alignment horizontal="center" vertical="center" wrapText="1"/>
    </xf>
    <xf numFmtId="1" fontId="0" fillId="0" borderId="102" xfId="0" applyFont="1" applyBorder="1" applyAlignment="1">
      <alignment horizontal="center" vertical="center" wrapText="1"/>
    </xf>
    <xf numFmtId="1" fontId="0" fillId="0" borderId="103" xfId="0" applyFont="1" applyBorder="1" applyAlignment="1">
      <alignment horizontal="center" vertical="center" wrapText="1"/>
    </xf>
    <xf numFmtId="1" fontId="0" fillId="0" borderId="104" xfId="0" applyFont="1" applyBorder="1" applyAlignment="1">
      <alignment horizontal="center" vertical="center" wrapText="1"/>
    </xf>
    <xf numFmtId="1" fontId="0" fillId="0" borderId="12" xfId="0" applyFont="1" applyBorder="1" applyAlignment="1">
      <alignment horizontal="left"/>
    </xf>
    <xf numFmtId="1" fontId="3" fillId="0" borderId="50" xfId="0" applyFont="1" applyBorder="1" applyAlignment="1">
      <alignment horizontal="center"/>
    </xf>
    <xf numFmtId="1" fontId="0" fillId="0" borderId="32" xfId="0" applyFont="1" applyBorder="1" applyAlignment="1">
      <alignment horizontal="center"/>
    </xf>
    <xf numFmtId="1" fontId="0" fillId="0" borderId="58" xfId="0" applyFont="1" applyBorder="1" applyAlignment="1">
      <alignment horizontal="center"/>
    </xf>
    <xf numFmtId="1" fontId="0" fillId="0" borderId="12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ofit &amp; Loss acc. Albavia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rofit &amp; Loss acc. Albavi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7">
      <selection activeCell="M6" sqref="M6"/>
    </sheetView>
  </sheetViews>
  <sheetFormatPr defaultColWidth="9.140625" defaultRowHeight="12.75"/>
  <cols>
    <col min="1" max="1" width="3.28125" style="97" customWidth="1"/>
    <col min="2" max="2" width="0.42578125" style="97" customWidth="1"/>
    <col min="3" max="3" width="8.140625" style="97" customWidth="1"/>
    <col min="4" max="5" width="9.140625" style="97" customWidth="1"/>
    <col min="6" max="6" width="7.8515625" style="97" customWidth="1"/>
    <col min="7" max="7" width="9.140625" style="97" customWidth="1"/>
    <col min="8" max="8" width="5.140625" style="97" customWidth="1"/>
    <col min="9" max="9" width="17.7109375" style="97" customWidth="1"/>
    <col min="10" max="10" width="9.140625" style="97" customWidth="1"/>
    <col min="11" max="11" width="8.57421875" style="97" customWidth="1"/>
    <col min="12" max="12" width="2.57421875" style="97" customWidth="1"/>
    <col min="13" max="16384" width="9.140625" style="97" customWidth="1"/>
  </cols>
  <sheetData>
    <row r="2" spans="2:12" ht="15">
      <c r="B2" s="94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2:12" ht="17.25">
      <c r="B3" s="98"/>
      <c r="C3" s="99" t="s">
        <v>8</v>
      </c>
      <c r="D3" s="100"/>
      <c r="E3" s="100"/>
      <c r="F3" s="246" t="s">
        <v>283</v>
      </c>
      <c r="G3" s="247"/>
      <c r="H3" s="246"/>
      <c r="I3" s="246"/>
      <c r="J3" s="101"/>
      <c r="K3" s="102"/>
      <c r="L3" s="103"/>
    </row>
    <row r="4" spans="2:12" ht="17.25">
      <c r="B4" s="98"/>
      <c r="C4" s="100"/>
      <c r="D4" s="100"/>
      <c r="E4" s="100"/>
      <c r="F4" s="248" t="s">
        <v>284</v>
      </c>
      <c r="G4" s="248"/>
      <c r="H4" s="249"/>
      <c r="I4" s="248"/>
      <c r="J4" s="104"/>
      <c r="K4" s="102"/>
      <c r="L4" s="103"/>
    </row>
    <row r="5" spans="2:12" ht="15">
      <c r="B5" s="98"/>
      <c r="C5" s="100"/>
      <c r="D5" s="100"/>
      <c r="E5" s="100"/>
      <c r="G5" s="104" t="s">
        <v>52</v>
      </c>
      <c r="H5" s="104"/>
      <c r="I5" s="104"/>
      <c r="J5" s="104"/>
      <c r="K5" s="102"/>
      <c r="L5" s="103"/>
    </row>
    <row r="6" spans="2:12" ht="17.25">
      <c r="B6" s="98"/>
      <c r="C6" s="100"/>
      <c r="D6" s="100"/>
      <c r="E6" s="100"/>
      <c r="F6" s="100"/>
      <c r="G6" s="100"/>
      <c r="H6" s="100"/>
      <c r="I6" s="106"/>
      <c r="J6" s="104"/>
      <c r="K6" s="102"/>
      <c r="L6" s="103"/>
    </row>
    <row r="7" spans="2:12" ht="15">
      <c r="B7" s="98"/>
      <c r="C7" s="100"/>
      <c r="D7" s="100"/>
      <c r="E7" s="100"/>
      <c r="F7" s="100"/>
      <c r="G7" s="100"/>
      <c r="H7" s="100"/>
      <c r="I7" s="100"/>
      <c r="J7" s="100"/>
      <c r="K7" s="102"/>
      <c r="L7" s="103"/>
    </row>
    <row r="8" spans="2:12" ht="15">
      <c r="B8" s="98"/>
      <c r="C8" s="100"/>
      <c r="D8" s="100"/>
      <c r="E8" s="100"/>
      <c r="F8" s="100"/>
      <c r="G8" s="100"/>
      <c r="H8" s="100"/>
      <c r="I8" s="100"/>
      <c r="J8" s="100"/>
      <c r="K8" s="102"/>
      <c r="L8" s="103"/>
    </row>
    <row r="9" spans="2:12" ht="17.25">
      <c r="B9" s="98"/>
      <c r="C9" s="107" t="s">
        <v>9</v>
      </c>
      <c r="D9" s="100"/>
      <c r="E9" s="100"/>
      <c r="F9" s="292" t="s">
        <v>282</v>
      </c>
      <c r="G9" s="292"/>
      <c r="H9" s="292"/>
      <c r="I9" s="292"/>
      <c r="J9" s="100"/>
      <c r="K9" s="102"/>
      <c r="L9" s="103"/>
    </row>
    <row r="10" spans="2:12" ht="17.25">
      <c r="B10" s="98"/>
      <c r="C10" s="107" t="s">
        <v>10</v>
      </c>
      <c r="D10" s="100"/>
      <c r="E10" s="100"/>
      <c r="F10" s="292"/>
      <c r="G10" s="292"/>
      <c r="H10" s="292"/>
      <c r="I10" s="292"/>
      <c r="J10" s="100"/>
      <c r="K10" s="102"/>
      <c r="L10" s="103"/>
    </row>
    <row r="11" spans="2:12" ht="15">
      <c r="B11" s="98"/>
      <c r="C11" s="100"/>
      <c r="D11" s="100"/>
      <c r="E11" s="100"/>
      <c r="F11" s="100"/>
      <c r="G11" s="100"/>
      <c r="H11" s="100"/>
      <c r="I11" s="100"/>
      <c r="J11" s="100"/>
      <c r="K11" s="102"/>
      <c r="L11" s="103"/>
    </row>
    <row r="12" spans="2:12" ht="15">
      <c r="B12" s="98"/>
      <c r="C12" s="100"/>
      <c r="D12" s="100"/>
      <c r="E12" s="100"/>
      <c r="F12" s="100"/>
      <c r="G12" s="100"/>
      <c r="H12" s="100"/>
      <c r="I12" s="100"/>
      <c r="J12" s="100"/>
      <c r="K12" s="102"/>
      <c r="L12" s="103"/>
    </row>
    <row r="13" spans="2:12" ht="15">
      <c r="B13" s="98"/>
      <c r="C13" s="100"/>
      <c r="D13" s="100"/>
      <c r="E13" s="100"/>
      <c r="F13" s="100"/>
      <c r="G13" s="100"/>
      <c r="H13" s="100"/>
      <c r="I13" s="100"/>
      <c r="J13" s="100"/>
      <c r="K13" s="102"/>
      <c r="L13" s="103"/>
    </row>
    <row r="14" spans="2:12" ht="15">
      <c r="B14" s="98"/>
      <c r="C14" s="100"/>
      <c r="D14" s="100"/>
      <c r="E14" s="100"/>
      <c r="F14" s="100"/>
      <c r="G14" s="100"/>
      <c r="H14" s="100"/>
      <c r="I14" s="100"/>
      <c r="J14" s="100"/>
      <c r="K14" s="102"/>
      <c r="L14" s="103"/>
    </row>
    <row r="15" spans="2:12" ht="15">
      <c r="B15" s="98"/>
      <c r="C15" s="100"/>
      <c r="D15" s="100"/>
      <c r="E15" s="100"/>
      <c r="F15" s="100"/>
      <c r="G15" s="100"/>
      <c r="H15" s="100"/>
      <c r="I15" s="100"/>
      <c r="J15" s="100"/>
      <c r="K15" s="102"/>
      <c r="L15" s="103"/>
    </row>
    <row r="16" spans="2:12" ht="17.25">
      <c r="B16" s="98"/>
      <c r="C16" s="107" t="s">
        <v>11</v>
      </c>
      <c r="D16" s="100"/>
      <c r="E16" s="100"/>
      <c r="F16" s="101"/>
      <c r="G16" s="108" t="s">
        <v>244</v>
      </c>
      <c r="H16" s="101"/>
      <c r="I16" s="101"/>
      <c r="J16" s="101"/>
      <c r="K16" s="109"/>
      <c r="L16" s="103"/>
    </row>
    <row r="17" spans="2:12" ht="15">
      <c r="B17" s="98"/>
      <c r="C17" s="100"/>
      <c r="D17" s="100"/>
      <c r="E17" s="100"/>
      <c r="F17" s="100"/>
      <c r="G17" s="100"/>
      <c r="H17" s="100"/>
      <c r="I17" s="100"/>
      <c r="J17" s="100"/>
      <c r="K17" s="102"/>
      <c r="L17" s="103"/>
    </row>
    <row r="18" spans="2:12" ht="17.25">
      <c r="B18" s="98"/>
      <c r="C18" s="100"/>
      <c r="D18" s="100"/>
      <c r="E18" s="100"/>
      <c r="F18" s="100"/>
      <c r="G18" s="110" t="s">
        <v>12</v>
      </c>
      <c r="H18" s="100"/>
      <c r="I18" s="100"/>
      <c r="J18" s="100"/>
      <c r="K18" s="102"/>
      <c r="L18" s="103"/>
    </row>
    <row r="19" spans="2:12" ht="15">
      <c r="B19" s="98"/>
      <c r="C19" s="100"/>
      <c r="D19" s="100"/>
      <c r="E19" s="100"/>
      <c r="F19" s="100"/>
      <c r="G19" s="100"/>
      <c r="H19" s="100"/>
      <c r="I19" s="100"/>
      <c r="J19" s="100"/>
      <c r="K19" s="102"/>
      <c r="L19" s="103"/>
    </row>
    <row r="20" spans="2:12" ht="15">
      <c r="B20" s="98"/>
      <c r="C20" s="100"/>
      <c r="D20" s="100"/>
      <c r="E20" s="100"/>
      <c r="F20" s="100"/>
      <c r="G20" s="100"/>
      <c r="H20" s="100"/>
      <c r="I20" s="100"/>
      <c r="J20" s="100"/>
      <c r="K20" s="102"/>
      <c r="L20" s="103"/>
    </row>
    <row r="21" spans="2:12" ht="15">
      <c r="B21" s="98"/>
      <c r="C21" s="100"/>
      <c r="D21" s="100"/>
      <c r="E21" s="100"/>
      <c r="F21" s="100"/>
      <c r="G21" s="100"/>
      <c r="H21" s="100"/>
      <c r="I21" s="100"/>
      <c r="J21" s="100"/>
      <c r="K21" s="102"/>
      <c r="L21" s="103"/>
    </row>
    <row r="22" spans="2:12" ht="15">
      <c r="B22" s="98"/>
      <c r="C22" s="100"/>
      <c r="D22" s="100"/>
      <c r="E22" s="100"/>
      <c r="F22" s="100"/>
      <c r="G22" s="100"/>
      <c r="H22" s="100"/>
      <c r="I22" s="100"/>
      <c r="J22" s="100"/>
      <c r="K22" s="102"/>
      <c r="L22" s="103"/>
    </row>
    <row r="23" spans="1:12" ht="20.25">
      <c r="A23" s="111"/>
      <c r="B23" s="98"/>
      <c r="C23" s="100"/>
      <c r="D23" s="100"/>
      <c r="E23" s="100"/>
      <c r="F23" s="100"/>
      <c r="G23" s="100"/>
      <c r="H23" s="100"/>
      <c r="I23" s="100"/>
      <c r="J23" s="100"/>
      <c r="K23" s="102"/>
      <c r="L23" s="103"/>
    </row>
    <row r="24" spans="2:12" ht="17.25">
      <c r="B24" s="98"/>
      <c r="C24" s="112" t="s">
        <v>13</v>
      </c>
      <c r="D24" s="100"/>
      <c r="E24" s="100"/>
      <c r="F24" s="293" t="s">
        <v>260</v>
      </c>
      <c r="G24" s="293"/>
      <c r="H24" s="293"/>
      <c r="I24" s="293"/>
      <c r="J24" s="100"/>
      <c r="K24" s="102"/>
      <c r="L24" s="103"/>
    </row>
    <row r="25" spans="2:12" ht="18" thickBot="1">
      <c r="B25" s="98"/>
      <c r="C25" s="113"/>
      <c r="D25" s="113"/>
      <c r="E25" s="113"/>
      <c r="F25" s="294"/>
      <c r="G25" s="294"/>
      <c r="H25" s="294"/>
      <c r="I25" s="294"/>
      <c r="J25" s="113"/>
      <c r="K25" s="102"/>
      <c r="L25" s="103"/>
    </row>
    <row r="26" spans="2:12" ht="15">
      <c r="B26" s="98"/>
      <c r="C26" s="100"/>
      <c r="D26" s="100"/>
      <c r="E26" s="100"/>
      <c r="F26" s="100"/>
      <c r="G26" s="100"/>
      <c r="H26" s="100"/>
      <c r="I26" s="100"/>
      <c r="J26" s="100"/>
      <c r="K26" s="102"/>
      <c r="L26" s="103"/>
    </row>
    <row r="27" spans="2:12" ht="15">
      <c r="B27" s="98"/>
      <c r="C27" s="100"/>
      <c r="D27" s="100"/>
      <c r="E27" s="100"/>
      <c r="F27" s="100"/>
      <c r="G27" s="100"/>
      <c r="H27" s="100"/>
      <c r="I27" s="100"/>
      <c r="J27" s="100"/>
      <c r="K27" s="102"/>
      <c r="L27" s="103"/>
    </row>
    <row r="28" spans="2:12" ht="15">
      <c r="B28" s="98"/>
      <c r="C28" s="100"/>
      <c r="D28" s="100"/>
      <c r="E28" s="100"/>
      <c r="F28" s="100"/>
      <c r="G28" s="100"/>
      <c r="H28" s="100"/>
      <c r="I28" s="100"/>
      <c r="J28" s="100"/>
      <c r="K28" s="102"/>
      <c r="L28" s="103"/>
    </row>
    <row r="29" spans="2:12" ht="15">
      <c r="B29" s="98"/>
      <c r="C29" s="100"/>
      <c r="D29" s="100"/>
      <c r="E29" s="100"/>
      <c r="F29" s="100"/>
      <c r="G29" s="100"/>
      <c r="H29" s="100"/>
      <c r="I29" s="100"/>
      <c r="J29" s="100"/>
      <c r="K29" s="102"/>
      <c r="L29" s="103"/>
    </row>
    <row r="30" spans="2:12" ht="15">
      <c r="B30" s="98"/>
      <c r="C30" s="114"/>
      <c r="D30" s="115"/>
      <c r="E30" s="115"/>
      <c r="F30" s="115"/>
      <c r="G30" s="115"/>
      <c r="H30" s="115"/>
      <c r="I30" s="115"/>
      <c r="J30" s="116"/>
      <c r="K30" s="102"/>
      <c r="L30" s="103"/>
    </row>
    <row r="31" spans="2:12" ht="17.25">
      <c r="B31" s="98"/>
      <c r="C31" s="117"/>
      <c r="D31" s="100"/>
      <c r="E31" s="100"/>
      <c r="F31" s="100"/>
      <c r="G31" s="110" t="s">
        <v>14</v>
      </c>
      <c r="H31" s="100"/>
      <c r="I31" s="100"/>
      <c r="J31" s="118"/>
      <c r="K31" s="102"/>
      <c r="L31" s="103"/>
    </row>
    <row r="32" spans="2:12" ht="17.25">
      <c r="B32" s="98"/>
      <c r="C32" s="117"/>
      <c r="D32" s="100"/>
      <c r="E32" s="100"/>
      <c r="F32" s="100"/>
      <c r="G32" s="110" t="s">
        <v>15</v>
      </c>
      <c r="H32" s="100"/>
      <c r="I32" s="100"/>
      <c r="J32" s="118"/>
      <c r="K32" s="102"/>
      <c r="L32" s="103"/>
    </row>
    <row r="33" spans="2:12" ht="15">
      <c r="B33" s="98"/>
      <c r="C33" s="117"/>
      <c r="D33" s="100"/>
      <c r="E33" s="100"/>
      <c r="F33" s="100"/>
      <c r="G33" s="100"/>
      <c r="H33" s="100"/>
      <c r="I33" s="100"/>
      <c r="J33" s="118"/>
      <c r="K33" s="102"/>
      <c r="L33" s="103"/>
    </row>
    <row r="34" spans="2:12" ht="17.25">
      <c r="B34" s="98"/>
      <c r="C34" s="117" t="s">
        <v>16</v>
      </c>
      <c r="D34" s="119"/>
      <c r="E34" s="108" t="s">
        <v>288</v>
      </c>
      <c r="F34" s="101"/>
      <c r="G34" s="120" t="s">
        <v>17</v>
      </c>
      <c r="H34" s="108" t="s">
        <v>289</v>
      </c>
      <c r="I34" s="101"/>
      <c r="J34" s="118"/>
      <c r="K34" s="102"/>
      <c r="L34" s="103"/>
    </row>
    <row r="35" spans="2:12" ht="17.25">
      <c r="B35" s="98"/>
      <c r="C35" s="117" t="s">
        <v>18</v>
      </c>
      <c r="D35" s="100"/>
      <c r="E35" s="101"/>
      <c r="F35" s="121" t="s">
        <v>291</v>
      </c>
      <c r="G35" s="101"/>
      <c r="H35" s="101"/>
      <c r="I35" s="101"/>
      <c r="J35" s="118"/>
      <c r="K35" s="102"/>
      <c r="L35" s="103"/>
    </row>
    <row r="36" spans="2:12" ht="17.25">
      <c r="B36" s="98"/>
      <c r="C36" s="117" t="s">
        <v>19</v>
      </c>
      <c r="D36" s="100"/>
      <c r="E36" s="104"/>
      <c r="F36" s="106"/>
      <c r="G36" s="104" t="s">
        <v>292</v>
      </c>
      <c r="H36" s="106"/>
      <c r="I36" s="104"/>
      <c r="J36" s="118"/>
      <c r="K36" s="102"/>
      <c r="L36" s="103"/>
    </row>
    <row r="37" spans="2:12" ht="17.25">
      <c r="B37" s="98"/>
      <c r="C37" s="117"/>
      <c r="D37" s="100"/>
      <c r="E37" s="100"/>
      <c r="F37" s="120" t="s">
        <v>20</v>
      </c>
      <c r="G37" s="105" t="s">
        <v>290</v>
      </c>
      <c r="H37" s="104"/>
      <c r="I37" s="104"/>
      <c r="J37" s="118"/>
      <c r="K37" s="102"/>
      <c r="L37" s="103"/>
    </row>
    <row r="38" spans="2:12" ht="15">
      <c r="B38" s="98"/>
      <c r="C38" s="117" t="s">
        <v>21</v>
      </c>
      <c r="D38" s="100"/>
      <c r="E38" s="101"/>
      <c r="F38" s="101"/>
      <c r="G38" s="101"/>
      <c r="H38" s="101"/>
      <c r="I38" s="101"/>
      <c r="J38" s="118"/>
      <c r="K38" s="102"/>
      <c r="L38" s="103"/>
    </row>
    <row r="39" spans="2:12" ht="15">
      <c r="B39" s="98"/>
      <c r="C39" s="122"/>
      <c r="D39" s="101"/>
      <c r="E39" s="101"/>
      <c r="F39" s="101"/>
      <c r="G39" s="101"/>
      <c r="H39" s="101"/>
      <c r="I39" s="101"/>
      <c r="J39" s="123"/>
      <c r="K39" s="102"/>
      <c r="L39" s="103"/>
    </row>
    <row r="40" spans="2:12" ht="15">
      <c r="B40" s="98"/>
      <c r="C40" s="100"/>
      <c r="D40" s="100"/>
      <c r="E40" s="100"/>
      <c r="F40" s="100"/>
      <c r="G40" s="100"/>
      <c r="H40" s="100"/>
      <c r="I40" s="100"/>
      <c r="J40" s="100"/>
      <c r="K40" s="102"/>
      <c r="L40" s="103"/>
    </row>
    <row r="41" spans="2:12" ht="15">
      <c r="B41" s="124"/>
      <c r="C41" s="109"/>
      <c r="D41" s="109"/>
      <c r="E41" s="109"/>
      <c r="F41" s="109"/>
      <c r="G41" s="109"/>
      <c r="H41" s="109"/>
      <c r="I41" s="109"/>
      <c r="J41" s="109"/>
      <c r="K41" s="109"/>
      <c r="L41" s="125"/>
    </row>
  </sheetData>
  <sheetProtection/>
  <mergeCells count="4">
    <mergeCell ref="F9:I9"/>
    <mergeCell ref="F10:I10"/>
    <mergeCell ref="F24:I24"/>
    <mergeCell ref="F25:I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____5">
    <tabColor indexed="16"/>
  </sheetPr>
  <dimension ref="A1:G49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3.7109375" style="29" customWidth="1"/>
    <col min="2" max="2" width="2.7109375" style="29" customWidth="1"/>
    <col min="3" max="3" width="4.00390625" style="29" customWidth="1"/>
    <col min="4" max="4" width="35.8515625" style="2" customWidth="1"/>
    <col min="5" max="5" width="8.57421875" style="2" customWidth="1"/>
    <col min="6" max="6" width="17.00390625" style="2" bestFit="1" customWidth="1"/>
    <col min="7" max="7" width="17.421875" style="2" bestFit="1" customWidth="1"/>
    <col min="8" max="8" width="15.28125" style="2" customWidth="1"/>
    <col min="9" max="16384" width="9.140625" style="2" customWidth="1"/>
  </cols>
  <sheetData>
    <row r="1" spans="1:7" s="20" customFormat="1" ht="18" customHeight="1">
      <c r="A1" s="298" t="s">
        <v>287</v>
      </c>
      <c r="B1" s="299"/>
      <c r="C1" s="299"/>
      <c r="D1" s="299"/>
      <c r="E1" s="299"/>
      <c r="F1" s="299"/>
      <c r="G1" s="299"/>
    </row>
    <row r="2" ht="0.75" customHeight="1"/>
    <row r="3" spans="1:7" ht="18.75" customHeight="1">
      <c r="A3" s="300" t="s">
        <v>4</v>
      </c>
      <c r="B3" s="302" t="s">
        <v>102</v>
      </c>
      <c r="C3" s="303"/>
      <c r="D3" s="304"/>
      <c r="E3" s="300" t="s">
        <v>24</v>
      </c>
      <c r="F3" s="181" t="s">
        <v>79</v>
      </c>
      <c r="G3" s="181" t="s">
        <v>79</v>
      </c>
    </row>
    <row r="4" spans="1:7" ht="9" customHeight="1">
      <c r="A4" s="301"/>
      <c r="B4" s="305"/>
      <c r="C4" s="306"/>
      <c r="D4" s="307"/>
      <c r="E4" s="301"/>
      <c r="F4" s="183" t="s">
        <v>80</v>
      </c>
      <c r="G4" s="184" t="s">
        <v>103</v>
      </c>
    </row>
    <row r="5" spans="1:7" s="20" customFormat="1" ht="19.5" customHeight="1">
      <c r="A5" s="156" t="s">
        <v>5</v>
      </c>
      <c r="B5" s="295" t="s">
        <v>104</v>
      </c>
      <c r="C5" s="296"/>
      <c r="D5" s="297"/>
      <c r="E5" s="156"/>
      <c r="F5" s="156"/>
      <c r="G5" s="261"/>
    </row>
    <row r="6" spans="1:7" s="20" customFormat="1" ht="15" customHeight="1">
      <c r="A6" s="21"/>
      <c r="B6" s="157">
        <v>1</v>
      </c>
      <c r="C6" s="15" t="s">
        <v>105</v>
      </c>
      <c r="D6" s="24"/>
      <c r="E6" s="185" t="s">
        <v>196</v>
      </c>
      <c r="F6" s="267" t="s">
        <v>293</v>
      </c>
      <c r="G6" s="256">
        <v>450568</v>
      </c>
    </row>
    <row r="7" spans="1:7" s="20" customFormat="1" ht="15" customHeight="1">
      <c r="A7" s="21"/>
      <c r="B7" s="157"/>
      <c r="C7" s="11" t="s">
        <v>106</v>
      </c>
      <c r="D7" s="12" t="s">
        <v>107</v>
      </c>
      <c r="E7" s="185"/>
      <c r="F7" s="185" t="s">
        <v>294</v>
      </c>
      <c r="G7" s="255">
        <v>447141</v>
      </c>
    </row>
    <row r="8" spans="1:7" s="20" customFormat="1" ht="15" customHeight="1">
      <c r="A8" s="21"/>
      <c r="B8" s="157"/>
      <c r="C8" s="11" t="s">
        <v>108</v>
      </c>
      <c r="D8" s="12" t="s">
        <v>109</v>
      </c>
      <c r="E8" s="185"/>
      <c r="F8" s="185" t="s">
        <v>295</v>
      </c>
      <c r="G8" s="255">
        <v>3427</v>
      </c>
    </row>
    <row r="9" spans="1:7" s="20" customFormat="1" ht="15" customHeight="1">
      <c r="A9" s="21"/>
      <c r="B9" s="157">
        <v>2</v>
      </c>
      <c r="C9" s="15" t="s">
        <v>110</v>
      </c>
      <c r="D9" s="24"/>
      <c r="E9" s="185"/>
      <c r="F9" s="185" t="s">
        <v>305</v>
      </c>
      <c r="G9" s="265" t="s">
        <v>305</v>
      </c>
    </row>
    <row r="10" spans="1:7" s="20" customFormat="1" ht="15" customHeight="1">
      <c r="A10" s="21"/>
      <c r="B10" s="157"/>
      <c r="C10" s="11" t="s">
        <v>106</v>
      </c>
      <c r="D10" s="12" t="s">
        <v>251</v>
      </c>
      <c r="E10" s="185"/>
      <c r="F10" s="185" t="s">
        <v>305</v>
      </c>
      <c r="G10" s="265" t="s">
        <v>305</v>
      </c>
    </row>
    <row r="11" spans="1:7" s="20" customFormat="1" ht="15" customHeight="1">
      <c r="A11" s="21"/>
      <c r="B11" s="157"/>
      <c r="C11" s="11" t="s">
        <v>108</v>
      </c>
      <c r="D11" s="12" t="s">
        <v>111</v>
      </c>
      <c r="E11" s="185"/>
      <c r="F11" s="185" t="s">
        <v>305</v>
      </c>
      <c r="G11" s="265" t="s">
        <v>305</v>
      </c>
    </row>
    <row r="12" spans="1:7" s="20" customFormat="1" ht="15" customHeight="1">
      <c r="A12" s="21"/>
      <c r="B12" s="157">
        <v>3</v>
      </c>
      <c r="C12" s="15" t="s">
        <v>252</v>
      </c>
      <c r="D12" s="24"/>
      <c r="E12" s="185" t="s">
        <v>197</v>
      </c>
      <c r="F12" s="266">
        <v>2416942</v>
      </c>
      <c r="G12" s="256">
        <f>G13+G15+G16+G26</f>
        <v>4120044</v>
      </c>
    </row>
    <row r="13" spans="1:7" s="20" customFormat="1" ht="15" customHeight="1">
      <c r="A13" s="21"/>
      <c r="B13" s="157"/>
      <c r="C13" s="11" t="s">
        <v>106</v>
      </c>
      <c r="D13" s="12" t="s">
        <v>253</v>
      </c>
      <c r="E13" s="185"/>
      <c r="F13" s="185" t="s">
        <v>296</v>
      </c>
      <c r="G13" s="255">
        <v>1747192</v>
      </c>
    </row>
    <row r="14" spans="1:7" s="20" customFormat="1" ht="15" customHeight="1">
      <c r="A14" s="21"/>
      <c r="B14" s="157"/>
      <c r="C14" s="11" t="s">
        <v>108</v>
      </c>
      <c r="D14" s="12" t="s">
        <v>254</v>
      </c>
      <c r="E14" s="185"/>
      <c r="F14" s="185" t="s">
        <v>305</v>
      </c>
      <c r="G14" s="265" t="s">
        <v>305</v>
      </c>
    </row>
    <row r="15" spans="1:7" s="20" customFormat="1" ht="15" customHeight="1">
      <c r="A15" s="21"/>
      <c r="B15" s="157"/>
      <c r="C15" s="11" t="s">
        <v>112</v>
      </c>
      <c r="D15" s="12" t="s">
        <v>113</v>
      </c>
      <c r="E15" s="185"/>
      <c r="F15" s="185" t="s">
        <v>297</v>
      </c>
      <c r="G15" s="255">
        <v>59016</v>
      </c>
    </row>
    <row r="16" spans="1:7" s="20" customFormat="1" ht="15" customHeight="1">
      <c r="A16" s="21"/>
      <c r="B16" s="157"/>
      <c r="C16" s="11" t="s">
        <v>114</v>
      </c>
      <c r="D16" s="12" t="s">
        <v>115</v>
      </c>
      <c r="E16" s="185"/>
      <c r="F16" s="185" t="s">
        <v>298</v>
      </c>
      <c r="G16" s="255">
        <v>86142</v>
      </c>
    </row>
    <row r="17" spans="1:7" s="20" customFormat="1" ht="15" customHeight="1">
      <c r="A17" s="21"/>
      <c r="B17" s="157"/>
      <c r="C17" s="11" t="s">
        <v>116</v>
      </c>
      <c r="D17" s="12" t="s">
        <v>255</v>
      </c>
      <c r="E17" s="185"/>
      <c r="F17" s="185"/>
      <c r="G17" s="255"/>
    </row>
    <row r="18" spans="1:7" s="20" customFormat="1" ht="15" customHeight="1">
      <c r="A18" s="21"/>
      <c r="B18" s="157">
        <v>4</v>
      </c>
      <c r="C18" s="15" t="s">
        <v>22</v>
      </c>
      <c r="D18" s="24"/>
      <c r="E18" s="185" t="s">
        <v>198</v>
      </c>
      <c r="F18" s="267">
        <v>7300000</v>
      </c>
      <c r="G18" s="256">
        <v>6797672</v>
      </c>
    </row>
    <row r="19" spans="1:7" s="20" customFormat="1" ht="15" customHeight="1">
      <c r="A19" s="21"/>
      <c r="B19" s="157"/>
      <c r="C19" s="11" t="s">
        <v>106</v>
      </c>
      <c r="D19" s="12" t="s">
        <v>117</v>
      </c>
      <c r="E19" s="185"/>
      <c r="F19" s="185" t="s">
        <v>305</v>
      </c>
      <c r="G19" s="265" t="s">
        <v>305</v>
      </c>
    </row>
    <row r="20" spans="1:7" s="20" customFormat="1" ht="15" customHeight="1">
      <c r="A20" s="21"/>
      <c r="B20" s="157"/>
      <c r="C20" s="11" t="s">
        <v>108</v>
      </c>
      <c r="D20" s="12" t="s">
        <v>257</v>
      </c>
      <c r="E20" s="185"/>
      <c r="F20" s="185" t="s">
        <v>305</v>
      </c>
      <c r="G20" s="265" t="s">
        <v>305</v>
      </c>
    </row>
    <row r="21" spans="1:7" s="20" customFormat="1" ht="15" customHeight="1">
      <c r="A21" s="21"/>
      <c r="B21" s="157"/>
      <c r="C21" s="11" t="s">
        <v>112</v>
      </c>
      <c r="D21" s="12" t="s">
        <v>118</v>
      </c>
      <c r="E21" s="185"/>
      <c r="F21" s="185" t="s">
        <v>305</v>
      </c>
      <c r="G21" s="265" t="s">
        <v>305</v>
      </c>
    </row>
    <row r="22" spans="1:7" s="20" customFormat="1" ht="15" customHeight="1">
      <c r="A22" s="21"/>
      <c r="B22" s="157"/>
      <c r="C22" s="11" t="s">
        <v>114</v>
      </c>
      <c r="D22" s="12" t="s">
        <v>119</v>
      </c>
      <c r="E22" s="185"/>
      <c r="F22" s="263" t="s">
        <v>299</v>
      </c>
      <c r="G22" s="255">
        <v>6797672</v>
      </c>
    </row>
    <row r="23" spans="1:7" s="20" customFormat="1" ht="15" customHeight="1">
      <c r="A23" s="21"/>
      <c r="B23" s="157"/>
      <c r="C23" s="11" t="s">
        <v>116</v>
      </c>
      <c r="D23" s="12" t="s">
        <v>120</v>
      </c>
      <c r="E23" s="185"/>
      <c r="F23" s="185" t="s">
        <v>305</v>
      </c>
      <c r="G23" s="185" t="s">
        <v>305</v>
      </c>
    </row>
    <row r="24" spans="1:7" s="20" customFormat="1" ht="15" customHeight="1">
      <c r="A24" s="21"/>
      <c r="B24" s="157">
        <v>5</v>
      </c>
      <c r="C24" s="15" t="s">
        <v>121</v>
      </c>
      <c r="D24" s="24"/>
      <c r="E24" s="185"/>
      <c r="F24" s="185" t="s">
        <v>305</v>
      </c>
      <c r="G24" s="185" t="s">
        <v>305</v>
      </c>
    </row>
    <row r="25" spans="1:7" s="20" customFormat="1" ht="15" customHeight="1">
      <c r="A25" s="21"/>
      <c r="B25" s="157">
        <v>6</v>
      </c>
      <c r="C25" s="15" t="s">
        <v>122</v>
      </c>
      <c r="D25" s="24"/>
      <c r="E25" s="185"/>
      <c r="F25" s="185" t="s">
        <v>305</v>
      </c>
      <c r="G25" s="185" t="s">
        <v>305</v>
      </c>
    </row>
    <row r="26" spans="1:7" s="20" customFormat="1" ht="15" customHeight="1">
      <c r="A26" s="21"/>
      <c r="B26" s="157">
        <v>7</v>
      </c>
      <c r="C26" s="15" t="s">
        <v>123</v>
      </c>
      <c r="D26" s="24"/>
      <c r="E26" s="185"/>
      <c r="F26" s="263" t="s">
        <v>300</v>
      </c>
      <c r="G26" s="255">
        <v>2227694</v>
      </c>
    </row>
    <row r="27" spans="1:7" s="20" customFormat="1" ht="15" customHeight="1">
      <c r="A27" s="21"/>
      <c r="B27" s="157"/>
      <c r="C27" s="11" t="s">
        <v>106</v>
      </c>
      <c r="D27" s="24" t="s">
        <v>74</v>
      </c>
      <c r="E27" s="185"/>
      <c r="F27" s="185" t="s">
        <v>305</v>
      </c>
      <c r="G27" s="265" t="s">
        <v>305</v>
      </c>
    </row>
    <row r="28" spans="1:7" s="20" customFormat="1" ht="15" customHeight="1">
      <c r="A28" s="21"/>
      <c r="B28" s="157"/>
      <c r="C28" s="11" t="s">
        <v>108</v>
      </c>
      <c r="D28" s="24" t="s">
        <v>124</v>
      </c>
      <c r="E28" s="185"/>
      <c r="F28" s="185" t="s">
        <v>305</v>
      </c>
      <c r="G28" s="265" t="s">
        <v>305</v>
      </c>
    </row>
    <row r="29" spans="1:7" s="20" customFormat="1" ht="19.5" customHeight="1">
      <c r="A29" s="21" t="s">
        <v>6</v>
      </c>
      <c r="B29" s="295" t="s">
        <v>125</v>
      </c>
      <c r="C29" s="296"/>
      <c r="D29" s="297"/>
      <c r="E29" s="185"/>
      <c r="F29" s="266">
        <f>F36+F38-F39</f>
        <v>664325</v>
      </c>
      <c r="G29" s="256">
        <v>44000</v>
      </c>
    </row>
    <row r="30" spans="1:7" s="20" customFormat="1" ht="15" customHeight="1">
      <c r="A30" s="21"/>
      <c r="B30" s="157">
        <v>1</v>
      </c>
      <c r="C30" s="15" t="s">
        <v>126</v>
      </c>
      <c r="D30" s="24"/>
      <c r="E30" s="185" t="s">
        <v>199</v>
      </c>
      <c r="F30" s="185" t="s">
        <v>305</v>
      </c>
      <c r="G30" s="185" t="s">
        <v>305</v>
      </c>
    </row>
    <row r="31" spans="1:7" s="20" customFormat="1" ht="15" customHeight="1">
      <c r="A31" s="21"/>
      <c r="B31" s="157"/>
      <c r="C31" s="11" t="s">
        <v>127</v>
      </c>
      <c r="D31" s="12" t="s">
        <v>128</v>
      </c>
      <c r="E31" s="185"/>
      <c r="F31" s="185" t="s">
        <v>305</v>
      </c>
      <c r="G31" s="185" t="s">
        <v>305</v>
      </c>
    </row>
    <row r="32" spans="1:7" s="20" customFormat="1" ht="15" customHeight="1">
      <c r="A32" s="21"/>
      <c r="B32" s="157"/>
      <c r="C32" s="11" t="s">
        <v>108</v>
      </c>
      <c r="D32" s="12" t="s">
        <v>129</v>
      </c>
      <c r="E32" s="185"/>
      <c r="F32" s="185" t="s">
        <v>305</v>
      </c>
      <c r="G32" s="185" t="s">
        <v>305</v>
      </c>
    </row>
    <row r="33" spans="1:7" s="20" customFormat="1" ht="15" customHeight="1">
      <c r="A33" s="21"/>
      <c r="B33" s="157"/>
      <c r="C33" s="11" t="s">
        <v>112</v>
      </c>
      <c r="D33" s="12" t="s">
        <v>130</v>
      </c>
      <c r="E33" s="185"/>
      <c r="F33" s="185" t="s">
        <v>305</v>
      </c>
      <c r="G33" s="185" t="s">
        <v>305</v>
      </c>
    </row>
    <row r="34" spans="1:7" s="20" customFormat="1" ht="15" customHeight="1">
      <c r="A34" s="21"/>
      <c r="B34" s="157"/>
      <c r="C34" s="11" t="s">
        <v>114</v>
      </c>
      <c r="D34" s="12" t="s">
        <v>131</v>
      </c>
      <c r="E34" s="185"/>
      <c r="F34" s="185" t="s">
        <v>305</v>
      </c>
      <c r="G34" s="185" t="s">
        <v>305</v>
      </c>
    </row>
    <row r="35" spans="1:7" s="20" customFormat="1" ht="15" customHeight="1">
      <c r="A35" s="21"/>
      <c r="B35" s="157">
        <v>2</v>
      </c>
      <c r="C35" s="15" t="s">
        <v>132</v>
      </c>
      <c r="D35" s="24"/>
      <c r="E35" s="185" t="s">
        <v>200</v>
      </c>
      <c r="F35" s="185" t="s">
        <v>304</v>
      </c>
      <c r="G35" s="256">
        <v>44000</v>
      </c>
    </row>
    <row r="36" spans="1:7" s="20" customFormat="1" ht="15" customHeight="1">
      <c r="A36" s="21"/>
      <c r="B36" s="157"/>
      <c r="C36" s="11" t="s">
        <v>106</v>
      </c>
      <c r="D36" s="12" t="s">
        <v>258</v>
      </c>
      <c r="E36" s="185"/>
      <c r="F36" s="185" t="s">
        <v>301</v>
      </c>
      <c r="G36" s="255">
        <v>44000</v>
      </c>
    </row>
    <row r="37" spans="1:7" s="20" customFormat="1" ht="15" customHeight="1">
      <c r="A37" s="21"/>
      <c r="B37" s="157"/>
      <c r="C37" s="11" t="s">
        <v>108</v>
      </c>
      <c r="D37" s="12" t="s">
        <v>133</v>
      </c>
      <c r="E37" s="185"/>
      <c r="F37" s="265" t="s">
        <v>305</v>
      </c>
      <c r="G37" s="265" t="s">
        <v>305</v>
      </c>
    </row>
    <row r="38" spans="1:7" s="20" customFormat="1" ht="15" customHeight="1">
      <c r="A38" s="21"/>
      <c r="B38" s="157"/>
      <c r="C38" s="11" t="s">
        <v>112</v>
      </c>
      <c r="D38" s="12" t="s">
        <v>266</v>
      </c>
      <c r="E38" s="185"/>
      <c r="F38" s="185" t="s">
        <v>302</v>
      </c>
      <c r="G38" s="265" t="s">
        <v>305</v>
      </c>
    </row>
    <row r="39" spans="1:7" s="20" customFormat="1" ht="15" customHeight="1">
      <c r="A39" s="21"/>
      <c r="B39" s="157"/>
      <c r="C39" s="11" t="s">
        <v>114</v>
      </c>
      <c r="D39" s="12" t="s">
        <v>245</v>
      </c>
      <c r="E39" s="185"/>
      <c r="F39" s="185" t="s">
        <v>303</v>
      </c>
      <c r="G39" s="265" t="s">
        <v>305</v>
      </c>
    </row>
    <row r="40" spans="1:7" s="20" customFormat="1" ht="15" customHeight="1">
      <c r="A40" s="21"/>
      <c r="B40" s="157">
        <v>3</v>
      </c>
      <c r="C40" s="15" t="s">
        <v>134</v>
      </c>
      <c r="D40" s="24"/>
      <c r="E40" s="185"/>
      <c r="F40" s="265" t="s">
        <v>305</v>
      </c>
      <c r="G40" s="265" t="s">
        <v>305</v>
      </c>
    </row>
    <row r="41" spans="1:7" s="20" customFormat="1" ht="15" customHeight="1">
      <c r="A41" s="21"/>
      <c r="B41" s="157">
        <v>4</v>
      </c>
      <c r="C41" s="15" t="s">
        <v>135</v>
      </c>
      <c r="D41" s="24"/>
      <c r="E41" s="185"/>
      <c r="F41" s="265" t="s">
        <v>305</v>
      </c>
      <c r="G41" s="265" t="s">
        <v>305</v>
      </c>
    </row>
    <row r="42" spans="1:7" s="20" customFormat="1" ht="15" customHeight="1">
      <c r="A42" s="21"/>
      <c r="B42" s="157"/>
      <c r="C42" s="11" t="s">
        <v>106</v>
      </c>
      <c r="D42" s="12" t="s">
        <v>136</v>
      </c>
      <c r="E42" s="185"/>
      <c r="F42" s="265" t="s">
        <v>305</v>
      </c>
      <c r="G42" s="265" t="s">
        <v>305</v>
      </c>
    </row>
    <row r="43" spans="1:7" s="20" customFormat="1" ht="15" customHeight="1">
      <c r="A43" s="21"/>
      <c r="B43" s="157"/>
      <c r="C43" s="11" t="s">
        <v>108</v>
      </c>
      <c r="D43" s="12" t="s">
        <v>137</v>
      </c>
      <c r="E43" s="185"/>
      <c r="F43" s="265" t="s">
        <v>305</v>
      </c>
      <c r="G43" s="265" t="s">
        <v>305</v>
      </c>
    </row>
    <row r="44" spans="1:7" s="20" customFormat="1" ht="15" customHeight="1">
      <c r="A44" s="21"/>
      <c r="B44" s="157"/>
      <c r="C44" s="11" t="s">
        <v>112</v>
      </c>
      <c r="D44" s="12" t="s">
        <v>138</v>
      </c>
      <c r="E44" s="185"/>
      <c r="F44" s="265" t="s">
        <v>305</v>
      </c>
      <c r="G44" s="265" t="s">
        <v>305</v>
      </c>
    </row>
    <row r="45" spans="1:7" s="20" customFormat="1" ht="15" customHeight="1">
      <c r="A45" s="21"/>
      <c r="B45" s="157">
        <v>5</v>
      </c>
      <c r="C45" s="15" t="s">
        <v>139</v>
      </c>
      <c r="D45" s="24"/>
      <c r="E45" s="185"/>
      <c r="F45" s="265" t="s">
        <v>305</v>
      </c>
      <c r="G45" s="265" t="s">
        <v>305</v>
      </c>
    </row>
    <row r="46" spans="1:7" s="20" customFormat="1" ht="15" customHeight="1">
      <c r="A46" s="21"/>
      <c r="B46" s="157">
        <v>6</v>
      </c>
      <c r="C46" s="15" t="s">
        <v>23</v>
      </c>
      <c r="D46" s="24"/>
      <c r="E46" s="185"/>
      <c r="F46" s="265" t="s">
        <v>305</v>
      </c>
      <c r="G46" s="265" t="s">
        <v>305</v>
      </c>
    </row>
    <row r="47" spans="1:7" s="20" customFormat="1" ht="35.25" customHeight="1">
      <c r="A47" s="18"/>
      <c r="B47" s="295" t="s">
        <v>140</v>
      </c>
      <c r="C47" s="296"/>
      <c r="D47" s="297"/>
      <c r="E47" s="185"/>
      <c r="F47" s="255">
        <f>F6+F12+F18+F29</f>
        <v>10486084.21</v>
      </c>
      <c r="G47" s="255">
        <f>G6+G12+G18+G29</f>
        <v>11412284</v>
      </c>
    </row>
    <row r="48" spans="1:7" s="20" customFormat="1" ht="15.75" customHeight="1">
      <c r="A48" s="26"/>
      <c r="B48" s="26"/>
      <c r="C48" s="26"/>
      <c r="D48" s="26"/>
      <c r="E48" s="27"/>
      <c r="F48" s="27"/>
      <c r="G48" s="27"/>
    </row>
    <row r="49" spans="1:7" s="20" customFormat="1" ht="15.75" customHeight="1">
      <c r="A49" s="26"/>
      <c r="B49" s="26"/>
      <c r="C49" s="26"/>
      <c r="D49" s="26"/>
      <c r="E49" s="27"/>
      <c r="F49" s="27"/>
      <c r="G49" s="27"/>
    </row>
  </sheetData>
  <sheetProtection/>
  <mergeCells count="7">
    <mergeCell ref="B5:D5"/>
    <mergeCell ref="B29:D29"/>
    <mergeCell ref="B47:D47"/>
    <mergeCell ref="A1:G1"/>
    <mergeCell ref="A3:A4"/>
    <mergeCell ref="B3:D4"/>
    <mergeCell ref="E3:E4"/>
  </mergeCells>
  <printOptions/>
  <pageMargins left="0.75" right="0.75" top="1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____7">
    <tabColor indexed="16"/>
  </sheetPr>
  <dimension ref="A1:L53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F31" sqref="F31:G31"/>
    </sheetView>
  </sheetViews>
  <sheetFormatPr defaultColWidth="9.140625" defaultRowHeight="12.75"/>
  <cols>
    <col min="1" max="1" width="3.7109375" style="3" customWidth="1"/>
    <col min="2" max="2" width="2.7109375" style="3" customWidth="1"/>
    <col min="3" max="3" width="4.00390625" style="3" customWidth="1"/>
    <col min="4" max="4" width="40.57421875" style="0" customWidth="1"/>
    <col min="5" max="5" width="8.28125" style="0" bestFit="1" customWidth="1"/>
    <col min="6" max="6" width="15.57421875" style="0" customWidth="1"/>
    <col min="7" max="7" width="13.57421875" style="0" customWidth="1"/>
    <col min="8" max="8" width="13.8515625" style="4" hidden="1" customWidth="1"/>
    <col min="9" max="9" width="11.421875" style="4" hidden="1" customWidth="1"/>
    <col min="10" max="10" width="4.00390625" style="0" customWidth="1"/>
    <col min="11" max="11" width="13.140625" style="0" customWidth="1"/>
  </cols>
  <sheetData>
    <row r="1" spans="1:9" s="5" customFormat="1" ht="18" customHeight="1">
      <c r="A1" s="298"/>
      <c r="B1" s="299"/>
      <c r="C1" s="299"/>
      <c r="D1" s="299"/>
      <c r="E1" s="299"/>
      <c r="F1" s="299"/>
      <c r="G1" s="299"/>
      <c r="H1" s="299"/>
      <c r="I1" s="299"/>
    </row>
    <row r="2" spans="1:12" ht="15">
      <c r="A2" s="29"/>
      <c r="B2" s="29"/>
      <c r="C2" s="29"/>
      <c r="D2" s="298" t="s">
        <v>287</v>
      </c>
      <c r="E2" s="299"/>
      <c r="F2" s="299"/>
      <c r="G2" s="299"/>
      <c r="H2" s="299"/>
      <c r="I2" s="299"/>
      <c r="J2" s="299"/>
      <c r="K2" s="299"/>
      <c r="L2" s="299"/>
    </row>
    <row r="3" spans="1:9" s="5" customFormat="1" ht="15.75" customHeight="1">
      <c r="A3" s="300" t="s">
        <v>4</v>
      </c>
      <c r="B3" s="302" t="s">
        <v>141</v>
      </c>
      <c r="C3" s="303"/>
      <c r="D3" s="304"/>
      <c r="E3" s="300" t="s">
        <v>24</v>
      </c>
      <c r="F3" s="181" t="s">
        <v>79</v>
      </c>
      <c r="G3" s="181" t="s">
        <v>79</v>
      </c>
      <c r="I3" s="181" t="s">
        <v>79</v>
      </c>
    </row>
    <row r="4" spans="1:9" s="5" customFormat="1" ht="15.75" customHeight="1">
      <c r="A4" s="301"/>
      <c r="B4" s="305"/>
      <c r="C4" s="306"/>
      <c r="D4" s="307"/>
      <c r="E4" s="301"/>
      <c r="F4" s="183" t="s">
        <v>80</v>
      </c>
      <c r="G4" s="184" t="s">
        <v>99</v>
      </c>
      <c r="I4" s="184" t="s">
        <v>99</v>
      </c>
    </row>
    <row r="5" spans="1:11" s="5" customFormat="1" ht="24.75" customHeight="1">
      <c r="A5" s="21" t="s">
        <v>5</v>
      </c>
      <c r="B5" s="295" t="s">
        <v>142</v>
      </c>
      <c r="C5" s="296"/>
      <c r="D5" s="297"/>
      <c r="E5" s="21">
        <v>5</v>
      </c>
      <c r="F5" s="187">
        <f>F11+F13+F14+F15+F19</f>
        <v>10270001.32</v>
      </c>
      <c r="G5" s="187">
        <f>G11+G13+G14+G15+G17+G19</f>
        <v>10788490</v>
      </c>
      <c r="H5" s="19">
        <f>H10</f>
        <v>11158992.719999999</v>
      </c>
      <c r="I5" s="19">
        <f>I10</f>
        <v>4304178.6</v>
      </c>
      <c r="K5" s="17"/>
    </row>
    <row r="6" spans="1:11" s="5" customFormat="1" ht="15.75" customHeight="1">
      <c r="A6" s="21"/>
      <c r="B6" s="157">
        <v>1</v>
      </c>
      <c r="C6" s="15" t="s">
        <v>31</v>
      </c>
      <c r="D6" s="24"/>
      <c r="E6" s="21"/>
      <c r="F6" s="268" t="s">
        <v>306</v>
      </c>
      <c r="G6" s="268" t="s">
        <v>306</v>
      </c>
      <c r="H6" s="19">
        <v>0</v>
      </c>
      <c r="I6" s="19">
        <v>0</v>
      </c>
      <c r="K6" s="17"/>
    </row>
    <row r="7" spans="1:11" s="5" customFormat="1" ht="15.75" customHeight="1">
      <c r="A7" s="21"/>
      <c r="B7" s="157">
        <v>2</v>
      </c>
      <c r="C7" s="15" t="s">
        <v>143</v>
      </c>
      <c r="D7" s="24"/>
      <c r="E7" s="21"/>
      <c r="F7" s="268" t="s">
        <v>306</v>
      </c>
      <c r="G7" s="268" t="s">
        <v>306</v>
      </c>
      <c r="H7" s="19">
        <v>0</v>
      </c>
      <c r="I7" s="19">
        <v>0</v>
      </c>
      <c r="K7" s="17"/>
    </row>
    <row r="8" spans="1:11" s="5" customFormat="1" ht="15.75" customHeight="1">
      <c r="A8" s="21"/>
      <c r="B8" s="157"/>
      <c r="C8" s="11" t="s">
        <v>106</v>
      </c>
      <c r="D8" s="12" t="s">
        <v>144</v>
      </c>
      <c r="E8" s="21"/>
      <c r="F8" s="268" t="s">
        <v>306</v>
      </c>
      <c r="G8" s="268" t="s">
        <v>306</v>
      </c>
      <c r="H8" s="19">
        <v>0</v>
      </c>
      <c r="I8" s="19">
        <v>0</v>
      </c>
      <c r="K8" s="17"/>
    </row>
    <row r="9" spans="1:11" s="5" customFormat="1" ht="15.75" customHeight="1">
      <c r="A9" s="21"/>
      <c r="B9" s="157"/>
      <c r="C9" s="11" t="s">
        <v>108</v>
      </c>
      <c r="D9" s="12" t="s">
        <v>145</v>
      </c>
      <c r="E9" s="21"/>
      <c r="F9" s="268" t="s">
        <v>306</v>
      </c>
      <c r="G9" s="268" t="s">
        <v>306</v>
      </c>
      <c r="H9" s="19">
        <v>0</v>
      </c>
      <c r="I9" s="19">
        <v>0</v>
      </c>
      <c r="K9" s="17"/>
    </row>
    <row r="10" spans="1:11" s="5" customFormat="1" ht="15.75" customHeight="1">
      <c r="A10" s="21"/>
      <c r="B10" s="157">
        <v>3</v>
      </c>
      <c r="C10" s="15" t="s">
        <v>146</v>
      </c>
      <c r="D10" s="24"/>
      <c r="E10" s="185">
        <v>5.1</v>
      </c>
      <c r="F10" s="187">
        <f>F5</f>
        <v>10270001.32</v>
      </c>
      <c r="G10" s="187">
        <f>G5</f>
        <v>10788490</v>
      </c>
      <c r="H10" s="19">
        <f>H11+H14+H15+H16+H17</f>
        <v>11158992.719999999</v>
      </c>
      <c r="I10" s="19">
        <f>I11+I14+I15+I16</f>
        <v>4304178.6</v>
      </c>
      <c r="K10" s="17"/>
    </row>
    <row r="11" spans="1:11" s="5" customFormat="1" ht="15.75" customHeight="1">
      <c r="A11" s="21"/>
      <c r="B11" s="157"/>
      <c r="C11" s="11" t="s">
        <v>106</v>
      </c>
      <c r="D11" s="12" t="s">
        <v>147</v>
      </c>
      <c r="E11" s="21"/>
      <c r="F11" s="19">
        <v>10025958.42</v>
      </c>
      <c r="G11" s="19">
        <v>5507057</v>
      </c>
      <c r="H11" s="19">
        <v>6969632.72</v>
      </c>
      <c r="I11" s="19">
        <f>4273279.59+0.01</f>
        <v>4273279.6</v>
      </c>
      <c r="K11" s="17"/>
    </row>
    <row r="12" spans="1:11" s="5" customFormat="1" ht="15.75" customHeight="1">
      <c r="A12" s="21"/>
      <c r="B12" s="157"/>
      <c r="C12" s="11" t="s">
        <v>108</v>
      </c>
      <c r="D12" s="12" t="s">
        <v>30</v>
      </c>
      <c r="E12" s="21"/>
      <c r="F12" s="268" t="s">
        <v>306</v>
      </c>
      <c r="G12" s="268" t="s">
        <v>306</v>
      </c>
      <c r="H12" s="19">
        <v>0</v>
      </c>
      <c r="I12" s="19">
        <v>0</v>
      </c>
      <c r="K12" s="17"/>
    </row>
    <row r="13" spans="1:11" s="5" customFormat="1" ht="15.75" customHeight="1">
      <c r="A13" s="21"/>
      <c r="B13" s="157"/>
      <c r="C13" s="11" t="s">
        <v>112</v>
      </c>
      <c r="D13" s="12" t="s">
        <v>148</v>
      </c>
      <c r="E13" s="21"/>
      <c r="F13" s="19">
        <v>108167.6</v>
      </c>
      <c r="G13" s="19">
        <v>102319</v>
      </c>
      <c r="H13" s="19">
        <v>0</v>
      </c>
      <c r="I13" s="19">
        <v>0</v>
      </c>
      <c r="K13" s="17"/>
    </row>
    <row r="14" spans="1:11" s="5" customFormat="1" ht="15.75" customHeight="1">
      <c r="A14" s="21"/>
      <c r="B14" s="157"/>
      <c r="C14" s="11" t="s">
        <v>114</v>
      </c>
      <c r="D14" s="12" t="s">
        <v>149</v>
      </c>
      <c r="E14" s="21"/>
      <c r="F14" s="19">
        <v>34875.3</v>
      </c>
      <c r="G14" s="19">
        <v>34038</v>
      </c>
      <c r="H14" s="19">
        <v>81578</v>
      </c>
      <c r="I14" s="19">
        <v>20394</v>
      </c>
      <c r="K14" s="17"/>
    </row>
    <row r="15" spans="1:11" s="5" customFormat="1" ht="15.75" customHeight="1">
      <c r="A15" s="21"/>
      <c r="B15" s="157"/>
      <c r="C15" s="11" t="s">
        <v>116</v>
      </c>
      <c r="D15" s="12" t="s">
        <v>150</v>
      </c>
      <c r="E15" s="21"/>
      <c r="F15" s="19">
        <v>3000</v>
      </c>
      <c r="G15" s="19">
        <v>8200</v>
      </c>
      <c r="H15" s="19">
        <v>25240</v>
      </c>
      <c r="I15" s="19">
        <v>6310</v>
      </c>
      <c r="K15" s="17"/>
    </row>
    <row r="16" spans="1:11" s="5" customFormat="1" ht="15.75" customHeight="1">
      <c r="A16" s="21"/>
      <c r="B16" s="157"/>
      <c r="C16" s="11" t="s">
        <v>152</v>
      </c>
      <c r="D16" s="12" t="s">
        <v>151</v>
      </c>
      <c r="E16" s="21"/>
      <c r="F16" s="268">
        <v>0</v>
      </c>
      <c r="G16" s="268" t="s">
        <v>306</v>
      </c>
      <c r="H16" s="19">
        <v>27542</v>
      </c>
      <c r="I16" s="19">
        <v>4195</v>
      </c>
      <c r="K16" s="17"/>
    </row>
    <row r="17" spans="1:11" s="5" customFormat="1" ht="15.75" customHeight="1">
      <c r="A17" s="21"/>
      <c r="B17" s="157"/>
      <c r="C17" s="11" t="s">
        <v>154</v>
      </c>
      <c r="D17" s="12" t="s">
        <v>153</v>
      </c>
      <c r="E17" s="21"/>
      <c r="F17" s="268">
        <v>0</v>
      </c>
      <c r="G17" s="19">
        <v>5028876</v>
      </c>
      <c r="H17" s="19">
        <v>4055000</v>
      </c>
      <c r="I17" s="19">
        <v>0</v>
      </c>
      <c r="K17" s="17"/>
    </row>
    <row r="18" spans="1:11" s="5" customFormat="1" ht="15.75" customHeight="1">
      <c r="A18" s="21"/>
      <c r="B18" s="157"/>
      <c r="C18" s="11" t="s">
        <v>156</v>
      </c>
      <c r="D18" s="12" t="s">
        <v>155</v>
      </c>
      <c r="E18" s="21"/>
      <c r="F18" s="268">
        <v>0</v>
      </c>
      <c r="G18" s="268">
        <v>0</v>
      </c>
      <c r="H18" s="19">
        <v>0</v>
      </c>
      <c r="I18" s="19">
        <v>0</v>
      </c>
      <c r="K18" s="17"/>
    </row>
    <row r="19" spans="1:11" s="5" customFormat="1" ht="15.75" customHeight="1">
      <c r="A19" s="21"/>
      <c r="B19" s="157"/>
      <c r="C19" s="11" t="s">
        <v>175</v>
      </c>
      <c r="D19" s="12" t="s">
        <v>157</v>
      </c>
      <c r="E19" s="21"/>
      <c r="F19" s="19">
        <v>98000</v>
      </c>
      <c r="G19" s="19">
        <v>108000</v>
      </c>
      <c r="H19" s="19">
        <v>0</v>
      </c>
      <c r="I19" s="19">
        <v>0</v>
      </c>
      <c r="K19" s="17"/>
    </row>
    <row r="20" spans="1:11" s="5" customFormat="1" ht="15.75" customHeight="1">
      <c r="A20" s="21"/>
      <c r="B20" s="157"/>
      <c r="C20" s="11" t="s">
        <v>177</v>
      </c>
      <c r="D20" s="12" t="s">
        <v>75</v>
      </c>
      <c r="E20" s="21"/>
      <c r="F20" s="268">
        <v>0</v>
      </c>
      <c r="G20" s="268">
        <v>0</v>
      </c>
      <c r="H20" s="19">
        <v>0</v>
      </c>
      <c r="I20" s="19">
        <v>0</v>
      </c>
      <c r="K20" s="17"/>
    </row>
    <row r="21" spans="1:11" s="5" customFormat="1" ht="15.75" customHeight="1">
      <c r="A21" s="21"/>
      <c r="B21" s="157">
        <v>4</v>
      </c>
      <c r="C21" s="15" t="s">
        <v>25</v>
      </c>
      <c r="D21" s="24"/>
      <c r="E21" s="21"/>
      <c r="F21" s="268">
        <v>0</v>
      </c>
      <c r="G21" s="268">
        <v>0</v>
      </c>
      <c r="H21" s="19">
        <v>0</v>
      </c>
      <c r="I21" s="19">
        <v>0</v>
      </c>
      <c r="K21" s="17"/>
    </row>
    <row r="22" spans="1:11" s="5" customFormat="1" ht="15.75" customHeight="1">
      <c r="A22" s="21"/>
      <c r="B22" s="157">
        <v>5</v>
      </c>
      <c r="C22" s="15" t="s">
        <v>158</v>
      </c>
      <c r="D22" s="24"/>
      <c r="E22" s="185"/>
      <c r="F22" s="268">
        <v>0</v>
      </c>
      <c r="G22" s="268">
        <v>0</v>
      </c>
      <c r="H22" s="19">
        <v>0</v>
      </c>
      <c r="I22" s="19">
        <v>0</v>
      </c>
      <c r="K22" s="17"/>
    </row>
    <row r="23" spans="1:11" s="5" customFormat="1" ht="24.75" customHeight="1">
      <c r="A23" s="21" t="s">
        <v>6</v>
      </c>
      <c r="B23" s="295" t="s">
        <v>159</v>
      </c>
      <c r="C23" s="296"/>
      <c r="D23" s="297"/>
      <c r="E23" s="185" t="s">
        <v>202</v>
      </c>
      <c r="F23" s="268">
        <v>0</v>
      </c>
      <c r="G23" s="268">
        <v>0</v>
      </c>
      <c r="H23" s="19">
        <v>0</v>
      </c>
      <c r="I23" s="19">
        <v>0</v>
      </c>
      <c r="K23" s="17"/>
    </row>
    <row r="24" spans="1:11" s="5" customFormat="1" ht="15.75" customHeight="1">
      <c r="A24" s="21"/>
      <c r="B24" s="157">
        <v>1</v>
      </c>
      <c r="C24" s="15" t="s">
        <v>160</v>
      </c>
      <c r="D24" s="24"/>
      <c r="E24" s="185"/>
      <c r="F24" s="268">
        <v>0</v>
      </c>
      <c r="G24" s="268">
        <v>0</v>
      </c>
      <c r="H24" s="19">
        <v>0</v>
      </c>
      <c r="I24" s="19">
        <v>0</v>
      </c>
      <c r="K24" s="17"/>
    </row>
    <row r="25" spans="1:11" s="5" customFormat="1" ht="15.75" customHeight="1">
      <c r="A25" s="21"/>
      <c r="B25" s="157"/>
      <c r="C25" s="11" t="s">
        <v>106</v>
      </c>
      <c r="D25" s="12" t="s">
        <v>176</v>
      </c>
      <c r="E25" s="185"/>
      <c r="F25" s="268">
        <v>0</v>
      </c>
      <c r="G25" s="268">
        <v>0</v>
      </c>
      <c r="H25" s="19">
        <v>0</v>
      </c>
      <c r="I25" s="19">
        <v>0</v>
      </c>
      <c r="K25" s="17"/>
    </row>
    <row r="26" spans="1:11" s="5" customFormat="1" ht="15.75" customHeight="1">
      <c r="A26" s="21"/>
      <c r="B26" s="157"/>
      <c r="C26" s="11" t="s">
        <v>108</v>
      </c>
      <c r="D26" s="12" t="s">
        <v>161</v>
      </c>
      <c r="E26" s="185"/>
      <c r="F26" s="268">
        <v>0</v>
      </c>
      <c r="G26" s="268">
        <v>0</v>
      </c>
      <c r="H26" s="19">
        <v>0</v>
      </c>
      <c r="I26" s="19">
        <v>0</v>
      </c>
      <c r="K26" s="17"/>
    </row>
    <row r="27" spans="1:11" s="5" customFormat="1" ht="15.75" customHeight="1">
      <c r="A27" s="21"/>
      <c r="B27" s="157">
        <v>2</v>
      </c>
      <c r="C27" s="15" t="s">
        <v>26</v>
      </c>
      <c r="D27" s="24"/>
      <c r="E27" s="185"/>
      <c r="F27" s="268">
        <v>0</v>
      </c>
      <c r="G27" s="268">
        <v>0</v>
      </c>
      <c r="H27" s="19">
        <v>0</v>
      </c>
      <c r="I27" s="19">
        <v>0</v>
      </c>
      <c r="K27" s="17"/>
    </row>
    <row r="28" spans="1:11" s="5" customFormat="1" ht="15.75" customHeight="1">
      <c r="A28" s="21"/>
      <c r="B28" s="157">
        <v>3</v>
      </c>
      <c r="C28" s="15" t="s">
        <v>25</v>
      </c>
      <c r="D28" s="24"/>
      <c r="E28" s="185"/>
      <c r="F28" s="268">
        <v>0</v>
      </c>
      <c r="G28" s="268">
        <v>0</v>
      </c>
      <c r="H28" s="19">
        <v>0</v>
      </c>
      <c r="I28" s="19">
        <v>0</v>
      </c>
      <c r="K28" s="17"/>
    </row>
    <row r="29" spans="1:11" s="5" customFormat="1" ht="15.75" customHeight="1">
      <c r="A29" s="21"/>
      <c r="B29" s="157">
        <v>4</v>
      </c>
      <c r="C29" s="15" t="s">
        <v>162</v>
      </c>
      <c r="D29" s="24"/>
      <c r="E29" s="185"/>
      <c r="F29" s="268">
        <v>0</v>
      </c>
      <c r="G29" s="268">
        <v>0</v>
      </c>
      <c r="H29" s="19">
        <v>0</v>
      </c>
      <c r="I29" s="19">
        <v>0</v>
      </c>
      <c r="K29" s="17"/>
    </row>
    <row r="30" spans="1:11" s="5" customFormat="1" ht="24.75" customHeight="1">
      <c r="A30" s="21"/>
      <c r="B30" s="295" t="s">
        <v>163</v>
      </c>
      <c r="C30" s="296"/>
      <c r="D30" s="297"/>
      <c r="E30" s="185"/>
      <c r="F30" s="187">
        <f>F5</f>
        <v>10270001.32</v>
      </c>
      <c r="G30" s="187">
        <f>G5</f>
        <v>10788490</v>
      </c>
      <c r="H30" s="19">
        <f>H5</f>
        <v>11158992.719999999</v>
      </c>
      <c r="I30" s="19">
        <f>I5</f>
        <v>4304178.6</v>
      </c>
      <c r="K30" s="17"/>
    </row>
    <row r="31" spans="1:11" s="5" customFormat="1" ht="24.75" customHeight="1">
      <c r="A31" s="21" t="s">
        <v>7</v>
      </c>
      <c r="B31" s="295" t="s">
        <v>164</v>
      </c>
      <c r="C31" s="296"/>
      <c r="D31" s="297"/>
      <c r="E31" s="185" t="s">
        <v>201</v>
      </c>
      <c r="F31" s="187">
        <f>F34+F38+F41</f>
        <v>216082.89</v>
      </c>
      <c r="G31" s="187">
        <f>G34+G38+G41</f>
        <v>623794</v>
      </c>
      <c r="H31" s="19">
        <f>H41+H40+H39+H38+H34</f>
        <v>5051393.35</v>
      </c>
      <c r="I31" s="19">
        <f>I41+I40+I39+I38+I34</f>
        <v>5019937.59</v>
      </c>
      <c r="K31" s="17"/>
    </row>
    <row r="32" spans="1:11" s="5" customFormat="1" ht="15.75" customHeight="1">
      <c r="A32" s="21"/>
      <c r="B32" s="157">
        <v>1</v>
      </c>
      <c r="C32" s="15" t="s">
        <v>165</v>
      </c>
      <c r="D32" s="24"/>
      <c r="E32" s="185"/>
      <c r="F32" s="19">
        <v>0</v>
      </c>
      <c r="G32" s="19">
        <v>0</v>
      </c>
      <c r="H32" s="19">
        <v>0</v>
      </c>
      <c r="I32" s="19">
        <v>0</v>
      </c>
      <c r="K32" s="17"/>
    </row>
    <row r="33" spans="1:11" s="5" customFormat="1" ht="15.75" customHeight="1">
      <c r="A33" s="21"/>
      <c r="B33" s="182">
        <v>2</v>
      </c>
      <c r="C33" s="15" t="s">
        <v>166</v>
      </c>
      <c r="D33" s="24"/>
      <c r="E33" s="185"/>
      <c r="F33" s="19">
        <v>0</v>
      </c>
      <c r="G33" s="19">
        <v>0</v>
      </c>
      <c r="H33" s="19">
        <v>0</v>
      </c>
      <c r="I33" s="19">
        <v>0</v>
      </c>
      <c r="K33" s="17"/>
    </row>
    <row r="34" spans="1:11" s="5" customFormat="1" ht="15.75" customHeight="1">
      <c r="A34" s="21"/>
      <c r="B34" s="157">
        <v>3</v>
      </c>
      <c r="C34" s="15" t="s">
        <v>167</v>
      </c>
      <c r="D34" s="24"/>
      <c r="E34" s="185"/>
      <c r="F34" s="19">
        <v>100000</v>
      </c>
      <c r="G34" s="19">
        <v>100000</v>
      </c>
      <c r="H34" s="19">
        <v>2200000</v>
      </c>
      <c r="I34" s="19">
        <v>2200000</v>
      </c>
      <c r="K34" s="17"/>
    </row>
    <row r="35" spans="1:11" s="5" customFormat="1" ht="15.75" customHeight="1">
      <c r="A35" s="21"/>
      <c r="B35" s="182">
        <v>4</v>
      </c>
      <c r="C35" s="15" t="s">
        <v>168</v>
      </c>
      <c r="D35" s="24"/>
      <c r="E35" s="185"/>
      <c r="F35" s="19">
        <v>0</v>
      </c>
      <c r="G35" s="19">
        <v>0</v>
      </c>
      <c r="H35" s="19">
        <v>0</v>
      </c>
      <c r="I35" s="19">
        <v>0</v>
      </c>
      <c r="K35" s="17"/>
    </row>
    <row r="36" spans="1:11" s="5" customFormat="1" ht="15.75" customHeight="1">
      <c r="A36" s="21"/>
      <c r="B36" s="157">
        <v>5</v>
      </c>
      <c r="C36" s="15" t="s">
        <v>169</v>
      </c>
      <c r="D36" s="24"/>
      <c r="E36" s="185"/>
      <c r="F36" s="19">
        <v>0</v>
      </c>
      <c r="G36" s="19">
        <v>0</v>
      </c>
      <c r="H36" s="19">
        <v>0</v>
      </c>
      <c r="I36" s="19">
        <v>0</v>
      </c>
      <c r="K36" s="17"/>
    </row>
    <row r="37" spans="1:11" s="5" customFormat="1" ht="15.75" customHeight="1">
      <c r="A37" s="21"/>
      <c r="B37" s="182">
        <v>6</v>
      </c>
      <c r="C37" s="15" t="s">
        <v>170</v>
      </c>
      <c r="D37" s="24"/>
      <c r="E37" s="185"/>
      <c r="F37" s="19">
        <v>0</v>
      </c>
      <c r="G37" s="19">
        <v>0</v>
      </c>
      <c r="H37" s="19">
        <v>0</v>
      </c>
      <c r="I37" s="19">
        <v>0</v>
      </c>
      <c r="K37" s="17"/>
    </row>
    <row r="38" spans="1:11" s="5" customFormat="1" ht="15.75" customHeight="1">
      <c r="A38" s="21"/>
      <c r="B38" s="157">
        <v>7</v>
      </c>
      <c r="C38" s="15" t="s">
        <v>171</v>
      </c>
      <c r="D38" s="24"/>
      <c r="E38" s="185"/>
      <c r="F38" s="19">
        <v>10794</v>
      </c>
      <c r="G38" s="19">
        <v>10794</v>
      </c>
      <c r="H38" s="19">
        <v>169149</v>
      </c>
      <c r="I38" s="19">
        <v>124127</v>
      </c>
      <c r="K38" s="17"/>
    </row>
    <row r="39" spans="1:11" s="5" customFormat="1" ht="15.75" customHeight="1">
      <c r="A39" s="21"/>
      <c r="B39" s="182">
        <v>8</v>
      </c>
      <c r="C39" s="15" t="s">
        <v>246</v>
      </c>
      <c r="D39" s="24"/>
      <c r="E39" s="185"/>
      <c r="F39" s="19">
        <v>0</v>
      </c>
      <c r="G39" s="269">
        <v>0</v>
      </c>
      <c r="H39" s="19">
        <v>855415.56</v>
      </c>
      <c r="I39" s="19">
        <v>0</v>
      </c>
      <c r="K39" s="17"/>
    </row>
    <row r="40" spans="1:11" s="5" customFormat="1" ht="15.75" customHeight="1">
      <c r="A40" s="21"/>
      <c r="B40" s="157">
        <v>9</v>
      </c>
      <c r="C40" s="15" t="s">
        <v>172</v>
      </c>
      <c r="D40" s="24"/>
      <c r="E40" s="185"/>
      <c r="F40" s="19">
        <v>0</v>
      </c>
      <c r="G40" s="19">
        <v>0</v>
      </c>
      <c r="H40" s="19">
        <v>1795373.03</v>
      </c>
      <c r="I40" s="19">
        <f>H40</f>
        <v>1795373.03</v>
      </c>
      <c r="K40" s="17"/>
    </row>
    <row r="41" spans="1:11" s="5" customFormat="1" ht="15.75" customHeight="1">
      <c r="A41" s="21"/>
      <c r="B41" s="182">
        <v>10</v>
      </c>
      <c r="C41" s="15" t="s">
        <v>173</v>
      </c>
      <c r="D41" s="24"/>
      <c r="E41" s="185"/>
      <c r="F41" s="19">
        <v>105288.89</v>
      </c>
      <c r="G41" s="19">
        <v>513000</v>
      </c>
      <c r="H41" s="19">
        <v>31455.76</v>
      </c>
      <c r="I41" s="19">
        <v>900437.56</v>
      </c>
      <c r="K41" s="17"/>
    </row>
    <row r="42" spans="1:11" s="5" customFormat="1" ht="24.75" customHeight="1">
      <c r="A42" s="21"/>
      <c r="B42" s="295" t="s">
        <v>174</v>
      </c>
      <c r="C42" s="296"/>
      <c r="D42" s="297"/>
      <c r="E42" s="185"/>
      <c r="F42" s="19">
        <f>F30+F31</f>
        <v>10486084.21</v>
      </c>
      <c r="G42" s="19">
        <f>G30+G31</f>
        <v>11412284</v>
      </c>
      <c r="H42" s="19">
        <f>H31+H30</f>
        <v>16210386.069999998</v>
      </c>
      <c r="I42" s="19">
        <f>I31+I30</f>
        <v>9324116.19</v>
      </c>
      <c r="K42" s="17"/>
    </row>
    <row r="43" spans="1:9" s="5" customFormat="1" ht="15.75" customHeight="1">
      <c r="A43" s="6"/>
      <c r="B43" s="6"/>
      <c r="C43" s="13"/>
      <c r="D43" s="7"/>
      <c r="E43" s="16"/>
      <c r="F43" s="16"/>
      <c r="G43" s="28"/>
      <c r="H43" s="8"/>
      <c r="I43" s="93"/>
    </row>
    <row r="44" spans="1:9" s="5" customFormat="1" ht="15.75" customHeight="1">
      <c r="A44" s="6"/>
      <c r="B44" s="6"/>
      <c r="C44" s="13"/>
      <c r="D44" s="7">
        <f>AKTIVI!G47-PASIVI!F42</f>
        <v>926199.7899999991</v>
      </c>
      <c r="E44" s="6"/>
      <c r="F44" s="6"/>
      <c r="G44" s="6"/>
      <c r="H44" s="8"/>
      <c r="I44" s="8" t="e">
        <f>#REF!-I43</f>
        <v>#REF!</v>
      </c>
    </row>
    <row r="45" spans="1:9" s="5" customFormat="1" ht="15.75" customHeight="1">
      <c r="A45" s="6"/>
      <c r="B45" s="6"/>
      <c r="C45" s="13"/>
      <c r="D45" s="7"/>
      <c r="E45" s="6"/>
      <c r="F45" s="6"/>
      <c r="G45" s="6"/>
      <c r="H45" s="8"/>
      <c r="I45" s="8"/>
    </row>
    <row r="46" spans="1:9" s="5" customFormat="1" ht="15.75" customHeight="1">
      <c r="A46" s="6"/>
      <c r="B46" s="6"/>
      <c r="C46" s="13"/>
      <c r="D46" s="7"/>
      <c r="E46" s="6"/>
      <c r="F46" s="6"/>
      <c r="G46" s="6"/>
      <c r="H46" s="8"/>
      <c r="I46" s="8"/>
    </row>
    <row r="47" spans="1:9" s="5" customFormat="1" ht="15.75" customHeight="1">
      <c r="A47" s="6"/>
      <c r="B47" s="6"/>
      <c r="C47" s="13"/>
      <c r="D47" s="7"/>
      <c r="E47" s="6"/>
      <c r="F47" s="6"/>
      <c r="G47" s="6"/>
      <c r="H47" s="8"/>
      <c r="I47" s="8"/>
    </row>
    <row r="48" spans="1:9" s="5" customFormat="1" ht="15.75" customHeight="1">
      <c r="A48" s="6"/>
      <c r="B48" s="6"/>
      <c r="C48" s="13"/>
      <c r="D48" s="7"/>
      <c r="E48" s="7"/>
      <c r="F48" s="7"/>
      <c r="G48" s="7"/>
      <c r="H48" s="8"/>
      <c r="I48" s="8"/>
    </row>
    <row r="49" spans="1:9" s="5" customFormat="1" ht="15.75" customHeight="1">
      <c r="A49" s="6"/>
      <c r="B49" s="6"/>
      <c r="C49" s="13"/>
      <c r="D49" s="7"/>
      <c r="E49" s="7"/>
      <c r="F49" s="7"/>
      <c r="G49" s="7"/>
      <c r="H49" s="8"/>
      <c r="I49" s="8"/>
    </row>
    <row r="50" spans="1:9" s="5" customFormat="1" ht="15.75" customHeight="1">
      <c r="A50" s="6"/>
      <c r="B50" s="6"/>
      <c r="C50" s="13"/>
      <c r="D50" s="7"/>
      <c r="E50" s="7"/>
      <c r="F50" s="7"/>
      <c r="G50" s="7"/>
      <c r="H50" s="8"/>
      <c r="I50" s="8"/>
    </row>
    <row r="51" spans="1:9" s="5" customFormat="1" ht="15.75" customHeight="1">
      <c r="A51" s="6"/>
      <c r="B51" s="6"/>
      <c r="C51" s="13"/>
      <c r="D51" s="7"/>
      <c r="E51" s="7"/>
      <c r="F51" s="7"/>
      <c r="G51" s="7"/>
      <c r="H51" s="8"/>
      <c r="I51" s="8"/>
    </row>
    <row r="52" spans="1:9" s="5" customFormat="1" ht="15.75" customHeight="1">
      <c r="A52" s="6"/>
      <c r="B52" s="6"/>
      <c r="C52" s="6"/>
      <c r="D52" s="6"/>
      <c r="E52" s="7"/>
      <c r="F52" s="7"/>
      <c r="G52" s="7"/>
      <c r="H52" s="8"/>
      <c r="I52" s="8"/>
    </row>
    <row r="53" spans="1:9" ht="12.75">
      <c r="A53" s="9"/>
      <c r="B53" s="9"/>
      <c r="C53" s="14"/>
      <c r="D53" s="1"/>
      <c r="E53" s="1"/>
      <c r="F53" s="1"/>
      <c r="G53" s="1"/>
      <c r="H53" s="10"/>
      <c r="I53" s="10"/>
    </row>
  </sheetData>
  <sheetProtection/>
  <mergeCells count="10">
    <mergeCell ref="A1:I1"/>
    <mergeCell ref="A3:A4"/>
    <mergeCell ref="B3:D4"/>
    <mergeCell ref="E3:E4"/>
    <mergeCell ref="B42:D42"/>
    <mergeCell ref="B5:D5"/>
    <mergeCell ref="B23:D23"/>
    <mergeCell ref="B30:D30"/>
    <mergeCell ref="B31:D31"/>
    <mergeCell ref="D2:L2"/>
  </mergeCells>
  <printOptions/>
  <pageMargins left="0.75" right="0.75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____9">
    <tabColor indexed="16"/>
  </sheetPr>
  <dimension ref="A1:P96"/>
  <sheetViews>
    <sheetView zoomScalePageLayoutView="0" workbookViewId="0" topLeftCell="A10">
      <selection activeCell="E34" sqref="E34"/>
    </sheetView>
  </sheetViews>
  <sheetFormatPr defaultColWidth="9.140625" defaultRowHeight="12.75"/>
  <cols>
    <col min="1" max="2" width="3.7109375" style="140" customWidth="1"/>
    <col min="3" max="3" width="2.7109375" style="140" customWidth="1"/>
    <col min="4" max="4" width="46.8515625" style="139" customWidth="1"/>
    <col min="5" max="5" width="4.7109375" style="139" customWidth="1"/>
    <col min="6" max="6" width="16.7109375" style="139" customWidth="1"/>
    <col min="7" max="7" width="16.57421875" style="260" customWidth="1"/>
    <col min="8" max="8" width="14.28125" style="193" hidden="1" customWidth="1"/>
    <col min="9" max="9" width="14.57421875" style="193" hidden="1" customWidth="1"/>
    <col min="10" max="10" width="11.28125" style="139" hidden="1" customWidth="1"/>
    <col min="11" max="12" width="18.140625" style="251" bestFit="1" customWidth="1"/>
    <col min="13" max="13" width="12.57421875" style="251" customWidth="1"/>
    <col min="14" max="14" width="15.140625" style="251" customWidth="1"/>
    <col min="15" max="15" width="12.8515625" style="251" customWidth="1"/>
    <col min="16" max="16" width="16.00390625" style="139" customWidth="1"/>
    <col min="17" max="16384" width="9.140625" style="139" customWidth="1"/>
  </cols>
  <sheetData>
    <row r="1" spans="1:15" s="18" customFormat="1" ht="18" customHeight="1">
      <c r="A1" s="308" t="s">
        <v>307</v>
      </c>
      <c r="B1" s="308"/>
      <c r="C1" s="308"/>
      <c r="D1" s="308"/>
      <c r="E1" s="308"/>
      <c r="F1" s="308"/>
      <c r="G1" s="308"/>
      <c r="H1" s="308"/>
      <c r="I1" s="308"/>
      <c r="K1" s="250"/>
      <c r="L1" s="250"/>
      <c r="M1" s="250"/>
      <c r="N1" s="250"/>
      <c r="O1" s="250"/>
    </row>
    <row r="2" spans="4:12" ht="15">
      <c r="D2" s="309" t="s">
        <v>287</v>
      </c>
      <c r="E2" s="312"/>
      <c r="F2" s="312"/>
      <c r="G2" s="312"/>
      <c r="H2" s="312"/>
      <c r="I2" s="312"/>
      <c r="J2" s="312"/>
      <c r="K2" s="312"/>
      <c r="L2" s="312"/>
    </row>
    <row r="3" spans="1:15" s="18" customFormat="1" ht="15.75" customHeight="1">
      <c r="A3" s="309" t="s">
        <v>4</v>
      </c>
      <c r="B3" s="309" t="s">
        <v>178</v>
      </c>
      <c r="C3" s="309"/>
      <c r="D3" s="309"/>
      <c r="E3" s="311" t="s">
        <v>24</v>
      </c>
      <c r="F3" s="270" t="s">
        <v>79</v>
      </c>
      <c r="G3" s="258" t="s">
        <v>79</v>
      </c>
      <c r="I3" s="188" t="s">
        <v>79</v>
      </c>
      <c r="K3" s="250"/>
      <c r="L3" s="250"/>
      <c r="M3" s="250"/>
      <c r="N3" s="250"/>
      <c r="O3" s="250"/>
    </row>
    <row r="4" spans="1:15" s="18" customFormat="1" ht="15.75" customHeight="1">
      <c r="A4" s="309"/>
      <c r="B4" s="309"/>
      <c r="C4" s="309"/>
      <c r="D4" s="309"/>
      <c r="E4" s="311"/>
      <c r="F4" s="270" t="s">
        <v>80</v>
      </c>
      <c r="G4" s="258" t="s">
        <v>99</v>
      </c>
      <c r="H4" s="188" t="s">
        <v>99</v>
      </c>
      <c r="I4" s="188" t="s">
        <v>99</v>
      </c>
      <c r="K4" s="250"/>
      <c r="L4" s="250"/>
      <c r="M4" s="250"/>
      <c r="N4" s="250"/>
      <c r="O4" s="250"/>
    </row>
    <row r="5" spans="1:15" s="18" customFormat="1" ht="24.75" customHeight="1">
      <c r="A5" s="21">
        <v>1</v>
      </c>
      <c r="B5" s="310" t="s">
        <v>179</v>
      </c>
      <c r="C5" s="310"/>
      <c r="D5" s="310"/>
      <c r="E5" s="185">
        <v>7.1</v>
      </c>
      <c r="F5" s="263">
        <v>15637314</v>
      </c>
      <c r="G5" s="257">
        <v>14615903</v>
      </c>
      <c r="H5" s="22">
        <v>10163669</v>
      </c>
      <c r="I5" s="22">
        <v>14016920</v>
      </c>
      <c r="K5" s="250"/>
      <c r="L5" s="250"/>
      <c r="M5" s="250"/>
      <c r="N5" s="250"/>
      <c r="O5" s="250"/>
    </row>
    <row r="6" spans="1:15" s="18" customFormat="1" ht="25.5" customHeight="1">
      <c r="A6" s="21">
        <v>2</v>
      </c>
      <c r="B6" s="310" t="s">
        <v>180</v>
      </c>
      <c r="C6" s="310"/>
      <c r="D6" s="310"/>
      <c r="E6" s="185" t="s">
        <v>203</v>
      </c>
      <c r="F6" s="262">
        <v>-13190540.16</v>
      </c>
      <c r="G6" s="257">
        <v>-11963076</v>
      </c>
      <c r="H6" s="22">
        <f>-5499585</f>
        <v>-5499585</v>
      </c>
      <c r="I6" s="22">
        <v>8973315.68</v>
      </c>
      <c r="K6" s="252"/>
      <c r="L6" s="252"/>
      <c r="M6" s="250"/>
      <c r="N6" s="250"/>
      <c r="O6" s="250"/>
    </row>
    <row r="7" spans="1:15" s="18" customFormat="1" ht="21.75" customHeight="1">
      <c r="A7" s="21">
        <v>3</v>
      </c>
      <c r="B7" s="310" t="s">
        <v>181</v>
      </c>
      <c r="C7" s="310"/>
      <c r="D7" s="310"/>
      <c r="E7" s="185"/>
      <c r="F7" s="257">
        <f>F5+F6</f>
        <v>2446773.84</v>
      </c>
      <c r="G7" s="257">
        <f>G5+G6</f>
        <v>2652827</v>
      </c>
      <c r="H7" s="22">
        <f>H5+H6</f>
        <v>4664084</v>
      </c>
      <c r="I7" s="22">
        <f>I5-I6</f>
        <v>5043604.32</v>
      </c>
      <c r="K7" s="250"/>
      <c r="L7" s="252"/>
      <c r="M7" s="250"/>
      <c r="N7" s="250"/>
      <c r="O7" s="250"/>
    </row>
    <row r="8" spans="1:15" s="18" customFormat="1" ht="18.75" customHeight="1">
      <c r="A8" s="21">
        <v>4</v>
      </c>
      <c r="B8" s="310" t="s">
        <v>240</v>
      </c>
      <c r="C8" s="310"/>
      <c r="D8" s="310"/>
      <c r="E8" s="185" t="s">
        <v>204</v>
      </c>
      <c r="F8" s="262">
        <v>1729493.9</v>
      </c>
      <c r="G8" s="257">
        <v>1896725</v>
      </c>
      <c r="H8" s="22">
        <f>-(877200+146493)</f>
        <v>-1023693</v>
      </c>
      <c r="I8" s="22">
        <v>-1038312</v>
      </c>
      <c r="K8" s="253"/>
      <c r="L8" s="250"/>
      <c r="M8" s="250"/>
      <c r="N8" s="250"/>
      <c r="O8" s="250"/>
    </row>
    <row r="9" spans="1:15" s="18" customFormat="1" ht="18.75" customHeight="1">
      <c r="A9" s="21">
        <v>5</v>
      </c>
      <c r="B9" s="310" t="s">
        <v>241</v>
      </c>
      <c r="C9" s="310"/>
      <c r="D9" s="310"/>
      <c r="E9" s="185" t="s">
        <v>205</v>
      </c>
      <c r="F9" s="262"/>
      <c r="H9" s="22">
        <f>-(10000+476420)</f>
        <v>-486420</v>
      </c>
      <c r="I9" s="22">
        <v>0</v>
      </c>
      <c r="K9" s="250"/>
      <c r="L9" s="250"/>
      <c r="M9" s="250"/>
      <c r="N9" s="250"/>
      <c r="O9" s="250"/>
    </row>
    <row r="10" spans="1:16" s="18" customFormat="1" ht="31.5" customHeight="1">
      <c r="A10" s="21">
        <v>6</v>
      </c>
      <c r="B10" s="310" t="s">
        <v>182</v>
      </c>
      <c r="C10" s="310"/>
      <c r="D10" s="310"/>
      <c r="E10" s="185" t="s">
        <v>206</v>
      </c>
      <c r="F10" s="262"/>
      <c r="G10" s="257"/>
      <c r="H10" s="22"/>
      <c r="I10" s="22">
        <v>0</v>
      </c>
      <c r="K10" s="250"/>
      <c r="L10" s="250"/>
      <c r="M10" s="250"/>
      <c r="N10" s="250"/>
      <c r="O10" s="250"/>
      <c r="P10" s="25"/>
    </row>
    <row r="11" spans="1:15" s="18" customFormat="1" ht="24" customHeight="1">
      <c r="A11" s="21">
        <v>7</v>
      </c>
      <c r="B11" s="313" t="s">
        <v>247</v>
      </c>
      <c r="C11" s="313"/>
      <c r="D11" s="313"/>
      <c r="E11" s="185" t="s">
        <v>207</v>
      </c>
      <c r="F11" s="262">
        <v>-553820.47</v>
      </c>
      <c r="G11" s="257">
        <v>-158534</v>
      </c>
      <c r="H11" s="22">
        <f>-(98000+120000+539280+1600462+464289+1379.6+55630)</f>
        <v>-2879040.6</v>
      </c>
      <c r="I11" s="22">
        <v>-2801993.5</v>
      </c>
      <c r="K11" s="250"/>
      <c r="L11" s="250"/>
      <c r="M11" s="250"/>
      <c r="N11" s="250"/>
      <c r="O11" s="250"/>
    </row>
    <row r="12" spans="1:15" s="18" customFormat="1" ht="21" customHeight="1">
      <c r="A12" s="21"/>
      <c r="B12" s="310" t="s">
        <v>267</v>
      </c>
      <c r="C12" s="310"/>
      <c r="D12" s="310"/>
      <c r="E12" s="185"/>
      <c r="F12" s="262"/>
      <c r="G12" s="257"/>
      <c r="H12" s="22"/>
      <c r="I12" s="22"/>
      <c r="K12" s="252"/>
      <c r="L12" s="250"/>
      <c r="M12" s="250"/>
      <c r="N12" s="250"/>
      <c r="O12" s="250"/>
    </row>
    <row r="13" spans="1:15" s="18" customFormat="1" ht="22.5" customHeight="1">
      <c r="A13" s="21">
        <v>9</v>
      </c>
      <c r="B13" s="310" t="s">
        <v>2</v>
      </c>
      <c r="C13" s="310"/>
      <c r="D13" s="310"/>
      <c r="E13" s="185" t="s">
        <v>208</v>
      </c>
      <c r="F13" s="262">
        <v>-21000</v>
      </c>
      <c r="G13" s="257"/>
      <c r="H13" s="22">
        <f>-6717-162880</f>
        <v>-169597</v>
      </c>
      <c r="I13" s="22">
        <v>-203600</v>
      </c>
      <c r="K13" s="250"/>
      <c r="L13" s="250"/>
      <c r="M13" s="250"/>
      <c r="N13" s="250"/>
      <c r="O13" s="250"/>
    </row>
    <row r="14" spans="1:15" s="18" customFormat="1" ht="18.75" customHeight="1">
      <c r="A14" s="21">
        <v>10</v>
      </c>
      <c r="B14" s="310" t="s">
        <v>183</v>
      </c>
      <c r="C14" s="310"/>
      <c r="D14" s="310"/>
      <c r="E14" s="185"/>
      <c r="F14" s="262"/>
      <c r="G14" s="257"/>
      <c r="H14" s="22">
        <f>H7+H8+H9+H11+H13</f>
        <v>105333.3999999999</v>
      </c>
      <c r="I14" s="22">
        <f>I7+I8+I11+I13</f>
        <v>999698.8200000003</v>
      </c>
      <c r="K14" s="250"/>
      <c r="L14" s="250"/>
      <c r="M14" s="250"/>
      <c r="N14" s="250"/>
      <c r="O14" s="250"/>
    </row>
    <row r="15" spans="1:15" s="18" customFormat="1" ht="18" customHeight="1">
      <c r="A15" s="21">
        <v>11</v>
      </c>
      <c r="B15" s="314" t="s">
        <v>184</v>
      </c>
      <c r="C15" s="314"/>
      <c r="D15" s="314"/>
      <c r="E15" s="185"/>
      <c r="F15" s="262"/>
      <c r="G15" s="257"/>
      <c r="H15" s="22">
        <v>0</v>
      </c>
      <c r="I15" s="22">
        <v>0</v>
      </c>
      <c r="K15" s="250"/>
      <c r="L15" s="250"/>
      <c r="M15" s="250"/>
      <c r="N15" s="250"/>
      <c r="O15" s="250"/>
    </row>
    <row r="16" spans="1:15" s="18" customFormat="1" ht="18.75" customHeight="1">
      <c r="A16" s="21">
        <v>12</v>
      </c>
      <c r="B16" s="310" t="s">
        <v>3</v>
      </c>
      <c r="C16" s="310"/>
      <c r="D16" s="310"/>
      <c r="E16" s="185"/>
      <c r="F16" s="262"/>
      <c r="G16" s="257"/>
      <c r="H16" s="22">
        <v>0</v>
      </c>
      <c r="I16" s="22">
        <v>0</v>
      </c>
      <c r="K16" s="250"/>
      <c r="L16" s="250"/>
      <c r="M16" s="250"/>
      <c r="N16" s="250"/>
      <c r="O16" s="250"/>
    </row>
    <row r="17" spans="1:15" s="18" customFormat="1" ht="18.75" customHeight="1">
      <c r="A17" s="21">
        <v>13</v>
      </c>
      <c r="B17" s="310" t="s">
        <v>185</v>
      </c>
      <c r="C17" s="310"/>
      <c r="D17" s="310"/>
      <c r="E17" s="185" t="s">
        <v>209</v>
      </c>
      <c r="F17" s="262"/>
      <c r="G17" s="257"/>
      <c r="H17" s="22"/>
      <c r="I17" s="22">
        <v>0</v>
      </c>
      <c r="K17" s="250"/>
      <c r="L17" s="250"/>
      <c r="M17" s="250"/>
      <c r="N17" s="250"/>
      <c r="O17" s="250"/>
    </row>
    <row r="18" spans="1:15" s="18" customFormat="1" ht="15.75" customHeight="1">
      <c r="A18" s="21"/>
      <c r="B18" s="18" t="s">
        <v>191</v>
      </c>
      <c r="E18" s="185"/>
      <c r="F18" s="262"/>
      <c r="G18" s="257"/>
      <c r="H18" s="22">
        <v>0</v>
      </c>
      <c r="I18" s="22">
        <v>0</v>
      </c>
      <c r="K18" s="250"/>
      <c r="L18" s="250"/>
      <c r="M18" s="250"/>
      <c r="N18" s="250"/>
      <c r="O18" s="250"/>
    </row>
    <row r="19" spans="1:15" s="18" customFormat="1" ht="15.75" customHeight="1">
      <c r="A19" s="21"/>
      <c r="B19" s="310" t="s">
        <v>192</v>
      </c>
      <c r="C19" s="310"/>
      <c r="D19" s="310"/>
      <c r="E19" s="185"/>
      <c r="F19" s="262">
        <v>25471.92</v>
      </c>
      <c r="G19" s="257">
        <v>27568</v>
      </c>
      <c r="H19" s="22">
        <v>-16645.43</v>
      </c>
      <c r="I19" s="22">
        <v>0</v>
      </c>
      <c r="K19" s="250"/>
      <c r="L19" s="250"/>
      <c r="M19" s="250"/>
      <c r="N19" s="250"/>
      <c r="O19" s="250"/>
    </row>
    <row r="20" spans="1:15" s="18" customFormat="1" ht="15.75" customHeight="1">
      <c r="A20" s="21"/>
      <c r="B20" s="18" t="s">
        <v>193</v>
      </c>
      <c r="E20" s="185"/>
      <c r="F20" s="262"/>
      <c r="G20" s="257"/>
      <c r="H20" s="22">
        <v>251.76</v>
      </c>
      <c r="I20" s="22">
        <v>764.52</v>
      </c>
      <c r="K20" s="250"/>
      <c r="L20" s="250"/>
      <c r="M20" s="250"/>
      <c r="N20" s="250"/>
      <c r="O20" s="250"/>
    </row>
    <row r="21" spans="1:15" s="18" customFormat="1" ht="15.75" customHeight="1">
      <c r="A21" s="21"/>
      <c r="B21" s="310" t="s">
        <v>261</v>
      </c>
      <c r="C21" s="310"/>
      <c r="D21" s="310"/>
      <c r="E21" s="185"/>
      <c r="F21" s="262"/>
      <c r="G21" s="257"/>
      <c r="H21" s="22">
        <v>58.01</v>
      </c>
      <c r="I21" s="22">
        <v>23.22</v>
      </c>
      <c r="K21" s="250"/>
      <c r="L21" s="250"/>
      <c r="M21" s="250"/>
      <c r="N21" s="250"/>
      <c r="O21" s="250"/>
    </row>
    <row r="22" spans="1:15" s="18" customFormat="1" ht="27.75" customHeight="1">
      <c r="A22" s="21">
        <v>14</v>
      </c>
      <c r="B22" s="311" t="s">
        <v>186</v>
      </c>
      <c r="C22" s="311"/>
      <c r="D22" s="311"/>
      <c r="E22" s="185"/>
      <c r="F22" s="262">
        <v>116987.65</v>
      </c>
      <c r="G22" s="257">
        <v>570000</v>
      </c>
      <c r="H22" s="22">
        <f>SUM(H14:H21)</f>
        <v>88997.7399999999</v>
      </c>
      <c r="I22" s="22">
        <f>SUM(I14:I21)</f>
        <v>1000486.5600000003</v>
      </c>
      <c r="J22" s="18">
        <v>0</v>
      </c>
      <c r="K22" s="250"/>
      <c r="L22" s="250"/>
      <c r="M22" s="254"/>
      <c r="N22" s="254"/>
      <c r="O22" s="250"/>
    </row>
    <row r="23" spans="1:15" s="18" customFormat="1" ht="27.75" customHeight="1">
      <c r="A23" s="21">
        <v>15</v>
      </c>
      <c r="B23" s="310" t="s">
        <v>194</v>
      </c>
      <c r="C23" s="310"/>
      <c r="D23" s="310"/>
      <c r="E23" s="185" t="s">
        <v>210</v>
      </c>
      <c r="F23" s="262"/>
      <c r="G23" s="257"/>
      <c r="H23" s="22">
        <v>486420</v>
      </c>
      <c r="I23" s="22">
        <v>0</v>
      </c>
      <c r="K23" s="250"/>
      <c r="L23" s="250"/>
      <c r="M23" s="254"/>
      <c r="N23" s="254"/>
      <c r="O23" s="250"/>
    </row>
    <row r="24" spans="1:15" s="18" customFormat="1" ht="26.25" customHeight="1">
      <c r="A24" s="21">
        <v>16</v>
      </c>
      <c r="B24" s="189" t="s">
        <v>187</v>
      </c>
      <c r="C24" s="189"/>
      <c r="E24" s="185"/>
      <c r="F24" s="262">
        <v>116987.65</v>
      </c>
      <c r="G24" s="257">
        <v>570000</v>
      </c>
      <c r="H24" s="22">
        <f>SUM(H22:H23)</f>
        <v>575417.7399999999</v>
      </c>
      <c r="I24" s="22">
        <f>SUM(I22:I23)</f>
        <v>1000486.5600000003</v>
      </c>
      <c r="K24" s="250"/>
      <c r="L24" s="250"/>
      <c r="M24" s="254"/>
      <c r="N24" s="254"/>
      <c r="O24" s="250"/>
    </row>
    <row r="25" spans="1:15" s="18" customFormat="1" ht="24.75" customHeight="1">
      <c r="A25" s="21">
        <v>17</v>
      </c>
      <c r="B25" s="310" t="s">
        <v>188</v>
      </c>
      <c r="C25" s="310"/>
      <c r="D25" s="310"/>
      <c r="E25" s="185"/>
      <c r="F25" s="262">
        <v>11697.76</v>
      </c>
      <c r="G25" s="257">
        <v>57000</v>
      </c>
      <c r="H25" s="22">
        <v>57542</v>
      </c>
      <c r="I25" s="22">
        <v>100049</v>
      </c>
      <c r="K25" s="250"/>
      <c r="L25" s="250"/>
      <c r="M25" s="254"/>
      <c r="N25" s="254"/>
      <c r="O25" s="250"/>
    </row>
    <row r="26" spans="1:15" s="18" customFormat="1" ht="24" customHeight="1">
      <c r="A26" s="21">
        <v>18</v>
      </c>
      <c r="B26" s="189" t="s">
        <v>189</v>
      </c>
      <c r="C26" s="189"/>
      <c r="E26" s="185"/>
      <c r="F26" s="262">
        <v>105288.89</v>
      </c>
      <c r="G26" s="257">
        <v>513000</v>
      </c>
      <c r="H26" s="22">
        <f>H22-H25</f>
        <v>31455.739999999903</v>
      </c>
      <c r="I26" s="22">
        <f>I22-I25</f>
        <v>900437.5600000003</v>
      </c>
      <c r="K26" s="250"/>
      <c r="L26" s="250"/>
      <c r="M26" s="254"/>
      <c r="N26" s="254"/>
      <c r="O26" s="250"/>
    </row>
    <row r="27" spans="1:15" s="18" customFormat="1" ht="24" customHeight="1">
      <c r="A27" s="21">
        <v>19</v>
      </c>
      <c r="B27" s="310" t="s">
        <v>190</v>
      </c>
      <c r="C27" s="310"/>
      <c r="D27" s="310"/>
      <c r="E27" s="185"/>
      <c r="F27" s="185"/>
      <c r="G27" s="257">
        <v>0</v>
      </c>
      <c r="H27" s="22">
        <v>0</v>
      </c>
      <c r="I27" s="22">
        <v>0</v>
      </c>
      <c r="K27" s="250"/>
      <c r="L27" s="250"/>
      <c r="M27" s="250"/>
      <c r="N27" s="250"/>
      <c r="O27" s="250"/>
    </row>
    <row r="28" spans="1:15" s="18" customFormat="1" ht="15.75" customHeight="1">
      <c r="A28" s="21"/>
      <c r="B28" s="21"/>
      <c r="C28" s="21"/>
      <c r="E28" s="185"/>
      <c r="F28" s="185"/>
      <c r="G28" s="258"/>
      <c r="H28" s="190"/>
      <c r="I28" s="190"/>
      <c r="K28" s="250"/>
      <c r="L28" s="250"/>
      <c r="M28" s="250"/>
      <c r="N28" s="250"/>
      <c r="O28" s="250"/>
    </row>
    <row r="29" spans="1:15" s="18" customFormat="1" ht="15.75" customHeight="1">
      <c r="A29" s="21"/>
      <c r="B29" s="21"/>
      <c r="C29" s="21"/>
      <c r="E29" s="185"/>
      <c r="F29" s="185"/>
      <c r="G29" s="258"/>
      <c r="H29" s="190"/>
      <c r="I29" s="190"/>
      <c r="K29" s="250"/>
      <c r="L29" s="250"/>
      <c r="M29" s="250"/>
      <c r="N29" s="250"/>
      <c r="O29" s="250"/>
    </row>
    <row r="30" spans="1:15" s="18" customFormat="1" ht="15.75" customHeight="1">
      <c r="A30" s="21"/>
      <c r="B30" s="21"/>
      <c r="C30" s="21"/>
      <c r="E30" s="185"/>
      <c r="F30" s="185"/>
      <c r="G30" s="258"/>
      <c r="H30" s="190"/>
      <c r="I30" s="190"/>
      <c r="K30" s="250"/>
      <c r="L30" s="250"/>
      <c r="M30" s="250"/>
      <c r="N30" s="250"/>
      <c r="O30" s="250"/>
    </row>
    <row r="31" spans="1:15" s="18" customFormat="1" ht="15.75" customHeight="1">
      <c r="A31" s="21"/>
      <c r="B31" s="21"/>
      <c r="C31" s="21"/>
      <c r="E31" s="185"/>
      <c r="F31" s="185"/>
      <c r="G31" s="258"/>
      <c r="H31" s="190"/>
      <c r="I31" s="190"/>
      <c r="K31" s="250"/>
      <c r="L31" s="250"/>
      <c r="M31" s="250"/>
      <c r="N31" s="250"/>
      <c r="O31" s="250"/>
    </row>
    <row r="32" spans="1:15" s="18" customFormat="1" ht="15.75" customHeight="1">
      <c r="A32" s="21"/>
      <c r="B32" s="21"/>
      <c r="C32" s="21"/>
      <c r="D32" s="23"/>
      <c r="E32" s="191"/>
      <c r="F32" s="191"/>
      <c r="G32" s="258"/>
      <c r="H32" s="190"/>
      <c r="I32" s="190"/>
      <c r="K32" s="250"/>
      <c r="L32" s="250"/>
      <c r="M32" s="250"/>
      <c r="N32" s="250"/>
      <c r="O32" s="250"/>
    </row>
    <row r="33" spans="1:15" s="18" customFormat="1" ht="15.75" customHeight="1">
      <c r="A33" s="21"/>
      <c r="B33" s="21"/>
      <c r="C33" s="21"/>
      <c r="E33" s="185"/>
      <c r="F33" s="185"/>
      <c r="G33" s="258"/>
      <c r="H33" s="190"/>
      <c r="I33" s="190"/>
      <c r="K33" s="250"/>
      <c r="L33" s="250"/>
      <c r="M33" s="250"/>
      <c r="N33" s="250"/>
      <c r="O33" s="250"/>
    </row>
    <row r="34" spans="1:15" s="18" customFormat="1" ht="15.75" customHeight="1">
      <c r="A34" s="21"/>
      <c r="B34" s="21"/>
      <c r="C34" s="21"/>
      <c r="E34" s="185"/>
      <c r="F34" s="185"/>
      <c r="G34" s="258"/>
      <c r="H34" s="190"/>
      <c r="I34" s="190"/>
      <c r="K34" s="250"/>
      <c r="L34" s="250"/>
      <c r="M34" s="250"/>
      <c r="N34" s="250"/>
      <c r="O34" s="250"/>
    </row>
    <row r="35" spans="1:15" s="18" customFormat="1" ht="15.75" customHeight="1">
      <c r="A35" s="21"/>
      <c r="B35" s="21"/>
      <c r="C35" s="21"/>
      <c r="E35" s="185"/>
      <c r="F35" s="185"/>
      <c r="G35" s="258"/>
      <c r="H35" s="190"/>
      <c r="I35" s="190"/>
      <c r="K35" s="250"/>
      <c r="L35" s="250"/>
      <c r="M35" s="250"/>
      <c r="N35" s="250"/>
      <c r="O35" s="250"/>
    </row>
    <row r="36" spans="1:15" s="18" customFormat="1" ht="15.75" customHeight="1">
      <c r="A36" s="21"/>
      <c r="B36" s="21"/>
      <c r="C36" s="21"/>
      <c r="E36" s="185"/>
      <c r="F36" s="185"/>
      <c r="G36" s="258"/>
      <c r="H36" s="190"/>
      <c r="I36" s="190"/>
      <c r="K36" s="250"/>
      <c r="L36" s="250"/>
      <c r="M36" s="250"/>
      <c r="N36" s="250"/>
      <c r="O36" s="250"/>
    </row>
    <row r="37" spans="1:15" s="18" customFormat="1" ht="15.75" customHeight="1">
      <c r="A37" s="21"/>
      <c r="B37" s="21"/>
      <c r="C37" s="21"/>
      <c r="D37" s="21"/>
      <c r="E37" s="185"/>
      <c r="F37" s="185"/>
      <c r="G37" s="258"/>
      <c r="H37" s="190"/>
      <c r="I37" s="190"/>
      <c r="K37" s="250"/>
      <c r="L37" s="250"/>
      <c r="M37" s="250"/>
      <c r="N37" s="250"/>
      <c r="O37" s="250"/>
    </row>
    <row r="38" spans="5:7" ht="12.75">
      <c r="E38" s="192"/>
      <c r="F38" s="192"/>
      <c r="G38" s="259"/>
    </row>
    <row r="39" spans="5:7" ht="12.75">
      <c r="E39" s="192"/>
      <c r="F39" s="192"/>
      <c r="G39" s="259"/>
    </row>
    <row r="40" spans="5:7" ht="12.75">
      <c r="E40" s="192"/>
      <c r="F40" s="192"/>
      <c r="G40" s="259"/>
    </row>
    <row r="41" spans="5:7" ht="12.75">
      <c r="E41" s="192"/>
      <c r="F41" s="192"/>
      <c r="G41" s="259"/>
    </row>
    <row r="42" spans="5:7" ht="12.75">
      <c r="E42" s="192"/>
      <c r="F42" s="192"/>
      <c r="G42" s="259"/>
    </row>
    <row r="43" spans="5:7" ht="12.75">
      <c r="E43" s="192"/>
      <c r="F43" s="192"/>
      <c r="G43" s="259"/>
    </row>
    <row r="44" spans="5:7" ht="12.75">
      <c r="E44" s="192"/>
      <c r="F44" s="192"/>
      <c r="G44" s="259"/>
    </row>
    <row r="45" spans="5:7" ht="12.75">
      <c r="E45" s="192"/>
      <c r="F45" s="192"/>
      <c r="G45" s="259"/>
    </row>
    <row r="46" spans="5:7" ht="12.75">
      <c r="E46" s="192"/>
      <c r="F46" s="192"/>
      <c r="G46" s="259"/>
    </row>
    <row r="47" spans="5:7" ht="12.75">
      <c r="E47" s="192"/>
      <c r="F47" s="192"/>
      <c r="G47" s="259"/>
    </row>
    <row r="48" spans="5:7" ht="12.75">
      <c r="E48" s="192"/>
      <c r="F48" s="192"/>
      <c r="G48" s="259"/>
    </row>
    <row r="49" spans="5:7" ht="12.75">
      <c r="E49" s="192"/>
      <c r="F49" s="192"/>
      <c r="G49" s="259"/>
    </row>
    <row r="50" spans="5:7" ht="12.75">
      <c r="E50" s="192"/>
      <c r="F50" s="192"/>
      <c r="G50" s="259"/>
    </row>
    <row r="51" spans="5:7" ht="12.75">
      <c r="E51" s="192"/>
      <c r="F51" s="192"/>
      <c r="G51" s="259"/>
    </row>
    <row r="52" spans="5:7" ht="12.75">
      <c r="E52" s="192"/>
      <c r="F52" s="192"/>
      <c r="G52" s="259"/>
    </row>
    <row r="53" spans="5:7" ht="12.75">
      <c r="E53" s="192"/>
      <c r="F53" s="192"/>
      <c r="G53" s="259"/>
    </row>
    <row r="54" spans="5:7" ht="12.75">
      <c r="E54" s="192"/>
      <c r="F54" s="192"/>
      <c r="G54" s="259"/>
    </row>
    <row r="55" spans="5:7" ht="12.75">
      <c r="E55" s="192"/>
      <c r="F55" s="192"/>
      <c r="G55" s="259"/>
    </row>
    <row r="56" spans="5:7" ht="12.75">
      <c r="E56" s="192"/>
      <c r="F56" s="192"/>
      <c r="G56" s="259"/>
    </row>
    <row r="57" spans="5:7" ht="12.75">
      <c r="E57" s="192"/>
      <c r="F57" s="192"/>
      <c r="G57" s="259"/>
    </row>
    <row r="58" spans="5:7" ht="12.75">
      <c r="E58" s="192"/>
      <c r="F58" s="192"/>
      <c r="G58" s="259"/>
    </row>
    <row r="59" spans="5:7" ht="12.75">
      <c r="E59" s="192"/>
      <c r="F59" s="192"/>
      <c r="G59" s="259"/>
    </row>
    <row r="60" spans="5:7" ht="12.75">
      <c r="E60" s="192"/>
      <c r="F60" s="192"/>
      <c r="G60" s="259"/>
    </row>
    <row r="61" spans="5:7" ht="12.75">
      <c r="E61" s="192"/>
      <c r="F61" s="192"/>
      <c r="G61" s="259"/>
    </row>
    <row r="62" spans="5:7" ht="12.75">
      <c r="E62" s="192"/>
      <c r="F62" s="192"/>
      <c r="G62" s="259"/>
    </row>
    <row r="63" spans="5:7" ht="12.75">
      <c r="E63" s="192"/>
      <c r="F63" s="192"/>
      <c r="G63" s="259"/>
    </row>
    <row r="64" spans="5:7" ht="12.75">
      <c r="E64" s="192"/>
      <c r="F64" s="192"/>
      <c r="G64" s="259"/>
    </row>
    <row r="65" spans="5:14" ht="12.75">
      <c r="E65" s="192"/>
      <c r="F65" s="192"/>
      <c r="G65" s="259"/>
      <c r="K65" s="253"/>
      <c r="L65" s="253"/>
      <c r="M65" s="253"/>
      <c r="N65" s="253"/>
    </row>
    <row r="66" spans="5:14" ht="12.75">
      <c r="E66" s="192"/>
      <c r="F66" s="192"/>
      <c r="G66" s="259"/>
      <c r="K66" s="253"/>
      <c r="L66" s="253"/>
      <c r="M66" s="253"/>
      <c r="N66" s="253"/>
    </row>
    <row r="67" spans="5:14" ht="12.75">
      <c r="E67" s="192"/>
      <c r="F67" s="192"/>
      <c r="G67" s="259"/>
      <c r="K67" s="253"/>
      <c r="L67" s="253"/>
      <c r="M67" s="253"/>
      <c r="N67" s="253"/>
    </row>
    <row r="68" spans="5:14" ht="12.75">
      <c r="E68" s="192"/>
      <c r="F68" s="192"/>
      <c r="G68" s="259"/>
      <c r="K68" s="253"/>
      <c r="L68" s="253"/>
      <c r="M68" s="253"/>
      <c r="N68" s="253"/>
    </row>
    <row r="69" spans="5:14" ht="12.75">
      <c r="E69" s="192"/>
      <c r="F69" s="192"/>
      <c r="G69" s="259"/>
      <c r="K69" s="253"/>
      <c r="L69" s="253"/>
      <c r="M69" s="253"/>
      <c r="N69" s="253"/>
    </row>
    <row r="70" spans="5:14" ht="12.75">
      <c r="E70" s="192"/>
      <c r="F70" s="192"/>
      <c r="G70" s="259"/>
      <c r="K70" s="253"/>
      <c r="L70" s="253"/>
      <c r="M70" s="253"/>
      <c r="N70" s="253"/>
    </row>
    <row r="71" spans="5:14" ht="12.75">
      <c r="E71" s="192"/>
      <c r="F71" s="192"/>
      <c r="G71" s="259"/>
      <c r="K71" s="253"/>
      <c r="L71" s="253"/>
      <c r="M71" s="253"/>
      <c r="N71" s="253"/>
    </row>
    <row r="72" spans="5:14" ht="12.75">
      <c r="E72" s="192"/>
      <c r="F72" s="192"/>
      <c r="G72" s="259"/>
      <c r="K72" s="253"/>
      <c r="L72" s="253"/>
      <c r="M72" s="253"/>
      <c r="N72" s="253"/>
    </row>
    <row r="73" spans="5:14" ht="12.75">
      <c r="E73" s="192"/>
      <c r="F73" s="192"/>
      <c r="G73" s="259"/>
      <c r="K73" s="253"/>
      <c r="L73" s="253"/>
      <c r="M73" s="253"/>
      <c r="N73" s="253"/>
    </row>
    <row r="74" spans="5:7" ht="12.75">
      <c r="E74" s="192"/>
      <c r="F74" s="192"/>
      <c r="G74" s="259"/>
    </row>
    <row r="75" spans="5:7" ht="12.75">
      <c r="E75" s="192"/>
      <c r="F75" s="192"/>
      <c r="G75" s="259"/>
    </row>
    <row r="76" spans="5:7" ht="12.75">
      <c r="E76" s="140"/>
      <c r="F76" s="140"/>
      <c r="G76" s="259"/>
    </row>
    <row r="77" spans="5:7" ht="12.75">
      <c r="E77" s="140"/>
      <c r="F77" s="140"/>
      <c r="G77" s="259"/>
    </row>
    <row r="78" spans="5:7" ht="12.75">
      <c r="E78" s="140"/>
      <c r="F78" s="140"/>
      <c r="G78" s="259"/>
    </row>
    <row r="79" spans="5:7" ht="12.75">
      <c r="E79" s="140"/>
      <c r="F79" s="140"/>
      <c r="G79" s="259"/>
    </row>
    <row r="80" spans="5:7" ht="12.75">
      <c r="E80" s="140"/>
      <c r="F80" s="140"/>
      <c r="G80" s="259"/>
    </row>
    <row r="81" spans="5:7" ht="12.75">
      <c r="E81" s="140"/>
      <c r="F81" s="140"/>
      <c r="G81" s="259"/>
    </row>
    <row r="82" spans="5:7" ht="12.75">
      <c r="E82" s="140"/>
      <c r="F82" s="140"/>
      <c r="G82" s="259"/>
    </row>
    <row r="83" spans="5:7" ht="12.75">
      <c r="E83" s="140"/>
      <c r="F83" s="140"/>
      <c r="G83" s="259"/>
    </row>
    <row r="84" spans="5:7" ht="12.75">
      <c r="E84" s="140"/>
      <c r="F84" s="140"/>
      <c r="G84" s="259"/>
    </row>
    <row r="85" spans="5:7" ht="12.75">
      <c r="E85" s="140"/>
      <c r="F85" s="140"/>
      <c r="G85" s="259"/>
    </row>
    <row r="86" spans="5:7" ht="12.75">
      <c r="E86" s="140"/>
      <c r="F86" s="140"/>
      <c r="G86" s="259"/>
    </row>
    <row r="87" spans="5:7" ht="12.75">
      <c r="E87" s="140"/>
      <c r="F87" s="140"/>
      <c r="G87" s="259"/>
    </row>
    <row r="88" spans="5:7" ht="12.75">
      <c r="E88" s="140"/>
      <c r="F88" s="140"/>
      <c r="G88" s="259"/>
    </row>
    <row r="89" spans="5:7" ht="12.75">
      <c r="E89" s="140"/>
      <c r="F89" s="140"/>
      <c r="G89" s="259"/>
    </row>
    <row r="90" spans="5:7" ht="12.75">
      <c r="E90" s="140"/>
      <c r="F90" s="140"/>
      <c r="G90" s="259"/>
    </row>
    <row r="91" spans="5:7" ht="12.75">
      <c r="E91" s="140"/>
      <c r="F91" s="140"/>
      <c r="G91" s="259"/>
    </row>
    <row r="92" spans="5:7" ht="12.75">
      <c r="E92" s="140"/>
      <c r="F92" s="140"/>
      <c r="G92" s="259"/>
    </row>
    <row r="93" spans="5:7" ht="12.75">
      <c r="E93" s="140"/>
      <c r="F93" s="140"/>
      <c r="G93" s="259"/>
    </row>
    <row r="94" spans="5:7" ht="12.75">
      <c r="E94" s="140"/>
      <c r="F94" s="140"/>
      <c r="G94" s="259"/>
    </row>
    <row r="95" spans="5:7" ht="12.75">
      <c r="E95" s="140"/>
      <c r="F95" s="140"/>
      <c r="G95" s="259"/>
    </row>
    <row r="96" spans="5:7" ht="12.75">
      <c r="E96" s="140"/>
      <c r="F96" s="140"/>
      <c r="G96" s="259"/>
    </row>
  </sheetData>
  <sheetProtection/>
  <mergeCells count="24">
    <mergeCell ref="B27:D27"/>
    <mergeCell ref="B23:D23"/>
    <mergeCell ref="B19:D19"/>
    <mergeCell ref="B21:D21"/>
    <mergeCell ref="B22:D22"/>
    <mergeCell ref="B15:D15"/>
    <mergeCell ref="B16:D16"/>
    <mergeCell ref="B17:D17"/>
    <mergeCell ref="B25:D25"/>
    <mergeCell ref="B7:D7"/>
    <mergeCell ref="B8:D8"/>
    <mergeCell ref="B9:D9"/>
    <mergeCell ref="B10:D10"/>
    <mergeCell ref="B11:D11"/>
    <mergeCell ref="B14:D14"/>
    <mergeCell ref="B12:D12"/>
    <mergeCell ref="B13:D13"/>
    <mergeCell ref="A1:I1"/>
    <mergeCell ref="A3:A4"/>
    <mergeCell ref="B3:D4"/>
    <mergeCell ref="B5:D5"/>
    <mergeCell ref="E3:E4"/>
    <mergeCell ref="B6:D6"/>
    <mergeCell ref="D2:L2"/>
  </mergeCells>
  <printOptions horizontalCentered="1"/>
  <pageMargins left="0.75" right="0.75" top="1" bottom="1" header="0.5" footer="0.5"/>
  <pageSetup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____10">
    <tabColor indexed="16"/>
  </sheetPr>
  <dimension ref="A1:J34"/>
  <sheetViews>
    <sheetView zoomScalePageLayoutView="0" workbookViewId="0" topLeftCell="A13">
      <selection activeCell="G4" sqref="G4"/>
    </sheetView>
  </sheetViews>
  <sheetFormatPr defaultColWidth="9.140625" defaultRowHeight="12.75"/>
  <cols>
    <col min="1" max="1" width="7.421875" style="146" customWidth="1"/>
    <col min="2" max="2" width="38.421875" style="146" bestFit="1" customWidth="1"/>
    <col min="3" max="3" width="6.7109375" style="146" customWidth="1"/>
    <col min="4" max="4" width="17.00390625" style="146" customWidth="1"/>
    <col min="5" max="5" width="17.421875" style="146" customWidth="1"/>
    <col min="6" max="6" width="15.8515625" style="146" hidden="1" customWidth="1"/>
    <col min="7" max="16384" width="9.140625" style="146" customWidth="1"/>
  </cols>
  <sheetData>
    <row r="1" spans="2:10" ht="15.75" thickBot="1">
      <c r="B1" s="298" t="s">
        <v>287</v>
      </c>
      <c r="C1" s="299"/>
      <c r="D1" s="299"/>
      <c r="E1" s="299"/>
      <c r="F1" s="299"/>
      <c r="G1" s="299"/>
      <c r="H1" s="299"/>
      <c r="I1" s="299"/>
      <c r="J1" s="299"/>
    </row>
    <row r="2" spans="1:5" ht="27" thickBot="1" thickTop="1">
      <c r="A2" s="315" t="s">
        <v>1</v>
      </c>
      <c r="B2" s="317" t="s">
        <v>62</v>
      </c>
      <c r="C2" s="147" t="s">
        <v>28</v>
      </c>
      <c r="D2" s="243"/>
      <c r="E2" s="319" t="s">
        <v>275</v>
      </c>
    </row>
    <row r="3" spans="1:5" ht="26.25" thickBot="1">
      <c r="A3" s="316"/>
      <c r="B3" s="318"/>
      <c r="C3" s="148" t="s">
        <v>29</v>
      </c>
      <c r="D3" s="242" t="s">
        <v>308</v>
      </c>
      <c r="E3" s="320"/>
    </row>
    <row r="4" spans="1:6" ht="13.5" thickBot="1">
      <c r="A4" s="149">
        <v>1</v>
      </c>
      <c r="B4" s="158" t="s">
        <v>63</v>
      </c>
      <c r="C4" s="163"/>
      <c r="D4" s="167"/>
      <c r="E4" s="167"/>
      <c r="F4" s="164">
        <v>0</v>
      </c>
    </row>
    <row r="5" spans="1:6" ht="39.75" customHeight="1" thickBot="1">
      <c r="A5" s="150"/>
      <c r="B5" s="159" t="s">
        <v>276</v>
      </c>
      <c r="C5" s="169"/>
      <c r="D5" s="241"/>
      <c r="E5" s="168"/>
      <c r="F5" s="166">
        <v>0</v>
      </c>
    </row>
    <row r="6" spans="1:6" ht="39.75" customHeight="1" thickBot="1">
      <c r="A6" s="151"/>
      <c r="B6" s="159" t="s">
        <v>277</v>
      </c>
      <c r="C6" s="165"/>
      <c r="D6" s="165"/>
      <c r="E6" s="165"/>
      <c r="F6" s="166">
        <v>0</v>
      </c>
    </row>
    <row r="7" spans="1:6" ht="39.75" customHeight="1" thickBot="1">
      <c r="A7" s="152"/>
      <c r="B7" s="159" t="s">
        <v>278</v>
      </c>
      <c r="C7" s="165"/>
      <c r="D7" s="165"/>
      <c r="E7" s="165"/>
      <c r="F7" s="166">
        <v>0</v>
      </c>
    </row>
    <row r="8" spans="1:6" ht="39.75" customHeight="1" thickBot="1">
      <c r="A8" s="149">
        <v>2</v>
      </c>
      <c r="B8" s="158" t="s">
        <v>76</v>
      </c>
      <c r="C8" s="173"/>
      <c r="D8" s="173">
        <f>'Te Ardh - Shpez Funks'!F24</f>
        <v>116987.65</v>
      </c>
      <c r="E8" s="173">
        <f>'Te Ardh - Shpez Funks'!G24</f>
        <v>570000</v>
      </c>
      <c r="F8" s="174">
        <f>'Te Ardh - Shpez Funks'!H22</f>
        <v>88997.7399999999</v>
      </c>
    </row>
    <row r="9" spans="1:6" ht="39.75" customHeight="1" thickBot="1">
      <c r="A9" s="149">
        <v>3</v>
      </c>
      <c r="B9" s="158" t="s">
        <v>64</v>
      </c>
      <c r="C9" s="173"/>
      <c r="D9" s="173">
        <v>0</v>
      </c>
      <c r="E9" s="173">
        <v>0</v>
      </c>
      <c r="F9" s="174">
        <f>'Te Ardh - Shpez Funks'!H23</f>
        <v>486420</v>
      </c>
    </row>
    <row r="10" spans="1:6" ht="39.75" customHeight="1">
      <c r="A10" s="150"/>
      <c r="B10" s="170" t="s">
        <v>65</v>
      </c>
      <c r="C10" s="165"/>
      <c r="D10" s="165">
        <v>0</v>
      </c>
      <c r="E10" s="165"/>
      <c r="F10" s="175"/>
    </row>
    <row r="11" spans="1:6" ht="39.75" customHeight="1">
      <c r="A11" s="153"/>
      <c r="B11" s="161" t="s">
        <v>66</v>
      </c>
      <c r="C11" s="165"/>
      <c r="D11" s="165">
        <v>0</v>
      </c>
      <c r="E11" s="165"/>
      <c r="F11" s="175">
        <v>0</v>
      </c>
    </row>
    <row r="12" spans="1:6" ht="39.75" customHeight="1">
      <c r="A12" s="153"/>
      <c r="B12" s="161" t="s">
        <v>67</v>
      </c>
      <c r="C12" s="165"/>
      <c r="D12" s="165">
        <v>0</v>
      </c>
      <c r="E12" s="165">
        <v>0</v>
      </c>
      <c r="F12" s="175">
        <f>F9</f>
        <v>486420</v>
      </c>
    </row>
    <row r="13" spans="1:6" ht="39.75" customHeight="1">
      <c r="A13" s="153"/>
      <c r="B13" s="161" t="s">
        <v>68</v>
      </c>
      <c r="C13" s="165"/>
      <c r="D13" s="165">
        <v>0</v>
      </c>
      <c r="E13" s="165"/>
      <c r="F13" s="175"/>
    </row>
    <row r="14" spans="1:6" ht="39.75" customHeight="1">
      <c r="A14" s="153"/>
      <c r="B14" s="161" t="s">
        <v>69</v>
      </c>
      <c r="C14" s="165"/>
      <c r="D14" s="165">
        <v>0</v>
      </c>
      <c r="E14" s="165"/>
      <c r="F14" s="175">
        <v>0</v>
      </c>
    </row>
    <row r="15" spans="1:6" ht="39.75" customHeight="1">
      <c r="A15" s="153"/>
      <c r="B15" s="161" t="s">
        <v>77</v>
      </c>
      <c r="C15" s="165"/>
      <c r="D15" s="165">
        <v>0</v>
      </c>
      <c r="E15" s="165"/>
      <c r="F15" s="175">
        <v>0</v>
      </c>
    </row>
    <row r="16" spans="1:6" ht="39.75" customHeight="1" thickBot="1">
      <c r="A16" s="152"/>
      <c r="B16" s="160" t="s">
        <v>0</v>
      </c>
      <c r="C16" s="165"/>
      <c r="D16" s="165">
        <v>0</v>
      </c>
      <c r="E16" s="165"/>
      <c r="F16" s="175">
        <v>0</v>
      </c>
    </row>
    <row r="17" spans="1:6" ht="39.75" customHeight="1" thickBot="1">
      <c r="A17" s="149">
        <v>4</v>
      </c>
      <c r="B17" s="158" t="s">
        <v>70</v>
      </c>
      <c r="C17" s="173"/>
      <c r="D17" s="173">
        <f>D8</f>
        <v>116987.65</v>
      </c>
      <c r="E17" s="173">
        <f>E8</f>
        <v>570000</v>
      </c>
      <c r="F17" s="174">
        <f>F8+F9</f>
        <v>575417.7399999999</v>
      </c>
    </row>
    <row r="18" spans="1:6" ht="39.75" customHeight="1" thickBot="1">
      <c r="A18" s="149">
        <v>5</v>
      </c>
      <c r="B18" s="158" t="s">
        <v>71</v>
      </c>
      <c r="C18" s="173"/>
      <c r="D18" s="173"/>
      <c r="E18" s="173"/>
      <c r="F18" s="174">
        <v>0</v>
      </c>
    </row>
    <row r="19" spans="1:6" ht="39.75" customHeight="1" thickBot="1">
      <c r="A19" s="149">
        <v>6</v>
      </c>
      <c r="B19" s="158" t="s">
        <v>285</v>
      </c>
      <c r="C19" s="173"/>
      <c r="D19" s="173">
        <f>D17</f>
        <v>116987.65</v>
      </c>
      <c r="E19" s="173">
        <f>E17+E18</f>
        <v>570000</v>
      </c>
      <c r="F19" s="174">
        <f>F17+F18</f>
        <v>575417.7399999999</v>
      </c>
    </row>
    <row r="20" spans="1:6" ht="39.75" customHeight="1" thickBot="1">
      <c r="A20" s="149">
        <v>7</v>
      </c>
      <c r="B20" s="158" t="s">
        <v>72</v>
      </c>
      <c r="C20" s="176">
        <v>0.1</v>
      </c>
      <c r="D20" s="244"/>
      <c r="E20" s="176"/>
      <c r="F20" s="174">
        <v>0</v>
      </c>
    </row>
    <row r="21" spans="1:6" ht="39.75" customHeight="1" thickBot="1">
      <c r="A21" s="154">
        <v>8</v>
      </c>
      <c r="B21" s="162" t="s">
        <v>73</v>
      </c>
      <c r="C21" s="171"/>
      <c r="D21" s="245">
        <v>11627</v>
      </c>
      <c r="E21" s="194">
        <v>61712.73</v>
      </c>
      <c r="F21" s="172">
        <v>57542</v>
      </c>
    </row>
    <row r="22" ht="13.5" thickTop="1">
      <c r="F22" s="155"/>
    </row>
    <row r="23" ht="12.75">
      <c r="F23" s="155"/>
    </row>
    <row r="24" ht="12.75">
      <c r="F24" s="155"/>
    </row>
    <row r="25" ht="12.75">
      <c r="F25" s="155"/>
    </row>
    <row r="26" ht="12.75">
      <c r="F26" s="155"/>
    </row>
    <row r="27" ht="12.75">
      <c r="F27" s="155"/>
    </row>
    <row r="28" ht="12.75">
      <c r="F28" s="155"/>
    </row>
    <row r="29" ht="12.75">
      <c r="F29" s="155"/>
    </row>
    <row r="30" ht="12.75">
      <c r="F30" s="155"/>
    </row>
    <row r="31" ht="12.75">
      <c r="F31" s="155"/>
    </row>
    <row r="32" ht="12.75">
      <c r="F32" s="155"/>
    </row>
    <row r="33" ht="12.75">
      <c r="F33" s="155"/>
    </row>
    <row r="34" ht="12.75">
      <c r="F34" s="155"/>
    </row>
  </sheetData>
  <sheetProtection/>
  <mergeCells count="4">
    <mergeCell ref="A2:A3"/>
    <mergeCell ref="B2:B3"/>
    <mergeCell ref="E2:E3"/>
    <mergeCell ref="B1:J1"/>
  </mergeCells>
  <printOptions horizontalCentered="1"/>
  <pageMargins left="0.75" right="0.75" top="0" bottom="0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____11">
    <tabColor indexed="16"/>
  </sheetPr>
  <dimension ref="A1:P44"/>
  <sheetViews>
    <sheetView zoomScale="75" zoomScaleNormal="75" zoomScalePageLayoutView="0" workbookViewId="0" topLeftCell="A1">
      <selection activeCell="L3" sqref="L3"/>
    </sheetView>
  </sheetViews>
  <sheetFormatPr defaultColWidth="9.140625" defaultRowHeight="12.75"/>
  <cols>
    <col min="1" max="1" width="2.8515625" style="89" bestFit="1" customWidth="1"/>
    <col min="2" max="2" width="0.2890625" style="89" customWidth="1"/>
    <col min="3" max="3" width="66.28125" style="85" customWidth="1"/>
    <col min="4" max="4" width="9.57421875" style="85" customWidth="1"/>
    <col min="5" max="5" width="26.28125" style="85" customWidth="1"/>
    <col min="6" max="6" width="22.57421875" style="85" customWidth="1"/>
    <col min="7" max="8" width="18.00390625" style="90" hidden="1" customWidth="1"/>
    <col min="9" max="9" width="0.13671875" style="85" hidden="1" customWidth="1"/>
    <col min="10" max="10" width="35.421875" style="85" hidden="1" customWidth="1"/>
    <col min="11" max="11" width="19.57421875" style="85" hidden="1" customWidth="1"/>
    <col min="12" max="13" width="18.140625" style="85" customWidth="1"/>
    <col min="14" max="14" width="23.7109375" style="85" bestFit="1" customWidth="1"/>
    <col min="15" max="15" width="18.140625" style="85" bestFit="1" customWidth="1"/>
    <col min="16" max="16384" width="9.140625" style="85" customWidth="1"/>
  </cols>
  <sheetData>
    <row r="1" spans="3:11" ht="15.75" thickBot="1">
      <c r="C1" s="298" t="s">
        <v>287</v>
      </c>
      <c r="D1" s="299"/>
      <c r="E1" s="299"/>
      <c r="F1" s="299"/>
      <c r="G1" s="299"/>
      <c r="H1" s="299"/>
      <c r="I1" s="299"/>
      <c r="J1" s="299"/>
      <c r="K1" s="299"/>
    </row>
    <row r="2" spans="1:8" s="30" customFormat="1" ht="39" customHeight="1" thickBot="1" thickTop="1">
      <c r="A2" s="321" t="s">
        <v>309</v>
      </c>
      <c r="B2" s="322"/>
      <c r="C2" s="322"/>
      <c r="D2" s="322"/>
      <c r="E2" s="322"/>
      <c r="F2" s="322"/>
      <c r="G2" s="322"/>
      <c r="H2" s="323"/>
    </row>
    <row r="3" spans="1:10" s="30" customFormat="1" ht="15.75" customHeight="1">
      <c r="A3" s="324" t="s">
        <v>4</v>
      </c>
      <c r="B3" s="326" t="s">
        <v>78</v>
      </c>
      <c r="C3" s="326"/>
      <c r="D3" s="329" t="s">
        <v>24</v>
      </c>
      <c r="E3" s="271" t="s">
        <v>79</v>
      </c>
      <c r="F3" s="188" t="s">
        <v>79</v>
      </c>
      <c r="H3" s="32" t="s">
        <v>79</v>
      </c>
      <c r="J3" s="328"/>
    </row>
    <row r="4" spans="1:10" s="30" customFormat="1" ht="24" customHeight="1" thickBot="1">
      <c r="A4" s="325"/>
      <c r="B4" s="327"/>
      <c r="C4" s="327"/>
      <c r="D4" s="330"/>
      <c r="E4" s="272" t="s">
        <v>80</v>
      </c>
      <c r="F4" s="188" t="s">
        <v>99</v>
      </c>
      <c r="H4" s="34" t="s">
        <v>99</v>
      </c>
      <c r="J4" s="328"/>
    </row>
    <row r="5" spans="1:8" s="30" customFormat="1" ht="15.75" customHeight="1">
      <c r="A5" s="35"/>
      <c r="B5" s="36"/>
      <c r="C5" s="37" t="s">
        <v>81</v>
      </c>
      <c r="D5" s="38"/>
      <c r="E5" s="273"/>
      <c r="F5" s="65"/>
      <c r="G5" s="277"/>
      <c r="H5" s="40">
        <v>0</v>
      </c>
    </row>
    <row r="6" spans="1:16" s="30" customFormat="1" ht="15.75" customHeight="1">
      <c r="A6" s="41"/>
      <c r="B6" s="42"/>
      <c r="C6" s="43" t="s">
        <v>82</v>
      </c>
      <c r="D6" s="44">
        <v>9.1</v>
      </c>
      <c r="E6" s="177" t="s">
        <v>311</v>
      </c>
      <c r="F6" s="44" t="s">
        <v>310</v>
      </c>
      <c r="G6" s="278">
        <v>5007500</v>
      </c>
      <c r="H6" s="46">
        <v>20174822</v>
      </c>
      <c r="J6" s="59"/>
      <c r="K6" s="47"/>
      <c r="L6" s="47"/>
      <c r="M6" s="47"/>
      <c r="N6" s="47"/>
      <c r="O6" s="47"/>
      <c r="P6" s="47"/>
    </row>
    <row r="7" spans="1:16" s="30" customFormat="1" ht="15.75" customHeight="1">
      <c r="A7" s="41"/>
      <c r="B7" s="42"/>
      <c r="C7" s="43" t="s">
        <v>83</v>
      </c>
      <c r="D7" s="44" t="s">
        <v>211</v>
      </c>
      <c r="E7" s="177" t="s">
        <v>313</v>
      </c>
      <c r="F7" s="44" t="s">
        <v>312</v>
      </c>
      <c r="G7" s="279">
        <f>-(7443537.88+703232)</f>
        <v>-8146769.88</v>
      </c>
      <c r="H7" s="46">
        <v>-21168207.09</v>
      </c>
      <c r="J7" s="59"/>
      <c r="K7" s="47"/>
      <c r="L7" s="47"/>
      <c r="M7" s="47"/>
      <c r="N7" s="48"/>
      <c r="O7" s="47"/>
      <c r="P7" s="47"/>
    </row>
    <row r="8" spans="1:16" s="30" customFormat="1" ht="15.75" customHeight="1">
      <c r="A8" s="41"/>
      <c r="B8" s="42"/>
      <c r="C8" s="43" t="s">
        <v>84</v>
      </c>
      <c r="D8" s="44"/>
      <c r="E8" s="177"/>
      <c r="F8" s="44"/>
      <c r="G8" s="279"/>
      <c r="H8" s="46">
        <v>0</v>
      </c>
      <c r="K8" s="47"/>
      <c r="L8" s="47"/>
      <c r="M8" s="47"/>
      <c r="N8" s="47"/>
      <c r="O8" s="47"/>
      <c r="P8" s="47"/>
    </row>
    <row r="9" spans="1:16" s="30" customFormat="1" ht="15.75" customHeight="1">
      <c r="A9" s="41"/>
      <c r="B9" s="42"/>
      <c r="C9" s="43" t="s">
        <v>95</v>
      </c>
      <c r="D9" s="44"/>
      <c r="E9" s="177"/>
      <c r="F9" s="44"/>
      <c r="G9" s="279"/>
      <c r="H9" s="46">
        <v>0</v>
      </c>
      <c r="K9" s="47"/>
      <c r="L9" s="47"/>
      <c r="M9" s="47"/>
      <c r="N9" s="47"/>
      <c r="O9" s="47"/>
      <c r="P9" s="47"/>
    </row>
    <row r="10" spans="1:16" s="30" customFormat="1" ht="15.75" customHeight="1">
      <c r="A10" s="41"/>
      <c r="B10" s="42"/>
      <c r="C10" s="43" t="s">
        <v>96</v>
      </c>
      <c r="D10" s="44" t="s">
        <v>212</v>
      </c>
      <c r="E10" s="177"/>
      <c r="F10" s="44"/>
      <c r="G10" s="278"/>
      <c r="H10" s="46">
        <v>0</v>
      </c>
      <c r="K10" s="47"/>
      <c r="L10" s="47"/>
      <c r="M10" s="47"/>
      <c r="N10" s="47"/>
      <c r="O10" s="47"/>
      <c r="P10" s="47"/>
    </row>
    <row r="11" spans="1:16" s="30" customFormat="1" ht="15.75" customHeight="1">
      <c r="A11" s="41"/>
      <c r="B11" s="42"/>
      <c r="C11" s="43" t="s">
        <v>262</v>
      </c>
      <c r="D11" s="44" t="s">
        <v>213</v>
      </c>
      <c r="E11" s="177" t="s">
        <v>315</v>
      </c>
      <c r="F11" s="44" t="s">
        <v>314</v>
      </c>
      <c r="G11" s="278">
        <v>0</v>
      </c>
      <c r="H11" s="46">
        <v>-18590.5</v>
      </c>
      <c r="J11" s="59"/>
      <c r="K11" s="47"/>
      <c r="L11" s="47"/>
      <c r="M11" s="47"/>
      <c r="N11" s="47"/>
      <c r="O11" s="47"/>
      <c r="P11" s="47"/>
    </row>
    <row r="12" spans="1:16" s="30" customFormat="1" ht="15.75" customHeight="1">
      <c r="A12" s="41"/>
      <c r="B12" s="42"/>
      <c r="C12" s="43" t="s">
        <v>97</v>
      </c>
      <c r="D12" s="44" t="s">
        <v>214</v>
      </c>
      <c r="E12" s="177" t="s">
        <v>317</v>
      </c>
      <c r="F12" s="44" t="s">
        <v>316</v>
      </c>
      <c r="G12" s="278">
        <f>-(183555+56790+34195)</f>
        <v>-274540</v>
      </c>
      <c r="H12" s="46">
        <v>-350375</v>
      </c>
      <c r="J12" s="59"/>
      <c r="K12" s="47"/>
      <c r="L12" s="47"/>
      <c r="M12" s="47"/>
      <c r="N12" s="47"/>
      <c r="O12" s="47"/>
      <c r="P12" s="47"/>
    </row>
    <row r="13" spans="1:16" s="30" customFormat="1" ht="15.75" customHeight="1">
      <c r="A13" s="41"/>
      <c r="B13" s="42"/>
      <c r="C13" s="43" t="s">
        <v>263</v>
      </c>
      <c r="D13" s="44" t="s">
        <v>215</v>
      </c>
      <c r="E13" s="177"/>
      <c r="F13" s="44"/>
      <c r="G13" s="278">
        <v>-96870</v>
      </c>
      <c r="H13" s="46">
        <v>-250950</v>
      </c>
      <c r="K13" s="47"/>
      <c r="L13" s="47"/>
      <c r="M13" s="47"/>
      <c r="N13" s="47"/>
      <c r="O13" s="47"/>
      <c r="P13" s="47"/>
    </row>
    <row r="14" spans="1:16" s="30" customFormat="1" ht="15.75" customHeight="1" thickBot="1">
      <c r="A14" s="49"/>
      <c r="B14" s="50"/>
      <c r="C14" s="51" t="s">
        <v>100</v>
      </c>
      <c r="D14" s="52" t="s">
        <v>216</v>
      </c>
      <c r="E14" s="178" t="s">
        <v>318</v>
      </c>
      <c r="F14" s="286" t="s">
        <v>286</v>
      </c>
      <c r="G14" s="277">
        <f>-(757280+16645.43+55630+1379.6)</f>
        <v>-830935.03</v>
      </c>
      <c r="H14" s="46">
        <v>-521861</v>
      </c>
      <c r="J14" s="59"/>
      <c r="K14" s="47"/>
      <c r="L14" s="47"/>
      <c r="M14" s="47"/>
      <c r="N14" s="47"/>
      <c r="O14" s="47"/>
      <c r="P14" s="47"/>
    </row>
    <row r="15" spans="1:16" s="30" customFormat="1" ht="15.75" customHeight="1" thickBot="1">
      <c r="A15" s="53"/>
      <c r="B15" s="54"/>
      <c r="C15" s="54" t="s">
        <v>85</v>
      </c>
      <c r="D15" s="55"/>
      <c r="E15" s="287" t="s">
        <v>320</v>
      </c>
      <c r="F15" s="288" t="s">
        <v>319</v>
      </c>
      <c r="G15" s="56">
        <f>SUM(G6:G14)</f>
        <v>-4341614.91</v>
      </c>
      <c r="H15" s="57">
        <f>SUM(H6:H14)</f>
        <v>-2135161.59</v>
      </c>
      <c r="J15" s="59"/>
      <c r="K15" s="47"/>
      <c r="L15" s="47"/>
      <c r="M15" s="47"/>
      <c r="N15" s="47"/>
      <c r="O15" s="47"/>
      <c r="P15" s="47"/>
    </row>
    <row r="16" spans="1:16" s="30" customFormat="1" ht="15.75" customHeight="1">
      <c r="A16" s="35"/>
      <c r="B16" s="36"/>
      <c r="C16" s="37" t="s">
        <v>86</v>
      </c>
      <c r="D16" s="38"/>
      <c r="E16" s="273"/>
      <c r="F16" s="195"/>
      <c r="G16" s="277"/>
      <c r="H16" s="40">
        <v>0</v>
      </c>
      <c r="K16" s="47"/>
      <c r="L16" s="47"/>
      <c r="M16" s="47"/>
      <c r="N16" s="47"/>
      <c r="O16" s="47"/>
      <c r="P16" s="47"/>
    </row>
    <row r="17" spans="1:16" s="30" customFormat="1" ht="15.75" customHeight="1">
      <c r="A17" s="41"/>
      <c r="B17" s="42"/>
      <c r="C17" s="43" t="s">
        <v>87</v>
      </c>
      <c r="D17" s="44"/>
      <c r="E17" s="177"/>
      <c r="F17" s="44"/>
      <c r="G17" s="280"/>
      <c r="H17" s="46">
        <v>0</v>
      </c>
      <c r="K17" s="47"/>
      <c r="L17" s="47"/>
      <c r="M17" s="47"/>
      <c r="N17" s="47"/>
      <c r="O17" s="47"/>
      <c r="P17" s="47"/>
    </row>
    <row r="18" spans="1:16" s="30" customFormat="1" ht="15.75" customHeight="1">
      <c r="A18" s="41"/>
      <c r="B18" s="42"/>
      <c r="C18" s="43" t="s">
        <v>59</v>
      </c>
      <c r="D18" s="44"/>
      <c r="E18" s="177"/>
      <c r="F18" s="44"/>
      <c r="G18" s="280"/>
      <c r="H18" s="46">
        <v>0</v>
      </c>
      <c r="K18" s="47"/>
      <c r="L18" s="47"/>
      <c r="M18" s="47"/>
      <c r="N18" s="47"/>
      <c r="O18" s="47"/>
      <c r="P18" s="47"/>
    </row>
    <row r="19" spans="1:16" s="30" customFormat="1" ht="15.75" customHeight="1">
      <c r="A19" s="41"/>
      <c r="B19" s="42"/>
      <c r="C19" s="43" t="s">
        <v>264</v>
      </c>
      <c r="D19" s="44"/>
      <c r="E19" s="177" t="s">
        <v>321</v>
      </c>
      <c r="F19" s="44"/>
      <c r="G19" s="280">
        <v>4151870.52</v>
      </c>
      <c r="H19" s="46">
        <v>128964.03</v>
      </c>
      <c r="J19" s="59"/>
      <c r="K19" s="47"/>
      <c r="L19" s="47"/>
      <c r="M19" s="47"/>
      <c r="N19" s="47"/>
      <c r="O19" s="47"/>
      <c r="P19" s="47"/>
    </row>
    <row r="20" spans="1:16" s="30" customFormat="1" ht="15.75" customHeight="1">
      <c r="A20" s="41"/>
      <c r="B20" s="42"/>
      <c r="C20" s="43" t="s">
        <v>259</v>
      </c>
      <c r="D20" s="44" t="s">
        <v>217</v>
      </c>
      <c r="E20" s="177"/>
      <c r="F20" s="44"/>
      <c r="G20" s="280">
        <f>58.01+251.78</f>
        <v>309.79</v>
      </c>
      <c r="H20" s="46">
        <v>748.22</v>
      </c>
      <c r="K20" s="47"/>
      <c r="L20" s="47"/>
      <c r="M20" s="47"/>
      <c r="N20" s="47"/>
      <c r="O20" s="47"/>
      <c r="P20" s="47"/>
    </row>
    <row r="21" spans="1:16" s="30" customFormat="1" ht="15.75" customHeight="1" thickBot="1">
      <c r="A21" s="49"/>
      <c r="B21" s="50"/>
      <c r="C21" s="51" t="s">
        <v>269</v>
      </c>
      <c r="D21" s="52"/>
      <c r="E21" s="178"/>
      <c r="F21" s="44"/>
      <c r="G21" s="211"/>
      <c r="H21" s="61">
        <v>0</v>
      </c>
      <c r="J21" s="59"/>
      <c r="K21" s="47"/>
      <c r="L21" s="47"/>
      <c r="M21" s="47"/>
      <c r="N21" s="47"/>
      <c r="O21" s="47"/>
      <c r="P21" s="47"/>
    </row>
    <row r="22" spans="1:16" s="30" customFormat="1" ht="15.75" customHeight="1" thickBot="1">
      <c r="A22" s="53"/>
      <c r="B22" s="54"/>
      <c r="C22" s="196" t="s">
        <v>88</v>
      </c>
      <c r="D22" s="55"/>
      <c r="E22" s="55"/>
      <c r="F22" s="65"/>
      <c r="G22" s="197">
        <f>SUM(G17:G21)</f>
        <v>4152180.31</v>
      </c>
      <c r="H22" s="62">
        <f>SUM(H19:H21)</f>
        <v>129712.25</v>
      </c>
      <c r="K22" s="47"/>
      <c r="L22" s="47"/>
      <c r="M22" s="47"/>
      <c r="N22" s="47"/>
      <c r="O22" s="47"/>
      <c r="P22" s="47"/>
    </row>
    <row r="23" spans="1:16" s="30" customFormat="1" ht="15.75" customHeight="1">
      <c r="A23" s="35"/>
      <c r="B23" s="63"/>
      <c r="C23" s="64" t="s">
        <v>89</v>
      </c>
      <c r="D23" s="195"/>
      <c r="E23" s="179"/>
      <c r="F23" s="65"/>
      <c r="G23" s="66"/>
      <c r="H23" s="67">
        <v>0</v>
      </c>
      <c r="I23" s="68"/>
      <c r="K23" s="47"/>
      <c r="L23" s="47"/>
      <c r="M23" s="47"/>
      <c r="N23" s="47"/>
      <c r="O23" s="47"/>
      <c r="P23" s="47"/>
    </row>
    <row r="24" spans="1:16" s="30" customFormat="1" ht="15.75" customHeight="1">
      <c r="A24" s="41"/>
      <c r="B24" s="42"/>
      <c r="C24" s="43" t="s">
        <v>90</v>
      </c>
      <c r="D24" s="44"/>
      <c r="E24" s="177"/>
      <c r="F24" s="44"/>
      <c r="G24" s="280"/>
      <c r="H24" s="46">
        <v>0</v>
      </c>
      <c r="K24" s="47"/>
      <c r="L24" s="47"/>
      <c r="M24" s="47"/>
      <c r="N24" s="47"/>
      <c r="O24" s="47"/>
      <c r="P24" s="47"/>
    </row>
    <row r="25" spans="1:16" s="30" customFormat="1" ht="15.75" customHeight="1">
      <c r="A25" s="41"/>
      <c r="B25" s="42"/>
      <c r="C25" s="43" t="s">
        <v>101</v>
      </c>
      <c r="D25" s="44" t="s">
        <v>218</v>
      </c>
      <c r="E25" s="177"/>
      <c r="F25" s="44"/>
      <c r="G25" s="280">
        <v>0</v>
      </c>
      <c r="H25" s="46">
        <v>0</v>
      </c>
      <c r="K25" s="47"/>
      <c r="L25" s="47"/>
      <c r="M25" s="47"/>
      <c r="N25" s="47"/>
      <c r="O25" s="47"/>
      <c r="P25" s="47"/>
    </row>
    <row r="26" spans="1:16" s="30" customFormat="1" ht="15.75" customHeight="1">
      <c r="A26" s="41"/>
      <c r="B26" s="42"/>
      <c r="C26" s="43" t="s">
        <v>98</v>
      </c>
      <c r="D26" s="44" t="s">
        <v>219</v>
      </c>
      <c r="E26" s="177"/>
      <c r="F26" s="44"/>
      <c r="G26" s="280"/>
      <c r="H26" s="46">
        <v>0</v>
      </c>
      <c r="K26" s="47"/>
      <c r="L26" s="47"/>
      <c r="M26" s="47"/>
      <c r="N26" s="47"/>
      <c r="O26" s="47"/>
      <c r="P26" s="47"/>
    </row>
    <row r="27" spans="1:16" s="30" customFormat="1" ht="15.75" customHeight="1">
      <c r="A27" s="41"/>
      <c r="B27" s="42"/>
      <c r="C27" s="43" t="s">
        <v>243</v>
      </c>
      <c r="D27" s="44"/>
      <c r="E27" s="180"/>
      <c r="F27" s="44"/>
      <c r="G27" s="91">
        <v>0</v>
      </c>
      <c r="H27" s="46">
        <v>0</v>
      </c>
      <c r="K27" s="47"/>
      <c r="L27" s="47"/>
      <c r="M27" s="47"/>
      <c r="N27" s="47"/>
      <c r="O27" s="47"/>
      <c r="P27" s="47"/>
    </row>
    <row r="28" spans="1:16" s="30" customFormat="1" ht="15.75" customHeight="1">
      <c r="A28" s="41"/>
      <c r="B28" s="42"/>
      <c r="C28" s="43" t="s">
        <v>60</v>
      </c>
      <c r="D28" s="44"/>
      <c r="E28" s="177"/>
      <c r="F28" s="44"/>
      <c r="G28" s="280"/>
      <c r="H28" s="46">
        <v>0</v>
      </c>
      <c r="K28" s="47"/>
      <c r="L28" s="47"/>
      <c r="M28" s="47"/>
      <c r="N28" s="47"/>
      <c r="O28" s="47"/>
      <c r="P28" s="47"/>
    </row>
    <row r="29" spans="1:16" s="30" customFormat="1" ht="15.75" customHeight="1" thickBot="1">
      <c r="A29" s="49"/>
      <c r="B29" s="50"/>
      <c r="C29" s="51" t="s">
        <v>61</v>
      </c>
      <c r="D29" s="52"/>
      <c r="E29" s="178"/>
      <c r="F29" s="44"/>
      <c r="G29" s="277"/>
      <c r="H29" s="46">
        <v>0</v>
      </c>
      <c r="K29" s="47"/>
      <c r="L29" s="47"/>
      <c r="M29" s="47"/>
      <c r="N29" s="47"/>
      <c r="O29" s="47"/>
      <c r="P29" s="47"/>
    </row>
    <row r="30" spans="1:16" s="30" customFormat="1" ht="15.75" customHeight="1" thickBot="1">
      <c r="A30" s="69"/>
      <c r="B30" s="70"/>
      <c r="C30" s="70" t="s">
        <v>91</v>
      </c>
      <c r="D30" s="71"/>
      <c r="E30" s="274"/>
      <c r="F30" s="65"/>
      <c r="G30" s="281">
        <v>0</v>
      </c>
      <c r="H30" s="72">
        <f>SUM(H23:H29)</f>
        <v>0</v>
      </c>
      <c r="K30" s="47"/>
      <c r="L30" s="47"/>
      <c r="M30" s="47"/>
      <c r="N30" s="47"/>
      <c r="O30" s="47"/>
      <c r="P30" s="47"/>
    </row>
    <row r="31" spans="1:16" s="30" customFormat="1" ht="15.75" customHeight="1">
      <c r="A31" s="35"/>
      <c r="B31" s="36"/>
      <c r="C31" s="37" t="s">
        <v>92</v>
      </c>
      <c r="D31" s="38"/>
      <c r="E31" s="273" t="s">
        <v>322</v>
      </c>
      <c r="F31" s="285" t="s">
        <v>319</v>
      </c>
      <c r="G31" s="282">
        <f>G15+G22</f>
        <v>-189434.6000000001</v>
      </c>
      <c r="H31" s="73">
        <f>H15+H22</f>
        <v>-2005449.3399999999</v>
      </c>
      <c r="J31" s="59"/>
      <c r="K31" s="47"/>
      <c r="L31" s="47"/>
      <c r="M31" s="47"/>
      <c r="O31" s="47"/>
      <c r="P31" s="47"/>
    </row>
    <row r="32" spans="1:10" s="30" customFormat="1" ht="15.75" customHeight="1">
      <c r="A32" s="41"/>
      <c r="B32" s="42"/>
      <c r="C32" s="74" t="s">
        <v>93</v>
      </c>
      <c r="D32" s="65"/>
      <c r="E32" s="275" t="s">
        <v>323</v>
      </c>
      <c r="F32" s="75">
        <v>301597</v>
      </c>
      <c r="G32" s="283">
        <f>H33</f>
        <v>323515.6699999999</v>
      </c>
      <c r="H32" s="75">
        <v>2328965.01</v>
      </c>
      <c r="J32" s="59"/>
    </row>
    <row r="33" spans="1:13" s="30" customFormat="1" ht="11.25" customHeight="1" thickBot="1">
      <c r="A33" s="76"/>
      <c r="B33" s="77"/>
      <c r="C33" s="78" t="s">
        <v>94</v>
      </c>
      <c r="D33" s="79"/>
      <c r="E33" s="276"/>
      <c r="F33" s="285"/>
      <c r="G33" s="284">
        <f>G32+G31</f>
        <v>134081.06999999983</v>
      </c>
      <c r="H33" s="80">
        <f>SUM(H31:H32)</f>
        <v>323515.6699999999</v>
      </c>
      <c r="J33" s="59"/>
      <c r="K33" s="47"/>
      <c r="L33" s="47"/>
      <c r="M33" s="47"/>
    </row>
    <row r="34" spans="1:13" s="30" customFormat="1" ht="15.75" customHeight="1" thickTop="1">
      <c r="A34" s="81"/>
      <c r="B34" s="81"/>
      <c r="C34" s="82"/>
      <c r="D34" s="82"/>
      <c r="E34" s="82"/>
      <c r="F34" s="198"/>
      <c r="G34" s="83"/>
      <c r="H34" s="84"/>
      <c r="J34" s="59"/>
      <c r="K34" s="47"/>
      <c r="L34" s="47"/>
      <c r="M34" s="47"/>
    </row>
    <row r="35" spans="1:8" s="30" customFormat="1" ht="15.75" customHeight="1">
      <c r="A35" s="81"/>
      <c r="B35" s="81"/>
      <c r="C35" s="82"/>
      <c r="D35" s="82"/>
      <c r="E35" s="82"/>
      <c r="F35" s="198"/>
      <c r="G35" s="83"/>
      <c r="H35" s="84"/>
    </row>
    <row r="36" spans="1:8" s="30" customFormat="1" ht="15.75" customHeight="1">
      <c r="A36" s="81"/>
      <c r="B36" s="81"/>
      <c r="C36" s="82"/>
      <c r="D36" s="82"/>
      <c r="E36" s="198"/>
      <c r="F36" s="82"/>
      <c r="G36" s="83"/>
      <c r="H36" s="84"/>
    </row>
    <row r="37" spans="1:8" s="30" customFormat="1" ht="15.75" customHeight="1">
      <c r="A37" s="81"/>
      <c r="B37" s="81"/>
      <c r="C37" s="82"/>
      <c r="D37" s="82"/>
      <c r="E37" s="82"/>
      <c r="F37" s="82"/>
      <c r="G37" s="84"/>
      <c r="H37" s="84"/>
    </row>
    <row r="38" spans="1:8" s="30" customFormat="1" ht="15.75" customHeight="1">
      <c r="A38" s="81"/>
      <c r="B38" s="81"/>
      <c r="C38" s="82"/>
      <c r="D38" s="82"/>
      <c r="E38" s="82"/>
      <c r="F38" s="82"/>
      <c r="G38" s="84"/>
      <c r="H38" s="84"/>
    </row>
    <row r="39" spans="1:8" s="30" customFormat="1" ht="15.75" customHeight="1">
      <c r="A39" s="81"/>
      <c r="B39" s="81"/>
      <c r="C39" s="82"/>
      <c r="D39" s="82"/>
      <c r="E39" s="82"/>
      <c r="F39" s="82"/>
      <c r="G39" s="84"/>
      <c r="H39" s="84"/>
    </row>
    <row r="40" spans="1:8" s="30" customFormat="1" ht="15.75" customHeight="1">
      <c r="A40" s="81"/>
      <c r="B40" s="81"/>
      <c r="C40" s="82"/>
      <c r="D40" s="82"/>
      <c r="E40" s="82"/>
      <c r="F40" s="82"/>
      <c r="G40" s="84"/>
      <c r="H40" s="84"/>
    </row>
    <row r="41" spans="1:8" s="30" customFormat="1" ht="15.75" customHeight="1">
      <c r="A41" s="81"/>
      <c r="B41" s="81"/>
      <c r="C41" s="82"/>
      <c r="D41" s="82"/>
      <c r="E41" s="82"/>
      <c r="F41" s="82"/>
      <c r="G41" s="84"/>
      <c r="H41" s="84"/>
    </row>
    <row r="42" spans="1:8" s="30" customFormat="1" ht="15.75" customHeight="1">
      <c r="A42" s="81"/>
      <c r="B42" s="81"/>
      <c r="C42" s="82"/>
      <c r="D42" s="82"/>
      <c r="E42" s="82"/>
      <c r="F42" s="82"/>
      <c r="G42" s="84"/>
      <c r="H42" s="84"/>
    </row>
    <row r="43" spans="1:14" s="30" customFormat="1" ht="15.75" customHeight="1">
      <c r="A43" s="81"/>
      <c r="B43" s="81"/>
      <c r="C43" s="81"/>
      <c r="D43" s="81"/>
      <c r="E43" s="81"/>
      <c r="F43" s="81"/>
      <c r="G43" s="84"/>
      <c r="H43" s="84"/>
      <c r="N43" s="85"/>
    </row>
    <row r="44" spans="1:8" ht="15">
      <c r="A44" s="86"/>
      <c r="B44" s="86"/>
      <c r="C44" s="87"/>
      <c r="D44" s="87"/>
      <c r="E44" s="87"/>
      <c r="F44" s="87"/>
      <c r="G44" s="88"/>
      <c r="H44" s="88"/>
    </row>
  </sheetData>
  <sheetProtection/>
  <mergeCells count="6">
    <mergeCell ref="A2:H2"/>
    <mergeCell ref="A3:A4"/>
    <mergeCell ref="B3:C4"/>
    <mergeCell ref="J3:J4"/>
    <mergeCell ref="D3:D4"/>
    <mergeCell ref="C1:K1"/>
  </mergeCells>
  <printOptions/>
  <pageMargins left="0.57" right="0.31" top="1.38" bottom="0.49" header="0.5118110236220472" footer="0.5118110236220472"/>
  <pageSetup horizontalDpi="600" verticalDpi="600" orientation="portrait" paperSize="9" scale="73" r:id="rId3"/>
  <headerFooter alignWithMargins="0">
    <oddHeader>&amp;L&amp;"Arial,Bold Italic"&amp;8Morpack ALBANIA Sh.a
Jergucat
Gjirokaster
ALBANIA
K 23116604 I&amp;C&amp;"Arial,Bold"     &amp;9  &amp;"Arial,Bold Italic"&amp;8PASQYRA   E   FLUKSIT   TË PARASË &amp;R&amp;"Arial,Bold Italic"&amp;11   2008</oddHeader>
    <oddFooter>&amp;L&amp;"Elephant,Bold"FINANCIERI&amp;R&amp;"Elephant,Bold"ADMINISTRATORI
Ioannis STATHIS</oddFooter>
  </headerFooter>
  <colBreaks count="1" manualBreakCount="1">
    <brk id="11" min="1" max="32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L122"/>
  <sheetViews>
    <sheetView zoomScalePageLayoutView="0" workbookViewId="0" topLeftCell="A1">
      <pane ySplit="8" topLeftCell="A15" activePane="bottomLeft" state="frozen"/>
      <selection pane="topLeft" activeCell="A1" sqref="A1"/>
      <selection pane="bottomLeft" activeCell="B3" sqref="B3:B8"/>
    </sheetView>
  </sheetViews>
  <sheetFormatPr defaultColWidth="9.140625" defaultRowHeight="12.75"/>
  <cols>
    <col min="1" max="1" width="42.140625" style="186" customWidth="1"/>
    <col min="2" max="2" width="13.8515625" style="186" customWidth="1"/>
    <col min="3" max="3" width="5.7109375" style="186" customWidth="1"/>
    <col min="4" max="4" width="7.140625" style="186" customWidth="1"/>
    <col min="5" max="5" width="12.8515625" style="186" customWidth="1"/>
    <col min="6" max="6" width="8.28125" style="186" customWidth="1"/>
    <col min="7" max="7" width="14.421875" style="186" customWidth="1"/>
    <col min="8" max="8" width="14.140625" style="186" customWidth="1"/>
    <col min="9" max="9" width="14.57421875" style="186" customWidth="1"/>
    <col min="10" max="10" width="31.421875" style="186" hidden="1" customWidth="1"/>
    <col min="11" max="11" width="9.140625" style="186" hidden="1" customWidth="1"/>
    <col min="12" max="12" width="12.00390625" style="186" hidden="1" customWidth="1"/>
    <col min="13" max="16384" width="9.140625" style="186" customWidth="1"/>
  </cols>
  <sheetData>
    <row r="1" spans="1:12" ht="15.75" thickBot="1">
      <c r="A1" s="298" t="s">
        <v>287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9" ht="32.25" customHeight="1" thickBot="1">
      <c r="A2" s="334" t="s">
        <v>53</v>
      </c>
      <c r="B2" s="337" t="s">
        <v>279</v>
      </c>
      <c r="C2" s="338"/>
      <c r="D2" s="338"/>
      <c r="E2" s="338"/>
      <c r="F2" s="338"/>
      <c r="G2" s="338"/>
      <c r="H2" s="338"/>
      <c r="I2" s="339"/>
    </row>
    <row r="3" spans="1:10" ht="20.25" customHeight="1">
      <c r="A3" s="335"/>
      <c r="B3" s="331" t="s">
        <v>54</v>
      </c>
      <c r="C3" s="331" t="s">
        <v>55</v>
      </c>
      <c r="D3" s="331" t="s">
        <v>56</v>
      </c>
      <c r="E3" s="331" t="s">
        <v>57</v>
      </c>
      <c r="F3" s="331" t="s">
        <v>58</v>
      </c>
      <c r="G3" s="331" t="s">
        <v>242</v>
      </c>
      <c r="H3" s="331" t="s">
        <v>249</v>
      </c>
      <c r="I3" s="331" t="s">
        <v>265</v>
      </c>
      <c r="J3" s="222"/>
    </row>
    <row r="4" spans="1:10" ht="12.75">
      <c r="A4" s="335"/>
      <c r="B4" s="332"/>
      <c r="C4" s="332"/>
      <c r="D4" s="332"/>
      <c r="E4" s="332"/>
      <c r="F4" s="332"/>
      <c r="G4" s="332"/>
      <c r="H4" s="332"/>
      <c r="I4" s="332"/>
      <c r="J4" s="222"/>
    </row>
    <row r="5" spans="1:10" ht="12.75">
      <c r="A5" s="335"/>
      <c r="B5" s="332"/>
      <c r="C5" s="332"/>
      <c r="D5" s="332"/>
      <c r="E5" s="332"/>
      <c r="F5" s="332"/>
      <c r="G5" s="332"/>
      <c r="H5" s="332"/>
      <c r="I5" s="332"/>
      <c r="J5" s="222"/>
    </row>
    <row r="6" spans="1:10" ht="12.75">
      <c r="A6" s="335"/>
      <c r="B6" s="332"/>
      <c r="C6" s="332"/>
      <c r="D6" s="332"/>
      <c r="E6" s="332"/>
      <c r="F6" s="332"/>
      <c r="G6" s="332"/>
      <c r="H6" s="332"/>
      <c r="I6" s="332"/>
      <c r="J6" s="222"/>
    </row>
    <row r="7" spans="1:10" ht="12.75">
      <c r="A7" s="335"/>
      <c r="B7" s="332"/>
      <c r="C7" s="332"/>
      <c r="D7" s="332"/>
      <c r="E7" s="332"/>
      <c r="F7" s="332"/>
      <c r="G7" s="332"/>
      <c r="H7" s="332"/>
      <c r="I7" s="332"/>
      <c r="J7" s="222"/>
    </row>
    <row r="8" spans="1:12" ht="13.5" thickBot="1">
      <c r="A8" s="336"/>
      <c r="B8" s="333"/>
      <c r="C8" s="333"/>
      <c r="D8" s="333"/>
      <c r="E8" s="333"/>
      <c r="F8" s="333"/>
      <c r="G8" s="333"/>
      <c r="H8" s="333"/>
      <c r="I8" s="333"/>
      <c r="J8" s="222"/>
      <c r="L8" s="22"/>
    </row>
    <row r="9" spans="1:12" ht="12.75">
      <c r="A9" s="223" t="s">
        <v>273</v>
      </c>
      <c r="B9" s="224">
        <v>100000</v>
      </c>
      <c r="C9" s="225"/>
      <c r="D9" s="225"/>
      <c r="E9" s="225">
        <v>10794</v>
      </c>
      <c r="F9" s="225"/>
      <c r="G9" s="225">
        <v>513000</v>
      </c>
      <c r="H9" s="225"/>
      <c r="I9" s="225">
        <f>SUM(B9:H9)</f>
        <v>623794</v>
      </c>
      <c r="J9" s="226"/>
      <c r="K9" s="226"/>
      <c r="L9" s="22"/>
    </row>
    <row r="10" spans="1:12" ht="12.75">
      <c r="A10" s="227" t="s">
        <v>33</v>
      </c>
      <c r="B10" s="228"/>
      <c r="C10" s="229"/>
      <c r="D10" s="225"/>
      <c r="E10" s="229"/>
      <c r="F10" s="225"/>
      <c r="G10" s="225"/>
      <c r="H10" s="225"/>
      <c r="I10" s="225"/>
      <c r="J10" s="226"/>
      <c r="K10" s="226"/>
      <c r="L10" s="22"/>
    </row>
    <row r="11" spans="1:12" ht="12.75">
      <c r="A11" s="230" t="s">
        <v>34</v>
      </c>
      <c r="B11" s="228"/>
      <c r="C11" s="229"/>
      <c r="D11" s="225"/>
      <c r="E11" s="229"/>
      <c r="F11" s="225"/>
      <c r="H11" s="229"/>
      <c r="I11" s="229"/>
      <c r="J11" s="226"/>
      <c r="K11" s="226"/>
      <c r="L11" s="22"/>
    </row>
    <row r="12" spans="1:12" ht="12.75">
      <c r="A12" s="227" t="s">
        <v>35</v>
      </c>
      <c r="B12" s="228"/>
      <c r="C12" s="229"/>
      <c r="D12" s="229"/>
      <c r="E12" s="229"/>
      <c r="F12" s="229"/>
      <c r="G12" s="264">
        <v>0</v>
      </c>
      <c r="H12" s="229"/>
      <c r="I12" s="229"/>
      <c r="J12" s="226"/>
      <c r="K12" s="226"/>
      <c r="L12" s="22"/>
    </row>
    <row r="13" spans="1:12" ht="12.75">
      <c r="A13" s="227" t="s">
        <v>36</v>
      </c>
      <c r="B13" s="228"/>
      <c r="C13" s="229"/>
      <c r="D13" s="229"/>
      <c r="E13" s="229"/>
      <c r="F13" s="229"/>
      <c r="G13" s="229"/>
      <c r="H13" s="229"/>
      <c r="I13" s="229"/>
      <c r="J13" s="226"/>
      <c r="K13" s="226"/>
      <c r="L13" s="22"/>
    </row>
    <row r="14" spans="1:12" ht="12.75">
      <c r="A14" s="227" t="s">
        <v>37</v>
      </c>
      <c r="B14" s="228"/>
      <c r="C14" s="229"/>
      <c r="D14" s="229"/>
      <c r="E14" s="229"/>
      <c r="F14" s="229"/>
      <c r="G14" s="229">
        <v>0</v>
      </c>
      <c r="H14" s="229"/>
      <c r="I14" s="229"/>
      <c r="J14" s="226"/>
      <c r="K14" s="226"/>
      <c r="L14" s="22"/>
    </row>
    <row r="15" spans="1:12" ht="12.75">
      <c r="A15" s="227" t="s">
        <v>38</v>
      </c>
      <c r="B15" s="228"/>
      <c r="C15" s="229"/>
      <c r="D15" s="229"/>
      <c r="E15" s="229"/>
      <c r="F15" s="229"/>
      <c r="G15" s="229"/>
      <c r="H15" s="229"/>
      <c r="I15" s="229"/>
      <c r="J15" s="226"/>
      <c r="K15" s="226"/>
      <c r="L15" s="22"/>
    </row>
    <row r="16" spans="1:11" ht="12.75">
      <c r="A16" s="227" t="s">
        <v>27</v>
      </c>
      <c r="B16" s="228"/>
      <c r="C16" s="229"/>
      <c r="D16" s="229"/>
      <c r="E16" s="229"/>
      <c r="F16" s="229"/>
      <c r="G16" s="229"/>
      <c r="H16" s="229"/>
      <c r="I16" s="229"/>
      <c r="J16" s="226"/>
      <c r="K16" s="226"/>
    </row>
    <row r="17" spans="1:11" ht="12.75">
      <c r="A17" s="227" t="s">
        <v>39</v>
      </c>
      <c r="B17" s="228"/>
      <c r="C17" s="229"/>
      <c r="D17" s="229"/>
      <c r="E17" s="228"/>
      <c r="F17" s="229"/>
      <c r="G17" s="229"/>
      <c r="H17" s="229"/>
      <c r="I17" s="229"/>
      <c r="J17" s="226"/>
      <c r="K17" s="226"/>
    </row>
    <row r="18" spans="1:11" ht="12.75">
      <c r="A18" s="223" t="s">
        <v>274</v>
      </c>
      <c r="B18" s="231">
        <f>SUM(B9:B17)</f>
        <v>100000</v>
      </c>
      <c r="C18" s="225"/>
      <c r="D18" s="225"/>
      <c r="E18" s="231">
        <f>SUM(E9:E17)</f>
        <v>10794</v>
      </c>
      <c r="F18" s="231"/>
      <c r="G18" s="228">
        <f>G9+G12</f>
        <v>513000</v>
      </c>
      <c r="H18" s="231"/>
      <c r="I18" s="231">
        <f>SUM(B18:H18)</f>
        <v>623794</v>
      </c>
      <c r="J18" s="226"/>
      <c r="K18" s="226"/>
    </row>
    <row r="19" spans="1:11" ht="12.75">
      <c r="A19" s="227" t="s">
        <v>40</v>
      </c>
      <c r="B19" s="229"/>
      <c r="C19" s="229"/>
      <c r="D19" s="229"/>
      <c r="E19" s="228"/>
      <c r="F19" s="231"/>
      <c r="G19" s="228"/>
      <c r="H19" s="228"/>
      <c r="I19" s="231"/>
      <c r="J19" s="226"/>
      <c r="K19" s="226"/>
    </row>
    <row r="20" spans="1:11" ht="12.75">
      <c r="A20" s="227" t="s">
        <v>35</v>
      </c>
      <c r="B20" s="229"/>
      <c r="C20" s="229"/>
      <c r="D20" s="229"/>
      <c r="E20" s="228"/>
      <c r="F20" s="228"/>
      <c r="G20" s="228">
        <v>105288.89</v>
      </c>
      <c r="I20" s="228">
        <f>G20</f>
        <v>105288.89</v>
      </c>
      <c r="J20" s="226"/>
      <c r="K20" s="226"/>
    </row>
    <row r="21" spans="1:11" ht="12.75">
      <c r="A21" s="227" t="s">
        <v>37</v>
      </c>
      <c r="B21" s="229"/>
      <c r="C21" s="229"/>
      <c r="D21" s="229"/>
      <c r="E21" s="228">
        <v>0</v>
      </c>
      <c r="F21" s="228"/>
      <c r="H21" s="228">
        <v>0</v>
      </c>
      <c r="I21" s="228">
        <v>0</v>
      </c>
      <c r="J21" s="226"/>
      <c r="K21" s="226"/>
    </row>
    <row r="22" spans="1:11" ht="12.75">
      <c r="A22" s="227" t="s">
        <v>248</v>
      </c>
      <c r="B22" s="229"/>
      <c r="C22" s="229"/>
      <c r="D22" s="229"/>
      <c r="E22" s="228"/>
      <c r="F22" s="228"/>
      <c r="G22" s="228"/>
      <c r="H22" s="232"/>
      <c r="I22" s="228">
        <f>SUM(H22)</f>
        <v>0</v>
      </c>
      <c r="J22" s="226"/>
      <c r="K22" s="226"/>
    </row>
    <row r="23" spans="1:11" ht="12.75">
      <c r="A23" s="227" t="s">
        <v>41</v>
      </c>
      <c r="B23" s="229"/>
      <c r="C23" s="229"/>
      <c r="D23" s="229"/>
      <c r="E23" s="231"/>
      <c r="F23" s="228"/>
      <c r="G23" s="228"/>
      <c r="H23" s="228"/>
      <c r="I23" s="228"/>
      <c r="J23" s="226"/>
      <c r="K23" s="226"/>
    </row>
    <row r="24" spans="1:11" ht="12.75">
      <c r="A24" s="227" t="s">
        <v>42</v>
      </c>
      <c r="B24" s="229"/>
      <c r="C24" s="229"/>
      <c r="D24" s="229"/>
      <c r="E24" s="228"/>
      <c r="F24" s="228"/>
      <c r="G24" s="228"/>
      <c r="H24" s="228"/>
      <c r="I24" s="228"/>
      <c r="J24" s="226"/>
      <c r="K24" s="226"/>
    </row>
    <row r="25" spans="1:11" ht="12.75">
      <c r="A25" s="227" t="s">
        <v>256</v>
      </c>
      <c r="B25" s="229"/>
      <c r="C25" s="229"/>
      <c r="D25" s="229"/>
      <c r="E25" s="228"/>
      <c r="F25" s="228"/>
      <c r="G25" s="228">
        <v>-513000</v>
      </c>
      <c r="H25" s="228"/>
      <c r="I25" s="228"/>
      <c r="J25" s="226"/>
      <c r="K25" s="226"/>
    </row>
    <row r="26" spans="1:11" ht="12.75">
      <c r="A26" s="230" t="s">
        <v>195</v>
      </c>
      <c r="B26" s="225"/>
      <c r="C26" s="225"/>
      <c r="D26" s="225"/>
      <c r="E26" s="231"/>
      <c r="F26" s="231"/>
      <c r="G26" s="231"/>
      <c r="H26" s="231"/>
      <c r="I26" s="231"/>
      <c r="J26" s="226"/>
      <c r="K26" s="226"/>
    </row>
    <row r="27" spans="1:11" ht="12.75">
      <c r="A27" s="223" t="s">
        <v>273</v>
      </c>
      <c r="B27" s="231">
        <f>SUM(B18:B26)</f>
        <v>100000</v>
      </c>
      <c r="C27" s="229"/>
      <c r="D27" s="229"/>
      <c r="E27" s="228">
        <f>SUM(E18:E26)</f>
        <v>10794</v>
      </c>
      <c r="F27" s="228"/>
      <c r="G27" s="228">
        <f>SUM(G18:G26)</f>
        <v>105288.89000000001</v>
      </c>
      <c r="H27" s="228">
        <f>SUM(H18:H26)</f>
        <v>0</v>
      </c>
      <c r="I27" s="228">
        <f>SUM(B27:H27)</f>
        <v>216082.89</v>
      </c>
      <c r="J27" s="226"/>
      <c r="K27" s="226"/>
    </row>
    <row r="28" spans="1:11" ht="12.75">
      <c r="A28" s="233" t="s">
        <v>43</v>
      </c>
      <c r="B28" s="234"/>
      <c r="C28" s="234"/>
      <c r="D28" s="234"/>
      <c r="E28" s="234"/>
      <c r="F28" s="234"/>
      <c r="G28" s="234"/>
      <c r="H28" s="234"/>
      <c r="I28" s="235"/>
      <c r="J28" s="226"/>
      <c r="K28" s="226"/>
    </row>
    <row r="29" spans="1:9" ht="12.75">
      <c r="A29" s="233" t="s">
        <v>44</v>
      </c>
      <c r="B29" s="236"/>
      <c r="C29" s="236"/>
      <c r="D29" s="236"/>
      <c r="E29" s="236"/>
      <c r="F29" s="236"/>
      <c r="G29" s="236"/>
      <c r="H29" s="236"/>
      <c r="I29" s="237"/>
    </row>
    <row r="30" spans="1:11" ht="12.75">
      <c r="A30" s="233" t="s">
        <v>250</v>
      </c>
      <c r="B30" s="236"/>
      <c r="C30" s="236"/>
      <c r="D30" s="236"/>
      <c r="E30" s="236"/>
      <c r="F30" s="236"/>
      <c r="G30" s="236"/>
      <c r="H30" s="236"/>
      <c r="I30" s="237"/>
      <c r="J30" s="238"/>
      <c r="K30" s="238"/>
    </row>
    <row r="31" spans="1:9" ht="12.75">
      <c r="A31" s="233" t="s">
        <v>45</v>
      </c>
      <c r="B31" s="236"/>
      <c r="C31" s="236"/>
      <c r="D31" s="236"/>
      <c r="E31" s="236"/>
      <c r="F31" s="236"/>
      <c r="G31" s="236"/>
      <c r="H31" s="236"/>
      <c r="I31" s="237"/>
    </row>
    <row r="32" spans="1:9" ht="12.75">
      <c r="A32" s="233" t="s">
        <v>46</v>
      </c>
      <c r="B32" s="239"/>
      <c r="C32" s="239"/>
      <c r="D32" s="239"/>
      <c r="E32" s="239"/>
      <c r="F32" s="239"/>
      <c r="G32" s="239"/>
      <c r="H32" s="239"/>
      <c r="I32" s="238"/>
    </row>
    <row r="33" spans="1:9" ht="12.75">
      <c r="A33" s="233" t="s">
        <v>47</v>
      </c>
      <c r="B33" s="239"/>
      <c r="C33" s="239"/>
      <c r="D33" s="239"/>
      <c r="E33" s="239"/>
      <c r="F33" s="239"/>
      <c r="G33" s="239"/>
      <c r="H33" s="239"/>
      <c r="I33" s="238"/>
    </row>
    <row r="34" spans="1:9" ht="12.75">
      <c r="A34" s="233" t="s">
        <v>48</v>
      </c>
      <c r="B34" s="239"/>
      <c r="C34" s="239"/>
      <c r="D34" s="239"/>
      <c r="E34" s="239"/>
      <c r="F34" s="239"/>
      <c r="G34" s="239"/>
      <c r="H34" s="239"/>
      <c r="I34" s="238"/>
    </row>
    <row r="35" spans="1:9" ht="12.75">
      <c r="A35" s="233" t="s">
        <v>49</v>
      </c>
      <c r="B35" s="239"/>
      <c r="C35" s="239"/>
      <c r="D35" s="239"/>
      <c r="E35" s="239"/>
      <c r="F35" s="239"/>
      <c r="G35" s="239"/>
      <c r="H35" s="239"/>
      <c r="I35" s="238"/>
    </row>
    <row r="36" spans="1:9" ht="12.75">
      <c r="A36" s="233" t="s">
        <v>50</v>
      </c>
      <c r="B36" s="239"/>
      <c r="C36" s="239"/>
      <c r="D36" s="239"/>
      <c r="E36" s="239"/>
      <c r="F36" s="239"/>
      <c r="G36" s="239"/>
      <c r="H36" s="239"/>
      <c r="I36" s="238"/>
    </row>
    <row r="37" spans="1:9" ht="12.75">
      <c r="A37" s="233" t="s">
        <v>51</v>
      </c>
      <c r="B37" s="239"/>
      <c r="C37" s="239"/>
      <c r="D37" s="239"/>
      <c r="E37" s="239"/>
      <c r="F37" s="239"/>
      <c r="G37" s="239"/>
      <c r="H37" s="239"/>
      <c r="I37" s="238"/>
    </row>
    <row r="38" spans="1:9" ht="12.75">
      <c r="A38" s="239"/>
      <c r="B38" s="239"/>
      <c r="C38" s="239"/>
      <c r="D38" s="239"/>
      <c r="E38" s="239"/>
      <c r="F38" s="239"/>
      <c r="G38" s="239"/>
      <c r="H38" s="239"/>
      <c r="I38" s="238"/>
    </row>
    <row r="39" spans="1:9" ht="12.75">
      <c r="A39" s="239"/>
      <c r="B39" s="239"/>
      <c r="C39" s="239"/>
      <c r="D39" s="239"/>
      <c r="E39" s="239"/>
      <c r="F39" s="239"/>
      <c r="G39" s="239"/>
      <c r="H39" s="239"/>
      <c r="I39" s="238"/>
    </row>
    <row r="40" spans="1:9" ht="12.75">
      <c r="A40" s="238"/>
      <c r="B40" s="238"/>
      <c r="C40" s="238"/>
      <c r="D40" s="238"/>
      <c r="E40" s="238"/>
      <c r="F40" s="238"/>
      <c r="G40" s="238"/>
      <c r="H40" s="238"/>
      <c r="I40" s="238"/>
    </row>
    <row r="41" spans="1:9" ht="12.75">
      <c r="A41" s="238"/>
      <c r="B41" s="238"/>
      <c r="C41" s="238"/>
      <c r="D41" s="238"/>
      <c r="E41" s="238"/>
      <c r="F41" s="238"/>
      <c r="G41" s="238"/>
      <c r="H41" s="238"/>
      <c r="I41" s="238"/>
    </row>
    <row r="42" spans="1:9" ht="12.75">
      <c r="A42" s="238"/>
      <c r="B42" s="238"/>
      <c r="C42" s="238"/>
      <c r="D42" s="238"/>
      <c r="E42" s="238"/>
      <c r="F42" s="238"/>
      <c r="G42" s="238"/>
      <c r="H42" s="238"/>
      <c r="I42" s="238"/>
    </row>
    <row r="43" spans="1:9" ht="12.75">
      <c r="A43" s="238"/>
      <c r="B43" s="238"/>
      <c r="C43" s="238"/>
      <c r="D43" s="238"/>
      <c r="E43" s="238"/>
      <c r="F43" s="238"/>
      <c r="G43" s="238"/>
      <c r="H43" s="238"/>
      <c r="I43" s="238"/>
    </row>
    <row r="44" spans="1:9" ht="12.75">
      <c r="A44" s="238"/>
      <c r="B44" s="238"/>
      <c r="C44" s="238"/>
      <c r="D44" s="238"/>
      <c r="E44" s="238"/>
      <c r="F44" s="238"/>
      <c r="G44" s="238"/>
      <c r="H44" s="238"/>
      <c r="I44" s="238"/>
    </row>
    <row r="45" spans="1:9" ht="12.75">
      <c r="A45" s="238"/>
      <c r="B45" s="238"/>
      <c r="C45" s="238"/>
      <c r="D45" s="238"/>
      <c r="E45" s="238"/>
      <c r="F45" s="238"/>
      <c r="G45" s="238"/>
      <c r="H45" s="238"/>
      <c r="I45" s="238"/>
    </row>
    <row r="46" spans="1:9" ht="12.75">
      <c r="A46" s="238"/>
      <c r="B46" s="238"/>
      <c r="C46" s="238"/>
      <c r="D46" s="238"/>
      <c r="E46" s="238"/>
      <c r="F46" s="238"/>
      <c r="G46" s="238"/>
      <c r="H46" s="238"/>
      <c r="I46" s="238"/>
    </row>
    <row r="47" spans="1:9" ht="12.75">
      <c r="A47" s="238"/>
      <c r="B47" s="238"/>
      <c r="C47" s="238"/>
      <c r="D47" s="238"/>
      <c r="E47" s="238"/>
      <c r="F47" s="238"/>
      <c r="G47" s="238"/>
      <c r="H47" s="238"/>
      <c r="I47" s="238"/>
    </row>
    <row r="48" spans="1:9" ht="12.75">
      <c r="A48" s="238"/>
      <c r="B48" s="238"/>
      <c r="C48" s="238"/>
      <c r="D48" s="238"/>
      <c r="E48" s="238"/>
      <c r="F48" s="238"/>
      <c r="G48" s="238"/>
      <c r="H48" s="238"/>
      <c r="I48" s="238"/>
    </row>
    <row r="49" spans="1:9" ht="12.75">
      <c r="A49" s="238"/>
      <c r="B49" s="238"/>
      <c r="C49" s="238"/>
      <c r="D49" s="238"/>
      <c r="E49" s="238"/>
      <c r="F49" s="238"/>
      <c r="G49" s="238"/>
      <c r="H49" s="238"/>
      <c r="I49" s="238"/>
    </row>
    <row r="50" spans="1:9" ht="12.75">
      <c r="A50" s="238"/>
      <c r="B50" s="238"/>
      <c r="C50" s="238"/>
      <c r="D50" s="238"/>
      <c r="E50" s="238"/>
      <c r="F50" s="238"/>
      <c r="G50" s="238"/>
      <c r="H50" s="238"/>
      <c r="I50" s="238"/>
    </row>
    <row r="51" spans="1:9" ht="12.75">
      <c r="A51" s="238"/>
      <c r="B51" s="238"/>
      <c r="C51" s="238"/>
      <c r="D51" s="238"/>
      <c r="E51" s="238"/>
      <c r="F51" s="238"/>
      <c r="G51" s="238"/>
      <c r="H51" s="238"/>
      <c r="I51" s="238"/>
    </row>
    <row r="52" spans="1:9" ht="12.75">
      <c r="A52" s="238"/>
      <c r="B52" s="238"/>
      <c r="C52" s="238"/>
      <c r="D52" s="238"/>
      <c r="E52" s="238"/>
      <c r="F52" s="238"/>
      <c r="G52" s="238"/>
      <c r="H52" s="238"/>
      <c r="I52" s="238"/>
    </row>
    <row r="53" spans="1:9" ht="12.75">
      <c r="A53" s="238"/>
      <c r="B53" s="238"/>
      <c r="C53" s="238"/>
      <c r="D53" s="238"/>
      <c r="E53" s="238"/>
      <c r="F53" s="238"/>
      <c r="G53" s="238"/>
      <c r="H53" s="238"/>
      <c r="I53" s="238"/>
    </row>
    <row r="54" spans="1:9" ht="12.75">
      <c r="A54" s="238"/>
      <c r="B54" s="238"/>
      <c r="C54" s="238"/>
      <c r="D54" s="238"/>
      <c r="E54" s="238"/>
      <c r="F54" s="238"/>
      <c r="G54" s="238"/>
      <c r="H54" s="238"/>
      <c r="I54" s="238"/>
    </row>
    <row r="55" spans="1:9" ht="12.75">
      <c r="A55" s="238"/>
      <c r="B55" s="238"/>
      <c r="C55" s="238"/>
      <c r="D55" s="238"/>
      <c r="E55" s="238"/>
      <c r="F55" s="238"/>
      <c r="G55" s="238"/>
      <c r="H55" s="238"/>
      <c r="I55" s="238"/>
    </row>
    <row r="56" spans="1:9" ht="12.75">
      <c r="A56" s="238"/>
      <c r="B56" s="238"/>
      <c r="C56" s="238"/>
      <c r="D56" s="238"/>
      <c r="E56" s="238"/>
      <c r="F56" s="238"/>
      <c r="G56" s="238"/>
      <c r="H56" s="238"/>
      <c r="I56" s="238"/>
    </row>
    <row r="57" spans="1:9" ht="12.75">
      <c r="A57" s="238"/>
      <c r="B57" s="238"/>
      <c r="C57" s="238"/>
      <c r="D57" s="238"/>
      <c r="E57" s="238"/>
      <c r="F57" s="238"/>
      <c r="G57" s="238"/>
      <c r="H57" s="238"/>
      <c r="I57" s="238"/>
    </row>
    <row r="58" spans="1:9" ht="12.75">
      <c r="A58" s="238"/>
      <c r="B58" s="238"/>
      <c r="C58" s="238"/>
      <c r="D58" s="238"/>
      <c r="E58" s="238"/>
      <c r="F58" s="238"/>
      <c r="G58" s="238"/>
      <c r="H58" s="238"/>
      <c r="I58" s="238"/>
    </row>
    <row r="59" spans="1:9" ht="12.75">
      <c r="A59" s="238"/>
      <c r="B59" s="238"/>
      <c r="C59" s="238"/>
      <c r="D59" s="238"/>
      <c r="E59" s="238"/>
      <c r="F59" s="238"/>
      <c r="G59" s="238"/>
      <c r="H59" s="238"/>
      <c r="I59" s="238"/>
    </row>
    <row r="60" spans="1:9" ht="12.75">
      <c r="A60" s="238"/>
      <c r="B60" s="238"/>
      <c r="C60" s="238"/>
      <c r="D60" s="238"/>
      <c r="E60" s="238"/>
      <c r="F60" s="238"/>
      <c r="G60" s="238"/>
      <c r="H60" s="238"/>
      <c r="I60" s="238"/>
    </row>
    <row r="61" spans="1:9" ht="12.75">
      <c r="A61" s="238"/>
      <c r="B61" s="238"/>
      <c r="C61" s="238"/>
      <c r="D61" s="238"/>
      <c r="E61" s="238"/>
      <c r="F61" s="238"/>
      <c r="G61" s="238"/>
      <c r="H61" s="238"/>
      <c r="I61" s="238"/>
    </row>
    <row r="62" spans="1:9" ht="12.75">
      <c r="A62" s="238"/>
      <c r="B62" s="238"/>
      <c r="C62" s="238"/>
      <c r="D62" s="238"/>
      <c r="E62" s="238"/>
      <c r="F62" s="238"/>
      <c r="G62" s="238"/>
      <c r="H62" s="238"/>
      <c r="I62" s="238"/>
    </row>
    <row r="63" spans="1:9" ht="12.75">
      <c r="A63" s="238"/>
      <c r="B63" s="238"/>
      <c r="C63" s="238"/>
      <c r="D63" s="238"/>
      <c r="E63" s="238"/>
      <c r="F63" s="238"/>
      <c r="G63" s="238"/>
      <c r="H63" s="238"/>
      <c r="I63" s="238"/>
    </row>
    <row r="64" spans="1:9" ht="12.75">
      <c r="A64" s="238"/>
      <c r="B64" s="238"/>
      <c r="C64" s="238"/>
      <c r="D64" s="238"/>
      <c r="E64" s="238"/>
      <c r="F64" s="238"/>
      <c r="G64" s="238"/>
      <c r="H64" s="238"/>
      <c r="I64" s="238"/>
    </row>
    <row r="65" spans="1:9" ht="12.75">
      <c r="A65" s="238"/>
      <c r="B65" s="238"/>
      <c r="C65" s="238"/>
      <c r="D65" s="238"/>
      <c r="E65" s="238"/>
      <c r="F65" s="238"/>
      <c r="G65" s="238"/>
      <c r="H65" s="238"/>
      <c r="I65" s="238"/>
    </row>
    <row r="66" spans="1:9" ht="12.75">
      <c r="A66" s="238"/>
      <c r="B66" s="238"/>
      <c r="C66" s="238"/>
      <c r="D66" s="238"/>
      <c r="E66" s="238"/>
      <c r="F66" s="238"/>
      <c r="G66" s="238"/>
      <c r="H66" s="238"/>
      <c r="I66" s="238"/>
    </row>
    <row r="67" spans="1:9" ht="12.75">
      <c r="A67" s="238"/>
      <c r="B67" s="238"/>
      <c r="C67" s="238"/>
      <c r="D67" s="238"/>
      <c r="E67" s="238"/>
      <c r="F67" s="238"/>
      <c r="G67" s="238"/>
      <c r="H67" s="238"/>
      <c r="I67" s="238"/>
    </row>
    <row r="68" spans="1:9" ht="12.75">
      <c r="A68" s="238"/>
      <c r="B68" s="238"/>
      <c r="C68" s="238"/>
      <c r="D68" s="238"/>
      <c r="E68" s="238"/>
      <c r="F68" s="238"/>
      <c r="G68" s="238"/>
      <c r="H68" s="238"/>
      <c r="I68" s="238"/>
    </row>
    <row r="69" spans="1:9" ht="12.75">
      <c r="A69" s="238"/>
      <c r="B69" s="238"/>
      <c r="C69" s="238"/>
      <c r="D69" s="238"/>
      <c r="E69" s="238"/>
      <c r="F69" s="238"/>
      <c r="G69" s="238"/>
      <c r="H69" s="238"/>
      <c r="I69" s="238"/>
    </row>
    <row r="70" spans="1:9" ht="12.75">
      <c r="A70" s="238"/>
      <c r="B70" s="238"/>
      <c r="C70" s="238"/>
      <c r="D70" s="238"/>
      <c r="E70" s="238"/>
      <c r="F70" s="238"/>
      <c r="G70" s="238"/>
      <c r="H70" s="238"/>
      <c r="I70" s="238"/>
    </row>
    <row r="71" spans="1:9" ht="12.75">
      <c r="A71" s="238"/>
      <c r="B71" s="238"/>
      <c r="C71" s="238"/>
      <c r="D71" s="238"/>
      <c r="E71" s="238"/>
      <c r="F71" s="238"/>
      <c r="G71" s="238"/>
      <c r="H71" s="238"/>
      <c r="I71" s="238"/>
    </row>
    <row r="72" spans="1:9" ht="12.75">
      <c r="A72" s="238"/>
      <c r="B72" s="238"/>
      <c r="C72" s="238"/>
      <c r="D72" s="238"/>
      <c r="E72" s="238"/>
      <c r="F72" s="238"/>
      <c r="G72" s="238"/>
      <c r="H72" s="238"/>
      <c r="I72" s="238"/>
    </row>
    <row r="73" spans="1:9" ht="12.75">
      <c r="A73" s="238"/>
      <c r="B73" s="238"/>
      <c r="C73" s="238"/>
      <c r="D73" s="238"/>
      <c r="E73" s="238"/>
      <c r="F73" s="238"/>
      <c r="G73" s="238"/>
      <c r="H73" s="238"/>
      <c r="I73" s="238"/>
    </row>
    <row r="74" spans="1:9" ht="12.75">
      <c r="A74" s="238"/>
      <c r="B74" s="238"/>
      <c r="C74" s="238"/>
      <c r="D74" s="238"/>
      <c r="E74" s="238"/>
      <c r="F74" s="238"/>
      <c r="G74" s="238"/>
      <c r="H74" s="238"/>
      <c r="I74" s="238"/>
    </row>
    <row r="75" spans="1:9" ht="12.75">
      <c r="A75" s="238"/>
      <c r="B75" s="238"/>
      <c r="C75" s="238"/>
      <c r="D75" s="238"/>
      <c r="E75" s="238"/>
      <c r="F75" s="238"/>
      <c r="G75" s="238"/>
      <c r="H75" s="238"/>
      <c r="I75" s="238"/>
    </row>
    <row r="76" spans="1:9" ht="12.75">
      <c r="A76" s="238"/>
      <c r="B76" s="238"/>
      <c r="C76" s="238"/>
      <c r="D76" s="238"/>
      <c r="E76" s="238"/>
      <c r="F76" s="238"/>
      <c r="G76" s="238"/>
      <c r="H76" s="238"/>
      <c r="I76" s="238"/>
    </row>
    <row r="77" spans="1:9" ht="12.75">
      <c r="A77" s="238"/>
      <c r="B77" s="238"/>
      <c r="C77" s="238"/>
      <c r="D77" s="238"/>
      <c r="E77" s="238"/>
      <c r="F77" s="238"/>
      <c r="G77" s="238"/>
      <c r="H77" s="238"/>
      <c r="I77" s="238"/>
    </row>
    <row r="78" spans="1:9" ht="12.75">
      <c r="A78" s="238"/>
      <c r="B78" s="238"/>
      <c r="C78" s="238"/>
      <c r="D78" s="238"/>
      <c r="E78" s="238"/>
      <c r="F78" s="238"/>
      <c r="G78" s="238"/>
      <c r="H78" s="238"/>
      <c r="I78" s="238"/>
    </row>
    <row r="79" spans="1:9" ht="12.75">
      <c r="A79" s="238"/>
      <c r="B79" s="238"/>
      <c r="C79" s="238"/>
      <c r="D79" s="238"/>
      <c r="E79" s="238"/>
      <c r="F79" s="238"/>
      <c r="G79" s="238"/>
      <c r="H79" s="238"/>
      <c r="I79" s="238"/>
    </row>
    <row r="80" spans="1:9" ht="12.75">
      <c r="A80" s="238"/>
      <c r="B80" s="238"/>
      <c r="C80" s="238"/>
      <c r="D80" s="238"/>
      <c r="E80" s="238"/>
      <c r="F80" s="238"/>
      <c r="G80" s="238"/>
      <c r="H80" s="238"/>
      <c r="I80" s="238"/>
    </row>
    <row r="81" spans="1:9" ht="12.75">
      <c r="A81" s="238"/>
      <c r="B81" s="238"/>
      <c r="C81" s="238"/>
      <c r="D81" s="238"/>
      <c r="E81" s="238"/>
      <c r="F81" s="238"/>
      <c r="G81" s="238"/>
      <c r="H81" s="238"/>
      <c r="I81" s="238"/>
    </row>
    <row r="82" spans="1:9" ht="12.75">
      <c r="A82" s="238"/>
      <c r="B82" s="238"/>
      <c r="C82" s="238"/>
      <c r="D82" s="238"/>
      <c r="E82" s="238"/>
      <c r="F82" s="238"/>
      <c r="G82" s="238"/>
      <c r="H82" s="238"/>
      <c r="I82" s="238"/>
    </row>
    <row r="83" spans="1:9" ht="12.75">
      <c r="A83" s="238"/>
      <c r="B83" s="238"/>
      <c r="C83" s="238"/>
      <c r="D83" s="238"/>
      <c r="E83" s="238"/>
      <c r="F83" s="238"/>
      <c r="G83" s="238"/>
      <c r="H83" s="238"/>
      <c r="I83" s="238"/>
    </row>
    <row r="84" spans="1:9" ht="12.75">
      <c r="A84" s="238"/>
      <c r="B84" s="238"/>
      <c r="C84" s="238"/>
      <c r="D84" s="238"/>
      <c r="E84" s="238"/>
      <c r="F84" s="238"/>
      <c r="G84" s="238"/>
      <c r="H84" s="238"/>
      <c r="I84" s="238"/>
    </row>
    <row r="85" spans="1:9" ht="12.75">
      <c r="A85" s="238"/>
      <c r="B85" s="238"/>
      <c r="C85" s="238"/>
      <c r="D85" s="238"/>
      <c r="E85" s="238"/>
      <c r="F85" s="238"/>
      <c r="G85" s="238"/>
      <c r="H85" s="238"/>
      <c r="I85" s="238"/>
    </row>
    <row r="86" spans="1:9" ht="12.75">
      <c r="A86" s="238"/>
      <c r="B86" s="238"/>
      <c r="C86" s="238"/>
      <c r="D86" s="238"/>
      <c r="E86" s="238"/>
      <c r="F86" s="238"/>
      <c r="G86" s="238"/>
      <c r="H86" s="238"/>
      <c r="I86" s="238"/>
    </row>
    <row r="87" spans="1:9" ht="12.75">
      <c r="A87" s="238"/>
      <c r="B87" s="238"/>
      <c r="C87" s="238"/>
      <c r="D87" s="238"/>
      <c r="E87" s="238"/>
      <c r="F87" s="238"/>
      <c r="G87" s="238"/>
      <c r="H87" s="238"/>
      <c r="I87" s="238"/>
    </row>
    <row r="88" spans="1:9" ht="12.75">
      <c r="A88" s="238"/>
      <c r="B88" s="238"/>
      <c r="C88" s="238"/>
      <c r="D88" s="238"/>
      <c r="E88" s="238"/>
      <c r="F88" s="238"/>
      <c r="G88" s="238"/>
      <c r="H88" s="238"/>
      <c r="I88" s="238"/>
    </row>
    <row r="89" spans="1:9" ht="12.75">
      <c r="A89" s="238"/>
      <c r="B89" s="238"/>
      <c r="C89" s="238"/>
      <c r="D89" s="238"/>
      <c r="E89" s="238"/>
      <c r="F89" s="238"/>
      <c r="G89" s="238"/>
      <c r="H89" s="238"/>
      <c r="I89" s="238"/>
    </row>
    <row r="90" spans="1:9" ht="12.75">
      <c r="A90" s="238"/>
      <c r="B90" s="238"/>
      <c r="C90" s="238"/>
      <c r="D90" s="238"/>
      <c r="E90" s="238"/>
      <c r="F90" s="238"/>
      <c r="G90" s="238"/>
      <c r="H90" s="238"/>
      <c r="I90" s="238"/>
    </row>
    <row r="91" spans="1:9" ht="12.75">
      <c r="A91" s="238"/>
      <c r="B91" s="238"/>
      <c r="C91" s="238"/>
      <c r="D91" s="238"/>
      <c r="E91" s="238"/>
      <c r="F91" s="238"/>
      <c r="G91" s="238"/>
      <c r="H91" s="238"/>
      <c r="I91" s="238"/>
    </row>
    <row r="92" spans="1:9" ht="12.75">
      <c r="A92" s="238"/>
      <c r="B92" s="238"/>
      <c r="C92" s="238"/>
      <c r="D92" s="238"/>
      <c r="E92" s="238"/>
      <c r="F92" s="238"/>
      <c r="G92" s="238"/>
      <c r="H92" s="238"/>
      <c r="I92" s="238"/>
    </row>
    <row r="93" spans="1:9" ht="12.75">
      <c r="A93" s="238"/>
      <c r="B93" s="238"/>
      <c r="C93" s="238"/>
      <c r="D93" s="238"/>
      <c r="E93" s="238"/>
      <c r="F93" s="238"/>
      <c r="G93" s="238"/>
      <c r="H93" s="238"/>
      <c r="I93" s="238"/>
    </row>
    <row r="94" spans="1:9" ht="12.75">
      <c r="A94" s="238"/>
      <c r="B94" s="238"/>
      <c r="C94" s="238"/>
      <c r="D94" s="238"/>
      <c r="E94" s="238"/>
      <c r="F94" s="238"/>
      <c r="G94" s="238"/>
      <c r="H94" s="238"/>
      <c r="I94" s="238"/>
    </row>
    <row r="95" spans="1:9" ht="12.75">
      <c r="A95" s="238"/>
      <c r="B95" s="238"/>
      <c r="C95" s="238"/>
      <c r="D95" s="238"/>
      <c r="E95" s="238"/>
      <c r="F95" s="238"/>
      <c r="G95" s="238"/>
      <c r="H95" s="238"/>
      <c r="I95" s="238"/>
    </row>
    <row r="96" spans="1:9" ht="12.75">
      <c r="A96" s="238"/>
      <c r="B96" s="238"/>
      <c r="C96" s="238"/>
      <c r="D96" s="238"/>
      <c r="E96" s="238"/>
      <c r="F96" s="238"/>
      <c r="G96" s="238"/>
      <c r="H96" s="238"/>
      <c r="I96" s="238"/>
    </row>
    <row r="97" spans="1:9" ht="12.75">
      <c r="A97" s="238"/>
      <c r="B97" s="238"/>
      <c r="C97" s="238"/>
      <c r="D97" s="238"/>
      <c r="E97" s="238"/>
      <c r="F97" s="238"/>
      <c r="G97" s="238"/>
      <c r="H97" s="238"/>
      <c r="I97" s="238"/>
    </row>
    <row r="98" spans="1:9" ht="12.75">
      <c r="A98" s="238"/>
      <c r="B98" s="238"/>
      <c r="C98" s="238"/>
      <c r="D98" s="238"/>
      <c r="E98" s="238"/>
      <c r="F98" s="238"/>
      <c r="G98" s="238"/>
      <c r="H98" s="238"/>
      <c r="I98" s="238"/>
    </row>
    <row r="99" spans="1:9" ht="12.75">
      <c r="A99" s="238"/>
      <c r="B99" s="238"/>
      <c r="C99" s="238"/>
      <c r="D99" s="238"/>
      <c r="E99" s="238"/>
      <c r="F99" s="238"/>
      <c r="G99" s="238"/>
      <c r="H99" s="238"/>
      <c r="I99" s="238"/>
    </row>
    <row r="100" spans="1:9" ht="12.75">
      <c r="A100" s="238"/>
      <c r="B100" s="238"/>
      <c r="C100" s="238"/>
      <c r="D100" s="238"/>
      <c r="E100" s="238"/>
      <c r="F100" s="238"/>
      <c r="G100" s="238"/>
      <c r="H100" s="238"/>
      <c r="I100" s="238"/>
    </row>
    <row r="101" spans="1:9" ht="12.75">
      <c r="A101" s="238"/>
      <c r="B101" s="238"/>
      <c r="C101" s="238"/>
      <c r="D101" s="238"/>
      <c r="E101" s="238"/>
      <c r="F101" s="238"/>
      <c r="G101" s="238"/>
      <c r="H101" s="238"/>
      <c r="I101" s="238"/>
    </row>
    <row r="102" spans="1:9" ht="12.75">
      <c r="A102" s="238"/>
      <c r="B102" s="238"/>
      <c r="C102" s="238"/>
      <c r="D102" s="238"/>
      <c r="E102" s="238"/>
      <c r="F102" s="238"/>
      <c r="G102" s="238"/>
      <c r="H102" s="238"/>
      <c r="I102" s="238"/>
    </row>
    <row r="103" spans="1:9" ht="12.75">
      <c r="A103" s="238"/>
      <c r="B103" s="238"/>
      <c r="C103" s="238"/>
      <c r="D103" s="238"/>
      <c r="E103" s="238"/>
      <c r="F103" s="238"/>
      <c r="G103" s="238"/>
      <c r="H103" s="238"/>
      <c r="I103" s="238"/>
    </row>
    <row r="104" spans="1:9" ht="12.75">
      <c r="A104" s="238"/>
      <c r="B104" s="238"/>
      <c r="C104" s="238"/>
      <c r="D104" s="238"/>
      <c r="E104" s="238"/>
      <c r="F104" s="238"/>
      <c r="G104" s="238"/>
      <c r="H104" s="238"/>
      <c r="I104" s="238"/>
    </row>
    <row r="105" spans="1:9" ht="12.75">
      <c r="A105" s="238"/>
      <c r="B105" s="238"/>
      <c r="C105" s="238"/>
      <c r="D105" s="238"/>
      <c r="E105" s="238"/>
      <c r="F105" s="238"/>
      <c r="G105" s="238"/>
      <c r="H105" s="238"/>
      <c r="I105" s="238"/>
    </row>
    <row r="106" spans="1:9" ht="12.75">
      <c r="A106" s="238"/>
      <c r="B106" s="238"/>
      <c r="C106" s="238"/>
      <c r="D106" s="238"/>
      <c r="E106" s="238"/>
      <c r="F106" s="238"/>
      <c r="G106" s="238"/>
      <c r="H106" s="238"/>
      <c r="I106" s="238"/>
    </row>
    <row r="107" spans="1:9" ht="12.75">
      <c r="A107" s="238"/>
      <c r="B107" s="238"/>
      <c r="C107" s="238"/>
      <c r="D107" s="238"/>
      <c r="E107" s="238"/>
      <c r="F107" s="238"/>
      <c r="G107" s="238"/>
      <c r="H107" s="238"/>
      <c r="I107" s="238"/>
    </row>
    <row r="108" spans="1:9" ht="12.75">
      <c r="A108" s="238"/>
      <c r="B108" s="238"/>
      <c r="C108" s="238"/>
      <c r="D108" s="238"/>
      <c r="E108" s="238"/>
      <c r="F108" s="238"/>
      <c r="G108" s="238"/>
      <c r="H108" s="238"/>
      <c r="I108" s="238"/>
    </row>
    <row r="109" spans="1:9" ht="12.75">
      <c r="A109" s="238"/>
      <c r="B109" s="238"/>
      <c r="C109" s="238"/>
      <c r="D109" s="238"/>
      <c r="E109" s="238"/>
      <c r="F109" s="238"/>
      <c r="G109" s="238"/>
      <c r="H109" s="238"/>
      <c r="I109" s="238"/>
    </row>
    <row r="110" spans="1:9" ht="12.75">
      <c r="A110" s="238"/>
      <c r="B110" s="238"/>
      <c r="C110" s="238"/>
      <c r="D110" s="238"/>
      <c r="E110" s="238"/>
      <c r="F110" s="238"/>
      <c r="G110" s="238"/>
      <c r="H110" s="238"/>
      <c r="I110" s="238"/>
    </row>
    <row r="111" spans="1:9" ht="12.75">
      <c r="A111" s="238"/>
      <c r="B111" s="238"/>
      <c r="C111" s="238"/>
      <c r="D111" s="238"/>
      <c r="E111" s="238"/>
      <c r="F111" s="238"/>
      <c r="G111" s="238"/>
      <c r="H111" s="238"/>
      <c r="I111" s="238"/>
    </row>
    <row r="112" spans="1:9" ht="12.75">
      <c r="A112" s="238"/>
      <c r="B112" s="238"/>
      <c r="C112" s="238"/>
      <c r="D112" s="238"/>
      <c r="E112" s="238"/>
      <c r="F112" s="238"/>
      <c r="G112" s="238"/>
      <c r="H112" s="238"/>
      <c r="I112" s="238"/>
    </row>
    <row r="113" spans="1:9" ht="12.75">
      <c r="A113" s="238"/>
      <c r="B113" s="238"/>
      <c r="C113" s="238"/>
      <c r="D113" s="238"/>
      <c r="E113" s="238"/>
      <c r="F113" s="238"/>
      <c r="G113" s="238"/>
      <c r="H113" s="238"/>
      <c r="I113" s="238"/>
    </row>
    <row r="114" spans="1:9" ht="12.75">
      <c r="A114" s="238"/>
      <c r="B114" s="238"/>
      <c r="C114" s="238"/>
      <c r="D114" s="238"/>
      <c r="E114" s="238"/>
      <c r="F114" s="238"/>
      <c r="G114" s="238"/>
      <c r="H114" s="238"/>
      <c r="I114" s="238"/>
    </row>
    <row r="115" spans="1:9" ht="12.75">
      <c r="A115" s="238"/>
      <c r="B115" s="238"/>
      <c r="C115" s="238"/>
      <c r="D115" s="238"/>
      <c r="E115" s="238"/>
      <c r="F115" s="238"/>
      <c r="G115" s="238"/>
      <c r="H115" s="238"/>
      <c r="I115" s="238"/>
    </row>
    <row r="116" spans="1:9" ht="12.75">
      <c r="A116" s="238"/>
      <c r="B116" s="238"/>
      <c r="C116" s="238"/>
      <c r="D116" s="238"/>
      <c r="E116" s="238"/>
      <c r="F116" s="238"/>
      <c r="G116" s="238"/>
      <c r="H116" s="238"/>
      <c r="I116" s="238"/>
    </row>
    <row r="117" spans="1:9" ht="12.75">
      <c r="A117" s="238"/>
      <c r="B117" s="238"/>
      <c r="C117" s="238"/>
      <c r="D117" s="238"/>
      <c r="E117" s="238"/>
      <c r="F117" s="238"/>
      <c r="G117" s="238"/>
      <c r="H117" s="238"/>
      <c r="I117" s="238"/>
    </row>
    <row r="118" spans="1:9" ht="12.75">
      <c r="A118" s="238"/>
      <c r="B118" s="238"/>
      <c r="C118" s="238"/>
      <c r="D118" s="238"/>
      <c r="E118" s="238"/>
      <c r="F118" s="238"/>
      <c r="G118" s="238"/>
      <c r="H118" s="238"/>
      <c r="I118" s="238"/>
    </row>
    <row r="119" spans="1:9" ht="12.75">
      <c r="A119" s="238"/>
      <c r="B119" s="238"/>
      <c r="C119" s="238"/>
      <c r="D119" s="238"/>
      <c r="E119" s="238"/>
      <c r="F119" s="238"/>
      <c r="G119" s="238"/>
      <c r="H119" s="238"/>
      <c r="I119" s="238"/>
    </row>
    <row r="120" spans="1:9" ht="12.75">
      <c r="A120" s="238"/>
      <c r="B120" s="238"/>
      <c r="C120" s="238"/>
      <c r="D120" s="238"/>
      <c r="E120" s="238"/>
      <c r="F120" s="238"/>
      <c r="G120" s="238"/>
      <c r="H120" s="238"/>
      <c r="I120" s="238"/>
    </row>
    <row r="121" spans="1:9" ht="12.75">
      <c r="A121" s="238"/>
      <c r="B121" s="238"/>
      <c r="C121" s="238"/>
      <c r="D121" s="238"/>
      <c r="E121" s="238"/>
      <c r="F121" s="238"/>
      <c r="G121" s="238"/>
      <c r="H121" s="238"/>
      <c r="I121" s="238"/>
    </row>
    <row r="122" spans="1:9" ht="12.75">
      <c r="A122" s="238"/>
      <c r="B122" s="238"/>
      <c r="C122" s="238"/>
      <c r="D122" s="238"/>
      <c r="E122" s="238"/>
      <c r="F122" s="238"/>
      <c r="G122" s="238"/>
      <c r="H122" s="238"/>
      <c r="I122" s="238"/>
    </row>
  </sheetData>
  <sheetProtection/>
  <mergeCells count="11">
    <mergeCell ref="F3:F8"/>
    <mergeCell ref="G3:G8"/>
    <mergeCell ref="H3:H8"/>
    <mergeCell ref="A1:L1"/>
    <mergeCell ref="I3:I8"/>
    <mergeCell ref="A2:A8"/>
    <mergeCell ref="B2:I2"/>
    <mergeCell ref="B3:B8"/>
    <mergeCell ref="C3:C8"/>
    <mergeCell ref="D3:D8"/>
    <mergeCell ref="E3:E8"/>
  </mergeCells>
  <printOptions/>
  <pageMargins left="0.75" right="0.75" top="1" bottom="1" header="0.5" footer="0.5"/>
  <pageSetup horizontalDpi="600" verticalDpi="600" orientation="landscape" scale="83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____13">
    <tabColor indexed="16"/>
  </sheetPr>
  <dimension ref="A1:O25"/>
  <sheetViews>
    <sheetView tabSelected="1" zoomScalePageLayoutView="0" workbookViewId="0" topLeftCell="A1">
      <selection activeCell="Q26" sqref="Q26"/>
    </sheetView>
  </sheetViews>
  <sheetFormatPr defaultColWidth="9.140625" defaultRowHeight="12.75"/>
  <cols>
    <col min="1" max="4" width="9.140625" style="2" customWidth="1"/>
    <col min="5" max="5" width="13.421875" style="2" customWidth="1"/>
    <col min="6" max="6" width="12.7109375" style="2" customWidth="1"/>
    <col min="7" max="7" width="12.57421875" style="2" customWidth="1"/>
    <col min="8" max="8" width="9.140625" style="2" customWidth="1"/>
    <col min="9" max="9" width="16.57421875" style="2" customWidth="1"/>
    <col min="10" max="11" width="9.140625" style="2" customWidth="1"/>
    <col min="12" max="15" width="9.140625" style="2" hidden="1" customWidth="1"/>
    <col min="16" max="16384" width="9.140625" style="2" customWidth="1"/>
  </cols>
  <sheetData>
    <row r="1" spans="1:9" ht="12.75">
      <c r="A1" s="340" t="s">
        <v>324</v>
      </c>
      <c r="B1" s="340"/>
      <c r="C1" s="340"/>
      <c r="D1" s="340"/>
      <c r="E1" s="340"/>
      <c r="F1" s="340"/>
      <c r="G1" s="340"/>
      <c r="H1" s="340"/>
      <c r="I1" s="340"/>
    </row>
    <row r="2" spans="1:9" ht="12.75">
      <c r="A2" s="340"/>
      <c r="B2" s="340"/>
      <c r="C2" s="340"/>
      <c r="D2" s="340"/>
      <c r="E2" s="340"/>
      <c r="F2" s="340"/>
      <c r="G2" s="340"/>
      <c r="H2" s="340"/>
      <c r="I2" s="340"/>
    </row>
    <row r="3" spans="3:15" ht="18.75">
      <c r="C3" s="126"/>
      <c r="D3" s="126"/>
      <c r="E3" s="126"/>
      <c r="F3" s="126"/>
      <c r="G3" s="290" t="s">
        <v>287</v>
      </c>
      <c r="H3" s="291"/>
      <c r="I3" s="291"/>
      <c r="J3" s="291"/>
      <c r="K3" s="291"/>
      <c r="L3" s="291"/>
      <c r="M3" s="291"/>
      <c r="N3" s="291"/>
      <c r="O3" s="291"/>
    </row>
    <row r="5" ht="13.5" thickBot="1"/>
    <row r="6" spans="1:9" ht="12.75">
      <c r="A6" s="341" t="s">
        <v>220</v>
      </c>
      <c r="B6" s="344" t="s">
        <v>221</v>
      </c>
      <c r="C6" s="345"/>
      <c r="D6" s="344" t="s">
        <v>222</v>
      </c>
      <c r="E6" s="350" t="s">
        <v>326</v>
      </c>
      <c r="F6" s="344" t="s">
        <v>223</v>
      </c>
      <c r="G6" s="350" t="s">
        <v>224</v>
      </c>
      <c r="H6" s="350" t="s">
        <v>225</v>
      </c>
      <c r="I6" s="350" t="s">
        <v>325</v>
      </c>
    </row>
    <row r="7" spans="1:9" s="92" customFormat="1" ht="11.25">
      <c r="A7" s="342"/>
      <c r="B7" s="346"/>
      <c r="C7" s="347"/>
      <c r="D7" s="346"/>
      <c r="E7" s="351"/>
      <c r="F7" s="351"/>
      <c r="G7" s="351"/>
      <c r="H7" s="351"/>
      <c r="I7" s="351"/>
    </row>
    <row r="8" spans="1:9" s="92" customFormat="1" ht="11.25">
      <c r="A8" s="342"/>
      <c r="B8" s="346"/>
      <c r="C8" s="347"/>
      <c r="D8" s="346"/>
      <c r="E8" s="351"/>
      <c r="F8" s="351"/>
      <c r="G8" s="351"/>
      <c r="H8" s="351"/>
      <c r="I8" s="351"/>
    </row>
    <row r="9" spans="1:9" s="92" customFormat="1" ht="39.75" customHeight="1" thickBot="1">
      <c r="A9" s="343"/>
      <c r="B9" s="348"/>
      <c r="C9" s="349"/>
      <c r="D9" s="348"/>
      <c r="E9" s="352"/>
      <c r="F9" s="352"/>
      <c r="G9" s="352"/>
      <c r="H9" s="352"/>
      <c r="I9" s="352"/>
    </row>
    <row r="10" spans="1:9" s="92" customFormat="1" ht="12" thickBot="1">
      <c r="A10" s="127" t="s">
        <v>226</v>
      </c>
      <c r="B10" s="354" t="s">
        <v>227</v>
      </c>
      <c r="C10" s="354"/>
      <c r="D10" s="128">
        <v>1</v>
      </c>
      <c r="E10" s="128">
        <v>2</v>
      </c>
      <c r="F10" s="128">
        <v>3</v>
      </c>
      <c r="G10" s="128">
        <v>4</v>
      </c>
      <c r="H10" s="129" t="s">
        <v>228</v>
      </c>
      <c r="I10" s="130" t="s">
        <v>229</v>
      </c>
    </row>
    <row r="11" spans="1:9" ht="12.75">
      <c r="A11" s="131"/>
      <c r="B11" s="355"/>
      <c r="C11" s="355"/>
      <c r="D11" s="132"/>
      <c r="E11" s="133"/>
      <c r="F11" s="132"/>
      <c r="G11" s="132"/>
      <c r="H11" s="134"/>
      <c r="I11" s="135"/>
    </row>
    <row r="12" spans="1:9" ht="12.75">
      <c r="A12" s="136" t="s">
        <v>230</v>
      </c>
      <c r="B12" s="353" t="s">
        <v>231</v>
      </c>
      <c r="C12" s="353"/>
      <c r="D12" s="137">
        <v>0.05</v>
      </c>
      <c r="E12" s="133">
        <v>0</v>
      </c>
      <c r="F12" s="133">
        <v>0</v>
      </c>
      <c r="G12" s="133">
        <v>0</v>
      </c>
      <c r="H12" s="133">
        <v>0</v>
      </c>
      <c r="I12" s="138">
        <v>0</v>
      </c>
    </row>
    <row r="13" spans="1:9" ht="12.75">
      <c r="A13" s="136"/>
      <c r="B13" s="353"/>
      <c r="C13" s="353"/>
      <c r="D13" s="139"/>
      <c r="E13" s="133">
        <v>0</v>
      </c>
      <c r="F13" s="133">
        <v>0</v>
      </c>
      <c r="G13" s="133">
        <v>0</v>
      </c>
      <c r="H13" s="133">
        <v>0</v>
      </c>
      <c r="I13" s="138">
        <v>0</v>
      </c>
    </row>
    <row r="14" spans="1:9" ht="12.75">
      <c r="A14" s="136" t="s">
        <v>232</v>
      </c>
      <c r="B14" s="353" t="s">
        <v>233</v>
      </c>
      <c r="C14" s="353"/>
      <c r="D14" s="137">
        <v>0.2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</row>
    <row r="15" spans="1:9" ht="12.75">
      <c r="A15" s="136"/>
      <c r="B15" s="353"/>
      <c r="C15" s="353"/>
      <c r="D15" s="140"/>
      <c r="E15" s="133">
        <v>0</v>
      </c>
      <c r="F15" s="133">
        <v>0</v>
      </c>
      <c r="G15" s="133">
        <v>0</v>
      </c>
      <c r="H15" s="133">
        <v>0</v>
      </c>
      <c r="I15" s="138">
        <v>0</v>
      </c>
    </row>
    <row r="16" spans="1:9" ht="12.75">
      <c r="A16" s="136" t="s">
        <v>234</v>
      </c>
      <c r="B16" s="353" t="s">
        <v>235</v>
      </c>
      <c r="C16" s="353"/>
      <c r="D16" s="137">
        <v>0.2</v>
      </c>
      <c r="E16" s="133">
        <v>0</v>
      </c>
      <c r="F16" s="133">
        <v>0</v>
      </c>
      <c r="G16" s="133">
        <f>F16</f>
        <v>0</v>
      </c>
      <c r="H16" s="133">
        <v>0</v>
      </c>
      <c r="I16" s="138">
        <f>E16+F16</f>
        <v>0</v>
      </c>
    </row>
    <row r="17" spans="1:9" ht="12.75">
      <c r="A17" s="136"/>
      <c r="B17" s="353"/>
      <c r="C17" s="353"/>
      <c r="D17" s="140"/>
      <c r="E17" s="133">
        <v>0</v>
      </c>
      <c r="F17" s="133">
        <v>0</v>
      </c>
      <c r="G17" s="133">
        <v>0</v>
      </c>
      <c r="H17" s="133">
        <v>0</v>
      </c>
      <c r="I17" s="138">
        <v>0</v>
      </c>
    </row>
    <row r="18" spans="1:9" ht="12.75">
      <c r="A18" s="136" t="s">
        <v>236</v>
      </c>
      <c r="B18" s="353" t="s">
        <v>237</v>
      </c>
      <c r="C18" s="353"/>
      <c r="D18" s="137">
        <v>0.1</v>
      </c>
      <c r="E18" s="133">
        <v>0</v>
      </c>
      <c r="F18" s="133">
        <v>21000</v>
      </c>
      <c r="G18" s="133">
        <f>F18</f>
        <v>21000</v>
      </c>
      <c r="H18" s="133">
        <v>0</v>
      </c>
      <c r="I18" s="138">
        <f>E18+G18</f>
        <v>21000</v>
      </c>
    </row>
    <row r="19" spans="1:9" ht="12.75">
      <c r="A19" s="136"/>
      <c r="B19" s="353"/>
      <c r="C19" s="353"/>
      <c r="D19" s="137"/>
      <c r="E19" s="133">
        <v>0</v>
      </c>
      <c r="F19" s="133">
        <v>0</v>
      </c>
      <c r="G19" s="133">
        <v>0</v>
      </c>
      <c r="H19" s="133">
        <v>0</v>
      </c>
      <c r="I19" s="138">
        <v>0</v>
      </c>
    </row>
    <row r="20" spans="1:9" ht="12.75">
      <c r="A20" s="136" t="s">
        <v>238</v>
      </c>
      <c r="B20" s="353" t="s">
        <v>239</v>
      </c>
      <c r="C20" s="353"/>
      <c r="D20" s="137">
        <v>0.1</v>
      </c>
      <c r="E20" s="133">
        <v>0</v>
      </c>
      <c r="F20" s="289" t="s">
        <v>306</v>
      </c>
      <c r="G20" s="289" t="str">
        <f>F20</f>
        <v>0,00</v>
      </c>
      <c r="H20" s="289">
        <v>0</v>
      </c>
      <c r="I20" s="289" t="str">
        <f>G20</f>
        <v>0,00</v>
      </c>
    </row>
    <row r="21" spans="1:9" ht="12.75">
      <c r="A21" s="136"/>
      <c r="B21" s="357"/>
      <c r="C21" s="357"/>
      <c r="D21" s="140"/>
      <c r="E21" s="133">
        <v>0</v>
      </c>
      <c r="F21" s="133">
        <v>0</v>
      </c>
      <c r="G21" s="133">
        <v>0</v>
      </c>
      <c r="H21" s="133">
        <v>0</v>
      </c>
      <c r="I21" s="141">
        <v>0</v>
      </c>
    </row>
    <row r="22" spans="1:9" ht="13.5" thickBot="1">
      <c r="A22" s="142"/>
      <c r="B22" s="356" t="s">
        <v>32</v>
      </c>
      <c r="C22" s="356"/>
      <c r="D22" s="143"/>
      <c r="E22" s="144">
        <f>SUM(E12:E21)</f>
        <v>0</v>
      </c>
      <c r="F22" s="144">
        <f>SUM(F11:F21)</f>
        <v>21000</v>
      </c>
      <c r="G22" s="144">
        <f>SUM(G11:G21)</f>
        <v>21000</v>
      </c>
      <c r="H22" s="145">
        <f>SUM(H11:H21)</f>
        <v>0</v>
      </c>
      <c r="I22" s="240">
        <f>SUM(I11:I21)</f>
        <v>21000</v>
      </c>
    </row>
    <row r="25" spans="5:9" ht="12.75">
      <c r="E25" s="2" t="s">
        <v>272</v>
      </c>
      <c r="I25" s="2" t="s">
        <v>271</v>
      </c>
    </row>
  </sheetData>
  <sheetProtection/>
  <mergeCells count="22">
    <mergeCell ref="B22:C22"/>
    <mergeCell ref="B18:C18"/>
    <mergeCell ref="B19:C19"/>
    <mergeCell ref="B20:C20"/>
    <mergeCell ref="B21:C21"/>
    <mergeCell ref="B17:C17"/>
    <mergeCell ref="B16:C16"/>
    <mergeCell ref="G6:G9"/>
    <mergeCell ref="H6:H9"/>
    <mergeCell ref="B12:C12"/>
    <mergeCell ref="B13:C13"/>
    <mergeCell ref="F6:F9"/>
    <mergeCell ref="B14:C14"/>
    <mergeCell ref="B15:C15"/>
    <mergeCell ref="B10:C10"/>
    <mergeCell ref="B11:C11"/>
    <mergeCell ref="A1:I2"/>
    <mergeCell ref="A6:A9"/>
    <mergeCell ref="B6:C9"/>
    <mergeCell ref="D6:D9"/>
    <mergeCell ref="E6:E9"/>
    <mergeCell ref="I6:I9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I2" sqref="I2:Y27"/>
    </sheetView>
  </sheetViews>
  <sheetFormatPr defaultColWidth="9.140625" defaultRowHeight="12.75"/>
  <cols>
    <col min="1" max="1" width="1.8515625" style="89" customWidth="1"/>
    <col min="2" max="2" width="0.2890625" style="89" hidden="1" customWidth="1"/>
    <col min="3" max="3" width="60.57421875" style="85" customWidth="1"/>
    <col min="4" max="4" width="5.140625" style="85" customWidth="1"/>
    <col min="5" max="5" width="12.8515625" style="85" customWidth="1"/>
    <col min="6" max="6" width="15.140625" style="90" customWidth="1"/>
    <col min="7" max="7" width="18.00390625" style="90" hidden="1" customWidth="1"/>
    <col min="8" max="8" width="0.71875" style="85" hidden="1" customWidth="1"/>
    <col min="9" max="9" width="35.421875" style="85" customWidth="1"/>
    <col min="10" max="10" width="18.140625" style="85" bestFit="1" customWidth="1"/>
    <col min="11" max="12" width="18.140625" style="85" customWidth="1"/>
    <col min="13" max="13" width="23.7109375" style="85" bestFit="1" customWidth="1"/>
    <col min="14" max="14" width="18.140625" style="85" bestFit="1" customWidth="1"/>
    <col min="15" max="16384" width="9.140625" style="85" customWidth="1"/>
  </cols>
  <sheetData>
    <row r="1" spans="1:7" s="30" customFormat="1" ht="18" customHeight="1" thickBot="1" thickTop="1">
      <c r="A1" s="321" t="s">
        <v>280</v>
      </c>
      <c r="B1" s="322"/>
      <c r="C1" s="322"/>
      <c r="D1" s="322"/>
      <c r="E1" s="322"/>
      <c r="F1" s="322"/>
      <c r="G1" s="323"/>
    </row>
    <row r="2" spans="1:9" s="30" customFormat="1" ht="15.75" customHeight="1">
      <c r="A2" s="324" t="s">
        <v>4</v>
      </c>
      <c r="B2" s="326" t="s">
        <v>78</v>
      </c>
      <c r="C2" s="326"/>
      <c r="D2" s="329" t="s">
        <v>24</v>
      </c>
      <c r="E2" s="31" t="s">
        <v>79</v>
      </c>
      <c r="F2" s="32" t="s">
        <v>79</v>
      </c>
      <c r="G2" s="32" t="s">
        <v>79</v>
      </c>
      <c r="I2" s="328"/>
    </row>
    <row r="3" spans="1:9" s="30" customFormat="1" ht="15.75" customHeight="1" thickBot="1">
      <c r="A3" s="325"/>
      <c r="B3" s="327"/>
      <c r="C3" s="327"/>
      <c r="D3" s="330"/>
      <c r="E3" s="33" t="s">
        <v>80</v>
      </c>
      <c r="F3" s="34" t="s">
        <v>99</v>
      </c>
      <c r="G3" s="34" t="s">
        <v>99</v>
      </c>
      <c r="I3" s="328"/>
    </row>
    <row r="4" spans="1:7" s="30" customFormat="1" ht="15.75" customHeight="1">
      <c r="A4" s="35"/>
      <c r="B4" s="199"/>
      <c r="C4" s="51" t="s">
        <v>81</v>
      </c>
      <c r="D4" s="52"/>
      <c r="E4" s="52"/>
      <c r="F4" s="39"/>
      <c r="G4" s="40">
        <v>0</v>
      </c>
    </row>
    <row r="5" spans="1:15" s="30" customFormat="1" ht="15.75" customHeight="1">
      <c r="A5" s="41"/>
      <c r="B5" s="200"/>
      <c r="C5" s="43" t="s">
        <v>82</v>
      </c>
      <c r="D5" s="44">
        <v>9.1</v>
      </c>
      <c r="E5" s="44" t="s">
        <v>268</v>
      </c>
      <c r="F5" s="45">
        <v>0</v>
      </c>
      <c r="G5" s="46">
        <v>20174822</v>
      </c>
      <c r="J5" s="47"/>
      <c r="K5" s="47"/>
      <c r="L5" s="47"/>
      <c r="M5" s="47"/>
      <c r="N5" s="47"/>
      <c r="O5" s="47"/>
    </row>
    <row r="6" spans="1:15" s="30" customFormat="1" ht="15.75" customHeight="1">
      <c r="A6" s="41"/>
      <c r="B6" s="200"/>
      <c r="C6" s="43" t="s">
        <v>83</v>
      </c>
      <c r="D6" s="44" t="s">
        <v>211</v>
      </c>
      <c r="E6" s="44" t="s">
        <v>268</v>
      </c>
      <c r="F6" s="46">
        <v>0</v>
      </c>
      <c r="G6" s="46">
        <v>-21168207.09</v>
      </c>
      <c r="J6" s="47"/>
      <c r="K6" s="47"/>
      <c r="L6" s="47"/>
      <c r="M6" s="47"/>
      <c r="N6" s="47"/>
      <c r="O6" s="47"/>
    </row>
    <row r="7" spans="1:15" s="30" customFormat="1" ht="15.75" customHeight="1">
      <c r="A7" s="41"/>
      <c r="B7" s="200"/>
      <c r="C7" s="43" t="s">
        <v>84</v>
      </c>
      <c r="D7" s="44"/>
      <c r="E7" s="44" t="s">
        <v>268</v>
      </c>
      <c r="F7" s="46"/>
      <c r="G7" s="46">
        <v>0</v>
      </c>
      <c r="J7" s="47"/>
      <c r="K7" s="47"/>
      <c r="L7" s="47"/>
      <c r="M7" s="47"/>
      <c r="N7" s="47"/>
      <c r="O7" s="47"/>
    </row>
    <row r="8" spans="1:15" s="30" customFormat="1" ht="15.75" customHeight="1">
      <c r="A8" s="41"/>
      <c r="B8" s="200"/>
      <c r="C8" s="43" t="s">
        <v>95</v>
      </c>
      <c r="D8" s="44"/>
      <c r="E8" s="44" t="s">
        <v>268</v>
      </c>
      <c r="F8" s="46"/>
      <c r="G8" s="46">
        <v>0</v>
      </c>
      <c r="J8" s="47"/>
      <c r="K8" s="47"/>
      <c r="L8" s="47"/>
      <c r="M8" s="47"/>
      <c r="N8" s="47"/>
      <c r="O8" s="47"/>
    </row>
    <row r="9" spans="1:15" s="30" customFormat="1" ht="15.75" customHeight="1">
      <c r="A9" s="41"/>
      <c r="B9" s="200"/>
      <c r="C9" s="43" t="s">
        <v>96</v>
      </c>
      <c r="D9" s="44" t="s">
        <v>212</v>
      </c>
      <c r="E9" s="44" t="s">
        <v>268</v>
      </c>
      <c r="F9" s="45"/>
      <c r="G9" s="46">
        <v>0</v>
      </c>
      <c r="J9" s="47"/>
      <c r="K9" s="47"/>
      <c r="L9" s="47"/>
      <c r="M9" s="47"/>
      <c r="N9" s="47"/>
      <c r="O9" s="47"/>
    </row>
    <row r="10" spans="1:15" s="30" customFormat="1" ht="15.75" customHeight="1">
      <c r="A10" s="41"/>
      <c r="B10" s="200"/>
      <c r="C10" s="43" t="s">
        <v>262</v>
      </c>
      <c r="D10" s="44" t="s">
        <v>213</v>
      </c>
      <c r="E10" s="44" t="s">
        <v>268</v>
      </c>
      <c r="F10" s="45">
        <v>0</v>
      </c>
      <c r="G10" s="46">
        <v>-18590.5</v>
      </c>
      <c r="J10" s="47"/>
      <c r="K10" s="47"/>
      <c r="L10" s="47"/>
      <c r="M10" s="47"/>
      <c r="N10" s="47"/>
      <c r="O10" s="47"/>
    </row>
    <row r="11" spans="1:15" s="30" customFormat="1" ht="15.75" customHeight="1">
      <c r="A11" s="41"/>
      <c r="B11" s="200"/>
      <c r="C11" s="43" t="s">
        <v>97</v>
      </c>
      <c r="D11" s="44" t="s">
        <v>214</v>
      </c>
      <c r="E11" s="44" t="s">
        <v>268</v>
      </c>
      <c r="F11" s="45">
        <v>0</v>
      </c>
      <c r="G11" s="46">
        <v>-350375</v>
      </c>
      <c r="J11" s="47"/>
      <c r="K11" s="47"/>
      <c r="L11" s="47"/>
      <c r="M11" s="47"/>
      <c r="N11" s="47"/>
      <c r="O11" s="47"/>
    </row>
    <row r="12" spans="1:15" s="30" customFormat="1" ht="15.75" customHeight="1">
      <c r="A12" s="41"/>
      <c r="B12" s="200"/>
      <c r="C12" s="43" t="s">
        <v>263</v>
      </c>
      <c r="D12" s="44" t="s">
        <v>215</v>
      </c>
      <c r="E12" s="44" t="s">
        <v>268</v>
      </c>
      <c r="F12" s="45">
        <v>0</v>
      </c>
      <c r="G12" s="46">
        <v>-250950</v>
      </c>
      <c r="J12" s="47"/>
      <c r="K12" s="47"/>
      <c r="L12" s="47"/>
      <c r="M12" s="47"/>
      <c r="N12" s="47"/>
      <c r="O12" s="47"/>
    </row>
    <row r="13" spans="1:15" s="30" customFormat="1" ht="15.75" customHeight="1" thickBot="1">
      <c r="A13" s="49"/>
      <c r="B13" s="201"/>
      <c r="C13" s="51" t="s">
        <v>100</v>
      </c>
      <c r="D13" s="52" t="s">
        <v>216</v>
      </c>
      <c r="E13" s="44" t="s">
        <v>281</v>
      </c>
      <c r="F13" s="39">
        <v>0</v>
      </c>
      <c r="G13" s="46">
        <v>-521861</v>
      </c>
      <c r="I13" s="59"/>
      <c r="J13" s="47"/>
      <c r="K13" s="47"/>
      <c r="L13" s="47"/>
      <c r="M13" s="47"/>
      <c r="N13" s="47"/>
      <c r="O13" s="47"/>
    </row>
    <row r="14" spans="1:15" s="30" customFormat="1" ht="15.75" customHeight="1" thickBot="1">
      <c r="A14" s="53"/>
      <c r="B14" s="202"/>
      <c r="C14" s="202" t="s">
        <v>85</v>
      </c>
      <c r="D14" s="203"/>
      <c r="E14" s="203" t="s">
        <v>268</v>
      </c>
      <c r="F14" s="204">
        <f>SUM(F5:F13)</f>
        <v>0</v>
      </c>
      <c r="G14" s="205">
        <f>SUM(G5:G13)</f>
        <v>-2135161.59</v>
      </c>
      <c r="J14" s="47"/>
      <c r="K14" s="47"/>
      <c r="L14" s="47"/>
      <c r="M14" s="47"/>
      <c r="N14" s="47"/>
      <c r="O14" s="47"/>
    </row>
    <row r="15" spans="1:15" s="30" customFormat="1" ht="15.75" customHeight="1">
      <c r="A15" s="35"/>
      <c r="B15" s="199"/>
      <c r="C15" s="51" t="s">
        <v>86</v>
      </c>
      <c r="D15" s="52"/>
      <c r="E15" s="52"/>
      <c r="F15" s="39"/>
      <c r="G15" s="40">
        <v>0</v>
      </c>
      <c r="J15" s="47"/>
      <c r="K15" s="47"/>
      <c r="L15" s="47"/>
      <c r="M15" s="47"/>
      <c r="N15" s="47"/>
      <c r="O15" s="47"/>
    </row>
    <row r="16" spans="1:15" s="30" customFormat="1" ht="15.75" customHeight="1">
      <c r="A16" s="41"/>
      <c r="B16" s="200"/>
      <c r="C16" s="43" t="s">
        <v>87</v>
      </c>
      <c r="D16" s="44"/>
      <c r="E16" s="177"/>
      <c r="F16" s="58"/>
      <c r="G16" s="46">
        <v>0</v>
      </c>
      <c r="J16" s="47"/>
      <c r="K16" s="47"/>
      <c r="L16" s="47"/>
      <c r="M16" s="47"/>
      <c r="N16" s="47"/>
      <c r="O16" s="47"/>
    </row>
    <row r="17" spans="1:15" s="30" customFormat="1" ht="15.75" customHeight="1">
      <c r="A17" s="41"/>
      <c r="B17" s="200"/>
      <c r="C17" s="43" t="s">
        <v>59</v>
      </c>
      <c r="D17" s="44"/>
      <c r="E17" s="177"/>
      <c r="F17" s="58"/>
      <c r="G17" s="46">
        <v>0</v>
      </c>
      <c r="J17" s="47"/>
      <c r="K17" s="47"/>
      <c r="L17" s="47"/>
      <c r="M17" s="47"/>
      <c r="N17" s="47"/>
      <c r="O17" s="47"/>
    </row>
    <row r="18" spans="1:15" s="30" customFormat="1" ht="15.75" customHeight="1">
      <c r="A18" s="41"/>
      <c r="B18" s="200"/>
      <c r="C18" s="43" t="s">
        <v>264</v>
      </c>
      <c r="D18" s="44"/>
      <c r="E18" s="177"/>
      <c r="F18" s="58">
        <v>0</v>
      </c>
      <c r="G18" s="46">
        <v>128964.03</v>
      </c>
      <c r="I18" s="59"/>
      <c r="J18" s="47"/>
      <c r="K18" s="47"/>
      <c r="L18" s="47"/>
      <c r="M18" s="47"/>
      <c r="N18" s="47"/>
      <c r="O18" s="47"/>
    </row>
    <row r="19" spans="1:15" s="30" customFormat="1" ht="15.75" customHeight="1">
      <c r="A19" s="41"/>
      <c r="B19" s="200"/>
      <c r="C19" s="43" t="s">
        <v>259</v>
      </c>
      <c r="D19" s="44" t="s">
        <v>217</v>
      </c>
      <c r="E19" s="177" t="s">
        <v>268</v>
      </c>
      <c r="F19" s="58">
        <v>0</v>
      </c>
      <c r="G19" s="46">
        <v>748.22</v>
      </c>
      <c r="J19" s="47"/>
      <c r="K19" s="47"/>
      <c r="L19" s="47"/>
      <c r="M19" s="47"/>
      <c r="N19" s="47"/>
      <c r="O19" s="47"/>
    </row>
    <row r="20" spans="1:15" s="30" customFormat="1" ht="15.75" customHeight="1" thickBot="1">
      <c r="A20" s="49"/>
      <c r="B20" s="201"/>
      <c r="C20" s="51" t="s">
        <v>269</v>
      </c>
      <c r="D20" s="52"/>
      <c r="E20" s="178" t="s">
        <v>268</v>
      </c>
      <c r="F20" s="60"/>
      <c r="G20" s="61">
        <v>0</v>
      </c>
      <c r="I20" s="59"/>
      <c r="J20" s="47"/>
      <c r="K20" s="47"/>
      <c r="L20" s="47"/>
      <c r="M20" s="47"/>
      <c r="N20" s="47"/>
      <c r="O20" s="47"/>
    </row>
    <row r="21" spans="1:15" s="30" customFormat="1" ht="15.75" customHeight="1" thickBot="1">
      <c r="A21" s="53"/>
      <c r="B21" s="202"/>
      <c r="C21" s="206" t="s">
        <v>88</v>
      </c>
      <c r="D21" s="203"/>
      <c r="E21" s="203" t="s">
        <v>270</v>
      </c>
      <c r="F21" s="207">
        <f>SUM(F16:F20)</f>
        <v>0</v>
      </c>
      <c r="G21" s="208">
        <f>SUM(G18:G20)</f>
        <v>129712.25</v>
      </c>
      <c r="J21" s="47"/>
      <c r="K21" s="47"/>
      <c r="L21" s="47"/>
      <c r="M21" s="47"/>
      <c r="N21" s="47"/>
      <c r="O21" s="47"/>
    </row>
    <row r="22" spans="1:15" s="30" customFormat="1" ht="15.75" customHeight="1">
      <c r="A22" s="35"/>
      <c r="B22" s="63"/>
      <c r="C22" s="209" t="s">
        <v>89</v>
      </c>
      <c r="D22" s="210"/>
      <c r="E22" s="180"/>
      <c r="F22" s="211"/>
      <c r="G22" s="67">
        <v>0</v>
      </c>
      <c r="H22" s="68"/>
      <c r="J22" s="47"/>
      <c r="K22" s="47"/>
      <c r="L22" s="47"/>
      <c r="M22" s="47"/>
      <c r="N22" s="47"/>
      <c r="O22" s="47"/>
    </row>
    <row r="23" spans="1:15" s="30" customFormat="1" ht="15.75" customHeight="1">
      <c r="A23" s="41"/>
      <c r="B23" s="200"/>
      <c r="C23" s="43" t="s">
        <v>90</v>
      </c>
      <c r="D23" s="44"/>
      <c r="E23" s="177"/>
      <c r="F23" s="58"/>
      <c r="G23" s="46">
        <v>0</v>
      </c>
      <c r="J23" s="47"/>
      <c r="K23" s="47"/>
      <c r="L23" s="47"/>
      <c r="M23" s="47"/>
      <c r="N23" s="47"/>
      <c r="O23" s="47"/>
    </row>
    <row r="24" spans="1:15" s="30" customFormat="1" ht="15.75" customHeight="1">
      <c r="A24" s="41"/>
      <c r="B24" s="200"/>
      <c r="C24" s="43" t="s">
        <v>101</v>
      </c>
      <c r="D24" s="44" t="s">
        <v>218</v>
      </c>
      <c r="E24" s="177"/>
      <c r="F24" s="58">
        <v>0</v>
      </c>
      <c r="G24" s="46">
        <v>0</v>
      </c>
      <c r="J24" s="47"/>
      <c r="K24" s="47"/>
      <c r="L24" s="47"/>
      <c r="M24" s="47"/>
      <c r="N24" s="47"/>
      <c r="O24" s="47"/>
    </row>
    <row r="25" spans="1:15" s="30" customFormat="1" ht="15.75" customHeight="1">
      <c r="A25" s="41"/>
      <c r="B25" s="200"/>
      <c r="C25" s="43" t="s">
        <v>98</v>
      </c>
      <c r="D25" s="44" t="s">
        <v>219</v>
      </c>
      <c r="E25" s="177"/>
      <c r="F25" s="58"/>
      <c r="G25" s="46">
        <v>0</v>
      </c>
      <c r="J25" s="47"/>
      <c r="K25" s="47"/>
      <c r="L25" s="47"/>
      <c r="M25" s="47"/>
      <c r="N25" s="47"/>
      <c r="O25" s="47"/>
    </row>
    <row r="26" spans="1:15" s="30" customFormat="1" ht="15.75" customHeight="1">
      <c r="A26" s="41"/>
      <c r="B26" s="200"/>
      <c r="C26" s="43" t="s">
        <v>243</v>
      </c>
      <c r="D26" s="44"/>
      <c r="E26" s="180"/>
      <c r="F26" s="91">
        <v>0</v>
      </c>
      <c r="G26" s="46">
        <v>0</v>
      </c>
      <c r="J26" s="47"/>
      <c r="K26" s="47"/>
      <c r="L26" s="47"/>
      <c r="M26" s="47"/>
      <c r="N26" s="47"/>
      <c r="O26" s="47"/>
    </row>
    <row r="27" spans="1:15" s="30" customFormat="1" ht="15.75" customHeight="1">
      <c r="A27" s="41"/>
      <c r="B27" s="200"/>
      <c r="C27" s="43" t="s">
        <v>60</v>
      </c>
      <c r="D27" s="44"/>
      <c r="E27" s="177"/>
      <c r="F27" s="58"/>
      <c r="G27" s="46">
        <v>0</v>
      </c>
      <c r="J27" s="47"/>
      <c r="K27" s="47"/>
      <c r="L27" s="47"/>
      <c r="M27" s="47"/>
      <c r="N27" s="47"/>
      <c r="O27" s="47"/>
    </row>
    <row r="28" spans="1:15" s="30" customFormat="1" ht="15.75" customHeight="1" thickBot="1">
      <c r="A28" s="49"/>
      <c r="B28" s="201"/>
      <c r="C28" s="51" t="s">
        <v>61</v>
      </c>
      <c r="D28" s="52"/>
      <c r="E28" s="52"/>
      <c r="F28" s="39"/>
      <c r="G28" s="46">
        <v>0</v>
      </c>
      <c r="J28" s="47"/>
      <c r="K28" s="47"/>
      <c r="L28" s="47"/>
      <c r="M28" s="47"/>
      <c r="N28" s="47"/>
      <c r="O28" s="47"/>
    </row>
    <row r="29" spans="1:15" s="30" customFormat="1" ht="15.75" customHeight="1" thickBot="1">
      <c r="A29" s="69"/>
      <c r="B29" s="212"/>
      <c r="C29" s="212" t="s">
        <v>91</v>
      </c>
      <c r="D29" s="213"/>
      <c r="E29" s="213"/>
      <c r="F29" s="214">
        <v>0</v>
      </c>
      <c r="G29" s="215">
        <f>SUM(G22:G28)</f>
        <v>0</v>
      </c>
      <c r="J29" s="47"/>
      <c r="K29" s="47"/>
      <c r="L29" s="47"/>
      <c r="M29" s="47"/>
      <c r="N29" s="47"/>
      <c r="O29" s="47"/>
    </row>
    <row r="30" spans="1:15" s="30" customFormat="1" ht="15.75" customHeight="1">
      <c r="A30" s="35"/>
      <c r="B30" s="199"/>
      <c r="C30" s="51" t="s">
        <v>92</v>
      </c>
      <c r="D30" s="52"/>
      <c r="E30" s="216" t="s">
        <v>268</v>
      </c>
      <c r="F30" s="39">
        <f>F14+F21</f>
        <v>0</v>
      </c>
      <c r="G30" s="40">
        <f>G14+G21</f>
        <v>-2005449.3399999999</v>
      </c>
      <c r="J30" s="47"/>
      <c r="K30" s="47"/>
      <c r="L30" s="47"/>
      <c r="N30" s="47"/>
      <c r="O30" s="47"/>
    </row>
    <row r="31" spans="1:7" s="30" customFormat="1" ht="15.75" customHeight="1">
      <c r="A31" s="41"/>
      <c r="B31" s="200"/>
      <c r="C31" s="43" t="s">
        <v>93</v>
      </c>
      <c r="D31" s="44"/>
      <c r="E31" s="46">
        <v>0</v>
      </c>
      <c r="F31" s="46">
        <v>0</v>
      </c>
      <c r="G31" s="46">
        <v>2328965.01</v>
      </c>
    </row>
    <row r="32" spans="1:12" s="30" customFormat="1" ht="15.75" customHeight="1" thickBot="1">
      <c r="A32" s="76"/>
      <c r="B32" s="217"/>
      <c r="C32" s="218" t="s">
        <v>94</v>
      </c>
      <c r="D32" s="219"/>
      <c r="E32" s="219" t="s">
        <v>268</v>
      </c>
      <c r="F32" s="220">
        <v>0</v>
      </c>
      <c r="G32" s="221">
        <f>SUM(G30:G31)</f>
        <v>323515.6699999999</v>
      </c>
      <c r="I32" s="59"/>
      <c r="J32" s="47"/>
      <c r="K32" s="47"/>
      <c r="L32" s="47"/>
    </row>
    <row r="33" spans="1:12" s="30" customFormat="1" ht="15.75" customHeight="1" thickTop="1">
      <c r="A33" s="81"/>
      <c r="B33" s="81"/>
      <c r="C33" s="82"/>
      <c r="D33" s="82"/>
      <c r="E33" s="198"/>
      <c r="F33" s="83"/>
      <c r="G33" s="84"/>
      <c r="I33" s="59"/>
      <c r="J33" s="47"/>
      <c r="K33" s="47"/>
      <c r="L33" s="47"/>
    </row>
    <row r="34" spans="1:7" s="30" customFormat="1" ht="15.75" customHeight="1">
      <c r="A34" s="81"/>
      <c r="B34" s="81"/>
      <c r="C34" s="82"/>
      <c r="D34" s="82"/>
      <c r="E34" s="198"/>
      <c r="F34" s="83"/>
      <c r="G34" s="84"/>
    </row>
    <row r="35" spans="1:7" s="30" customFormat="1" ht="15.75" customHeight="1">
      <c r="A35" s="81"/>
      <c r="B35" s="81"/>
      <c r="C35" s="82"/>
      <c r="D35" s="82"/>
      <c r="E35" s="82"/>
      <c r="F35" s="83"/>
      <c r="G35" s="84"/>
    </row>
    <row r="36" spans="1:7" s="30" customFormat="1" ht="15.75" customHeight="1">
      <c r="A36" s="81"/>
      <c r="B36" s="81"/>
      <c r="C36" s="82"/>
      <c r="D36" s="82"/>
      <c r="E36" s="82"/>
      <c r="F36" s="84"/>
      <c r="G36" s="84"/>
    </row>
    <row r="37" spans="1:7" s="30" customFormat="1" ht="15.75" customHeight="1">
      <c r="A37" s="81"/>
      <c r="B37" s="81"/>
      <c r="C37" s="82"/>
      <c r="D37" s="82"/>
      <c r="E37" s="82"/>
      <c r="F37" s="84"/>
      <c r="G37" s="84"/>
    </row>
    <row r="38" spans="1:7" s="30" customFormat="1" ht="15.75" customHeight="1">
      <c r="A38" s="81"/>
      <c r="B38" s="81"/>
      <c r="C38" s="82"/>
      <c r="D38" s="82"/>
      <c r="E38" s="82"/>
      <c r="F38" s="84"/>
      <c r="G38" s="84"/>
    </row>
    <row r="39" spans="1:7" s="30" customFormat="1" ht="15.75" customHeight="1">
      <c r="A39" s="81"/>
      <c r="B39" s="81"/>
      <c r="C39" s="82"/>
      <c r="D39" s="82"/>
      <c r="E39" s="82"/>
      <c r="F39" s="84"/>
      <c r="G39" s="84"/>
    </row>
    <row r="40" spans="1:7" s="30" customFormat="1" ht="15.75" customHeight="1">
      <c r="A40" s="81"/>
      <c r="B40" s="81"/>
      <c r="C40" s="82"/>
      <c r="D40" s="82"/>
      <c r="E40" s="82"/>
      <c r="F40" s="84"/>
      <c r="G40" s="84"/>
    </row>
    <row r="41" spans="1:7" s="30" customFormat="1" ht="15.75" customHeight="1">
      <c r="A41" s="81"/>
      <c r="B41" s="81"/>
      <c r="C41" s="82"/>
      <c r="D41" s="82"/>
      <c r="E41" s="82"/>
      <c r="F41" s="84"/>
      <c r="G41" s="84"/>
    </row>
    <row r="42" spans="1:13" s="30" customFormat="1" ht="15.75" customHeight="1">
      <c r="A42" s="81"/>
      <c r="B42" s="81"/>
      <c r="C42" s="81"/>
      <c r="D42" s="81"/>
      <c r="E42" s="81"/>
      <c r="F42" s="84"/>
      <c r="G42" s="84"/>
      <c r="M42" s="85"/>
    </row>
    <row r="43" spans="1:7" ht="15">
      <c r="A43" s="86"/>
      <c r="B43" s="86"/>
      <c r="C43" s="87"/>
      <c r="D43" s="87"/>
      <c r="E43" s="87"/>
      <c r="F43" s="88"/>
      <c r="G43" s="88"/>
    </row>
  </sheetData>
  <sheetProtection/>
  <mergeCells count="5">
    <mergeCell ref="I2:I3"/>
    <mergeCell ref="A1:G1"/>
    <mergeCell ref="A2:A3"/>
    <mergeCell ref="B2:C3"/>
    <mergeCell ref="D2:D3"/>
  </mergeCells>
  <printOptions/>
  <pageMargins left="0.7" right="0.3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 S</dc:creator>
  <cp:keywords/>
  <dc:description/>
  <cp:lastModifiedBy>nikoleta</cp:lastModifiedBy>
  <cp:lastPrinted>2014-03-24T09:27:19Z</cp:lastPrinted>
  <dcterms:created xsi:type="dcterms:W3CDTF">2004-09-15T22:40:45Z</dcterms:created>
  <dcterms:modified xsi:type="dcterms:W3CDTF">2014-07-19T16:21:17Z</dcterms:modified>
  <cp:category/>
  <cp:version/>
  <cp:contentType/>
  <cp:contentStatus/>
</cp:coreProperties>
</file>