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<sst xmlns="http://schemas.openxmlformats.org/spreadsheetml/2006/main" count="104" uniqueCount="96">
  <si>
    <t>I Aktivet afateshkurtra</t>
  </si>
  <si>
    <t>Lende te para</t>
  </si>
  <si>
    <t>Mallra per rishitje</t>
  </si>
  <si>
    <t>Parapagesa per furnizime</t>
  </si>
  <si>
    <t>AKTIVET TOTALE AFATSHKURTRA</t>
  </si>
  <si>
    <t>II Aktivet afatgjata</t>
  </si>
  <si>
    <t>1 Investimet financiare afatgjata</t>
  </si>
  <si>
    <t>2 Aktivet afatgjata materiale</t>
  </si>
  <si>
    <t>Toka</t>
  </si>
  <si>
    <t>Ndertesa</t>
  </si>
  <si>
    <t>Makineri dhe paisje</t>
  </si>
  <si>
    <t>AKTIVET TOTALE AFATGJATA</t>
  </si>
  <si>
    <t xml:space="preserve">AKTIVET </t>
  </si>
  <si>
    <t>SHUMA</t>
  </si>
  <si>
    <t>TOTALI I AKTIVIT</t>
  </si>
  <si>
    <t>Pershkrimi I elementeve</t>
  </si>
  <si>
    <t>Te tjera aktive afatshkurtra</t>
  </si>
  <si>
    <t>PASIVET</t>
  </si>
  <si>
    <t>I Detyrimet afatshkurtra</t>
  </si>
  <si>
    <t>Detyrime per sigurimet</t>
  </si>
  <si>
    <t>TOTAL I DETYRIMEVE AFATSHKURTRA</t>
  </si>
  <si>
    <t>II Detyrimet afatgjata</t>
  </si>
  <si>
    <t>TOTAL I DETYRIMEVE AFATGJATA</t>
  </si>
  <si>
    <t>TOTAL I DETYRIMEVE</t>
  </si>
  <si>
    <t>III Kapitali</t>
  </si>
  <si>
    <t>TOTALI I KAPITALIT</t>
  </si>
  <si>
    <t>TOTALI I DETYRIMEVE DHE KAPITALIT(I+II+III)</t>
  </si>
  <si>
    <t>1 Kapitali I vet</t>
  </si>
  <si>
    <t>PASQYRA E TE ARDHURAVE DHE SHPENZIMEVE</t>
  </si>
  <si>
    <t>ELEMENTET</t>
  </si>
  <si>
    <t>Blerje mallrash</t>
  </si>
  <si>
    <t>Qiraja</t>
  </si>
  <si>
    <t>Amortizime</t>
  </si>
  <si>
    <t>Taksa vendore</t>
  </si>
  <si>
    <t>Te tjera</t>
  </si>
  <si>
    <t>Pagat</t>
  </si>
  <si>
    <t>Shpenzimet e sigurimeve shoqerore</t>
  </si>
  <si>
    <t>Shpenzimet per pensionet</t>
  </si>
  <si>
    <t>Shpenzime interesi</t>
  </si>
  <si>
    <t>Diferenca nga kursi I kembimit</t>
  </si>
  <si>
    <t>Shpenzime per komisione</t>
  </si>
  <si>
    <t>Fitim (Humbja) para tatimit</t>
  </si>
  <si>
    <t>Humbja nga viti I kaluar</t>
  </si>
  <si>
    <t>Fitim (humbja) neto e vitit financiar</t>
  </si>
  <si>
    <t>Tatim fitimi per tu paguar (nga bilanci)</t>
  </si>
  <si>
    <t>Tatim fitim I paguar gjate vitit</t>
  </si>
  <si>
    <t>Tatim fitimi neto per tu paguar</t>
  </si>
  <si>
    <t>Faqja 2</t>
  </si>
  <si>
    <t>faqja 1</t>
  </si>
  <si>
    <t>Viti 2011</t>
  </si>
  <si>
    <t>Kerkesa te arketueshme</t>
  </si>
  <si>
    <t>2 Aktive te tjera financiare afateshkurtra</t>
  </si>
  <si>
    <t>3 Inventaret</t>
  </si>
  <si>
    <t>Parapagime Tatim Fitimi</t>
  </si>
  <si>
    <t>1 Te ardhurat</t>
  </si>
  <si>
    <t>Shitje mallrash</t>
  </si>
  <si>
    <t>Sherbime</t>
  </si>
  <si>
    <t>2 Kosto e mallerave te shitura</t>
  </si>
  <si>
    <t>3 Shpenzime te tjera</t>
  </si>
  <si>
    <t>4 Shpenzime te personelit</t>
  </si>
  <si>
    <t>5 Shpenzime financiare</t>
  </si>
  <si>
    <t xml:space="preserve">Totali I shpenzimeve  (2-5) </t>
  </si>
  <si>
    <t>Te ardhura financiare</t>
  </si>
  <si>
    <t xml:space="preserve">Totali I te ardhurave (1) </t>
  </si>
  <si>
    <t>Gjendja e mallrave ne fillim</t>
  </si>
  <si>
    <t>Gjendja e mallrave ne fund</t>
  </si>
  <si>
    <t>1 Hua, bono dhe detyrime nga qeraja financiare</t>
  </si>
  <si>
    <t>2 Bonot e konvertuashme</t>
  </si>
  <si>
    <t>Arka</t>
  </si>
  <si>
    <t>Banka</t>
  </si>
  <si>
    <t>3 Aktivet afatgjata jo materiale</t>
  </si>
  <si>
    <t>1 Hua dhe obligacione afatshkurtra</t>
  </si>
  <si>
    <t>2 Huat dhe parapagimet</t>
  </si>
  <si>
    <t>Te pagueshme ndaj furnitorit</t>
  </si>
  <si>
    <t>Te pagueshme ndaj punonjesve</t>
  </si>
  <si>
    <t>6 Shpenzimet e tatim fitimit</t>
  </si>
  <si>
    <t>2 Fitim/Humbja e vitit financiar</t>
  </si>
  <si>
    <t>Kerkesa per TVSH te zbritshme</t>
  </si>
  <si>
    <t>Energjia elektrike</t>
  </si>
  <si>
    <t>Mirembajtje dhe riparime</t>
  </si>
  <si>
    <t>Taksa vendore (Tatim fitimi)</t>
  </si>
  <si>
    <t>Viti 2012</t>
  </si>
  <si>
    <t>3 Fitim/Humbja e meparshme</t>
  </si>
  <si>
    <t>Tatim fitim I mbartur nga viti ikaluar</t>
  </si>
  <si>
    <t>Detyrime per TAP-in</t>
  </si>
  <si>
    <t>1 Mjetet monetare</t>
  </si>
  <si>
    <t xml:space="preserve">Taks doganash </t>
  </si>
  <si>
    <t>Transport</t>
  </si>
  <si>
    <t>Shpenzime telefoni</t>
  </si>
  <si>
    <t>Detyrime ndaj ortakve</t>
  </si>
  <si>
    <t>Hurjet ne Banke ne Dollar</t>
  </si>
  <si>
    <t>Hyrjet ne Banke ne Euro</t>
  </si>
  <si>
    <t>Terheqje ne Dollaq</t>
  </si>
  <si>
    <t>Euro</t>
  </si>
  <si>
    <t>kursi 31.12</t>
  </si>
  <si>
    <t>Aktive te tjera afatgjata materiale (inventar i imet)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</si>
</sst>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-* #,##0.0_-;\-* #,##0.0_-;_-* &quot;-&quot;?_-;_-@_-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73" fontId="0" fillId="0" borderId="10" xfId="42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73" fontId="4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3" fontId="3" fillId="0" borderId="16" xfId="42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73" fontId="4" fillId="0" borderId="16" xfId="42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22" xfId="42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173" fontId="3" fillId="0" borderId="23" xfId="42" applyNumberFormat="1" applyFont="1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0" xfId="0" applyFont="1" applyBorder="1" applyAlignment="1">
      <alignment/>
    </xf>
    <xf numFmtId="173" fontId="3" fillId="0" borderId="10" xfId="42" applyNumberFormat="1" applyFont="1" applyBorder="1" applyAlignment="1">
      <alignment/>
    </xf>
    <xf numFmtId="173" fontId="3" fillId="0" borderId="24" xfId="42" applyNumberFormat="1" applyFont="1" applyBorder="1" applyAlignment="1">
      <alignment/>
    </xf>
    <xf numFmtId="0" fontId="0" fillId="0" borderId="15" xfId="0" applyFont="1" applyBorder="1" applyAlignment="1">
      <alignment/>
    </xf>
    <xf numFmtId="173" fontId="0" fillId="0" borderId="16" xfId="42" applyNumberFormat="1" applyFont="1" applyBorder="1" applyAlignment="1">
      <alignment/>
    </xf>
    <xf numFmtId="0" fontId="0" fillId="0" borderId="18" xfId="0" applyFont="1" applyBorder="1" applyAlignment="1">
      <alignment/>
    </xf>
    <xf numFmtId="173" fontId="0" fillId="0" borderId="24" xfId="42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22" xfId="42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2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Alignment="1">
      <alignment/>
    </xf>
    <xf numFmtId="173" fontId="6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7" fillId="0" borderId="27" xfId="0" applyFont="1" applyBorder="1" applyAlignment="1">
      <alignment horizontal="left"/>
    </xf>
    <xf numFmtId="0" fontId="3" fillId="0" borderId="32" xfId="0" applyFont="1" applyBorder="1" applyAlignment="1">
      <alignment/>
    </xf>
    <xf numFmtId="173" fontId="3" fillId="0" borderId="33" xfId="42" applyNumberFormat="1" applyFont="1" applyBorder="1" applyAlignment="1">
      <alignment/>
    </xf>
    <xf numFmtId="173" fontId="4" fillId="0" borderId="10" xfId="42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5" xfId="0" applyFont="1" applyBorder="1" applyAlignment="1">
      <alignment/>
    </xf>
    <xf numFmtId="173" fontId="6" fillId="0" borderId="16" xfId="42" applyNumberFormat="1" applyFont="1" applyBorder="1" applyAlignment="1">
      <alignment/>
    </xf>
    <xf numFmtId="173" fontId="0" fillId="0" borderId="16" xfId="42" applyNumberFormat="1" applyFont="1" applyBorder="1" applyAlignment="1">
      <alignment/>
    </xf>
    <xf numFmtId="173" fontId="6" fillId="0" borderId="36" xfId="42" applyNumberFormat="1" applyFont="1" applyBorder="1" applyAlignment="1">
      <alignment/>
    </xf>
    <xf numFmtId="173" fontId="6" fillId="0" borderId="37" xfId="42" applyNumberFormat="1" applyFont="1" applyBorder="1" applyAlignment="1">
      <alignment/>
    </xf>
    <xf numFmtId="173" fontId="6" fillId="0" borderId="10" xfId="42" applyNumberFormat="1" applyFont="1" applyBorder="1" applyAlignment="1">
      <alignment/>
    </xf>
    <xf numFmtId="173" fontId="6" fillId="0" borderId="0" xfId="42" applyNumberFormat="1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4" xfId="0" applyFont="1" applyBorder="1" applyAlignment="1">
      <alignment/>
    </xf>
    <xf numFmtId="173" fontId="0" fillId="0" borderId="0" xfId="42" applyNumberFormat="1" applyFont="1" applyAlignment="1">
      <alignment/>
    </xf>
    <xf numFmtId="173" fontId="0" fillId="0" borderId="0" xfId="42" applyNumberFormat="1" applyFont="1" applyFill="1" applyBorder="1" applyAlignment="1">
      <alignment/>
    </xf>
    <xf numFmtId="173" fontId="0" fillId="0" borderId="0" xfId="0" applyNumberFormat="1" applyAlignment="1">
      <alignment/>
    </xf>
    <xf numFmtId="171" fontId="0" fillId="0" borderId="0" xfId="0" applyNumberFormat="1" applyAlignment="1">
      <alignment/>
    </xf>
    <xf numFmtId="173" fontId="0" fillId="0" borderId="27" xfId="42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="110" zoomScaleNormal="110" zoomScalePageLayoutView="0" workbookViewId="0" topLeftCell="A1">
      <selection activeCell="H70" sqref="H70"/>
    </sheetView>
  </sheetViews>
  <sheetFormatPr defaultColWidth="9.140625" defaultRowHeight="12.75"/>
  <cols>
    <col min="1" max="1" width="2.8515625" style="0" customWidth="1"/>
    <col min="2" max="2" width="3.00390625" style="0" customWidth="1"/>
    <col min="3" max="3" width="46.7109375" style="0" customWidth="1"/>
    <col min="4" max="4" width="16.7109375" style="0" customWidth="1"/>
    <col min="5" max="5" width="17.00390625" style="0" customWidth="1"/>
    <col min="7" max="7" width="10.28125" style="0" bestFit="1" customWidth="1"/>
    <col min="8" max="8" width="10.57421875" style="0" bestFit="1" customWidth="1"/>
    <col min="9" max="9" width="10.140625" style="0" customWidth="1"/>
  </cols>
  <sheetData>
    <row r="1" spans="1:5" ht="15.75" thickBot="1">
      <c r="A1" s="102" t="s">
        <v>15</v>
      </c>
      <c r="B1" s="102"/>
      <c r="C1" s="102"/>
      <c r="D1" s="33" t="s">
        <v>81</v>
      </c>
      <c r="E1" s="33" t="s">
        <v>49</v>
      </c>
    </row>
    <row r="2" spans="1:5" ht="16.5" thickBot="1">
      <c r="A2" s="105" t="s">
        <v>12</v>
      </c>
      <c r="B2" s="106"/>
      <c r="C2" s="106"/>
      <c r="D2" s="32" t="s">
        <v>13</v>
      </c>
      <c r="E2" s="32" t="s">
        <v>13</v>
      </c>
    </row>
    <row r="3" spans="1:8" ht="18.75" customHeight="1">
      <c r="A3" s="2" t="s">
        <v>0</v>
      </c>
      <c r="B3" s="3"/>
      <c r="C3" s="3"/>
      <c r="D3" s="4"/>
      <c r="E3" s="4"/>
      <c r="H3" s="86"/>
    </row>
    <row r="4" spans="1:8" ht="15">
      <c r="A4" s="5"/>
      <c r="B4" s="6" t="s">
        <v>85</v>
      </c>
      <c r="C4" s="6"/>
      <c r="D4" s="7">
        <f>D5+D6</f>
        <v>227938</v>
      </c>
      <c r="E4" s="7">
        <f>E5+E6</f>
        <v>0</v>
      </c>
      <c r="H4" s="89"/>
    </row>
    <row r="5" spans="1:12" ht="15">
      <c r="A5" s="5"/>
      <c r="B5" s="6"/>
      <c r="C5" s="64" t="s">
        <v>68</v>
      </c>
      <c r="D5" s="26">
        <v>225663</v>
      </c>
      <c r="E5" s="26"/>
      <c r="F5" s="86"/>
      <c r="G5" s="86"/>
      <c r="K5" s="86"/>
      <c r="L5" s="86">
        <f>D26-D48</f>
        <v>0</v>
      </c>
    </row>
    <row r="6" spans="1:11" ht="15">
      <c r="A6" s="5"/>
      <c r="B6" s="6"/>
      <c r="C6" s="64" t="s">
        <v>69</v>
      </c>
      <c r="D6">
        <v>2275</v>
      </c>
      <c r="E6" s="26">
        <v>0</v>
      </c>
      <c r="K6" s="86"/>
    </row>
    <row r="7" spans="1:5" ht="15">
      <c r="A7" s="8"/>
      <c r="B7" s="6" t="s">
        <v>51</v>
      </c>
      <c r="C7" s="9"/>
      <c r="D7" s="7">
        <f>D8+D9+D10</f>
        <v>65427</v>
      </c>
      <c r="E7" s="7">
        <f>E8+E9+E10</f>
        <v>0</v>
      </c>
    </row>
    <row r="8" spans="1:8" ht="14.25">
      <c r="A8" s="8"/>
      <c r="B8" s="9"/>
      <c r="C8" s="25" t="s">
        <v>50</v>
      </c>
      <c r="D8" s="26"/>
      <c r="E8" s="26">
        <v>0</v>
      </c>
      <c r="H8" s="89"/>
    </row>
    <row r="9" spans="1:5" ht="14.25">
      <c r="A9" s="8"/>
      <c r="B9" s="9"/>
      <c r="C9" s="25" t="s">
        <v>77</v>
      </c>
      <c r="D9" s="26">
        <v>65427</v>
      </c>
      <c r="E9" s="26">
        <v>0</v>
      </c>
    </row>
    <row r="10" spans="1:5" ht="14.25">
      <c r="A10" s="13"/>
      <c r="B10" s="14"/>
      <c r="C10" s="29" t="s">
        <v>53</v>
      </c>
      <c r="D10" s="1">
        <v>0</v>
      </c>
      <c r="E10" s="1">
        <v>0</v>
      </c>
    </row>
    <row r="11" spans="1:11" ht="15">
      <c r="A11" s="8"/>
      <c r="B11" s="6" t="s">
        <v>52</v>
      </c>
      <c r="C11" s="9"/>
      <c r="D11" s="7">
        <f>D12+D13+D14</f>
        <v>277953</v>
      </c>
      <c r="E11" s="7">
        <f>E12+E13+E14</f>
        <v>0</v>
      </c>
      <c r="J11" s="56"/>
      <c r="K11" s="89"/>
    </row>
    <row r="12" spans="1:11" ht="14.25">
      <c r="A12" s="11"/>
      <c r="B12" s="12"/>
      <c r="C12" s="27" t="s">
        <v>1</v>
      </c>
      <c r="D12" s="28">
        <v>0</v>
      </c>
      <c r="E12" s="28">
        <v>0</v>
      </c>
      <c r="K12" s="56"/>
    </row>
    <row r="13" spans="1:5" ht="14.25">
      <c r="A13" s="8"/>
      <c r="B13" s="9"/>
      <c r="C13" s="25" t="s">
        <v>2</v>
      </c>
      <c r="D13" s="26">
        <v>277953</v>
      </c>
      <c r="E13" s="26">
        <v>0</v>
      </c>
    </row>
    <row r="14" spans="1:5" ht="14.25">
      <c r="A14" s="11"/>
      <c r="B14" s="12"/>
      <c r="C14" s="27" t="s">
        <v>3</v>
      </c>
      <c r="D14" s="28">
        <v>0</v>
      </c>
      <c r="E14" s="28">
        <v>0</v>
      </c>
    </row>
    <row r="15" spans="1:5" ht="15.75" thickBot="1">
      <c r="A15" s="15"/>
      <c r="B15" s="16">
        <v>4</v>
      </c>
      <c r="C15" s="16" t="s">
        <v>16</v>
      </c>
      <c r="D15" s="17">
        <v>0</v>
      </c>
      <c r="E15" s="17">
        <v>0</v>
      </c>
    </row>
    <row r="16" spans="1:5" ht="21.75" customHeight="1" thickBot="1">
      <c r="A16" s="103" t="s">
        <v>4</v>
      </c>
      <c r="B16" s="104"/>
      <c r="C16" s="104"/>
      <c r="D16" s="19">
        <f>D4+D7+D11+D15</f>
        <v>571318</v>
      </c>
      <c r="E16" s="19">
        <f>E4+E7+E11+E15</f>
        <v>0</v>
      </c>
    </row>
    <row r="17" spans="1:5" ht="15">
      <c r="A17" s="20" t="s">
        <v>5</v>
      </c>
      <c r="B17" s="21"/>
      <c r="C17" s="21"/>
      <c r="D17" s="17"/>
      <c r="E17" s="17"/>
    </row>
    <row r="18" spans="1:5" ht="15">
      <c r="A18" s="13"/>
      <c r="B18" s="22" t="s">
        <v>6</v>
      </c>
      <c r="C18" s="22"/>
      <c r="D18" s="23">
        <v>0</v>
      </c>
      <c r="E18" s="23">
        <v>0</v>
      </c>
    </row>
    <row r="19" spans="1:5" ht="15">
      <c r="A19" s="8"/>
      <c r="B19" s="6" t="s">
        <v>7</v>
      </c>
      <c r="C19" s="6"/>
      <c r="D19" s="7">
        <f>D20+D21+D22+D23</f>
        <v>86308</v>
      </c>
      <c r="E19" s="7">
        <f>E20+E21+E22+E23</f>
        <v>0</v>
      </c>
    </row>
    <row r="20" spans="1:5" ht="14.25">
      <c r="A20" s="11"/>
      <c r="B20" s="12"/>
      <c r="C20" s="27" t="s">
        <v>8</v>
      </c>
      <c r="D20" s="28">
        <v>0</v>
      </c>
      <c r="E20" s="28">
        <v>0</v>
      </c>
    </row>
    <row r="21" spans="1:9" ht="14.25">
      <c r="A21" s="15"/>
      <c r="B21" s="21"/>
      <c r="C21" s="30" t="s">
        <v>9</v>
      </c>
      <c r="D21" s="31">
        <v>0</v>
      </c>
      <c r="E21" s="31">
        <v>0</v>
      </c>
      <c r="I21" s="56"/>
    </row>
    <row r="22" spans="1:5" ht="14.25">
      <c r="A22" s="13"/>
      <c r="B22" s="14"/>
      <c r="C22" s="29" t="s">
        <v>10</v>
      </c>
      <c r="D22" s="1">
        <v>0</v>
      </c>
      <c r="E22" s="1">
        <v>0</v>
      </c>
    </row>
    <row r="23" spans="1:5" ht="14.25">
      <c r="A23" s="8"/>
      <c r="B23" s="9"/>
      <c r="C23" s="25" t="s">
        <v>95</v>
      </c>
      <c r="D23" s="26">
        <v>86308</v>
      </c>
      <c r="E23" s="26">
        <v>0</v>
      </c>
    </row>
    <row r="24" spans="1:7" ht="15.75" thickBot="1">
      <c r="A24" s="15"/>
      <c r="B24" s="16" t="s">
        <v>70</v>
      </c>
      <c r="C24" s="16"/>
      <c r="D24" s="17">
        <v>0</v>
      </c>
      <c r="E24" s="17">
        <v>0</v>
      </c>
      <c r="G24" s="86">
        <f>D48-D26</f>
        <v>0</v>
      </c>
    </row>
    <row r="25" spans="1:5" ht="20.25" customHeight="1" thickBot="1">
      <c r="A25" s="103" t="s">
        <v>11</v>
      </c>
      <c r="B25" s="104"/>
      <c r="C25" s="104"/>
      <c r="D25" s="19">
        <f>D18+D19+D24</f>
        <v>86308</v>
      </c>
      <c r="E25" s="19">
        <f>E18+E19+E24</f>
        <v>0</v>
      </c>
    </row>
    <row r="26" spans="1:7" ht="17.25" customHeight="1" thickBot="1">
      <c r="A26" s="103" t="s">
        <v>14</v>
      </c>
      <c r="B26" s="104"/>
      <c r="C26" s="104"/>
      <c r="D26" s="19">
        <f>D25+D16</f>
        <v>657626</v>
      </c>
      <c r="E26" s="19">
        <f>E25+E16</f>
        <v>0</v>
      </c>
      <c r="G26" s="86">
        <f>D26-D48</f>
        <v>0</v>
      </c>
    </row>
    <row r="27" spans="1:5" ht="15.75" thickBot="1">
      <c r="A27" s="103" t="s">
        <v>17</v>
      </c>
      <c r="B27" s="104"/>
      <c r="C27" s="104"/>
      <c r="D27" s="18" t="s">
        <v>13</v>
      </c>
      <c r="E27" s="18" t="s">
        <v>13</v>
      </c>
    </row>
    <row r="28" spans="1:5" ht="15">
      <c r="A28" s="2" t="s">
        <v>18</v>
      </c>
      <c r="B28" s="34"/>
      <c r="C28" s="34"/>
      <c r="D28" s="4"/>
      <c r="E28" s="4"/>
    </row>
    <row r="29" spans="1:5" ht="15">
      <c r="A29" s="13"/>
      <c r="B29" s="22" t="s">
        <v>71</v>
      </c>
      <c r="C29" s="22"/>
      <c r="D29" s="23">
        <v>0</v>
      </c>
      <c r="E29" s="23">
        <v>0</v>
      </c>
    </row>
    <row r="30" spans="1:5" ht="15">
      <c r="A30" s="38"/>
      <c r="B30" s="37" t="s">
        <v>72</v>
      </c>
      <c r="C30" s="60"/>
      <c r="D30" s="7">
        <f>D31+D32+D34+D36+D35+D33</f>
        <v>646204</v>
      </c>
      <c r="E30" s="7">
        <f>E31+E32+E34+E36+E35</f>
        <v>0</v>
      </c>
    </row>
    <row r="31" spans="1:5" ht="12.75">
      <c r="A31" s="78"/>
      <c r="B31" s="27"/>
      <c r="C31" s="27" t="s">
        <v>73</v>
      </c>
      <c r="D31" s="28">
        <v>88</v>
      </c>
      <c r="E31" s="28">
        <v>0</v>
      </c>
    </row>
    <row r="32" spans="1:5" ht="12.75">
      <c r="A32" s="78"/>
      <c r="B32" s="27"/>
      <c r="C32" s="27" t="s">
        <v>74</v>
      </c>
      <c r="D32" s="28">
        <v>54450</v>
      </c>
      <c r="E32" s="28">
        <v>0</v>
      </c>
    </row>
    <row r="33" spans="1:9" ht="12.75">
      <c r="A33" s="78"/>
      <c r="B33" s="27"/>
      <c r="C33" s="27" t="s">
        <v>84</v>
      </c>
      <c r="D33" s="28">
        <v>6050</v>
      </c>
      <c r="E33" s="28">
        <v>0</v>
      </c>
      <c r="G33" s="86"/>
      <c r="I33" s="86"/>
    </row>
    <row r="34" spans="1:5" ht="12.75">
      <c r="A34" s="79"/>
      <c r="B34" s="30"/>
      <c r="C34" s="30" t="s">
        <v>19</v>
      </c>
      <c r="D34" s="31">
        <v>19670</v>
      </c>
      <c r="E34" s="31">
        <v>0</v>
      </c>
    </row>
    <row r="35" spans="1:7" ht="12.75">
      <c r="A35" s="64"/>
      <c r="B35" s="25"/>
      <c r="C35" s="25" t="s">
        <v>89</v>
      </c>
      <c r="D35" s="26">
        <v>547113</v>
      </c>
      <c r="E35" s="88">
        <v>0</v>
      </c>
      <c r="G35" s="86"/>
    </row>
    <row r="36" spans="1:10" ht="15" thickBot="1">
      <c r="A36" s="8"/>
      <c r="B36" s="9"/>
      <c r="C36" s="25" t="s">
        <v>80</v>
      </c>
      <c r="D36" s="26">
        <v>18833</v>
      </c>
      <c r="E36" s="26">
        <v>0</v>
      </c>
      <c r="G36" s="86"/>
      <c r="H36" s="86"/>
      <c r="I36" s="86"/>
      <c r="J36" s="86"/>
    </row>
    <row r="37" spans="1:5" ht="15.75" thickBot="1">
      <c r="A37" s="103" t="s">
        <v>20</v>
      </c>
      <c r="B37" s="104"/>
      <c r="C37" s="104"/>
      <c r="D37" s="19">
        <f>D29+D30</f>
        <v>646204</v>
      </c>
      <c r="E37" s="19">
        <f>E29+E30+E31</f>
        <v>0</v>
      </c>
    </row>
    <row r="38" spans="1:5" ht="15">
      <c r="A38" s="20" t="s">
        <v>21</v>
      </c>
      <c r="B38" s="21"/>
      <c r="C38" s="21"/>
      <c r="D38" s="17"/>
      <c r="E38" s="17"/>
    </row>
    <row r="39" spans="1:5" ht="14.25">
      <c r="A39" s="80"/>
      <c r="B39" s="80" t="s">
        <v>66</v>
      </c>
      <c r="C39" s="64"/>
      <c r="D39" s="10">
        <v>0</v>
      </c>
      <c r="E39" s="10">
        <v>0</v>
      </c>
    </row>
    <row r="40" spans="1:5" ht="15" thickBot="1">
      <c r="A40" s="81"/>
      <c r="B40" s="81" t="s">
        <v>67</v>
      </c>
      <c r="C40" s="82"/>
      <c r="D40" s="62">
        <v>0</v>
      </c>
      <c r="E40" s="62">
        <v>0</v>
      </c>
    </row>
    <row r="41" spans="1:5" ht="15.75" thickBot="1">
      <c r="A41" s="103" t="s">
        <v>22</v>
      </c>
      <c r="B41" s="104"/>
      <c r="C41" s="104"/>
      <c r="D41" s="19">
        <f>D38</f>
        <v>0</v>
      </c>
      <c r="E41" s="19">
        <f>E38</f>
        <v>0</v>
      </c>
    </row>
    <row r="42" spans="1:5" ht="15.75" thickBot="1">
      <c r="A42" s="103" t="s">
        <v>23</v>
      </c>
      <c r="B42" s="104"/>
      <c r="C42" s="104"/>
      <c r="D42" s="19">
        <f>D41+D37</f>
        <v>646204</v>
      </c>
      <c r="E42" s="19">
        <f>E41+E37</f>
        <v>0</v>
      </c>
    </row>
    <row r="43" spans="1:5" ht="15">
      <c r="A43" s="35" t="s">
        <v>24</v>
      </c>
      <c r="B43" s="36"/>
      <c r="C43" s="12"/>
      <c r="D43" s="24"/>
      <c r="E43" s="24"/>
    </row>
    <row r="44" spans="1:5" ht="12.75">
      <c r="A44" s="79"/>
      <c r="B44" s="30" t="s">
        <v>27</v>
      </c>
      <c r="C44" s="30"/>
      <c r="D44" s="31">
        <v>100000</v>
      </c>
      <c r="E44" s="31">
        <v>0</v>
      </c>
    </row>
    <row r="45" spans="1:5" ht="12.75">
      <c r="A45" s="83"/>
      <c r="B45" s="25" t="s">
        <v>76</v>
      </c>
      <c r="C45" s="25"/>
      <c r="D45" s="26">
        <f>D87</f>
        <v>-88578</v>
      </c>
      <c r="E45" s="26">
        <v>0</v>
      </c>
    </row>
    <row r="46" spans="1:5" ht="13.5" thickBot="1">
      <c r="A46" s="79"/>
      <c r="B46" s="30" t="s">
        <v>82</v>
      </c>
      <c r="C46" s="30"/>
      <c r="D46" s="31">
        <v>0</v>
      </c>
      <c r="E46" s="31">
        <v>0</v>
      </c>
    </row>
    <row r="47" spans="1:5" ht="15.75" thickBot="1">
      <c r="A47" s="103" t="s">
        <v>25</v>
      </c>
      <c r="B47" s="104"/>
      <c r="C47" s="104"/>
      <c r="D47" s="19">
        <f>D44+D45+D46</f>
        <v>11422</v>
      </c>
      <c r="E47" s="19">
        <f>E44+E45+E46</f>
        <v>0</v>
      </c>
    </row>
    <row r="48" spans="1:5" ht="15.75" thickBot="1">
      <c r="A48" s="101" t="s">
        <v>26</v>
      </c>
      <c r="B48" s="102"/>
      <c r="C48" s="102"/>
      <c r="D48" s="61">
        <f>D47+D37</f>
        <v>657626</v>
      </c>
      <c r="E48" s="61">
        <f>E47+E37</f>
        <v>0</v>
      </c>
    </row>
    <row r="50" ht="12.75">
      <c r="E50" s="58" t="s">
        <v>48</v>
      </c>
    </row>
    <row r="51" ht="6" customHeight="1"/>
    <row r="52" spans="1:5" ht="18">
      <c r="A52" s="97" t="s">
        <v>28</v>
      </c>
      <c r="B52" s="97"/>
      <c r="C52" s="97"/>
      <c r="D52" s="97"/>
      <c r="E52" s="97"/>
    </row>
    <row r="54" spans="1:5" ht="16.5" thickBot="1">
      <c r="A54" s="98" t="s">
        <v>15</v>
      </c>
      <c r="B54" s="98"/>
      <c r="C54" s="98"/>
      <c r="D54" s="40" t="s">
        <v>81</v>
      </c>
      <c r="E54" s="40" t="s">
        <v>49</v>
      </c>
    </row>
    <row r="55" spans="1:5" ht="18">
      <c r="A55" s="99" t="s">
        <v>29</v>
      </c>
      <c r="B55" s="100"/>
      <c r="C55" s="100"/>
      <c r="D55" s="41" t="s">
        <v>13</v>
      </c>
      <c r="E55" s="42" t="s">
        <v>13</v>
      </c>
    </row>
    <row r="56" spans="1:7" ht="15.75">
      <c r="A56" s="43" t="s">
        <v>54</v>
      </c>
      <c r="B56" s="44"/>
      <c r="C56" s="65"/>
      <c r="D56" s="7">
        <f>D57+D58+D59</f>
        <v>0</v>
      </c>
      <c r="E56" s="7">
        <f>E57+E58+E59</f>
        <v>0</v>
      </c>
      <c r="G56" s="84"/>
    </row>
    <row r="57" spans="1:9" ht="15">
      <c r="A57" s="59"/>
      <c r="B57" s="77" t="s">
        <v>55</v>
      </c>
      <c r="C57" s="64"/>
      <c r="D57" s="26">
        <v>0</v>
      </c>
      <c r="E57" s="26">
        <v>0</v>
      </c>
      <c r="G57" s="84"/>
      <c r="I57" s="85"/>
    </row>
    <row r="58" spans="1:7" ht="15">
      <c r="A58" s="59"/>
      <c r="B58" s="77" t="s">
        <v>56</v>
      </c>
      <c r="C58" s="64"/>
      <c r="D58" s="26">
        <v>0</v>
      </c>
      <c r="E58" s="26">
        <v>0</v>
      </c>
      <c r="G58" s="84"/>
    </row>
    <row r="59" spans="1:7" ht="15">
      <c r="A59" s="59"/>
      <c r="B59" s="77" t="s">
        <v>62</v>
      </c>
      <c r="C59" s="64"/>
      <c r="D59" s="26"/>
      <c r="E59" s="26"/>
      <c r="G59" s="84"/>
    </row>
    <row r="60" spans="1:7" ht="15.75">
      <c r="A60" s="91" t="s">
        <v>63</v>
      </c>
      <c r="B60" s="92"/>
      <c r="C60" s="93"/>
      <c r="D60" s="7">
        <f>D56</f>
        <v>0</v>
      </c>
      <c r="E60" s="7">
        <f>E56</f>
        <v>0</v>
      </c>
      <c r="G60" s="84"/>
    </row>
    <row r="61" spans="1:7" ht="15.75">
      <c r="A61" s="43" t="s">
        <v>57</v>
      </c>
      <c r="B61" s="44"/>
      <c r="C61" s="65"/>
      <c r="D61" s="7">
        <f>D62+D63+D64+D65+D66</f>
        <v>0</v>
      </c>
      <c r="E61" s="7">
        <f>E62+E63+E64+E65+E66</f>
        <v>0</v>
      </c>
      <c r="G61" s="84"/>
    </row>
    <row r="62" spans="1:7" ht="15.75">
      <c r="A62" s="43"/>
      <c r="B62" s="46" t="s">
        <v>30</v>
      </c>
      <c r="C62" s="65"/>
      <c r="D62" s="26">
        <v>-233304</v>
      </c>
      <c r="E62" s="26">
        <v>0</v>
      </c>
      <c r="G62" s="84"/>
    </row>
    <row r="63" spans="1:7" ht="15.75">
      <c r="A63" s="43"/>
      <c r="B63" s="46" t="s">
        <v>86</v>
      </c>
      <c r="C63" s="65"/>
      <c r="D63" s="26">
        <v>-5058</v>
      </c>
      <c r="E63" s="26"/>
      <c r="G63" s="84"/>
    </row>
    <row r="64" spans="1:7" ht="15.75">
      <c r="A64" s="43"/>
      <c r="B64" s="46" t="s">
        <v>87</v>
      </c>
      <c r="C64" s="65"/>
      <c r="D64" s="26">
        <v>-39591</v>
      </c>
      <c r="E64" s="26"/>
      <c r="G64" s="84"/>
    </row>
    <row r="65" spans="1:9" ht="15.75">
      <c r="A65" s="43"/>
      <c r="B65" s="46" t="s">
        <v>64</v>
      </c>
      <c r="C65" s="65"/>
      <c r="D65" s="26">
        <v>0</v>
      </c>
      <c r="E65" s="26">
        <v>0</v>
      </c>
      <c r="G65" s="84"/>
      <c r="H65" s="85"/>
      <c r="I65" s="86"/>
    </row>
    <row r="66" spans="1:7" ht="15.75">
      <c r="A66" s="43"/>
      <c r="B66" s="46" t="s">
        <v>65</v>
      </c>
      <c r="C66" s="65"/>
      <c r="D66" s="26">
        <v>277953</v>
      </c>
      <c r="E66" s="26">
        <v>0</v>
      </c>
      <c r="G66" s="84"/>
    </row>
    <row r="67" spans="1:7" ht="15.75">
      <c r="A67" s="43" t="s">
        <v>58</v>
      </c>
      <c r="B67" s="44"/>
      <c r="C67" s="65"/>
      <c r="D67" s="7">
        <f>D68+D69+D73+D71+D70+D72</f>
        <v>-2076</v>
      </c>
      <c r="E67" s="7">
        <f>E68+E69+E73+E71+E70+E72</f>
        <v>0</v>
      </c>
      <c r="G67" s="84"/>
    </row>
    <row r="68" spans="1:5" ht="15.75">
      <c r="A68" s="43"/>
      <c r="B68" s="46" t="s">
        <v>31</v>
      </c>
      <c r="C68" s="65"/>
      <c r="D68" s="26">
        <v>0</v>
      </c>
      <c r="E68" s="26">
        <v>0</v>
      </c>
    </row>
    <row r="69" spans="1:7" ht="15.75">
      <c r="A69" s="43"/>
      <c r="B69" s="46" t="s">
        <v>32</v>
      </c>
      <c r="C69" s="65"/>
      <c r="D69" s="26">
        <v>0</v>
      </c>
      <c r="E69" s="26">
        <v>0</v>
      </c>
      <c r="G69" s="86"/>
    </row>
    <row r="70" spans="1:5" ht="15.75">
      <c r="A70" s="43"/>
      <c r="B70" s="46" t="s">
        <v>33</v>
      </c>
      <c r="C70" s="65"/>
      <c r="D70" s="26">
        <v>-2003</v>
      </c>
      <c r="E70" s="26">
        <v>0</v>
      </c>
    </row>
    <row r="71" spans="1:5" ht="15.75">
      <c r="A71" s="43"/>
      <c r="B71" s="46" t="s">
        <v>78</v>
      </c>
      <c r="C71" s="65"/>
      <c r="D71" s="26">
        <v>0</v>
      </c>
      <c r="E71" s="26">
        <v>0</v>
      </c>
    </row>
    <row r="72" spans="1:5" ht="15.75">
      <c r="A72" s="43"/>
      <c r="B72" s="46" t="s">
        <v>79</v>
      </c>
      <c r="C72" s="65"/>
      <c r="D72" s="26">
        <v>0</v>
      </c>
      <c r="E72" s="26">
        <v>0</v>
      </c>
    </row>
    <row r="73" spans="1:5" ht="15.75">
      <c r="A73" s="43"/>
      <c r="B73" s="46" t="s">
        <v>88</v>
      </c>
      <c r="C73" s="65"/>
      <c r="D73" s="26">
        <v>-73</v>
      </c>
      <c r="E73" s="26">
        <v>0</v>
      </c>
    </row>
    <row r="74" spans="1:7" ht="15.75">
      <c r="A74" s="43" t="s">
        <v>59</v>
      </c>
      <c r="B74" s="44"/>
      <c r="C74" s="65"/>
      <c r="D74" s="7">
        <f>D75+D76+D77</f>
        <v>-82274</v>
      </c>
      <c r="E74" s="7">
        <f>E75+E76+E77</f>
        <v>0</v>
      </c>
      <c r="G74" s="86"/>
    </row>
    <row r="75" spans="1:5" ht="12.75">
      <c r="A75" s="47"/>
      <c r="B75" s="46" t="s">
        <v>35</v>
      </c>
      <c r="C75" s="63"/>
      <c r="D75" s="72">
        <v>-70500</v>
      </c>
      <c r="E75" s="72"/>
    </row>
    <row r="76" spans="1:5" ht="12.75">
      <c r="A76" s="47"/>
      <c r="B76" s="46" t="s">
        <v>36</v>
      </c>
      <c r="C76" s="63"/>
      <c r="D76" s="72">
        <v>-11774</v>
      </c>
      <c r="E76" s="72">
        <v>0</v>
      </c>
    </row>
    <row r="77" spans="1:5" ht="12.75">
      <c r="A77" s="47"/>
      <c r="B77" s="46" t="s">
        <v>37</v>
      </c>
      <c r="C77" s="63"/>
      <c r="D77" s="72"/>
      <c r="E77" s="72"/>
    </row>
    <row r="78" spans="1:5" ht="15.75">
      <c r="A78" s="43" t="s">
        <v>60</v>
      </c>
      <c r="B78" s="39"/>
      <c r="C78" s="66"/>
      <c r="D78" s="71">
        <f>D79+D80+D81+D82</f>
        <v>-4228</v>
      </c>
      <c r="E78" s="71">
        <f>E79+E80+E81+E82</f>
        <v>0</v>
      </c>
    </row>
    <row r="79" spans="1:5" ht="12.75">
      <c r="A79" s="48"/>
      <c r="B79" s="46" t="s">
        <v>38</v>
      </c>
      <c r="C79" s="63"/>
      <c r="D79" s="72">
        <v>0</v>
      </c>
      <c r="E79" s="72">
        <v>0</v>
      </c>
    </row>
    <row r="80" spans="1:5" ht="12.75">
      <c r="A80" s="48"/>
      <c r="B80" s="46" t="s">
        <v>39</v>
      </c>
      <c r="C80" s="63"/>
      <c r="D80" s="72">
        <v>0</v>
      </c>
      <c r="E80" s="72">
        <v>0</v>
      </c>
    </row>
    <row r="81" spans="1:5" ht="12.75">
      <c r="A81" s="48"/>
      <c r="B81" s="46" t="s">
        <v>40</v>
      </c>
      <c r="C81" s="63"/>
      <c r="D81" s="72">
        <v>-4228</v>
      </c>
      <c r="E81" s="72">
        <v>0</v>
      </c>
    </row>
    <row r="82" spans="1:5" ht="12.75">
      <c r="A82" s="48"/>
      <c r="B82" s="46" t="s">
        <v>34</v>
      </c>
      <c r="C82" s="63"/>
      <c r="D82" s="72"/>
      <c r="E82" s="72"/>
    </row>
    <row r="83" spans="1:7" ht="15.75">
      <c r="A83" s="91" t="s">
        <v>61</v>
      </c>
      <c r="B83" s="92"/>
      <c r="C83" s="93"/>
      <c r="D83" s="71">
        <f>D78+D74+D67+D61</f>
        <v>-88578</v>
      </c>
      <c r="E83" s="71">
        <f>E78+E74+E67+E61</f>
        <v>0</v>
      </c>
      <c r="G83" s="87"/>
    </row>
    <row r="84" spans="1:14" ht="15.75">
      <c r="A84" s="91" t="s">
        <v>41</v>
      </c>
      <c r="B84" s="92"/>
      <c r="C84" s="93"/>
      <c r="D84" s="71">
        <f>D56+D83</f>
        <v>-88578</v>
      </c>
      <c r="E84" s="71">
        <f>E56+E83</f>
        <v>0</v>
      </c>
      <c r="J84" s="56"/>
      <c r="N84" s="89"/>
    </row>
    <row r="85" spans="1:14" ht="15.75">
      <c r="A85" s="43" t="s">
        <v>42</v>
      </c>
      <c r="B85" s="45"/>
      <c r="C85" s="67"/>
      <c r="D85" s="71">
        <v>0</v>
      </c>
      <c r="E85" s="71">
        <v>0</v>
      </c>
      <c r="J85" s="56"/>
      <c r="N85" s="56"/>
    </row>
    <row r="86" spans="1:5" ht="15.75">
      <c r="A86" s="43" t="s">
        <v>75</v>
      </c>
      <c r="B86" s="44"/>
      <c r="C86" s="65"/>
      <c r="D86" s="26"/>
      <c r="E86" s="26">
        <f>E84*10%</f>
        <v>0</v>
      </c>
    </row>
    <row r="87" spans="1:5" ht="16.5" thickBot="1">
      <c r="A87" s="94" t="s">
        <v>43</v>
      </c>
      <c r="B87" s="95"/>
      <c r="C87" s="96"/>
      <c r="D87" s="73">
        <f>D84-D86</f>
        <v>-88578</v>
      </c>
      <c r="E87" s="73">
        <f>E84-E86</f>
        <v>0</v>
      </c>
    </row>
    <row r="88" spans="1:5" ht="15.75">
      <c r="A88" s="49"/>
      <c r="B88" s="49"/>
      <c r="C88" s="49"/>
      <c r="D88" s="76"/>
      <c r="E88" s="76"/>
    </row>
    <row r="89" spans="1:5" ht="16.5" thickBot="1">
      <c r="A89" s="49"/>
      <c r="B89" s="49"/>
      <c r="C89" s="49"/>
      <c r="D89" s="76"/>
      <c r="E89" s="76"/>
    </row>
    <row r="90" spans="1:5" ht="12.75">
      <c r="A90" s="50" t="s">
        <v>44</v>
      </c>
      <c r="B90" s="51"/>
      <c r="C90" s="68"/>
      <c r="D90" s="74">
        <f>D86</f>
        <v>0</v>
      </c>
      <c r="E90" s="74">
        <f>E86</f>
        <v>0</v>
      </c>
    </row>
    <row r="91" spans="1:5" ht="12.75">
      <c r="A91" s="52" t="s">
        <v>45</v>
      </c>
      <c r="B91" s="53"/>
      <c r="C91" s="69"/>
      <c r="D91" s="71">
        <v>0</v>
      </c>
      <c r="E91" s="71">
        <v>0</v>
      </c>
    </row>
    <row r="92" spans="1:5" ht="12.75">
      <c r="A92" s="52" t="s">
        <v>83</v>
      </c>
      <c r="B92" s="53"/>
      <c r="C92" s="69"/>
      <c r="D92" s="75">
        <v>0</v>
      </c>
      <c r="E92" s="75">
        <v>0</v>
      </c>
    </row>
    <row r="93" spans="1:5" ht="13.5" thickBot="1">
      <c r="A93" s="54" t="s">
        <v>46</v>
      </c>
      <c r="B93" s="55"/>
      <c r="C93" s="70"/>
      <c r="D93" s="73">
        <f>D90-D91-D92</f>
        <v>0</v>
      </c>
      <c r="E93" s="73">
        <f>E90-E91-E92</f>
        <v>0</v>
      </c>
    </row>
    <row r="94" spans="1:4" ht="12.75">
      <c r="A94" s="56"/>
      <c r="B94" s="56"/>
      <c r="C94" s="56"/>
      <c r="D94" s="57"/>
    </row>
    <row r="95" ht="15">
      <c r="D95" s="33"/>
    </row>
    <row r="96" spans="4:5" ht="15">
      <c r="D96" s="33"/>
      <c r="E96" s="58" t="s">
        <v>47</v>
      </c>
    </row>
  </sheetData>
  <sheetProtection/>
  <mergeCells count="18">
    <mergeCell ref="A26:C26"/>
    <mergeCell ref="A1:C1"/>
    <mergeCell ref="A2:C2"/>
    <mergeCell ref="A16:C16"/>
    <mergeCell ref="A25:C25"/>
    <mergeCell ref="A47:C47"/>
    <mergeCell ref="A48:C48"/>
    <mergeCell ref="A27:C27"/>
    <mergeCell ref="A37:C37"/>
    <mergeCell ref="A41:C41"/>
    <mergeCell ref="A42:C42"/>
    <mergeCell ref="A83:C83"/>
    <mergeCell ref="A84:C84"/>
    <mergeCell ref="A87:C87"/>
    <mergeCell ref="A52:E52"/>
    <mergeCell ref="A54:C54"/>
    <mergeCell ref="A55:C55"/>
    <mergeCell ref="A60:C60"/>
  </mergeCells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"/>
  <sheetViews>
    <sheetView zoomScalePageLayoutView="0" workbookViewId="0" topLeftCell="A1">
      <selection activeCell="J24" sqref="J24"/>
    </sheetView>
  </sheetViews>
  <sheetFormatPr defaultColWidth="9.140625" defaultRowHeight="12.75"/>
  <cols>
    <col min="12" max="12" width="9.28125" style="0" customWidth="1"/>
  </cols>
  <sheetData>
    <row r="1" spans="2:7" ht="12.75">
      <c r="B1" t="s">
        <v>90</v>
      </c>
      <c r="E1">
        <v>9062</v>
      </c>
      <c r="F1">
        <v>105.85</v>
      </c>
      <c r="G1" s="56">
        <f>E1*F1</f>
        <v>959212.7</v>
      </c>
    </row>
    <row r="2" ht="12.75">
      <c r="G2" s="56"/>
    </row>
    <row r="3" spans="2:7" ht="12.75">
      <c r="B3" t="s">
        <v>91</v>
      </c>
      <c r="E3">
        <v>3500</v>
      </c>
      <c r="F3">
        <v>139.59</v>
      </c>
      <c r="G3" s="56">
        <f>E3*F3</f>
        <v>488565</v>
      </c>
    </row>
    <row r="4" ht="12.75">
      <c r="G4" s="56"/>
    </row>
    <row r="5" ht="12.75">
      <c r="G5" s="56"/>
    </row>
    <row r="6" spans="7:12" ht="12.75">
      <c r="G6" s="56">
        <f>G1+G3</f>
        <v>1447777.7</v>
      </c>
      <c r="L6" s="56"/>
    </row>
    <row r="7" ht="12.75">
      <c r="K7" s="90">
        <v>1447778</v>
      </c>
    </row>
    <row r="12" ht="12.75">
      <c r="H12" s="89" t="s">
        <v>94</v>
      </c>
    </row>
    <row r="13" spans="2:9" ht="12.75">
      <c r="B13" s="89" t="s">
        <v>92</v>
      </c>
      <c r="D13">
        <v>500</v>
      </c>
      <c r="E13">
        <v>159</v>
      </c>
      <c r="G13" s="56">
        <f>D13+E13</f>
        <v>659</v>
      </c>
      <c r="H13">
        <v>105.85</v>
      </c>
      <c r="I13" s="56">
        <f>G13*H13</f>
        <v>69755.15</v>
      </c>
    </row>
    <row r="14" spans="3:9" ht="12.75">
      <c r="C14" s="89" t="s">
        <v>93</v>
      </c>
      <c r="D14">
        <v>300</v>
      </c>
      <c r="E14">
        <v>200</v>
      </c>
      <c r="F14">
        <v>80</v>
      </c>
      <c r="G14" s="56">
        <f>D14+E14+F14</f>
        <v>580</v>
      </c>
      <c r="H14">
        <v>139.59</v>
      </c>
      <c r="I14" s="56">
        <f>G14*H14</f>
        <v>80962.2</v>
      </c>
    </row>
    <row r="15" ht="12.75">
      <c r="I15" s="56">
        <f>SUM(I13:I14)</f>
        <v>150717.34999999998</v>
      </c>
    </row>
    <row r="18" ht="12.75">
      <c r="I18" s="90">
        <v>150717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ServerF50</dc:creator>
  <cp:keywords/>
  <dc:description/>
  <cp:lastModifiedBy>tota</cp:lastModifiedBy>
  <cp:lastPrinted>2013-01-20T18:37:31Z</cp:lastPrinted>
  <dcterms:created xsi:type="dcterms:W3CDTF">2009-02-27T13:30:57Z</dcterms:created>
  <dcterms:modified xsi:type="dcterms:W3CDTF">2013-07-22T23:28:13Z</dcterms:modified>
  <cp:category/>
  <cp:version/>
  <cp:contentType/>
  <cp:contentStatus/>
</cp:coreProperties>
</file>