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lenovo\Folder_transferte_1\2.FINANCE - KONTABILITET\2.SUBJEKTE 2009-2019\Bilance 2019\Bilance vers perfundimtar\6.LOUDCOME\QKB\"/>
    </mc:Choice>
  </mc:AlternateContent>
  <bookViews>
    <workbookView xWindow="0" yWindow="0" windowWidth="19320" windowHeight="12435"/>
  </bookViews>
  <sheets>
    <sheet name="PASH-sipas natyr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0" i="1" l="1"/>
  <c r="B6" i="1"/>
  <c r="B22" i="1" l="1"/>
  <c r="B23" i="1" s="1"/>
  <c r="B12" i="1" l="1"/>
  <c r="B17" i="1" l="1"/>
  <c r="B25" i="1" s="1"/>
  <c r="C12" i="1"/>
  <c r="B27" i="1" l="1"/>
  <c r="C23" i="1"/>
  <c r="C17" i="1" l="1"/>
  <c r="C25" i="1" s="1"/>
  <c r="C27" i="1" s="1"/>
  <c r="N12" i="1"/>
  <c r="N7" i="1"/>
  <c r="N26" i="1"/>
  <c r="N22" i="1"/>
  <c r="M17" i="1"/>
  <c r="N14" i="1"/>
  <c r="M23" i="1"/>
  <c r="M6" i="1"/>
  <c r="N21" i="1"/>
  <c r="N8" i="1"/>
  <c r="M27" i="1"/>
  <c r="M10" i="1"/>
  <c r="M13" i="1"/>
  <c r="M11" i="1"/>
  <c r="M20" i="1"/>
  <c r="M26" i="1"/>
  <c r="N13" i="1"/>
  <c r="N11" i="1"/>
  <c r="N24" i="1"/>
  <c r="M16" i="1"/>
  <c r="M25" i="1"/>
  <c r="N15" i="1"/>
  <c r="M8" i="1"/>
  <c r="N25" i="1"/>
  <c r="M18" i="1"/>
  <c r="N19" i="1"/>
  <c r="N6" i="1"/>
  <c r="N9" i="1"/>
  <c r="N18" i="1"/>
  <c r="M24" i="1"/>
  <c r="M14" i="1"/>
  <c r="M22" i="1"/>
  <c r="N16" i="1"/>
  <c r="M19" i="1"/>
  <c r="N20" i="1"/>
  <c r="M12" i="1"/>
  <c r="N10" i="1"/>
  <c r="N23" i="1"/>
  <c r="N17" i="1"/>
  <c r="M21" i="1"/>
  <c r="N27" i="1"/>
  <c r="M15" i="1"/>
  <c r="M7" i="1"/>
  <c r="M9" i="1"/>
</calcChain>
</file>

<file path=xl/sharedStrings.xml><?xml version="1.0" encoding="utf-8"?>
<sst xmlns="http://schemas.openxmlformats.org/spreadsheetml/2006/main" count="29" uniqueCount="27">
  <si>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</si>
  <si>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</si>
  <si>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</si>
  <si>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</si>
  <si>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</si>
  <si>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</si>
  <si>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</si>
  <si>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</si>
  <si>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</si>
  <si>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</si>
  <si>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</si>
  <si>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</si>
  <si>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</si>
  <si>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</si>
  <si>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</si>
  <si>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</si>
  <si>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</si>
  <si>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</si>
  <si>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</si>
  <si>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</si>
  <si>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</si>
  <si>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Raportuese</t>
  </si>
  <si>
    <t>Periudha</t>
  </si>
  <si>
    <t>PASQYRA E TE ARDHURAVE DHE SHPENZIMEVE</t>
  </si>
  <si>
    <t>SFPEN</t>
  </si>
  <si>
    <t>NAS-15</t>
  </si>
  <si>
    <t>LOUDCOM MEDIA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</si>
</sst>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</numFmts>
  <fonts count="14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9"/>
      <name val="Arial"/>
      <family val="2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3" fontId="5" fillId="0" borderId="0" xfId="0" applyNumberFormat="1" applyFont="1" applyBorder="1" applyAlignment="1">
      <alignment horizontal="center" vertical="center"/>
    </xf>
    <xf numFmtId="0" fontId="8" fillId="0" borderId="0" xfId="0" applyFont="1"/>
    <xf numFmtId="165" fontId="0" fillId="0" borderId="0" xfId="1" applyNumberFormat="1" applyFont="1" applyBorder="1"/>
    <xf numFmtId="0" fontId="7" fillId="0" borderId="0" xfId="0" applyFont="1" applyFill="1" applyBorder="1" applyAlignment="1">
      <alignment vertical="center"/>
    </xf>
    <xf numFmtId="0" fontId="0" fillId="0" borderId="0" xfId="0" applyFill="1"/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indent="3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165" fontId="3" fillId="0" borderId="0" xfId="1" applyNumberFormat="1" applyFont="1" applyFill="1" applyBorder="1" applyAlignment="1">
      <alignment horizontal="left" vertical="center"/>
    </xf>
    <xf numFmtId="165" fontId="3" fillId="0" borderId="0" xfId="1" applyNumberFormat="1" applyFont="1" applyFill="1" applyBorder="1" applyAlignment="1">
      <alignment horizontal="left" vertical="center" indent="3"/>
    </xf>
    <xf numFmtId="165" fontId="5" fillId="0" borderId="0" xfId="1" applyNumberFormat="1" applyFont="1" applyFill="1" applyBorder="1" applyAlignment="1">
      <alignment vertical="center"/>
    </xf>
    <xf numFmtId="165" fontId="7" fillId="0" borderId="0" xfId="1" applyNumberFormat="1" applyFont="1" applyFill="1" applyBorder="1" applyAlignment="1">
      <alignment horizontal="left" vertical="center"/>
    </xf>
    <xf numFmtId="165" fontId="4" fillId="0" borderId="0" xfId="1" applyNumberFormat="1" applyFont="1" applyBorder="1" applyAlignment="1">
      <alignment vertical="center"/>
    </xf>
    <xf numFmtId="165" fontId="3" fillId="0" borderId="0" xfId="1" applyNumberFormat="1" applyFont="1" applyBorder="1" applyAlignment="1">
      <alignment horizontal="left" vertical="center"/>
    </xf>
    <xf numFmtId="165" fontId="2" fillId="0" borderId="0" xfId="1" applyNumberFormat="1" applyFont="1" applyBorder="1" applyAlignment="1">
      <alignment horizontal="left" vertical="center"/>
    </xf>
    <xf numFmtId="165" fontId="4" fillId="0" borderId="0" xfId="1" applyNumberFormat="1" applyFont="1" applyBorder="1" applyAlignment="1">
      <alignment horizontal="left" vertical="center"/>
    </xf>
    <xf numFmtId="165" fontId="2" fillId="3" borderId="1" xfId="1" applyNumberFormat="1" applyFont="1" applyFill="1" applyBorder="1" applyAlignment="1">
      <alignment horizontal="left" vertical="center"/>
    </xf>
    <xf numFmtId="165" fontId="5" fillId="3" borderId="1" xfId="1" applyNumberFormat="1" applyFont="1" applyFill="1" applyBorder="1" applyAlignment="1">
      <alignment vertical="center"/>
    </xf>
    <xf numFmtId="165" fontId="6" fillId="3" borderId="1" xfId="1" applyNumberFormat="1" applyFont="1" applyFill="1" applyBorder="1" applyAlignment="1">
      <alignment vertical="center"/>
    </xf>
    <xf numFmtId="165" fontId="2" fillId="0" borderId="0" xfId="1" applyNumberFormat="1" applyFont="1" applyBorder="1" applyAlignment="1">
      <alignment vertical="center"/>
    </xf>
    <xf numFmtId="165" fontId="3" fillId="0" borderId="0" xfId="1" applyNumberFormat="1" applyFont="1" applyBorder="1" applyAlignment="1">
      <alignment vertical="center"/>
    </xf>
    <xf numFmtId="165" fontId="4" fillId="0" borderId="0" xfId="1" applyNumberFormat="1" applyFont="1" applyFill="1" applyBorder="1" applyAlignment="1">
      <alignment vertical="center"/>
    </xf>
    <xf numFmtId="165" fontId="10" fillId="3" borderId="1" xfId="1" applyNumberFormat="1" applyFont="1" applyFill="1" applyBorder="1" applyAlignment="1">
      <alignment vertical="center"/>
    </xf>
    <xf numFmtId="165" fontId="1" fillId="0" borderId="0" xfId="1" applyNumberFormat="1" applyFont="1" applyBorder="1" applyAlignment="1">
      <alignment vertical="center"/>
    </xf>
    <xf numFmtId="165" fontId="6" fillId="0" borderId="0" xfId="1" applyNumberFormat="1" applyFont="1" applyBorder="1" applyAlignment="1">
      <alignment vertical="center"/>
    </xf>
    <xf numFmtId="165" fontId="10" fillId="2" borderId="1" xfId="1" applyNumberFormat="1" applyFont="1" applyFill="1" applyBorder="1" applyAlignment="1">
      <alignment vertical="center"/>
    </xf>
    <xf numFmtId="165" fontId="10" fillId="2" borderId="2" xfId="1" applyNumberFormat="1" applyFont="1" applyFill="1" applyBorder="1" applyAlignment="1">
      <alignment vertical="center"/>
    </xf>
    <xf numFmtId="165" fontId="0" fillId="0" borderId="0" xfId="0" applyNumberFormat="1"/>
    <xf numFmtId="43" fontId="0" fillId="0" borderId="0" xfId="0" applyNumberFormat="1"/>
    <xf numFmtId="165" fontId="0" fillId="0" borderId="0" xfId="1" applyNumberFormat="1" applyFont="1"/>
    <xf numFmtId="0" fontId="13" fillId="0" borderId="0" xfId="0" applyFont="1"/>
    <xf numFmtId="164" fontId="0" fillId="0" borderId="0" xfId="1" applyFont="1"/>
    <xf numFmtId="164" fontId="0" fillId="0" borderId="0" xfId="1" applyFont="1" applyBorder="1"/>
    <xf numFmtId="0" fontId="11" fillId="0" borderId="0" xfId="0" applyFont="1" applyFill="1" applyBorder="1" applyAlignment="1">
      <alignment horizontal="left"/>
    </xf>
    <xf numFmtId="0" fontId="12" fillId="0" borderId="0" xfId="0" applyFont="1" applyFill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7"/>
  <sheetViews>
    <sheetView tabSelected="1" zoomScaleNormal="100" workbookViewId="0">
      <selection activeCell="C1" sqref="C1:C1048576"/>
    </sheetView>
  </sheetViews>
  <sheetFormatPr defaultRowHeight="15" x14ac:dyDescent="0.25"/>
  <cols>
    <col min="1" max="1" width="72.28515625" customWidth="1"/>
    <col min="2" max="2" width="15.28515625" customWidth="1"/>
    <col min="3" max="3" width="14.42578125" customWidth="1"/>
    <col min="5" max="5" width="11.5703125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A1" s="39" t="s">
        <v>26</v>
      </c>
      <c r="B1" s="37"/>
      <c r="M1" t="s">
        <v>25</v>
      </c>
      <c r="N1" s="8" t="s">
        <v>24</v>
      </c>
    </row>
    <row r="2" spans="1:14" ht="15" customHeight="1" x14ac:dyDescent="0.25">
      <c r="A2" s="42" t="s">
        <v>23</v>
      </c>
      <c r="B2" s="7" t="s">
        <v>22</v>
      </c>
      <c r="C2" s="7" t="s">
        <v>22</v>
      </c>
    </row>
    <row r="3" spans="1:14" ht="15" customHeight="1" x14ac:dyDescent="0.25">
      <c r="A3" s="43"/>
      <c r="B3" s="7" t="s">
        <v>21</v>
      </c>
      <c r="C3" s="7" t="s">
        <v>21</v>
      </c>
    </row>
    <row r="4" spans="1:14" x14ac:dyDescent="0.25">
      <c r="A4" s="10" t="s">
        <v>20</v>
      </c>
      <c r="C4" s="1"/>
    </row>
    <row r="5" spans="1:14" x14ac:dyDescent="0.25">
      <c r="A5" s="11"/>
      <c r="C5" s="28"/>
    </row>
    <row r="6" spans="1:14" x14ac:dyDescent="0.25">
      <c r="A6" s="12" t="s">
        <v>19</v>
      </c>
      <c r="B6" s="17">
        <f>50000+122900+4626564+6348982+2945710+771449</f>
        <v>14865605</v>
      </c>
      <c r="C6" s="29">
        <v>12990244</v>
      </c>
      <c r="L6">
        <v>1</v>
      </c>
      <c r="M6" t="e">
        <f ca="1">CONCATENATE("PR-",PullFirstLetters(SUBSTITUTE(SUBSTITUTE(SUBSTITUTE(SUBSTITUTE(SUBSTITUTE(A6, "/", ""), ":", ""), "(", ""), ")", ""), ",", "")  ),"-")&amp;TEXT(L6,"000")</f>
        <v>#NAME?</v>
      </c>
      <c r="N6" t="e">
        <f ca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12" t="s">
        <v>18</v>
      </c>
      <c r="B7" s="17"/>
      <c r="C7" s="9">
        <v>145194</v>
      </c>
      <c r="L7">
        <v>2</v>
      </c>
      <c r="M7" t="e">
        <f ca="1">CONCATENATE("PR-",PullFirstLetters(SUBSTITUTE(SUBSTITUTE(SUBSTITUTE(SUBSTITUTE(SUBSTITUTE(A7, "/", ""), ":", ""), "(", ""), ")", ""), ",", "")  ),"-")&amp;TEXT(L7,"000")</f>
        <v>#NAME?</v>
      </c>
      <c r="N7" t="e">
        <f ca="1">CONCATENATE("PPA-",PullFirstLetters(SUBSTITUTE(SUBSTITUTE(SUBSTITUTE(SUBSTITUTE(SUBSTITUTE(A7, "/", ""), ":", ""), "(", ""), ")", ""), ",", "")  ),"-")&amp;TEXT(L7,"000")</f>
        <v>#NAME?</v>
      </c>
    </row>
    <row r="8" spans="1:14" x14ac:dyDescent="0.25">
      <c r="A8" s="12" t="s">
        <v>17</v>
      </c>
      <c r="B8" s="17"/>
      <c r="C8" s="9"/>
      <c r="L8">
        <v>3</v>
      </c>
      <c r="M8" t="e">
        <f ca="1">CONCATENATE("PR-",PullFirstLetters(SUBSTITUTE(SUBSTITUTE(SUBSTITUTE(SUBSTITUTE(SUBSTITUTE(A8, "/", ""), ":", ""), "(", ""), ")", ""), ",", "")  ),"-")&amp;TEXT(L8,"000")</f>
        <v>#NAME?</v>
      </c>
      <c r="N8" t="e">
        <f ca="1">CONCATENATE("PPA-",PullFirstLetters(SUBSTITUTE(SUBSTITUTE(SUBSTITUTE(SUBSTITUTE(SUBSTITUTE(A8, "/", ""), ":", ""), "(", ""), ")", ""), ",", "")  ),"-")&amp;TEXT(L8,"000")</f>
        <v>#NAME?</v>
      </c>
    </row>
    <row r="9" spans="1:14" x14ac:dyDescent="0.25">
      <c r="A9" s="12" t="s">
        <v>16</v>
      </c>
      <c r="B9" s="17"/>
      <c r="C9" s="9"/>
      <c r="L9">
        <v>4</v>
      </c>
      <c r="M9" t="e">
        <f ca="1">CONCATENATE("PR-",PullFirstLetters(SUBSTITUTE(SUBSTITUTE(SUBSTITUTE(SUBSTITUTE(SUBSTITUTE(A9, "/", ""), ":", ""), "(", ""), ")", ""), ",", "")  ),"-")&amp;TEXT(L9,"000")</f>
        <v>#NAME?</v>
      </c>
      <c r="N9" t="e">
        <f ca="1">CONCATENATE("PPA-",PullFirstLetters(SUBSTITUTE(SUBSTITUTE(SUBSTITUTE(SUBSTITUTE(SUBSTITUTE(A9, "/", ""), ":", ""), "(", ""), ")", ""), ",", "")  ),"-")&amp;TEXT(L9,"000")</f>
        <v>#NAME?</v>
      </c>
    </row>
    <row r="10" spans="1:14" x14ac:dyDescent="0.25">
      <c r="A10" s="12" t="s">
        <v>15</v>
      </c>
      <c r="B10" s="17"/>
      <c r="C10" s="21"/>
      <c r="L10">
        <v>5</v>
      </c>
      <c r="M10" t="e">
        <f ca="1">CONCATENATE("PR-",PullFirstLetters(SUBSTITUTE(SUBSTITUTE(SUBSTITUTE(SUBSTITUTE(SUBSTITUTE(A10, "/", ""), ":", ""), "(", ""), ")", ""), ",", "")  ),"-")&amp;TEXT(L10,"000")</f>
        <v>#NAME?</v>
      </c>
      <c r="N10" t="e">
        <f ca="1">CONCATENATE("PPA-",PullFirstLetters(SUBSTITUTE(SUBSTITUTE(SUBSTITUTE(SUBSTITUTE(SUBSTITUTE(A10, "/", ""), ":", ""), "(", ""), ")", ""), ",", "")  ),"-")&amp;TEXT(L10,"000")</f>
        <v>#NAME?</v>
      </c>
    </row>
    <row r="11" spans="1:14" x14ac:dyDescent="0.25">
      <c r="A11" s="12" t="s">
        <v>14</v>
      </c>
      <c r="B11" s="17">
        <v>-2081711</v>
      </c>
      <c r="C11" s="21">
        <v>-1079085</v>
      </c>
      <c r="L11">
        <v>6</v>
      </c>
      <c r="M11" t="e">
        <f ca="1">CONCATENATE("PR-",PullFirstLetters(SUBSTITUTE(SUBSTITUTE(SUBSTITUTE(SUBSTITUTE(SUBSTITUTE(A11, "/", ""), ":", ""), "(", ""), ")", ""), ",", "")  ),"-")&amp;TEXT(L11,"000")</f>
        <v>#NAME?</v>
      </c>
      <c r="N11" t="e">
        <f ca="1">CONCATENATE("PPA-",PullFirstLetters(SUBSTITUTE(SUBSTITUTE(SUBSTITUTE(SUBSTITUTE(SUBSTITUTE(A11, "/", ""), ":", ""), "(", ""), ")", ""), ",", "")  ),"-")&amp;TEXT(L11,"000")</f>
        <v>#NAME?</v>
      </c>
    </row>
    <row r="12" spans="1:14" x14ac:dyDescent="0.25">
      <c r="A12" s="12" t="s">
        <v>13</v>
      </c>
      <c r="B12" s="17">
        <f>B13+B14</f>
        <v>-5102564</v>
      </c>
      <c r="C12" s="30">
        <f>C13+C14</f>
        <v>-5957259</v>
      </c>
      <c r="L12">
        <v>7</v>
      </c>
      <c r="M12" t="e">
        <f ca="1">CONCATENATE("PR-",PullFirstLetters(SUBSTITUTE(SUBSTITUTE(SUBSTITUTE(SUBSTITUTE(SUBSTITUTE(A12, "/", ""), ":", ""), "(", ""), ")", ""), ",", "")  ),"-")&amp;TEXT(L12,"000")</f>
        <v>#NAME?</v>
      </c>
      <c r="N12" t="e">
        <f ca="1">CONCATENATE("PPA-",PullFirstLetters(SUBSTITUTE(SUBSTITUTE(SUBSTITUTE(SUBSTITUTE(SUBSTITUTE(A12, "/", ""), ":", ""), "(", ""), ")", ""), ",", "")  ),"-")&amp;TEXT(L12,"000")</f>
        <v>#NAME?</v>
      </c>
    </row>
    <row r="13" spans="1:14" x14ac:dyDescent="0.25">
      <c r="A13" s="13" t="s">
        <v>12</v>
      </c>
      <c r="B13" s="18">
        <v>-4481364</v>
      </c>
      <c r="C13" s="21">
        <v>-5215173</v>
      </c>
      <c r="L13">
        <v>8</v>
      </c>
      <c r="M13" t="e">
        <f ca="1">CONCATENATE("PR-",PullFirstLetters(SUBSTITUTE(SUBSTITUTE(SUBSTITUTE(SUBSTITUTE(SUBSTITUTE(A13, "/", ""), ":", ""), "(", ""), ")", ""), ",", "")  ),"-")&amp;TEXT(L13,"000")</f>
        <v>#NAME?</v>
      </c>
      <c r="N13" t="e">
        <f ca="1">CONCATENATE("PPA-",PullFirstLetters(SUBSTITUTE(SUBSTITUTE(SUBSTITUTE(SUBSTITUTE(SUBSTITUTE(A13, "/", ""), ":", ""), "(", ""), ")", ""), ",", "")  ),"-")&amp;TEXT(L13,"000")</f>
        <v>#NAME?</v>
      </c>
    </row>
    <row r="14" spans="1:14" x14ac:dyDescent="0.25">
      <c r="A14" s="13" t="s">
        <v>11</v>
      </c>
      <c r="B14" s="18">
        <v>-621200</v>
      </c>
      <c r="C14" s="21">
        <v>-742086</v>
      </c>
      <c r="L14">
        <v>9</v>
      </c>
      <c r="M14" t="e">
        <f ca="1">CONCATENATE("PR-",PullFirstLetters(SUBSTITUTE(SUBSTITUTE(SUBSTITUTE(SUBSTITUTE(SUBSTITUTE(A14, "/", ""), ":", ""), "(", ""), ")", ""), ",", "")  ),"-")&amp;TEXT(L14,"000")</f>
        <v>#NAME?</v>
      </c>
      <c r="N14" t="e">
        <f ca="1">CONCATENATE("PPA-",PullFirstLetters(SUBSTITUTE(SUBSTITUTE(SUBSTITUTE(SUBSTITUTE(SUBSTITUTE(A14, "/", ""), ":", ""), "(", ""), ")", ""), ",", "")  ),"-")&amp;TEXT(L14,"000")</f>
        <v>#NAME?</v>
      </c>
    </row>
    <row r="15" spans="1:14" x14ac:dyDescent="0.25">
      <c r="A15" s="12" t="s">
        <v>10</v>
      </c>
      <c r="B15" s="17">
        <v>-931085</v>
      </c>
      <c r="C15" s="21">
        <v>-231555</v>
      </c>
      <c r="L15">
        <v>10</v>
      </c>
      <c r="M15" t="e">
        <f ca="1">CONCATENATE("PR-",PullFirstLetters(SUBSTITUTE(SUBSTITUTE(SUBSTITUTE(SUBSTITUTE(SUBSTITUTE(A15, "/", ""), ":", ""), "(", ""), ")", ""), ",", "")  ),"-")&amp;TEXT(L15,"000")</f>
        <v>#NAME?</v>
      </c>
      <c r="N15" t="e">
        <f ca="1">CONCATENATE("PPA-",PullFirstLetters(SUBSTITUTE(SUBSTITUTE(SUBSTITUTE(SUBSTITUTE(SUBSTITUTE(A15, "/", ""), ":", ""), "(", ""), ")", ""), ",", "")  ),"-")&amp;TEXT(L15,"000")</f>
        <v>#NAME?</v>
      </c>
    </row>
    <row r="16" spans="1:14" x14ac:dyDescent="0.25">
      <c r="A16" s="12" t="s">
        <v>9</v>
      </c>
      <c r="B16" s="17">
        <v>-6507197</v>
      </c>
      <c r="C16" s="21">
        <v>-5114013</v>
      </c>
      <c r="L16">
        <v>11</v>
      </c>
      <c r="M16" t="e">
        <f ca="1">CONCATENATE("PR-",PullFirstLetters(SUBSTITUTE(SUBSTITUTE(SUBSTITUTE(SUBSTITUTE(SUBSTITUTE(A16, "/", ""), ":", ""), "(", ""), ")", ""), ",", "")  ),"-")&amp;TEXT(L16,"000")</f>
        <v>#NAME?</v>
      </c>
      <c r="N16" t="e">
        <f ca="1">CONCATENATE("PPA-",PullFirstLetters(SUBSTITUTE(SUBSTITUTE(SUBSTITUTE(SUBSTITUTE(SUBSTITUTE(A16, "/", ""), ":", ""), "(", ""), ")", ""), ",", "")  ),"-")&amp;TEXT(L16,"000")</f>
        <v>#NAME?</v>
      </c>
    </row>
    <row r="17" spans="1:14" ht="15.75" thickBot="1" x14ac:dyDescent="0.3">
      <c r="A17" s="14" t="s">
        <v>8</v>
      </c>
      <c r="B17" s="27">
        <f>SUM(B6:B12,B15:B16)</f>
        <v>243048</v>
      </c>
      <c r="C17" s="31">
        <f>SUM(C6:C12,C15:C16)</f>
        <v>753526</v>
      </c>
      <c r="L17">
        <v>12</v>
      </c>
      <c r="M17" t="e">
        <f ca="1">CONCATENATE("PR-",PullFirstLetters(SUBSTITUTE(SUBSTITUTE(SUBSTITUTE(SUBSTITUTE(SUBSTITUTE(A17, "/", ""), ":", ""), "(", ""), ")", ""), ",", "")  ),"-")&amp;TEXT(L17,"000")</f>
        <v>#NAME?</v>
      </c>
      <c r="N17" t="e">
        <f ca="1">CONCATENATE("PPA-",PullFirstLetters(SUBSTITUTE(SUBSTITUTE(SUBSTITUTE(SUBSTITUTE(SUBSTITUTE(A17, "/", ""), ":", ""), "(", ""), ")", ""), ",", "")  ),"-")&amp;TEXT(L17,"000")</f>
        <v>#NAME?</v>
      </c>
    </row>
    <row r="18" spans="1:14" ht="15.75" thickTop="1" x14ac:dyDescent="0.25">
      <c r="A18" s="15"/>
      <c r="B18" s="19"/>
      <c r="C18" s="32"/>
      <c r="M18" t="e">
        <f ca="1">CONCATENATE("PR-",PullFirstLetters(SUBSTITUTE(SUBSTITUTE(SUBSTITUTE(SUBSTITUTE(SUBSTITUTE(A18, "/", ""), ":", ""), "(", ""), ")", ""), ",", "")  ),"-")&amp;TEXT(L18,"000")</f>
        <v>#NAME?</v>
      </c>
      <c r="N18" t="e">
        <f ca="1">CONCATENATE("PPA-",PullFirstLetters(SUBSTITUTE(SUBSTITUTE(SUBSTITUTE(SUBSTITUTE(SUBSTITUTE(A18, "/", ""), ":", ""), "(", ""), ")", ""), ",", "")  ),"-")&amp;TEXT(L18,"000")</f>
        <v>#NAME?</v>
      </c>
    </row>
    <row r="19" spans="1:14" x14ac:dyDescent="0.25">
      <c r="A19" s="16" t="s">
        <v>7</v>
      </c>
      <c r="B19" s="20"/>
      <c r="C19" s="33"/>
      <c r="L19">
        <v>13</v>
      </c>
      <c r="M19" t="e">
        <f ca="1">CONCATENATE("PR-",PullFirstLetters(SUBSTITUTE(SUBSTITUTE(SUBSTITUTE(SUBSTITUTE(SUBSTITUTE(A19, "/", ""), ":", ""), "(", ""), ")", ""), ",", "")  ),"-")&amp;TEXT(L19,"000")</f>
        <v>#NAME?</v>
      </c>
      <c r="N19" t="e">
        <f ca="1">CONCATENATE("PPA-",PullFirstLetters(SUBSTITUTE(SUBSTITUTE(SUBSTITUTE(SUBSTITUTE(SUBSTITUTE(A19, "/", ""), ":", ""), "(", ""), ")", ""), ",", "")  ),"-")&amp;TEXT(L19,"000")</f>
        <v>#NAME?</v>
      </c>
    </row>
    <row r="20" spans="1:14" x14ac:dyDescent="0.25">
      <c r="A20" s="5" t="s">
        <v>6</v>
      </c>
      <c r="B20" s="21">
        <f>-35+1</f>
        <v>-34</v>
      </c>
      <c r="C20" s="33"/>
      <c r="L20">
        <v>14</v>
      </c>
      <c r="M20" t="e">
        <f ca="1">CONCATENATE("PR-",PullFirstLetters(SUBSTITUTE(SUBSTITUTE(SUBSTITUTE(SUBSTITUTE(SUBSTITUTE(A20, "/", ""), ":", ""), "(", ""), ")", ""), ",", "")  ),"-")&amp;TEXT(L20,"000")</f>
        <v>#NAME?</v>
      </c>
      <c r="N20" t="e">
        <f ca="1">CONCATENATE("PPA-",PullFirstLetters(SUBSTITUTE(SUBSTITUTE(SUBSTITUTE(SUBSTITUTE(SUBSTITUTE(A20, "/", ""), ":", ""), "(", ""), ")", ""), ",", "")  ),"-")&amp;TEXT(L20,"000")</f>
        <v>#NAME?</v>
      </c>
    </row>
    <row r="21" spans="1:14" x14ac:dyDescent="0.25">
      <c r="A21" s="6" t="s">
        <v>5</v>
      </c>
      <c r="B21" s="22">
        <v>5902</v>
      </c>
      <c r="C21" s="21">
        <v>7447</v>
      </c>
      <c r="E21" s="36"/>
      <c r="L21">
        <v>15</v>
      </c>
      <c r="M21" t="e">
        <f ca="1">CONCATENATE("PR-",PullFirstLetters(SUBSTITUTE(SUBSTITUTE(SUBSTITUTE(SUBSTITUTE(SUBSTITUTE(A21, "/", ""), ":", ""), "(", ""), ")", ""), ",", "")  ),"-")&amp;TEXT(L21,"000")</f>
        <v>#NAME?</v>
      </c>
      <c r="N21" t="e">
        <f ca="1">CONCATENATE("PPA-",PullFirstLetters(SUBSTITUTE(SUBSTITUTE(SUBSTITUTE(SUBSTITUTE(SUBSTITUTE(A21, "/", ""), ":", ""), "(", ""), ")", ""), ",", "")  ),"-")&amp;TEXT(L21,"000")</f>
        <v>#NAME?</v>
      </c>
    </row>
    <row r="22" spans="1:14" x14ac:dyDescent="0.25">
      <c r="A22" s="6" t="s">
        <v>4</v>
      </c>
      <c r="B22" s="22">
        <f>-149534-67974</f>
        <v>-217508</v>
      </c>
      <c r="C22" s="21">
        <v>-718925</v>
      </c>
      <c r="E22" s="36"/>
      <c r="L22">
        <v>16</v>
      </c>
      <c r="M22" t="e">
        <f ca="1">CONCATENATE("PR-",PullFirstLetters(SUBSTITUTE(SUBSTITUTE(SUBSTITUTE(SUBSTITUTE(SUBSTITUTE(A22, "/", ""), ":", ""), "(", ""), ")", ""), ",", "")  ),"-")&amp;TEXT(L22,"000")</f>
        <v>#NAME?</v>
      </c>
      <c r="N22" t="e">
        <f ca="1">CONCATENATE("PPA-",PullFirstLetters(SUBSTITUTE(SUBSTITUTE(SUBSTITUTE(SUBSTITUTE(SUBSTITUTE(A22, "/", ""), ":", ""), "(", ""), ")", ""), ",", "")  ),"-")&amp;TEXT(L22,"000")</f>
        <v>#NAME?</v>
      </c>
    </row>
    <row r="23" spans="1:14" ht="15.75" thickBot="1" x14ac:dyDescent="0.3">
      <c r="A23" s="4" t="s">
        <v>3</v>
      </c>
      <c r="B23" s="26">
        <f>SUM(B20:B22)</f>
        <v>-211640</v>
      </c>
      <c r="C23" s="31">
        <f>SUM(C21:C22)</f>
        <v>-711478</v>
      </c>
      <c r="L23">
        <v>17</v>
      </c>
      <c r="M23" t="e">
        <f ca="1">CONCATENATE("PR-",PullFirstLetters(SUBSTITUTE(SUBSTITUTE(SUBSTITUTE(SUBSTITUTE(SUBSTITUTE(A23, "/", ""), ":", ""), "(", ""), ")", ""), ",", "")  ),"-")&amp;TEXT(L23,"000")</f>
        <v>#NAME?</v>
      </c>
      <c r="N23" t="e">
        <f ca="1">CONCATENATE("PPA-",PullFirstLetters(SUBSTITUTE(SUBSTITUTE(SUBSTITUTE(SUBSTITUTE(SUBSTITUTE(A23, "/", ""), ":", ""), "(", ""), ")", ""), ",", "")  ),"-")&amp;TEXT(L23,"000")</f>
        <v>#NAME?</v>
      </c>
    </row>
    <row r="24" spans="1:14" ht="15.75" thickTop="1" x14ac:dyDescent="0.25">
      <c r="A24" s="2"/>
      <c r="B24" s="23"/>
      <c r="C24" s="24"/>
      <c r="E24" s="36"/>
      <c r="M24" t="e">
        <f ca="1">CONCATENATE("PR-",PullFirstLetters(SUBSTITUTE(SUBSTITUTE(SUBSTITUTE(SUBSTITUTE(SUBSTITUTE(A24, "/", ""), ":", ""), "(", ""), ")", ""), ",", "")  ),"-")&amp;TEXT(L24,"000")</f>
        <v>#NAME?</v>
      </c>
      <c r="N24" t="e">
        <f ca="1">CONCATENATE("PPA-",PullFirstLetters(SUBSTITUTE(SUBSTITUTE(SUBSTITUTE(SUBSTITUTE(SUBSTITUTE(A24, "/", ""), ":", ""), "(", ""), ")", ""), ",", "")  ),"-")&amp;TEXT(L24,"000")</f>
        <v>#NAME?</v>
      </c>
    </row>
    <row r="25" spans="1:14" ht="15.75" thickBot="1" x14ac:dyDescent="0.3">
      <c r="A25" s="2" t="s">
        <v>2</v>
      </c>
      <c r="B25" s="25">
        <f>B17+B23</f>
        <v>31408</v>
      </c>
      <c r="C25" s="35">
        <f>C17+C23</f>
        <v>42048</v>
      </c>
      <c r="L25">
        <v>18</v>
      </c>
      <c r="M25" t="e">
        <f ca="1">CONCATENATE("PR-",PullFirstLetters(SUBSTITUTE(SUBSTITUTE(SUBSTITUTE(SUBSTITUTE(SUBSTITUTE(A25, "/", ""), ":", ""), "(", ""), ")", ""), ",", "")  ),"-")&amp;TEXT(L25,"000")</f>
        <v>#NAME?</v>
      </c>
      <c r="N25" t="e">
        <f ca="1">CONCATENATE("PPA-",PullFirstLetters(SUBSTITUTE(SUBSTITUTE(SUBSTITUTE(SUBSTITUTE(SUBSTITUTE(A25, "/", ""), ":", ""), "(", ""), ")", ""), ",", "")  ),"-")&amp;TEXT(L25,"000")</f>
        <v>#NAME?</v>
      </c>
    </row>
    <row r="26" spans="1:14" ht="15.75" thickTop="1" x14ac:dyDescent="0.25">
      <c r="A26" s="3" t="s">
        <v>1</v>
      </c>
      <c r="B26" s="24">
        <v>15725</v>
      </c>
      <c r="C26" s="29">
        <v>-9733</v>
      </c>
      <c r="L26">
        <v>19</v>
      </c>
      <c r="M26" t="e">
        <f ca="1">CONCATENATE("PR-",PullFirstLetters(SUBSTITUTE(SUBSTITUTE(SUBSTITUTE(SUBSTITUTE(SUBSTITUTE(A26, "/", ""), ":", ""), "(", ""), ")", ""), ",", "")  ),"-")&amp;TEXT(L26,"000")</f>
        <v>#NAME?</v>
      </c>
      <c r="N26" t="e">
        <f ca="1">CONCATENATE("PPA-",PullFirstLetters(SUBSTITUTE(SUBSTITUTE(SUBSTITUTE(SUBSTITUTE(SUBSTITUTE(A26, "/", ""), ":", ""), "(", ""), ")", ""), ",", "")  ),"-")&amp;TEXT(L26,"000")</f>
        <v>#NAME?</v>
      </c>
    </row>
    <row r="27" spans="1:14" ht="15.75" thickBot="1" x14ac:dyDescent="0.3">
      <c r="A27" s="2" t="s">
        <v>0</v>
      </c>
      <c r="B27" s="25">
        <f>B25-B26</f>
        <v>15683</v>
      </c>
      <c r="C27" s="34">
        <f>SUM(C25:C26)</f>
        <v>32315</v>
      </c>
      <c r="L27">
        <v>20</v>
      </c>
      <c r="M27" t="e">
        <f ca="1">CONCATENATE("PR-",PullFirstLetters(SUBSTITUTE(SUBSTITUTE(SUBSTITUTE(SUBSTITUTE(SUBSTITUTE(A27, "/", ""), ":", ""), "(", ""), ")", ""), ",", "")  ),"-")&amp;TEXT(L27,"000")</f>
        <v>#NAME?</v>
      </c>
      <c r="N27" t="e">
        <f ca="1">CONCATENATE("PPA-",PullFirstLetters(SUBSTITUTE(SUBSTITUTE(SUBSTITUTE(SUBSTITUTE(SUBSTITUTE(A27, "/", ""), ":", ""), "(", ""), ")", ""), ",", "")  ),"-")&amp;TEXT(L27,"000")</f>
        <v>#NAME?</v>
      </c>
    </row>
    <row r="28" spans="1:14" ht="15.75" thickTop="1" x14ac:dyDescent="0.25">
      <c r="A28" s="1"/>
      <c r="B28" s="41"/>
      <c r="C28" s="41"/>
    </row>
    <row r="29" spans="1:14" x14ac:dyDescent="0.25">
      <c r="A29" s="1"/>
      <c r="B29" s="40"/>
      <c r="C29" s="1"/>
    </row>
    <row r="30" spans="1:14" x14ac:dyDescent="0.25">
      <c r="C30" s="1"/>
    </row>
    <row r="33" spans="2:2" x14ac:dyDescent="0.25">
      <c r="B33" s="36"/>
    </row>
    <row r="36" spans="2:2" x14ac:dyDescent="0.25">
      <c r="B36" s="36"/>
    </row>
    <row r="37" spans="2:2" x14ac:dyDescent="0.25">
      <c r="B37" s="38"/>
    </row>
  </sheetData>
  <mergeCells count="1">
    <mergeCell ref="A2:A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2020-07-03T13:52:09Z</dcterms:modified>
</cp:coreProperties>
</file>