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1"/>
  </bookViews>
  <sheets>
    <sheet name="Nisatel" sheetId="1" r:id="rId1"/>
    <sheet name="Bilanci " sheetId="2" r:id="rId2"/>
    <sheet name="PASQYRA E TE ARDHURAVE" sheetId="3" r:id="rId3"/>
    <sheet name="Pasqyra e leviz.se kap." sheetId="4" r:id="rId4"/>
    <sheet name="CASH-FLOW" sheetId="5" r:id="rId5"/>
    <sheet name="GJENDJA E AQ" sheetId="6" r:id="rId6"/>
    <sheet name="Pasq.e amortiz." sheetId="7" r:id="rId7"/>
    <sheet name="NR.I Punonj e paga" sheetId="8" r:id="rId8"/>
    <sheet name="shenime sqaruese per shpenz." sheetId="9" r:id="rId9"/>
    <sheet name="Pasq.Amortizimi" sheetId="10" r:id="rId10"/>
    <sheet name="Magazina" sheetId="11" r:id="rId11"/>
  </sheets>
  <definedNames>
    <definedName name="OLE_LINK1" localSheetId="0">'Nisatel'!$G$9</definedName>
  </definedNames>
  <calcPr fullCalcOnLoad="1"/>
</workbook>
</file>

<file path=xl/sharedStrings.xml><?xml version="1.0" encoding="utf-8"?>
<sst xmlns="http://schemas.openxmlformats.org/spreadsheetml/2006/main" count="523" uniqueCount="442">
  <si>
    <t>Viti 2010</t>
  </si>
  <si>
    <t>Viti 2009</t>
  </si>
  <si>
    <t>Kapital aksionar</t>
  </si>
  <si>
    <t xml:space="preserve">Aktive afatgjata materiale </t>
  </si>
  <si>
    <t>Furnitor</t>
  </si>
  <si>
    <t>Detyrime ndaj punonjesve, sigurime etj</t>
  </si>
  <si>
    <t>Aktivet monetare</t>
  </si>
  <si>
    <t>Shpenzime te shtyra</t>
  </si>
  <si>
    <t>Tvsh e zbritshme</t>
  </si>
  <si>
    <t>Fitimi (humbja)e vitit financiar</t>
  </si>
  <si>
    <t>Aktivet afatgjata jo materiale</t>
  </si>
  <si>
    <t>Detyrime te tjera</t>
  </si>
  <si>
    <t>Periudha: 01.01.2010 - 31.12.2010</t>
  </si>
  <si>
    <t>AKTIVET</t>
  </si>
  <si>
    <t>I</t>
  </si>
  <si>
    <t>AKTIVET AFATSHKURTERA</t>
  </si>
  <si>
    <t xml:space="preserve">Llogari e kerkesa te arktueshme </t>
  </si>
  <si>
    <t>Inventari</t>
  </si>
  <si>
    <t>II</t>
  </si>
  <si>
    <t>AKTIVET AFATGJATA</t>
  </si>
  <si>
    <t>Investimet financiare afatgjata</t>
  </si>
  <si>
    <t>Aktive biologjike afatgjata</t>
  </si>
  <si>
    <t>Kapitali aksionar I papaguar</t>
  </si>
  <si>
    <t>Aktivet  afatgjata  (ne proces)</t>
  </si>
  <si>
    <t>TOTALI I AKTIVEVE (I + II)</t>
  </si>
  <si>
    <t>DETYRIMET DHE KAPITALI</t>
  </si>
  <si>
    <t>DETYRIME AFATSHKURTERA</t>
  </si>
  <si>
    <t>DETYRIME AFATGJATA</t>
  </si>
  <si>
    <t>Huate afatgjata</t>
  </si>
  <si>
    <t>Huamarrje te tjera afatgjata</t>
  </si>
  <si>
    <t>Kontribute ortaku per investime</t>
  </si>
  <si>
    <t xml:space="preserve">TOTALI I DETYRIMEVE </t>
  </si>
  <si>
    <t>III</t>
  </si>
  <si>
    <t>KAPITALI</t>
  </si>
  <si>
    <t>Kapitali i nenshkruar</t>
  </si>
  <si>
    <t>Kapitali i derdhur</t>
  </si>
  <si>
    <t>Primi I aksionit</t>
  </si>
  <si>
    <t>Provizione afatgjata</t>
  </si>
  <si>
    <t>Rezerva statusore</t>
  </si>
  <si>
    <t>Rezerva ligjore</t>
  </si>
  <si>
    <t>Rezerva te tjera (INVESTIME)</t>
  </si>
  <si>
    <t>Fitimet e pashperndara</t>
  </si>
  <si>
    <t>TOTALI I KAPITALIT (III)</t>
  </si>
  <si>
    <t>TOTALI I DETYRIMEVE &amp; KAPITALIT (I, II, III)</t>
  </si>
  <si>
    <t>Perfaqesuesi Ligjor</t>
  </si>
  <si>
    <t xml:space="preserve">PASQYRA E TE ARDHURAVE               </t>
  </si>
  <si>
    <t>Formati 1 - Klasifikimi sipas natyres</t>
  </si>
  <si>
    <t>VITI 2010</t>
  </si>
  <si>
    <t>VITI 2009</t>
  </si>
  <si>
    <t>Shitjet neto (Gjithsej 1 +2+3 )</t>
  </si>
  <si>
    <t>Ndryshimet ne inventarin e produkteve te gatshme dhe te punes ne proces (pakesimet njihen si shpenzime dhe rritjet si pakesim I shpenzimeve,shpenzime negaitve)</t>
  </si>
  <si>
    <t>Puna e kryer nga njesia ekonomike raportuese per qellimet e veta dhe e kapitalizuar</t>
  </si>
  <si>
    <t>Shp.te tjera nga veprim.e shfrytezimit (-)</t>
  </si>
  <si>
    <t>Shpenzime te personelit  dhe sig.shoqerore (-)</t>
  </si>
  <si>
    <t>Renia ne vlere(zhvleresimi) dhe amortizimi (-)</t>
  </si>
  <si>
    <t>Fitim (humbja) nga veprim. e shfrytezimit</t>
  </si>
  <si>
    <t>Te ardhurat dhe shpenzimet financiare nga njesite e kontrolluara</t>
  </si>
  <si>
    <t>Te ardhurat  financiare (+)</t>
  </si>
  <si>
    <t>Fitimi (humbja)para tatimit</t>
  </si>
  <si>
    <t>Fitimi (humbja) neto e vitit financiar</t>
  </si>
  <si>
    <t>Pjesa e fitimit neto per aksioneret e shoq.meme</t>
  </si>
  <si>
    <t>Pjesa e fitimit neto per aksioneret e pakices</t>
  </si>
  <si>
    <t>Nr</t>
  </si>
  <si>
    <t xml:space="preserve">Pershkrimi I elementeve     </t>
  </si>
  <si>
    <t>Fluksi I parave nga veprimtarite e shfrytezimit</t>
  </si>
  <si>
    <t>Paraja neto nga veprimtarite e shfrytezimit</t>
  </si>
  <si>
    <t>Fluksi parave nga veprimtarite investuese</t>
  </si>
  <si>
    <t>Blerjet e kompanise se kontrolluar minus parate e arketuara</t>
  </si>
  <si>
    <t xml:space="preserve">Blerjet e aktiveve afatgjata materiale </t>
  </si>
  <si>
    <t>Paraja neto e perdorur nga veprimtarite investuese</t>
  </si>
  <si>
    <t>Fluksi I parave nga aktivitetet financiare</t>
  </si>
  <si>
    <t>Paraja neto e perdorur nga veprimtarite financiare</t>
  </si>
  <si>
    <t>IV</t>
  </si>
  <si>
    <t>Rritja / (renia) neto e mjeteve monetare</t>
  </si>
  <si>
    <t>Mjete monetare ne fillim te periudhes kontabel</t>
  </si>
  <si>
    <t>V</t>
  </si>
  <si>
    <t>Mjete monetare ne fund te periudhes kontabel</t>
  </si>
  <si>
    <t xml:space="preserve">                                         GJENDJA DHE NDRYSHIMET AKTIVEVE AFATGJATA  ME VLEREN BRUTO</t>
  </si>
  <si>
    <t>GJENDJA NE CELJE TE USHTRIMIT</t>
  </si>
  <si>
    <t>Shtesa Gjate Ushtrimit</t>
  </si>
  <si>
    <t>Pakesimi gjate ushtrimit</t>
  </si>
  <si>
    <t>GJENDJA NE MBYLLJE TE USHTRIMIT</t>
  </si>
  <si>
    <t>KONTRIBUTE NE KAPITAL</t>
  </si>
  <si>
    <t>BLERE DHE KRIJUAR</t>
  </si>
  <si>
    <t>SHTESA TE TJERA</t>
  </si>
  <si>
    <t>RIVLERESIME</t>
  </si>
  <si>
    <t>GJITHSEJ</t>
  </si>
  <si>
    <t>SHITJE</t>
  </si>
  <si>
    <t>NXJERRE JASHTE PERDORIMIT</t>
  </si>
  <si>
    <t>PAKESIME TE TJERA</t>
  </si>
  <si>
    <t>KORRIGJIMI I VLERES BRUTO</t>
  </si>
  <si>
    <t>I    AKTIVE AFATGJATA JOMATERIALE</t>
  </si>
  <si>
    <t>1- Shpenzime te nisjes dhe zgjerimit</t>
  </si>
  <si>
    <t>2-Shpenzime te kerkimeve te aplikuara dhe zhvillimeve</t>
  </si>
  <si>
    <t>3-Koncesione ,patenta,marka dhe vlera e te drejta te ngjashme</t>
  </si>
  <si>
    <t>4-Fond tregtar</t>
  </si>
  <si>
    <t>6-Ne proces dhe pagesa pjesore</t>
  </si>
  <si>
    <t>II AKTIVE AFATGJATA MATERIALE</t>
  </si>
  <si>
    <t>7-TOKA,TROJE,TERRENE</t>
  </si>
  <si>
    <t>8-Ndertesa</t>
  </si>
  <si>
    <t>9-Ndertime dhe instalime te pergj.</t>
  </si>
  <si>
    <t>10-Instalime teknike,makineri,paisje,vegla,instrumente</t>
  </si>
  <si>
    <t>12-Paisje zyre dhe informatike</t>
  </si>
  <si>
    <t>13-Gje e gjalle pune e prodhimi</t>
  </si>
  <si>
    <t>14-Kultura dru-frutore</t>
  </si>
  <si>
    <t>15-Te tjera ne shfrytezim</t>
  </si>
  <si>
    <t>16-Ne proces dhe pagesa pjesore</t>
  </si>
  <si>
    <t xml:space="preserve">                       TOTAL (I+II)</t>
  </si>
  <si>
    <t>Rubrikat dhe postet</t>
  </si>
  <si>
    <t xml:space="preserve">           </t>
  </si>
  <si>
    <t xml:space="preserve">                                                              </t>
  </si>
  <si>
    <t>SHTESA</t>
  </si>
  <si>
    <t>Pakesime</t>
  </si>
  <si>
    <t>Shuma e akumuluar ne mbyllje te ushtrimit</t>
  </si>
  <si>
    <t xml:space="preserve">               Shuma e akumuluar ne celje te ushtrimit</t>
  </si>
  <si>
    <t>Plotesime te lidhura me nje rivleresim</t>
  </si>
  <si>
    <t>Amortizimi vjetor</t>
  </si>
  <si>
    <t>Gjithsej</t>
  </si>
  <si>
    <t>Element  te kaluar ne aktivitet qarkullues</t>
  </si>
  <si>
    <t>Elemente te shitur</t>
  </si>
  <si>
    <t>Elemente te nxjerre jashte perdorimit</t>
  </si>
  <si>
    <t>SHUMA</t>
  </si>
  <si>
    <t>Hemnolina SHORAJ</t>
  </si>
  <si>
    <t>N.000/Leke</t>
  </si>
  <si>
    <t>KATEGORITE</t>
  </si>
  <si>
    <t>NR.I PUNONJESVE</t>
  </si>
  <si>
    <t>FONDI I PAGAVE DHE KONTRIBUTET</t>
  </si>
  <si>
    <t>Nryshime gjate viti (nr.fizik)</t>
  </si>
  <si>
    <t>NR MESATAR VJETOR I PUNONJESVE GJITHSEJ</t>
  </si>
  <si>
    <t>PRANUAR TE RI</t>
  </si>
  <si>
    <t>LARGUAR</t>
  </si>
  <si>
    <t>GJENDJE NE FUND TE VITIT USHTRIMOR</t>
  </si>
  <si>
    <t>FONDI I PAGAVE GJITHSEJ</t>
  </si>
  <si>
    <t>SHPERBLIME SUPLIMENTARE</t>
  </si>
  <si>
    <t>SHPERBLIME TE TJERA</t>
  </si>
  <si>
    <t>NDIHME SHOQERORE TE MENJEHERSHME</t>
  </si>
  <si>
    <t>KONTRIBUTI PER SIGURIMET SHOQERORE DHE PERKRAHJE SPECIALE</t>
  </si>
  <si>
    <t>TATIME MBI TE ARDHURA</t>
  </si>
  <si>
    <t>N.r I punonjesve gjithsej  (1+2+3+4+5)</t>
  </si>
  <si>
    <t>1-DREJTUES,PRONARE</t>
  </si>
  <si>
    <t>2-PUNETOR</t>
  </si>
  <si>
    <t>3-SPECIALIST ME ARSIM TE LARTE</t>
  </si>
  <si>
    <t>4-TEKNIKE</t>
  </si>
  <si>
    <t>5-NENPUNES TE THJESHTE</t>
  </si>
  <si>
    <t>Shenime</t>
  </si>
  <si>
    <t>Kapitali aksionar</t>
  </si>
  <si>
    <t xml:space="preserve">Rezerva </t>
  </si>
  <si>
    <t>Totali</t>
  </si>
  <si>
    <t>Pozicioni me 31 dhjetor 2009</t>
  </si>
  <si>
    <t>Dividendet e paguar</t>
  </si>
  <si>
    <t>Emetim I kapitalit aksionar</t>
  </si>
  <si>
    <t>Aksione te thesarit te riblera</t>
  </si>
  <si>
    <t>Pozicioni me 31 dhjetor 2010</t>
  </si>
  <si>
    <t>Shenime sqaruese per  shpenzimet viti 2010</t>
  </si>
  <si>
    <t>leke</t>
  </si>
  <si>
    <t>Shuma</t>
  </si>
  <si>
    <t>Gjendja ne fillim 01.01.2010 (+)</t>
  </si>
  <si>
    <t>Gjendja ne fund 31.12.2010 (-)</t>
  </si>
  <si>
    <t xml:space="preserve">              Shuma</t>
  </si>
  <si>
    <t>II-  Shpenzime te tjera te shfrytezimit</t>
  </si>
  <si>
    <t xml:space="preserve"> leke</t>
  </si>
  <si>
    <t xml:space="preserve">Nipt: </t>
  </si>
  <si>
    <t>5-Te tjera ne shfrytezim</t>
  </si>
  <si>
    <t>Fitimi i pashperndare</t>
  </si>
  <si>
    <t xml:space="preserve">Fitimi (humbje) neto per periudhen kontabel </t>
  </si>
  <si>
    <r>
      <t>Mallrat,lendet e para dhe sherbimet</t>
    </r>
    <r>
      <rPr>
        <sz val="8"/>
        <rFont val="Calibri"/>
        <family val="2"/>
      </rPr>
      <t xml:space="preserve">  (-)</t>
    </r>
  </si>
  <si>
    <r>
      <t xml:space="preserve">                                   </t>
    </r>
    <r>
      <rPr>
        <b/>
        <sz val="11"/>
        <rFont val="Calibri"/>
        <family val="2"/>
      </rPr>
      <t xml:space="preserve">                                      PASQYRA E LEVIZJES TE KAPITALIT</t>
    </r>
  </si>
  <si>
    <t>Nr.</t>
  </si>
  <si>
    <t>Total</t>
  </si>
  <si>
    <t xml:space="preserve">Emertimi dhe Forma ligjore </t>
  </si>
  <si>
    <t>NIPT-i</t>
  </si>
  <si>
    <t xml:space="preserve">Adresa e Selise </t>
  </si>
  <si>
    <t>Data e krijimit</t>
  </si>
  <si>
    <t>Nr. Regjistrit Tregetar</t>
  </si>
  <si>
    <t xml:space="preserve">Veprimtaria  Kryesore </t>
  </si>
  <si>
    <t xml:space="preserve">       PASQYRAT   FINANCIARE </t>
  </si>
  <si>
    <t xml:space="preserve">              (Ne zbatim te Standartit Kombetar te Kontabilitetit  Nr. 2 dhe </t>
  </si>
  <si>
    <t xml:space="preserve">         Ligjit  nr. 9228 Date 29.04.2004 Per Kontabilitetin dhe Pasqyrat Financiare)</t>
  </si>
  <si>
    <t xml:space="preserve">Pasqyra Financiare  jane individuale </t>
  </si>
  <si>
    <t>Pasqyra Financiare  jane  te konsoliduara</t>
  </si>
  <si>
    <t xml:space="preserve">Pasqyra Financiare  jane  te shprehura ne </t>
  </si>
  <si>
    <t xml:space="preserve">Pasqyra Financiare  jane  te rrumbullakosura ne </t>
  </si>
  <si>
    <t xml:space="preserve">Periudha Kontabel e Pasqyrave Financiare </t>
  </si>
  <si>
    <t xml:space="preserve">Nga </t>
  </si>
  <si>
    <t xml:space="preserve">      01/01/2010</t>
  </si>
  <si>
    <t xml:space="preserve">Deri </t>
  </si>
  <si>
    <t xml:space="preserve">      31/12/2010</t>
  </si>
  <si>
    <t>NUMRI I PUNONJESVE DHE FONDI I PAGAVE</t>
  </si>
  <si>
    <t>Blerje</t>
  </si>
  <si>
    <t>Viti Ushtrimor</t>
  </si>
  <si>
    <t>Parate e arketuara nga klientet</t>
  </si>
  <si>
    <t>Parate e paguara ndaj furnitoreve dhe punonjesve (-)</t>
  </si>
  <si>
    <t>Paga dhe Sigurime Shoqerore</t>
  </si>
  <si>
    <t>Kontribute pronari</t>
  </si>
  <si>
    <t>Interesi I arketuar</t>
  </si>
  <si>
    <t>Dividentet e arketuar</t>
  </si>
  <si>
    <t>Investime ortaket</t>
  </si>
  <si>
    <t>Te ardhura nga huamarrje afatgjata</t>
  </si>
  <si>
    <t>Pagesa e detyrimeve te tjera (Taksa, Tvsh etj) (-)</t>
  </si>
  <si>
    <t>Pagesa detyrime te pronareve</t>
  </si>
  <si>
    <t>Detyrime ndaj pronarit</t>
  </si>
  <si>
    <t>Te ardhura nga veprimtarite e shfrytezimit</t>
  </si>
  <si>
    <t>Pozicioni me 01 Janar 2009</t>
  </si>
  <si>
    <t>Efekti I ndryshimeve ne politikat kontabel</t>
  </si>
  <si>
    <t>Pozicioni I rregulluar</t>
  </si>
  <si>
    <t>Fitimi neto per periudhen kontabel</t>
  </si>
  <si>
    <t>Dividentet e paguar</t>
  </si>
  <si>
    <t>Rritje e rezerves se kapitalit</t>
  </si>
  <si>
    <t>Emetimi I aksioneve</t>
  </si>
  <si>
    <t>Provizione</t>
  </si>
  <si>
    <t>Energji elektrike</t>
  </si>
  <si>
    <t>Pasqyra e Fluksit te Parase (Metoda direkte)          01.01.2010 - 31.12.2010</t>
  </si>
  <si>
    <t xml:space="preserve">11-Mjete transporti </t>
  </si>
  <si>
    <t>1-Blerjet gjate vitit 2010</t>
  </si>
  <si>
    <t>I-Kostot e mallrave te shitura</t>
  </si>
  <si>
    <t>2. Honorare per anetaret e jashtem te organeve drejtuese ________</t>
  </si>
  <si>
    <t>Perfaqesuesi ligjor</t>
  </si>
  <si>
    <t>1. Punonjes me kontrate pune te thjeshte (Nr. Mesatar vjetor)</t>
  </si>
  <si>
    <r>
      <t xml:space="preserve">Hartuesi I pasqyrave financiare                                </t>
    </r>
    <r>
      <rPr>
        <b/>
        <sz val="10"/>
        <rFont val="Arial"/>
        <family val="2"/>
      </rPr>
      <t xml:space="preserve"> </t>
    </r>
  </si>
  <si>
    <t>Prof. As. Dr. Agim Binaj</t>
  </si>
  <si>
    <t>Shpenzime financiare (-)</t>
  </si>
  <si>
    <t>Parate e ardhura nga veprimtarite(debitore te tjere)</t>
  </si>
  <si>
    <t>Pozicioni i rregulluar</t>
  </si>
  <si>
    <t>Mirembajtje rrjeti</t>
  </si>
  <si>
    <t>Sherbime bankare</t>
  </si>
  <si>
    <t>Kancelari</t>
  </si>
  <si>
    <t>Taksa te ndryshme</t>
  </si>
  <si>
    <t>TVSH Dhjetorit</t>
  </si>
  <si>
    <t>Detyrime ndaj shtetit</t>
  </si>
  <si>
    <r>
      <t xml:space="preserve">                                                                              </t>
    </r>
    <r>
      <rPr>
        <b/>
        <sz val="14"/>
        <rFont val="Calibri"/>
        <family val="2"/>
      </rPr>
      <t xml:space="preserve">          PASQYRA E AMORTIZIMEVE</t>
    </r>
  </si>
  <si>
    <t>SHOQERIA "NISATEL" SH.P.K</t>
  </si>
  <si>
    <t>K26330201T</t>
  </si>
  <si>
    <t>26979, Gjykata:Tirane</t>
  </si>
  <si>
    <t xml:space="preserve">Ndertime rrjetesh telekomunikacioni dhe ofrimi </t>
  </si>
  <si>
    <t>i sherbimeve te telekomunikacionit.</t>
  </si>
  <si>
    <t xml:space="preserve">      18/03/2010</t>
  </si>
  <si>
    <t xml:space="preserve"> "NISATEL" shpk</t>
  </si>
  <si>
    <t>Sadrit DANAJ</t>
  </si>
  <si>
    <t xml:space="preserve">  "NISATEL" shpk</t>
  </si>
  <si>
    <t>Rrethi Skelë kati 2</t>
  </si>
  <si>
    <t xml:space="preserve">Vlore, Lagjia "Pavarësia" Kulla e parë tek </t>
  </si>
  <si>
    <t>Tvsh e rimbursueshme</t>
  </si>
  <si>
    <t xml:space="preserve">Llogari e kerkesa te tjera te arktueshme </t>
  </si>
  <si>
    <t>Marredhenie te tjera</t>
  </si>
  <si>
    <t>Shenim:</t>
  </si>
  <si>
    <t>Detyrime ndaj shtetit:</t>
  </si>
  <si>
    <t>1- Tatim Fitimi =                          623.947 Leke</t>
  </si>
  <si>
    <t>2- Tatim mbi te ardhurat =           60.018 Leke</t>
  </si>
  <si>
    <t>Shenim: 1) Per shpenzimet e panjohura 100.000 * 10/100 = 10.000 leke, eshte llogaritur tatim fitimi.</t>
  </si>
  <si>
    <r>
      <t xml:space="preserve">                                                                                                           </t>
    </r>
    <r>
      <rPr>
        <b/>
        <sz val="10"/>
        <rFont val="Calibri"/>
        <family val="2"/>
      </rPr>
      <t>Dif.  =    + 363.336 Leke</t>
    </r>
  </si>
  <si>
    <r>
      <t xml:space="preserve">                                                                                                           </t>
    </r>
    <r>
      <rPr>
        <b/>
        <sz val="10"/>
        <rFont val="Calibri"/>
        <family val="2"/>
      </rPr>
      <t>Dif.   =   + 184.703 Leke</t>
    </r>
  </si>
  <si>
    <r>
      <t xml:space="preserve">                                                                          228.028 Euro * 138.77 = </t>
    </r>
    <r>
      <rPr>
        <u val="single"/>
        <sz val="10"/>
        <rFont val="Calibri"/>
        <family val="2"/>
      </rPr>
      <t>31.643.446 Leke</t>
    </r>
  </si>
  <si>
    <t>2) Makineri e Pajisje</t>
  </si>
  <si>
    <t>1) Ndertime</t>
  </si>
  <si>
    <t>Karburant</t>
  </si>
  <si>
    <t>Internet</t>
  </si>
  <si>
    <t>Garanci financiare</t>
  </si>
  <si>
    <t>Taksa liçence</t>
  </si>
  <si>
    <t>Takse AKEP</t>
  </si>
  <si>
    <t>Shpenzime DHL</t>
  </si>
  <si>
    <t>Qira</t>
  </si>
  <si>
    <t>Interesa kredie</t>
  </si>
  <si>
    <t>Udhetime e dieta</t>
  </si>
  <si>
    <t>Shpenzime te panjohura ( gjoba )</t>
  </si>
  <si>
    <t>Pjesa e shpenzimeve te shtyra nga viti 2009</t>
  </si>
  <si>
    <t>Te drejta tjera:</t>
  </si>
  <si>
    <t>2-TVSH e shtyre=</t>
  </si>
  <si>
    <t>3-Te drejta te tjera =</t>
  </si>
  <si>
    <t>4-Te drejta te tjera =</t>
  </si>
  <si>
    <t xml:space="preserve">                 te marra per investime ( Blerje makineri e pajisje) dhe eshte llogaritur amortizimi per te. </t>
  </si>
  <si>
    <t xml:space="preserve">                 Interesat e kredise nuk jane kaluar ne shpenzime te ushtrimit por i jane shtuar vleres se aktivit </t>
  </si>
  <si>
    <t xml:space="preserve">Shenim : Ne vleren e makinave dhe pajisjeve eshte shtuar dhe vlera e interesave te kredise 11.910.737 leke </t>
  </si>
  <si>
    <t xml:space="preserve">                 duke u nisur nga qellimi i kredise.</t>
  </si>
  <si>
    <t>I-A.A.Gj viti 2009</t>
  </si>
  <si>
    <t>1-Ndertesa: 66.088.954-14.286.733 = 51.802.221 * 0.05 =</t>
  </si>
  <si>
    <t xml:space="preserve">2-Makineri:  91.628.402-11.925.047 = 79.703.355 * 0.20=  </t>
  </si>
  <si>
    <t>Shuma =</t>
  </si>
  <si>
    <t>II-A.A.Gj blere gjate vitit 2010</t>
  </si>
  <si>
    <t>Totali ( I+II)</t>
  </si>
  <si>
    <t>10) Detajohet sipas rubrikave e posteve te pasqyres se gjendjes se aktiveve te qendrueshme</t>
  </si>
  <si>
    <t>(shih pasqyren)</t>
  </si>
  <si>
    <t>Transport</t>
  </si>
  <si>
    <t>1-Paradhenie =</t>
  </si>
  <si>
    <t>5-Te drejta te tjera =</t>
  </si>
  <si>
    <t>6-Te drejta te tjera =</t>
  </si>
  <si>
    <t>3- Tvsh e shtyre =                      3.429.558 Leke</t>
  </si>
  <si>
    <t xml:space="preserve">           Shuma =              4.113.523 Leke</t>
  </si>
  <si>
    <t>Interes i paguar + Principal (kredi)</t>
  </si>
  <si>
    <r>
      <t xml:space="preserve">1- </t>
    </r>
    <r>
      <rPr>
        <sz val="10"/>
        <rFont val="Calibri"/>
        <family val="2"/>
      </rPr>
      <t>Makineri e Pajisje = 33.046.191 (llogaritje sipas muajve)</t>
    </r>
  </si>
  <si>
    <r>
      <t xml:space="preserve">2- </t>
    </r>
    <r>
      <rPr>
        <sz val="10"/>
        <rFont val="Calibri"/>
        <family val="2"/>
      </rPr>
      <t>Pjesa e kredise   shtuar A.A.Gj = 11.910.737 (01.01.2010) * 0.20 =</t>
    </r>
  </si>
  <si>
    <t>Sigurime makine</t>
  </si>
  <si>
    <t>Pasqyra e llogaritjes se Amortizimit Viti 2010</t>
  </si>
  <si>
    <t>Emertimi</t>
  </si>
  <si>
    <t>Data e blerjes</t>
  </si>
  <si>
    <t>Muaj</t>
  </si>
  <si>
    <t>%</t>
  </si>
  <si>
    <t>Te blera gjate vitit 2010</t>
  </si>
  <si>
    <t>Instalime teknike</t>
  </si>
  <si>
    <t>31.01.2010</t>
  </si>
  <si>
    <t>19.05.2010</t>
  </si>
  <si>
    <t>Pajisje teknike</t>
  </si>
  <si>
    <t>01.06.2010</t>
  </si>
  <si>
    <t>11.06.2010</t>
  </si>
  <si>
    <t>31.05.2010</t>
  </si>
  <si>
    <t>A.A. Gjata gjendje nga viti 2009</t>
  </si>
  <si>
    <t>Ndertesa</t>
  </si>
  <si>
    <t>01.01.2010</t>
  </si>
  <si>
    <t>Makineri e Pajisje</t>
  </si>
  <si>
    <t>TOTALI (I+II)</t>
  </si>
  <si>
    <t>Shpenzime te shtyra nga viti 2009 (Shperndarje per 5 vite)</t>
  </si>
  <si>
    <t>Taksa e Projektit 4% bashk</t>
  </si>
  <si>
    <t>Punime,Riparime zyre</t>
  </si>
  <si>
    <t>Interesa bankare viti 2008</t>
  </si>
  <si>
    <t>Interesa bankare viti 2009</t>
  </si>
  <si>
    <t>Diferenca konvertim kredie</t>
  </si>
  <si>
    <t xml:space="preserve">Viti 2009 </t>
  </si>
  <si>
    <t>"Nisatel" shpk</t>
  </si>
  <si>
    <t>vlera e blerjes</t>
  </si>
  <si>
    <t>Vlera e mbetur ose</t>
  </si>
  <si>
    <t>i llogaritur</t>
  </si>
  <si>
    <t>Amortizimi</t>
  </si>
  <si>
    <t>Deri 31.12.2009</t>
  </si>
  <si>
    <t xml:space="preserve">Kaluar ne shp. </t>
  </si>
  <si>
    <t>31.12.2009</t>
  </si>
  <si>
    <t xml:space="preserve">Mbeten </t>
  </si>
  <si>
    <t>Pjese e shpenz.</t>
  </si>
  <si>
    <t>31.12.2010</t>
  </si>
  <si>
    <t>M01</t>
  </si>
  <si>
    <t>Sasia</t>
  </si>
  <si>
    <t>Cmimi</t>
  </si>
  <si>
    <t>Vlefta</t>
  </si>
  <si>
    <t>M02</t>
  </si>
  <si>
    <t>TOTALI 2</t>
  </si>
  <si>
    <t>TOTALI 1+ 2</t>
  </si>
  <si>
    <t>MAG.QENDRORE VLORE</t>
  </si>
  <si>
    <t>Adaptor Prolink PPL 1201 Wht</t>
  </si>
  <si>
    <t>Konverter Periodik PPL 1201</t>
  </si>
  <si>
    <t>Kondisioner</t>
  </si>
  <si>
    <t>Modem ruter wireless 4 porta</t>
  </si>
  <si>
    <t>Modem adsl me 1 port</t>
  </si>
  <si>
    <t>Modem adsl 4 p</t>
  </si>
  <si>
    <t xml:space="preserve">Media Converter 1310 nm </t>
  </si>
  <si>
    <t>Media Converter 10/100/1000m</t>
  </si>
  <si>
    <t>Patch cord optike sm-sc 3m</t>
  </si>
  <si>
    <t>Switch 24 porta</t>
  </si>
  <si>
    <t>Spliter</t>
  </si>
  <si>
    <t>Televizor</t>
  </si>
  <si>
    <t xml:space="preserve">Tester ADSL </t>
  </si>
  <si>
    <t>MAGAZINA PER INVESTIM</t>
  </si>
  <si>
    <t>Aparat IN-ISDN</t>
  </si>
  <si>
    <t>Amino ST</t>
  </si>
  <si>
    <t>Automat.mag/term 1P 40A</t>
  </si>
  <si>
    <t>Automat 4 P 100 A</t>
  </si>
  <si>
    <t>Balun 75/120</t>
  </si>
  <si>
    <t>Boks Metalik</t>
  </si>
  <si>
    <t>Central 6/16 visionultra 616P</t>
  </si>
  <si>
    <t>Central Iskrtel si 3000</t>
  </si>
  <si>
    <t>Drop-wire</t>
  </si>
  <si>
    <t>Digium te 4200</t>
  </si>
  <si>
    <t>Digium te 420 b</t>
  </si>
  <si>
    <t>Elektrode tokezimi</t>
  </si>
  <si>
    <t>Fashete + Kapse fi 32-63</t>
  </si>
  <si>
    <t>Fiber optike singell</t>
  </si>
  <si>
    <t>Grafeta fi- 13/14</t>
  </si>
  <si>
    <t>Kuti hermetike 190*140*70</t>
  </si>
  <si>
    <t xml:space="preserve">Kuti hermetike </t>
  </si>
  <si>
    <t>Kuti hermetike 240*190*190</t>
  </si>
  <si>
    <t>Kabell utp cat 5</t>
  </si>
  <si>
    <t>Kabell pdfap 30*0.4</t>
  </si>
  <si>
    <t>Kabell pdfap 20*0.4</t>
  </si>
  <si>
    <t>Kanaline plastike 30*25</t>
  </si>
  <si>
    <t>Kabell 10*0.4</t>
  </si>
  <si>
    <t>Kabell 50*0.4</t>
  </si>
  <si>
    <t>Kabell FTP CAT.5E</t>
  </si>
  <si>
    <t>Konverter 4E1 (75km)</t>
  </si>
  <si>
    <t>Kabell tel. PDFAP 150*0.4</t>
  </si>
  <si>
    <t>Kabell tel.ajror PDFAPA 6*0.4</t>
  </si>
  <si>
    <t>Kabell tel.PDFAPA 30*0.4</t>
  </si>
  <si>
    <t>Koka teli</t>
  </si>
  <si>
    <t>Kanaline plastike 40*25</t>
  </si>
  <si>
    <t>Kanaline plastike 50*12</t>
  </si>
  <si>
    <t>Kabell Fror 3*1.5</t>
  </si>
  <si>
    <t>Kuti hermetike 19*14*7</t>
  </si>
  <si>
    <t>Kabell Telefoni 2C</t>
  </si>
  <si>
    <t>Kapak 1P i bardhe</t>
  </si>
  <si>
    <t>Kanaline plastike 10*10</t>
  </si>
  <si>
    <t>Kanaline plastike 40*40</t>
  </si>
  <si>
    <t>Kanaline plastike 60*40</t>
  </si>
  <si>
    <t>Kabell Fror 2*0.6</t>
  </si>
  <si>
    <t>Llampe sinjali i kuq</t>
  </si>
  <si>
    <t>Modem adsl me 1 porte</t>
  </si>
  <si>
    <t>Marres Video /Audio rca</t>
  </si>
  <si>
    <t>Morset 16 mm2</t>
  </si>
  <si>
    <t>Nastro izoluese 19*25</t>
  </si>
  <si>
    <t>Prize TF RJ 11 1m</t>
  </si>
  <si>
    <t>Prize kompjuteri</t>
  </si>
  <si>
    <t>Puceta 700*700</t>
  </si>
  <si>
    <t>Patch cord optike optike sm-sc</t>
  </si>
  <si>
    <t>Pllaka Trotuari</t>
  </si>
  <si>
    <t>Puseta 1000*600</t>
  </si>
  <si>
    <t>Puseta plastike 40*40</t>
  </si>
  <si>
    <t>Puseta plastike 30*30</t>
  </si>
  <si>
    <t>Perikola</t>
  </si>
  <si>
    <t>Profile</t>
  </si>
  <si>
    <t>Protect Net APC</t>
  </si>
  <si>
    <t>Rukus</t>
  </si>
  <si>
    <t>Strice 10kp 1dc</t>
  </si>
  <si>
    <t>Switch OS-LS-624</t>
  </si>
  <si>
    <t>Suport Strice</t>
  </si>
  <si>
    <t>Silikon Transparent</t>
  </si>
  <si>
    <t>Spine 32 A3P+N+T</t>
  </si>
  <si>
    <t>Switch Iskratel Hw&amp;Sw</t>
  </si>
  <si>
    <t>Salvavid 2P 40A 30mA</t>
  </si>
  <si>
    <t>Shufer Togezimi bakri</t>
  </si>
  <si>
    <t>Shkarkues mbitensioni 1P 280-350V</t>
  </si>
  <si>
    <t>Tub i kuq fi 50</t>
  </si>
  <si>
    <t>Tub fi 90</t>
  </si>
  <si>
    <t>Tub fi 32</t>
  </si>
  <si>
    <t>Tub fi 40</t>
  </si>
  <si>
    <t>Tel Telefoni 1*2*0.6</t>
  </si>
  <si>
    <t>Tub fi 63</t>
  </si>
  <si>
    <t>Tel permutacioni 0.4mm</t>
  </si>
  <si>
    <t>Transmetues-Marres Audio SCA</t>
  </si>
  <si>
    <t>Tranmeuest Video/Audio RCA</t>
  </si>
  <si>
    <t>Tubo Cavidoto 63</t>
  </si>
  <si>
    <t>Tubo Cavidoto 40</t>
  </si>
  <si>
    <t>Upa FI 8</t>
  </si>
  <si>
    <t>Voip Supply</t>
  </si>
  <si>
    <t>Zgjatues 9v</t>
  </si>
  <si>
    <t>Zgjatues 50 m</t>
  </si>
  <si>
    <t>Zgjatues 5v+celes+kabell</t>
  </si>
  <si>
    <t>Konektor Singell</t>
  </si>
  <si>
    <t>Gjendja e Inventarit 31.12.2010</t>
  </si>
  <si>
    <t xml:space="preserve">Data e mbylljes  se Pasqyrave  Financiare </t>
  </si>
  <si>
    <r>
      <t>Shpenzimet e tatimit mbi fitimin</t>
    </r>
    <r>
      <rPr>
        <sz val="10"/>
        <rFont val="Calibri"/>
        <family val="2"/>
      </rPr>
      <t xml:space="preserve"> (10%) +10.000 </t>
    </r>
  </si>
  <si>
    <r>
      <t xml:space="preserve">  </t>
    </r>
    <r>
      <rPr>
        <b/>
        <sz val="10"/>
        <rFont val="Calibri"/>
        <family val="2"/>
      </rPr>
      <t xml:space="preserve">   2) Vleresimi i kredise me 31.12.2010: </t>
    </r>
    <r>
      <rPr>
        <sz val="10"/>
        <rFont val="Calibri"/>
        <family val="2"/>
      </rPr>
      <t>- 448.563 Euro * 137.96= 61.883.751 Leke</t>
    </r>
  </si>
  <si>
    <r>
      <t xml:space="preserve"> </t>
    </r>
    <r>
      <rPr>
        <b/>
        <sz val="10"/>
        <rFont val="Calibri"/>
        <family val="2"/>
      </rPr>
      <t xml:space="preserve">    3) Vleresimi i furnitoreve ne Euro:         </t>
    </r>
    <r>
      <rPr>
        <sz val="10"/>
        <rFont val="Calibri"/>
        <family val="2"/>
      </rPr>
      <t>228.028 Euro * 137.96 = 31.458.743 Leke</t>
    </r>
  </si>
  <si>
    <r>
      <t xml:space="preserve">                                                                          - 448.563 Euro * 138.77=</t>
    </r>
    <r>
      <rPr>
        <u val="single"/>
        <sz val="10"/>
        <rFont val="Calibri"/>
        <family val="2"/>
      </rPr>
      <t xml:space="preserve"> 62.247.087 Leke</t>
    </r>
  </si>
  <si>
    <t>Llogaritja e Amortizimit per V.2010 :</t>
  </si>
  <si>
    <t>___33____</t>
  </si>
  <si>
    <t>NIPT: K26330201T</t>
  </si>
  <si>
    <t xml:space="preserve">                                                  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</si>
</sst>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h:mm:ss\ AM/PM"/>
    <numFmt numFmtId="166" formatCode="0.0"/>
    <numFmt numFmtId="167" formatCode="#,##0.0"/>
    <numFmt numFmtId="168" formatCode="#,##0;[Red]#,##0"/>
    <numFmt numFmtId="169" formatCode="_(* #,##0.000_);_(* \(#,##0.000\);_(* &quot;-&quot;??_);_(@_)"/>
    <numFmt numFmtId="170" formatCode="_(* #,##0.0_);_(* \(#,##0.0\);_(* &quot;-&quot;??_);_(@_)"/>
    <numFmt numFmtId="171" formatCode="_(* #,##0.0_);_(* \(#,##0.0\);_(* &quot;-&quot;?_);_(@_)"/>
    <numFmt numFmtId="172" formatCode="#,##0.00[$Lek-41C]"/>
    <numFmt numFmtId="173" formatCode="#,##0.0[$Lek-41C]"/>
    <numFmt numFmtId="174" formatCode="#,##0[$Lek-41C]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36">
    <font>
      <sz val="10"/>
      <color indexed="8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sz val="12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7"/>
      <name val="Calibri"/>
      <family val="2"/>
    </font>
    <font>
      <b/>
      <sz val="8"/>
      <name val="Calibri"/>
      <family val="2"/>
    </font>
    <font>
      <b/>
      <sz val="6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u val="single"/>
      <sz val="12"/>
      <name val="Calibri"/>
      <family val="2"/>
    </font>
    <font>
      <sz val="10"/>
      <color indexed="10"/>
      <name val="Calibri"/>
      <family val="2"/>
    </font>
    <font>
      <u val="single"/>
      <sz val="12"/>
      <name val="Calibri"/>
      <family val="2"/>
    </font>
    <font>
      <b/>
      <sz val="16"/>
      <name val="Calibri"/>
      <family val="2"/>
    </font>
    <font>
      <sz val="11"/>
      <color indexed="8"/>
      <name val="Calibri"/>
      <family val="2"/>
    </font>
    <font>
      <sz val="14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Calibri"/>
      <family val="2"/>
    </font>
    <font>
      <i/>
      <sz val="12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Calibri"/>
      <family val="2"/>
    </font>
    <font>
      <u val="single"/>
      <sz val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double"/>
    </border>
    <border diagonalDown="1">
      <left style="medium"/>
      <right style="medium"/>
      <top style="medium"/>
      <bottom>
        <color indexed="63"/>
      </bottom>
      <diagonal style="medium"/>
    </border>
    <border diagonalDown="1">
      <left style="medium"/>
      <right style="medium"/>
      <top>
        <color indexed="63"/>
      </top>
      <bottom style="medium"/>
      <diagonal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514">
    <xf numFmtId="0" fontId="0" fillId="0" borderId="0" xfId="0" applyAlignment="1">
      <alignment/>
    </xf>
    <xf numFmtId="0" fontId="3" fillId="0" borderId="0" xfId="22" applyFont="1" applyAlignment="1">
      <alignment horizontal="left"/>
      <protection/>
    </xf>
    <xf numFmtId="0" fontId="4" fillId="0" borderId="0" xfId="22" applyFont="1" applyAlignment="1">
      <alignment horizontal="left"/>
      <protection/>
    </xf>
    <xf numFmtId="0" fontId="4" fillId="0" borderId="0" xfId="22" applyFont="1">
      <alignment/>
      <protection/>
    </xf>
    <xf numFmtId="0" fontId="5" fillId="0" borderId="0" xfId="22" applyFont="1">
      <alignment/>
      <protection/>
    </xf>
    <xf numFmtId="0" fontId="3" fillId="0" borderId="0" xfId="22" applyFont="1" applyBorder="1" applyAlignment="1">
      <alignment/>
      <protection/>
    </xf>
    <xf numFmtId="0" fontId="3" fillId="0" borderId="1" xfId="22" applyFont="1" applyBorder="1" applyAlignment="1">
      <alignment/>
      <protection/>
    </xf>
    <xf numFmtId="0" fontId="6" fillId="2" borderId="2" xfId="22" applyFont="1" applyFill="1" applyBorder="1">
      <alignment/>
      <protection/>
    </xf>
    <xf numFmtId="0" fontId="7" fillId="2" borderId="3" xfId="22" applyFont="1" applyFill="1" applyBorder="1">
      <alignment/>
      <protection/>
    </xf>
    <xf numFmtId="0" fontId="7" fillId="2" borderId="3" xfId="22" applyFont="1" applyFill="1" applyBorder="1" applyAlignment="1">
      <alignment horizontal="center"/>
      <protection/>
    </xf>
    <xf numFmtId="0" fontId="7" fillId="2" borderId="4" xfId="22" applyFont="1" applyFill="1" applyBorder="1" applyAlignment="1">
      <alignment horizontal="center"/>
      <protection/>
    </xf>
    <xf numFmtId="0" fontId="5" fillId="0" borderId="4" xfId="22" applyFont="1" applyFill="1" applyBorder="1">
      <alignment/>
      <protection/>
    </xf>
    <xf numFmtId="0" fontId="8" fillId="0" borderId="4" xfId="22" applyFont="1" applyFill="1" applyBorder="1">
      <alignment/>
      <protection/>
    </xf>
    <xf numFmtId="164" fontId="8" fillId="0" borderId="4" xfId="15" applyNumberFormat="1" applyFont="1" applyFill="1" applyBorder="1" applyAlignment="1">
      <alignment horizontal="right"/>
    </xf>
    <xf numFmtId="0" fontId="5" fillId="0" borderId="5" xfId="22" applyFont="1" applyBorder="1">
      <alignment/>
      <protection/>
    </xf>
    <xf numFmtId="3" fontId="5" fillId="0" borderId="5" xfId="22" applyNumberFormat="1" applyFont="1" applyBorder="1">
      <alignment/>
      <protection/>
    </xf>
    <xf numFmtId="164" fontId="5" fillId="0" borderId="5" xfId="15" applyNumberFormat="1" applyFont="1" applyBorder="1" applyAlignment="1">
      <alignment horizontal="right"/>
    </xf>
    <xf numFmtId="164" fontId="5" fillId="0" borderId="5" xfId="15" applyNumberFormat="1" applyFont="1" applyBorder="1" applyAlignment="1">
      <alignment/>
    </xf>
    <xf numFmtId="0" fontId="5" fillId="0" borderId="6" xfId="22" applyFont="1" applyBorder="1">
      <alignment/>
      <protection/>
    </xf>
    <xf numFmtId="164" fontId="5" fillId="0" borderId="6" xfId="15" applyNumberFormat="1" applyFont="1" applyBorder="1" applyAlignment="1">
      <alignment/>
    </xf>
    <xf numFmtId="0" fontId="5" fillId="0" borderId="6" xfId="22" applyFont="1" applyFill="1" applyBorder="1">
      <alignment/>
      <protection/>
    </xf>
    <xf numFmtId="3" fontId="5" fillId="0" borderId="0" xfId="22" applyNumberFormat="1" applyFont="1" applyBorder="1">
      <alignment/>
      <protection/>
    </xf>
    <xf numFmtId="0" fontId="5" fillId="0" borderId="7" xfId="22" applyFont="1" applyBorder="1">
      <alignment/>
      <protection/>
    </xf>
    <xf numFmtId="0" fontId="5" fillId="0" borderId="8" xfId="22" applyFont="1" applyFill="1" applyBorder="1">
      <alignment/>
      <protection/>
    </xf>
    <xf numFmtId="0" fontId="5" fillId="0" borderId="8" xfId="22" applyFont="1" applyBorder="1">
      <alignment/>
      <protection/>
    </xf>
    <xf numFmtId="164" fontId="5" fillId="0" borderId="8" xfId="15" applyNumberFormat="1" applyFont="1" applyBorder="1" applyAlignment="1">
      <alignment/>
    </xf>
    <xf numFmtId="164" fontId="5" fillId="0" borderId="6" xfId="15" applyNumberFormat="1" applyFont="1" applyBorder="1" applyAlignment="1">
      <alignment horizontal="right"/>
    </xf>
    <xf numFmtId="0" fontId="8" fillId="2" borderId="2" xfId="22" applyFont="1" applyFill="1" applyBorder="1">
      <alignment/>
      <protection/>
    </xf>
    <xf numFmtId="0" fontId="3" fillId="2" borderId="9" xfId="22" applyFont="1" applyFill="1" applyBorder="1">
      <alignment/>
      <protection/>
    </xf>
    <xf numFmtId="164" fontId="8" fillId="2" borderId="4" xfId="15" applyNumberFormat="1" applyFont="1" applyFill="1" applyBorder="1" applyAlignment="1">
      <alignment horizontal="right"/>
    </xf>
    <xf numFmtId="0" fontId="5" fillId="2" borderId="2" xfId="22" applyFont="1" applyFill="1" applyBorder="1">
      <alignment/>
      <protection/>
    </xf>
    <xf numFmtId="164" fontId="8" fillId="2" borderId="3" xfId="15" applyNumberFormat="1" applyFont="1" applyFill="1" applyBorder="1" applyAlignment="1">
      <alignment horizontal="right"/>
    </xf>
    <xf numFmtId="0" fontId="8" fillId="0" borderId="2" xfId="22" applyFont="1" applyFill="1" applyBorder="1">
      <alignment/>
      <protection/>
    </xf>
    <xf numFmtId="0" fontId="8" fillId="0" borderId="4" xfId="22" applyFont="1" applyFill="1" applyBorder="1" applyAlignment="1">
      <alignment horizontal="center"/>
      <protection/>
    </xf>
    <xf numFmtId="0" fontId="5" fillId="0" borderId="10" xfId="22" applyFont="1" applyBorder="1">
      <alignment/>
      <protection/>
    </xf>
    <xf numFmtId="164" fontId="5" fillId="0" borderId="8" xfId="15" applyNumberFormat="1" applyFont="1" applyBorder="1" applyAlignment="1">
      <alignment horizontal="right"/>
    </xf>
    <xf numFmtId="0" fontId="5" fillId="0" borderId="11" xfId="22" applyFont="1" applyBorder="1">
      <alignment/>
      <protection/>
    </xf>
    <xf numFmtId="0" fontId="5" fillId="0" borderId="12" xfId="22" applyFont="1" applyBorder="1">
      <alignment/>
      <protection/>
    </xf>
    <xf numFmtId="0" fontId="5" fillId="0" borderId="13" xfId="22" applyFont="1" applyBorder="1">
      <alignment/>
      <protection/>
    </xf>
    <xf numFmtId="0" fontId="8" fillId="0" borderId="2" xfId="22" applyFont="1" applyFill="1" applyBorder="1" applyAlignment="1">
      <alignment horizontal="center"/>
      <protection/>
    </xf>
    <xf numFmtId="0" fontId="5" fillId="0" borderId="14" xfId="22" applyFont="1" applyFill="1" applyBorder="1">
      <alignment/>
      <protection/>
    </xf>
    <xf numFmtId="0" fontId="5" fillId="0" borderId="11" xfId="22" applyFont="1" applyFill="1" applyBorder="1">
      <alignment/>
      <protection/>
    </xf>
    <xf numFmtId="0" fontId="8" fillId="2" borderId="4" xfId="22" applyFont="1" applyFill="1" applyBorder="1">
      <alignment/>
      <protection/>
    </xf>
    <xf numFmtId="0" fontId="8" fillId="2" borderId="15" xfId="22" applyFont="1" applyFill="1" applyBorder="1" applyAlignment="1">
      <alignment horizontal="center"/>
      <protection/>
    </xf>
    <xf numFmtId="164" fontId="8" fillId="2" borderId="16" xfId="15" applyNumberFormat="1" applyFont="1" applyFill="1" applyBorder="1" applyAlignment="1">
      <alignment horizontal="right"/>
    </xf>
    <xf numFmtId="164" fontId="5" fillId="0" borderId="17" xfId="15" applyNumberFormat="1" applyFont="1" applyBorder="1" applyAlignment="1">
      <alignment horizontal="right"/>
    </xf>
    <xf numFmtId="164" fontId="5" fillId="0" borderId="18" xfId="15" applyNumberFormat="1" applyFont="1" applyBorder="1" applyAlignment="1">
      <alignment horizontal="right"/>
    </xf>
    <xf numFmtId="0" fontId="5" fillId="0" borderId="19" xfId="22" applyFont="1" applyFill="1" applyBorder="1">
      <alignment/>
      <protection/>
    </xf>
    <xf numFmtId="0" fontId="8" fillId="2" borderId="3" xfId="22" applyFont="1" applyFill="1" applyBorder="1">
      <alignment/>
      <protection/>
    </xf>
    <xf numFmtId="0" fontId="5" fillId="0" borderId="0" xfId="22" applyFont="1" applyAlignment="1">
      <alignment horizontal="right"/>
      <protection/>
    </xf>
    <xf numFmtId="0" fontId="9" fillId="0" borderId="0" xfId="22" applyFont="1" applyAlignment="1">
      <alignment horizontal="center"/>
      <protection/>
    </xf>
    <xf numFmtId="0" fontId="7" fillId="0" borderId="0" xfId="22" applyFont="1">
      <alignment/>
      <protection/>
    </xf>
    <xf numFmtId="0" fontId="6" fillId="0" borderId="0" xfId="22" applyFont="1">
      <alignment/>
      <protection/>
    </xf>
    <xf numFmtId="0" fontId="8" fillId="0" borderId="0" xfId="22" applyFont="1">
      <alignment/>
      <protection/>
    </xf>
    <xf numFmtId="0" fontId="4" fillId="2" borderId="4" xfId="22" applyFont="1" applyFill="1" applyBorder="1">
      <alignment/>
      <protection/>
    </xf>
    <xf numFmtId="0" fontId="3" fillId="2" borderId="4" xfId="22" applyFont="1" applyFill="1" applyBorder="1" applyAlignment="1">
      <alignment horizontal="right"/>
      <protection/>
    </xf>
    <xf numFmtId="0" fontId="3" fillId="2" borderId="9" xfId="22" applyFont="1" applyFill="1" applyBorder="1" applyAlignment="1">
      <alignment horizontal="right"/>
      <protection/>
    </xf>
    <xf numFmtId="0" fontId="4" fillId="2" borderId="16" xfId="22" applyFont="1" applyFill="1" applyBorder="1">
      <alignment/>
      <protection/>
    </xf>
    <xf numFmtId="0" fontId="3" fillId="2" borderId="4" xfId="22" applyFont="1" applyFill="1" applyBorder="1">
      <alignment/>
      <protection/>
    </xf>
    <xf numFmtId="164" fontId="3" fillId="2" borderId="4" xfId="15" applyNumberFormat="1" applyFont="1" applyFill="1" applyBorder="1" applyAlignment="1">
      <alignment horizontal="right"/>
    </xf>
    <xf numFmtId="164" fontId="3" fillId="2" borderId="9" xfId="15" applyNumberFormat="1" applyFont="1" applyFill="1" applyBorder="1" applyAlignment="1">
      <alignment horizontal="right"/>
    </xf>
    <xf numFmtId="0" fontId="3" fillId="0" borderId="8" xfId="22" applyFont="1" applyBorder="1">
      <alignment/>
      <protection/>
    </xf>
    <xf numFmtId="0" fontId="3" fillId="0" borderId="16" xfId="22" applyFont="1" applyBorder="1">
      <alignment/>
      <protection/>
    </xf>
    <xf numFmtId="164" fontId="4" fillId="0" borderId="16" xfId="15" applyNumberFormat="1" applyFont="1" applyBorder="1" applyAlignment="1">
      <alignment horizontal="right"/>
    </xf>
    <xf numFmtId="164" fontId="4" fillId="0" borderId="15" xfId="15" applyNumberFormat="1" applyFont="1" applyBorder="1" applyAlignment="1">
      <alignment/>
    </xf>
    <xf numFmtId="164" fontId="4" fillId="0" borderId="16" xfId="15" applyNumberFormat="1" applyFont="1" applyBorder="1" applyAlignment="1">
      <alignment/>
    </xf>
    <xf numFmtId="0" fontId="3" fillId="0" borderId="6" xfId="22" applyFont="1" applyBorder="1">
      <alignment/>
      <protection/>
    </xf>
    <xf numFmtId="0" fontId="4" fillId="0" borderId="6" xfId="22" applyFont="1" applyBorder="1" applyAlignment="1">
      <alignment wrapText="1"/>
      <protection/>
    </xf>
    <xf numFmtId="164" fontId="4" fillId="0" borderId="6" xfId="15" applyNumberFormat="1" applyFont="1" applyBorder="1" applyAlignment="1">
      <alignment horizontal="right"/>
    </xf>
    <xf numFmtId="164" fontId="4" fillId="0" borderId="18" xfId="15" applyNumberFormat="1" applyFont="1" applyBorder="1" applyAlignment="1">
      <alignment/>
    </xf>
    <xf numFmtId="164" fontId="4" fillId="0" borderId="6" xfId="15" applyNumberFormat="1" applyFont="1" applyBorder="1" applyAlignment="1">
      <alignment/>
    </xf>
    <xf numFmtId="164" fontId="4" fillId="0" borderId="18" xfId="15" applyNumberFormat="1" applyFont="1" applyBorder="1" applyAlignment="1">
      <alignment wrapText="1"/>
    </xf>
    <xf numFmtId="0" fontId="5" fillId="0" borderId="0" xfId="22" applyFont="1" applyAlignment="1">
      <alignment wrapText="1"/>
      <protection/>
    </xf>
    <xf numFmtId="3" fontId="5" fillId="0" borderId="0" xfId="22" applyNumberFormat="1" applyFont="1" applyAlignment="1">
      <alignment wrapText="1"/>
      <protection/>
    </xf>
    <xf numFmtId="0" fontId="4" fillId="0" borderId="6" xfId="22" applyFont="1" applyBorder="1">
      <alignment/>
      <protection/>
    </xf>
    <xf numFmtId="0" fontId="4" fillId="0" borderId="12" xfId="22" applyFont="1" applyBorder="1">
      <alignment/>
      <protection/>
    </xf>
    <xf numFmtId="164" fontId="4" fillId="0" borderId="12" xfId="15" applyNumberFormat="1" applyFont="1" applyBorder="1" applyAlignment="1">
      <alignment horizontal="right"/>
    </xf>
    <xf numFmtId="164" fontId="4" fillId="0" borderId="20" xfId="15" applyNumberFormat="1" applyFont="1" applyBorder="1" applyAlignment="1">
      <alignment/>
    </xf>
    <xf numFmtId="0" fontId="5" fillId="0" borderId="0" xfId="22" applyFont="1" applyFill="1">
      <alignment/>
      <protection/>
    </xf>
    <xf numFmtId="0" fontId="4" fillId="0" borderId="16" xfId="22" applyFont="1" applyBorder="1">
      <alignment/>
      <protection/>
    </xf>
    <xf numFmtId="0" fontId="4" fillId="0" borderId="14" xfId="22" applyFont="1" applyBorder="1">
      <alignment/>
      <protection/>
    </xf>
    <xf numFmtId="0" fontId="4" fillId="0" borderId="8" xfId="22" applyFont="1" applyBorder="1" applyAlignment="1">
      <alignment wrapText="1"/>
      <protection/>
    </xf>
    <xf numFmtId="164" fontId="4" fillId="0" borderId="8" xfId="15" applyNumberFormat="1" applyFont="1" applyBorder="1" applyAlignment="1">
      <alignment/>
    </xf>
    <xf numFmtId="164" fontId="4" fillId="0" borderId="17" xfId="15" applyNumberFormat="1" applyFont="1" applyBorder="1" applyAlignment="1">
      <alignment/>
    </xf>
    <xf numFmtId="0" fontId="4" fillId="0" borderId="10" xfId="22" applyFont="1" applyBorder="1">
      <alignment/>
      <protection/>
    </xf>
    <xf numFmtId="0" fontId="4" fillId="0" borderId="11" xfId="22" applyFont="1" applyBorder="1">
      <alignment/>
      <protection/>
    </xf>
    <xf numFmtId="0" fontId="4" fillId="0" borderId="21" xfId="22" applyFont="1" applyBorder="1">
      <alignment/>
      <protection/>
    </xf>
    <xf numFmtId="164" fontId="5" fillId="0" borderId="22" xfId="15" applyNumberFormat="1" applyFont="1" applyBorder="1" applyAlignment="1">
      <alignment/>
    </xf>
    <xf numFmtId="164" fontId="5" fillId="0" borderId="18" xfId="15" applyNumberFormat="1" applyFont="1" applyBorder="1" applyAlignment="1">
      <alignment/>
    </xf>
    <xf numFmtId="0" fontId="4" fillId="0" borderId="19" xfId="22" applyFont="1" applyBorder="1">
      <alignment/>
      <protection/>
    </xf>
    <xf numFmtId="0" fontId="4" fillId="0" borderId="13" xfId="22" applyFont="1" applyBorder="1">
      <alignment/>
      <protection/>
    </xf>
    <xf numFmtId="164" fontId="4" fillId="0" borderId="13" xfId="15" applyNumberFormat="1" applyFont="1" applyBorder="1" applyAlignment="1">
      <alignment/>
    </xf>
    <xf numFmtId="164" fontId="4" fillId="0" borderId="23" xfId="15" applyNumberFormat="1" applyFont="1" applyBorder="1" applyAlignment="1">
      <alignment/>
    </xf>
    <xf numFmtId="0" fontId="4" fillId="2" borderId="24" xfId="22" applyFont="1" applyFill="1" applyBorder="1">
      <alignment/>
      <protection/>
    </xf>
    <xf numFmtId="0" fontId="3" fillId="2" borderId="24" xfId="22" applyFont="1" applyFill="1" applyBorder="1">
      <alignment/>
      <protection/>
    </xf>
    <xf numFmtId="164" fontId="3" fillId="2" borderId="24" xfId="15" applyNumberFormat="1" applyFont="1" applyFill="1" applyBorder="1" applyAlignment="1">
      <alignment horizontal="right"/>
    </xf>
    <xf numFmtId="164" fontId="3" fillId="2" borderId="1" xfId="15" applyNumberFormat="1" applyFont="1" applyFill="1" applyBorder="1" applyAlignment="1">
      <alignment horizontal="right"/>
    </xf>
    <xf numFmtId="0" fontId="4" fillId="0" borderId="4" xfId="22" applyFont="1" applyBorder="1">
      <alignment/>
      <protection/>
    </xf>
    <xf numFmtId="164" fontId="4" fillId="0" borderId="4" xfId="15" applyNumberFormat="1" applyFont="1" applyBorder="1" applyAlignment="1">
      <alignment horizontal="right"/>
    </xf>
    <xf numFmtId="164" fontId="4" fillId="0" borderId="9" xfId="15" applyNumberFormat="1" applyFont="1" applyBorder="1" applyAlignment="1">
      <alignment/>
    </xf>
    <xf numFmtId="164" fontId="4" fillId="0" borderId="4" xfId="15" applyNumberFormat="1" applyFont="1" applyBorder="1" applyAlignment="1">
      <alignment/>
    </xf>
    <xf numFmtId="0" fontId="4" fillId="0" borderId="0" xfId="22" applyFont="1" applyBorder="1">
      <alignment/>
      <protection/>
    </xf>
    <xf numFmtId="0" fontId="4" fillId="0" borderId="15" xfId="22" applyFont="1" applyBorder="1">
      <alignment/>
      <protection/>
    </xf>
    <xf numFmtId="3" fontId="4" fillId="0" borderId="15" xfId="22" applyNumberFormat="1" applyFont="1" applyBorder="1">
      <alignment/>
      <protection/>
    </xf>
    <xf numFmtId="3" fontId="4" fillId="0" borderId="0" xfId="22" applyNumberFormat="1" applyFont="1" applyBorder="1">
      <alignment/>
      <protection/>
    </xf>
    <xf numFmtId="0" fontId="8" fillId="0" borderId="0" xfId="22" applyFont="1" applyAlignment="1">
      <alignment horizontal="center"/>
      <protection/>
    </xf>
    <xf numFmtId="3" fontId="5" fillId="0" borderId="0" xfId="22" applyNumberFormat="1" applyFont="1" applyAlignment="1">
      <alignment horizontal="center"/>
      <protection/>
    </xf>
    <xf numFmtId="0" fontId="3" fillId="0" borderId="0" xfId="22" applyFont="1">
      <alignment/>
      <protection/>
    </xf>
    <xf numFmtId="0" fontId="8" fillId="0" borderId="0" xfId="22" applyFont="1" applyAlignment="1">
      <alignment horizontal="right"/>
      <protection/>
    </xf>
    <xf numFmtId="0" fontId="3" fillId="0" borderId="0" xfId="22" applyFont="1" applyAlignment="1">
      <alignment horizontal="justify"/>
      <protection/>
    </xf>
    <xf numFmtId="0" fontId="8" fillId="2" borderId="4" xfId="22" applyFont="1" applyFill="1" applyBorder="1" applyAlignment="1">
      <alignment horizontal="center"/>
      <protection/>
    </xf>
    <xf numFmtId="0" fontId="8" fillId="2" borderId="6" xfId="22" applyFont="1" applyFill="1" applyBorder="1" applyAlignment="1">
      <alignment wrapText="1"/>
      <protection/>
    </xf>
    <xf numFmtId="164" fontId="8" fillId="2" borderId="6" xfId="15" applyNumberFormat="1" applyFont="1" applyFill="1" applyBorder="1" applyAlignment="1">
      <alignment/>
    </xf>
    <xf numFmtId="0" fontId="5" fillId="0" borderId="6" xfId="22" applyFont="1" applyBorder="1" applyAlignment="1">
      <alignment wrapText="1"/>
      <protection/>
    </xf>
    <xf numFmtId="3" fontId="5" fillId="0" borderId="6" xfId="22" applyNumberFormat="1" applyFont="1" applyBorder="1">
      <alignment/>
      <protection/>
    </xf>
    <xf numFmtId="0" fontId="5" fillId="0" borderId="12" xfId="22" applyFont="1" applyBorder="1" applyAlignment="1">
      <alignment wrapText="1"/>
      <protection/>
    </xf>
    <xf numFmtId="0" fontId="8" fillId="2" borderId="4" xfId="22" applyFont="1" applyFill="1" applyBorder="1" applyAlignment="1">
      <alignment wrapText="1"/>
      <protection/>
    </xf>
    <xf numFmtId="0" fontId="5" fillId="0" borderId="24" xfId="22" applyFont="1" applyBorder="1">
      <alignment/>
      <protection/>
    </xf>
    <xf numFmtId="3" fontId="5" fillId="0" borderId="24" xfId="22" applyNumberFormat="1" applyFont="1" applyBorder="1">
      <alignment/>
      <protection/>
    </xf>
    <xf numFmtId="3" fontId="5" fillId="0" borderId="24" xfId="22" applyNumberFormat="1" applyFont="1" applyBorder="1" applyAlignment="1">
      <alignment horizontal="right"/>
      <protection/>
    </xf>
    <xf numFmtId="3" fontId="5" fillId="0" borderId="4" xfId="22" applyNumberFormat="1" applyFont="1" applyBorder="1">
      <alignment/>
      <protection/>
    </xf>
    <xf numFmtId="0" fontId="3" fillId="0" borderId="0" xfId="22" applyFont="1" applyAlignment="1">
      <alignment horizontal="center"/>
      <protection/>
    </xf>
    <xf numFmtId="0" fontId="5" fillId="0" borderId="0" xfId="22" applyFont="1" applyAlignment="1">
      <alignment horizontal="center"/>
      <protection/>
    </xf>
    <xf numFmtId="0" fontId="5" fillId="0" borderId="0" xfId="22" applyFont="1" applyBorder="1">
      <alignment/>
      <protection/>
    </xf>
    <xf numFmtId="0" fontId="5" fillId="0" borderId="25" xfId="22" applyFont="1" applyBorder="1">
      <alignment/>
      <protection/>
    </xf>
    <xf numFmtId="0" fontId="5" fillId="0" borderId="26" xfId="22" applyFont="1" applyBorder="1">
      <alignment/>
      <protection/>
    </xf>
    <xf numFmtId="0" fontId="5" fillId="0" borderId="1" xfId="22" applyFont="1" applyBorder="1">
      <alignment/>
      <protection/>
    </xf>
    <xf numFmtId="0" fontId="5" fillId="0" borderId="18" xfId="22" applyFont="1" applyBorder="1">
      <alignment/>
      <protection/>
    </xf>
    <xf numFmtId="0" fontId="5" fillId="0" borderId="27" xfId="22" applyFont="1" applyBorder="1" applyAlignment="1">
      <alignment horizontal="center"/>
      <protection/>
    </xf>
    <xf numFmtId="0" fontId="12" fillId="0" borderId="0" xfId="22" applyFont="1">
      <alignment/>
      <protection/>
    </xf>
    <xf numFmtId="0" fontId="10" fillId="0" borderId="0" xfId="22" applyFont="1">
      <alignment/>
      <protection/>
    </xf>
    <xf numFmtId="0" fontId="5" fillId="0" borderId="27" xfId="22" applyFont="1" applyBorder="1">
      <alignment/>
      <protection/>
    </xf>
    <xf numFmtId="0" fontId="8" fillId="0" borderId="27" xfId="22" applyFont="1" applyBorder="1">
      <alignment/>
      <protection/>
    </xf>
    <xf numFmtId="0" fontId="4" fillId="0" borderId="0" xfId="22" applyFont="1" applyAlignment="1">
      <alignment horizontal="right"/>
      <protection/>
    </xf>
    <xf numFmtId="0" fontId="8" fillId="0" borderId="0" xfId="22" applyFont="1" applyAlignment="1">
      <alignment horizontal="left"/>
      <protection/>
    </xf>
    <xf numFmtId="0" fontId="5" fillId="2" borderId="16" xfId="22" applyFont="1" applyFill="1" applyBorder="1" applyAlignment="1">
      <alignment horizontal="center"/>
      <protection/>
    </xf>
    <xf numFmtId="0" fontId="7" fillId="2" borderId="9" xfId="22" applyFont="1" applyFill="1" applyBorder="1">
      <alignment/>
      <protection/>
    </xf>
    <xf numFmtId="0" fontId="7" fillId="2" borderId="25" xfId="22" applyFont="1" applyFill="1" applyBorder="1">
      <alignment/>
      <protection/>
    </xf>
    <xf numFmtId="0" fontId="8" fillId="2" borderId="15" xfId="22" applyFont="1" applyFill="1" applyBorder="1">
      <alignment/>
      <protection/>
    </xf>
    <xf numFmtId="0" fontId="5" fillId="2" borderId="7" xfId="22" applyFont="1" applyFill="1" applyBorder="1">
      <alignment/>
      <protection/>
    </xf>
    <xf numFmtId="0" fontId="15" fillId="2" borderId="28" xfId="22" applyFont="1" applyFill="1" applyBorder="1" applyAlignment="1">
      <alignment wrapText="1"/>
      <protection/>
    </xf>
    <xf numFmtId="0" fontId="14" fillId="2" borderId="29" xfId="22" applyFont="1" applyFill="1" applyBorder="1" applyAlignment="1">
      <alignment wrapText="1"/>
      <protection/>
    </xf>
    <xf numFmtId="0" fontId="13" fillId="2" borderId="30" xfId="22" applyFont="1" applyFill="1" applyBorder="1" applyAlignment="1">
      <alignment wrapText="1"/>
      <protection/>
    </xf>
    <xf numFmtId="0" fontId="14" fillId="2" borderId="31" xfId="22" applyFont="1" applyFill="1" applyBorder="1">
      <alignment/>
      <protection/>
    </xf>
    <xf numFmtId="0" fontId="15" fillId="2" borderId="32" xfId="22" applyFont="1" applyFill="1" applyBorder="1" applyAlignment="1">
      <alignment wrapText="1"/>
      <protection/>
    </xf>
    <xf numFmtId="0" fontId="14" fillId="2" borderId="32" xfId="22" applyFont="1" applyFill="1" applyBorder="1" applyAlignment="1">
      <alignment wrapText="1"/>
      <protection/>
    </xf>
    <xf numFmtId="0" fontId="13" fillId="2" borderId="32" xfId="22" applyFont="1" applyFill="1" applyBorder="1" applyAlignment="1">
      <alignment wrapText="1"/>
      <protection/>
    </xf>
    <xf numFmtId="0" fontId="15" fillId="2" borderId="33" xfId="22" applyFont="1" applyFill="1" applyBorder="1" applyAlignment="1">
      <alignment textRotation="90" wrapText="1"/>
      <protection/>
    </xf>
    <xf numFmtId="164" fontId="8" fillId="2" borderId="28" xfId="15" applyNumberFormat="1" applyFont="1" applyFill="1" applyBorder="1" applyAlignment="1">
      <alignment/>
    </xf>
    <xf numFmtId="164" fontId="8" fillId="2" borderId="29" xfId="15" applyNumberFormat="1" applyFont="1" applyFill="1" applyBorder="1" applyAlignment="1">
      <alignment/>
    </xf>
    <xf numFmtId="164" fontId="8" fillId="2" borderId="30" xfId="15" applyNumberFormat="1" applyFont="1" applyFill="1" applyBorder="1" applyAlignment="1">
      <alignment/>
    </xf>
    <xf numFmtId="164" fontId="8" fillId="2" borderId="3" xfId="15" applyNumberFormat="1" applyFont="1" applyFill="1" applyBorder="1" applyAlignment="1">
      <alignment horizontal="center"/>
    </xf>
    <xf numFmtId="3" fontId="5" fillId="0" borderId="0" xfId="22" applyNumberFormat="1" applyFont="1">
      <alignment/>
      <protection/>
    </xf>
    <xf numFmtId="0" fontId="10" fillId="0" borderId="5" xfId="22" applyFont="1" applyBorder="1">
      <alignment/>
      <protection/>
    </xf>
    <xf numFmtId="164" fontId="5" fillId="0" borderId="34" xfId="15" applyNumberFormat="1" applyFont="1" applyBorder="1" applyAlignment="1">
      <alignment/>
    </xf>
    <xf numFmtId="164" fontId="5" fillId="0" borderId="35" xfId="15" applyNumberFormat="1" applyFont="1" applyBorder="1" applyAlignment="1">
      <alignment/>
    </xf>
    <xf numFmtId="164" fontId="5" fillId="0" borderId="36" xfId="15" applyNumberFormat="1" applyFont="1" applyBorder="1" applyAlignment="1">
      <alignment/>
    </xf>
    <xf numFmtId="164" fontId="5" fillId="0" borderId="37" xfId="15" applyNumberFormat="1" applyFont="1" applyBorder="1" applyAlignment="1">
      <alignment/>
    </xf>
    <xf numFmtId="0" fontId="10" fillId="0" borderId="6" xfId="22" applyFont="1" applyBorder="1" applyAlignment="1">
      <alignment wrapText="1"/>
      <protection/>
    </xf>
    <xf numFmtId="164" fontId="5" fillId="0" borderId="38" xfId="15" applyNumberFormat="1" applyFont="1" applyBorder="1" applyAlignment="1">
      <alignment/>
    </xf>
    <xf numFmtId="164" fontId="5" fillId="0" borderId="21" xfId="15" applyNumberFormat="1" applyFont="1" applyBorder="1" applyAlignment="1">
      <alignment/>
    </xf>
    <xf numFmtId="0" fontId="10" fillId="0" borderId="6" xfId="22" applyFont="1" applyBorder="1">
      <alignment/>
      <protection/>
    </xf>
    <xf numFmtId="0" fontId="10" fillId="0" borderId="12" xfId="22" applyFont="1" applyBorder="1">
      <alignment/>
      <protection/>
    </xf>
    <xf numFmtId="164" fontId="5" fillId="0" borderId="12" xfId="15" applyNumberFormat="1" applyFont="1" applyBorder="1" applyAlignment="1">
      <alignment/>
    </xf>
    <xf numFmtId="164" fontId="5" fillId="0" borderId="39" xfId="15" applyNumberFormat="1" applyFont="1" applyBorder="1" applyAlignment="1">
      <alignment/>
    </xf>
    <xf numFmtId="164" fontId="5" fillId="0" borderId="40" xfId="15" applyNumberFormat="1" applyFont="1" applyBorder="1" applyAlignment="1">
      <alignment/>
    </xf>
    <xf numFmtId="164" fontId="5" fillId="0" borderId="41" xfId="15" applyNumberFormat="1" applyFont="1" applyBorder="1" applyAlignment="1">
      <alignment/>
    </xf>
    <xf numFmtId="0" fontId="8" fillId="2" borderId="4" xfId="22" applyFont="1" applyFill="1" applyBorder="1" applyAlignment="1">
      <alignment horizontal="left"/>
      <protection/>
    </xf>
    <xf numFmtId="164" fontId="8" fillId="2" borderId="4" xfId="15" applyNumberFormat="1" applyFont="1" applyFill="1" applyBorder="1" applyAlignment="1">
      <alignment/>
    </xf>
    <xf numFmtId="164" fontId="8" fillId="2" borderId="31" xfId="15" applyNumberFormat="1" applyFont="1" applyFill="1" applyBorder="1" applyAlignment="1">
      <alignment/>
    </xf>
    <xf numFmtId="164" fontId="8" fillId="2" borderId="32" xfId="15" applyNumberFormat="1" applyFont="1" applyFill="1" applyBorder="1" applyAlignment="1">
      <alignment/>
    </xf>
    <xf numFmtId="164" fontId="8" fillId="2" borderId="3" xfId="15" applyNumberFormat="1" applyFont="1" applyFill="1" applyBorder="1" applyAlignment="1">
      <alignment/>
    </xf>
    <xf numFmtId="164" fontId="5" fillId="0" borderId="10" xfId="15" applyNumberFormat="1" applyFont="1" applyBorder="1" applyAlignment="1">
      <alignment/>
    </xf>
    <xf numFmtId="164" fontId="5" fillId="0" borderId="42" xfId="15" applyNumberFormat="1" applyFont="1" applyBorder="1" applyAlignment="1">
      <alignment/>
    </xf>
    <xf numFmtId="164" fontId="5" fillId="0" borderId="43" xfId="15" applyNumberFormat="1" applyFont="1" applyBorder="1" applyAlignment="1">
      <alignment/>
    </xf>
    <xf numFmtId="164" fontId="5" fillId="0" borderId="44" xfId="15" applyNumberFormat="1" applyFont="1" applyBorder="1" applyAlignment="1">
      <alignment/>
    </xf>
    <xf numFmtId="164" fontId="5" fillId="0" borderId="11" xfId="15" applyNumberFormat="1" applyFont="1" applyBorder="1" applyAlignment="1">
      <alignment/>
    </xf>
    <xf numFmtId="164" fontId="5" fillId="0" borderId="45" xfId="15" applyNumberFormat="1" applyFont="1" applyBorder="1" applyAlignment="1">
      <alignment/>
    </xf>
    <xf numFmtId="164" fontId="5" fillId="0" borderId="46" xfId="15" applyNumberFormat="1" applyFont="1" applyBorder="1" applyAlignment="1">
      <alignment/>
    </xf>
    <xf numFmtId="164" fontId="5" fillId="0" borderId="47" xfId="15" applyNumberFormat="1" applyFont="1" applyBorder="1" applyAlignment="1">
      <alignment/>
    </xf>
    <xf numFmtId="164" fontId="5" fillId="0" borderId="48" xfId="15" applyNumberFormat="1" applyFont="1" applyBorder="1" applyAlignment="1">
      <alignment/>
    </xf>
    <xf numFmtId="164" fontId="8" fillId="2" borderId="49" xfId="15" applyNumberFormat="1" applyFont="1" applyFill="1" applyBorder="1" applyAlignment="1">
      <alignment/>
    </xf>
    <xf numFmtId="164" fontId="8" fillId="2" borderId="50" xfId="15" applyNumberFormat="1" applyFont="1" applyFill="1" applyBorder="1" applyAlignment="1">
      <alignment/>
    </xf>
    <xf numFmtId="164" fontId="8" fillId="2" borderId="51" xfId="15" applyNumberFormat="1" applyFont="1" applyFill="1" applyBorder="1" applyAlignment="1">
      <alignment/>
    </xf>
    <xf numFmtId="164" fontId="5" fillId="2" borderId="28" xfId="15" applyNumberFormat="1" applyFont="1" applyFill="1" applyBorder="1" applyAlignment="1">
      <alignment/>
    </xf>
    <xf numFmtId="164" fontId="5" fillId="0" borderId="0" xfId="22" applyNumberFormat="1" applyFont="1">
      <alignment/>
      <protection/>
    </xf>
    <xf numFmtId="0" fontId="12" fillId="0" borderId="0" xfId="22" applyFont="1" applyBorder="1" applyAlignment="1">
      <alignment/>
      <protection/>
    </xf>
    <xf numFmtId="0" fontId="8" fillId="2" borderId="16" xfId="22" applyFont="1" applyFill="1" applyBorder="1" applyAlignment="1">
      <alignment wrapText="1"/>
      <protection/>
    </xf>
    <xf numFmtId="0" fontId="8" fillId="2" borderId="9" xfId="22" applyFont="1" applyFill="1" applyBorder="1" applyAlignment="1">
      <alignment wrapText="1"/>
      <protection/>
    </xf>
    <xf numFmtId="0" fontId="8" fillId="2" borderId="9" xfId="22" applyFont="1" applyFill="1" applyBorder="1">
      <alignment/>
      <protection/>
    </xf>
    <xf numFmtId="0" fontId="8" fillId="2" borderId="52" xfId="22" applyFont="1" applyFill="1" applyBorder="1">
      <alignment/>
      <protection/>
    </xf>
    <xf numFmtId="0" fontId="8" fillId="2" borderId="16" xfId="22" applyFont="1" applyFill="1" applyBorder="1">
      <alignment/>
      <protection/>
    </xf>
    <xf numFmtId="164" fontId="8" fillId="0" borderId="6" xfId="15" applyNumberFormat="1" applyFont="1" applyBorder="1" applyAlignment="1">
      <alignment/>
    </xf>
    <xf numFmtId="3" fontId="12" fillId="0" borderId="6" xfId="22" applyNumberFormat="1" applyFont="1" applyBorder="1" applyAlignment="1">
      <alignment/>
      <protection/>
    </xf>
    <xf numFmtId="164" fontId="5" fillId="0" borderId="20" xfId="15" applyNumberFormat="1" applyFont="1" applyBorder="1" applyAlignment="1">
      <alignment/>
    </xf>
    <xf numFmtId="3" fontId="12" fillId="0" borderId="13" xfId="22" applyNumberFormat="1" applyFont="1" applyBorder="1" applyAlignment="1">
      <alignment/>
      <protection/>
    </xf>
    <xf numFmtId="164" fontId="5" fillId="0" borderId="13" xfId="15" applyNumberFormat="1" applyFont="1" applyBorder="1" applyAlignment="1">
      <alignment/>
    </xf>
    <xf numFmtId="3" fontId="8" fillId="2" borderId="24" xfId="22" applyNumberFormat="1" applyFont="1" applyFill="1" applyBorder="1" applyAlignment="1">
      <alignment horizontal="center"/>
      <protection/>
    </xf>
    <xf numFmtId="164" fontId="8" fillId="2" borderId="24" xfId="15" applyNumberFormat="1" applyFont="1" applyFill="1" applyBorder="1" applyAlignment="1">
      <alignment/>
    </xf>
    <xf numFmtId="3" fontId="8" fillId="0" borderId="0" xfId="22" applyNumberFormat="1" applyFont="1" applyBorder="1">
      <alignment/>
      <protection/>
    </xf>
    <xf numFmtId="0" fontId="3" fillId="0" borderId="0" xfId="22" applyFont="1" applyAlignment="1">
      <alignment/>
      <protection/>
    </xf>
    <xf numFmtId="0" fontId="16" fillId="0" borderId="0" xfId="0" applyFont="1" applyAlignment="1">
      <alignment/>
    </xf>
    <xf numFmtId="164" fontId="8" fillId="2" borderId="53" xfId="15" applyNumberFormat="1" applyFont="1" applyFill="1" applyBorder="1" applyAlignment="1">
      <alignment/>
    </xf>
    <xf numFmtId="164" fontId="5" fillId="0" borderId="23" xfId="15" applyNumberFormat="1" applyFont="1" applyBorder="1" applyAlignment="1">
      <alignment/>
    </xf>
    <xf numFmtId="164" fontId="5" fillId="0" borderId="24" xfId="15" applyNumberFormat="1" applyFont="1" applyBorder="1" applyAlignment="1">
      <alignment/>
    </xf>
    <xf numFmtId="0" fontId="8" fillId="2" borderId="9" xfId="22" applyFont="1" applyFill="1" applyBorder="1" applyAlignment="1">
      <alignment horizontal="center" wrapText="1"/>
      <protection/>
    </xf>
    <xf numFmtId="164" fontId="8" fillId="0" borderId="6" xfId="15" applyNumberFormat="1" applyFont="1" applyBorder="1" applyAlignment="1">
      <alignment/>
    </xf>
    <xf numFmtId="0" fontId="7" fillId="0" borderId="0" xfId="22" applyFont="1" applyAlignment="1">
      <alignment horizontal="justify"/>
      <protection/>
    </xf>
    <xf numFmtId="0" fontId="8" fillId="2" borderId="7" xfId="22" applyFont="1" applyFill="1" applyBorder="1">
      <alignment/>
      <protection/>
    </xf>
    <xf numFmtId="0" fontId="8" fillId="2" borderId="0" xfId="22" applyFont="1" applyFill="1" applyBorder="1">
      <alignment/>
      <protection/>
    </xf>
    <xf numFmtId="0" fontId="8" fillId="2" borderId="54" xfId="22" applyFont="1" applyFill="1" applyBorder="1">
      <alignment/>
      <protection/>
    </xf>
    <xf numFmtId="0" fontId="14" fillId="2" borderId="7" xfId="22" applyFont="1" applyFill="1" applyBorder="1" applyAlignment="1">
      <alignment wrapText="1"/>
      <protection/>
    </xf>
    <xf numFmtId="0" fontId="13" fillId="2" borderId="7" xfId="22" applyFont="1" applyFill="1" applyBorder="1" applyAlignment="1">
      <alignment textRotation="90" wrapText="1"/>
      <protection/>
    </xf>
    <xf numFmtId="0" fontId="13" fillId="2" borderId="54" xfId="22" applyFont="1" applyFill="1" applyBorder="1" applyAlignment="1">
      <alignment wrapText="1"/>
      <protection/>
    </xf>
    <xf numFmtId="0" fontId="13" fillId="2" borderId="4" xfId="22" applyFont="1" applyFill="1" applyBorder="1" applyAlignment="1">
      <alignment wrapText="1"/>
      <protection/>
    </xf>
    <xf numFmtId="0" fontId="13" fillId="2" borderId="0" xfId="22" applyFont="1" applyFill="1" applyBorder="1" applyAlignment="1">
      <alignment wrapText="1"/>
      <protection/>
    </xf>
    <xf numFmtId="0" fontId="13" fillId="2" borderId="7" xfId="22" applyFont="1" applyFill="1" applyBorder="1" applyAlignment="1">
      <alignment wrapText="1"/>
      <protection/>
    </xf>
    <xf numFmtId="0" fontId="14" fillId="2" borderId="0" xfId="22" applyFont="1" applyFill="1" applyBorder="1" applyAlignment="1">
      <alignment wrapText="1"/>
      <protection/>
    </xf>
    <xf numFmtId="0" fontId="14" fillId="2" borderId="54" xfId="22" applyFont="1" applyFill="1" applyBorder="1" applyAlignment="1">
      <alignment wrapText="1"/>
      <protection/>
    </xf>
    <xf numFmtId="0" fontId="5" fillId="0" borderId="2" xfId="22" applyFont="1" applyBorder="1">
      <alignment/>
      <protection/>
    </xf>
    <xf numFmtId="0" fontId="5" fillId="0" borderId="9" xfId="22" applyFont="1" applyBorder="1">
      <alignment/>
      <protection/>
    </xf>
    <xf numFmtId="0" fontId="5" fillId="0" borderId="3" xfId="22" applyFont="1" applyBorder="1">
      <alignment/>
      <protection/>
    </xf>
    <xf numFmtId="0" fontId="5" fillId="0" borderId="4" xfId="22" applyFont="1" applyBorder="1">
      <alignment/>
      <protection/>
    </xf>
    <xf numFmtId="0" fontId="4" fillId="0" borderId="2" xfId="22" applyFont="1" applyBorder="1" applyAlignment="1">
      <alignment/>
      <protection/>
    </xf>
    <xf numFmtId="0" fontId="5" fillId="2" borderId="9" xfId="22" applyFont="1" applyFill="1" applyBorder="1" applyAlignment="1">
      <alignment wrapText="1"/>
      <protection/>
    </xf>
    <xf numFmtId="3" fontId="8" fillId="2" borderId="4" xfId="22" applyNumberFormat="1" applyFont="1" applyFill="1" applyBorder="1">
      <alignment/>
      <protection/>
    </xf>
    <xf numFmtId="3" fontId="8" fillId="0" borderId="4" xfId="22" applyNumberFormat="1" applyFont="1" applyBorder="1">
      <alignment/>
      <protection/>
    </xf>
    <xf numFmtId="0" fontId="18" fillId="0" borderId="0" xfId="22" applyFont="1">
      <alignment/>
      <protection/>
    </xf>
    <xf numFmtId="3" fontId="8" fillId="0" borderId="0" xfId="22" applyNumberFormat="1" applyFont="1">
      <alignment/>
      <protection/>
    </xf>
    <xf numFmtId="3" fontId="5" fillId="0" borderId="27" xfId="22" applyNumberFormat="1" applyFont="1" applyBorder="1">
      <alignment/>
      <protection/>
    </xf>
    <xf numFmtId="0" fontId="8" fillId="0" borderId="18" xfId="22" applyFont="1" applyBorder="1" applyAlignment="1">
      <alignment horizontal="center"/>
      <protection/>
    </xf>
    <xf numFmtId="0" fontId="8" fillId="0" borderId="0" xfId="22" applyFont="1" applyBorder="1" applyAlignment="1">
      <alignment horizontal="center"/>
      <protection/>
    </xf>
    <xf numFmtId="0" fontId="8" fillId="0" borderId="27" xfId="22" applyFont="1" applyBorder="1" applyAlignment="1">
      <alignment horizontal="center"/>
      <protection/>
    </xf>
    <xf numFmtId="167" fontId="5" fillId="0" borderId="0" xfId="22" applyNumberFormat="1" applyFont="1">
      <alignment/>
      <protection/>
    </xf>
    <xf numFmtId="0" fontId="19" fillId="0" borderId="0" xfId="22" applyFont="1" applyBorder="1">
      <alignment/>
      <protection/>
    </xf>
    <xf numFmtId="0" fontId="8" fillId="0" borderId="0" xfId="22" applyFont="1" applyBorder="1" applyAlignment="1">
      <alignment horizontal="right"/>
      <protection/>
    </xf>
    <xf numFmtId="168" fontId="8" fillId="0" borderId="0" xfId="22" applyNumberFormat="1" applyFont="1">
      <alignment/>
      <protection/>
    </xf>
    <xf numFmtId="0" fontId="19" fillId="0" borderId="0" xfId="22" applyFont="1">
      <alignment/>
      <protection/>
    </xf>
    <xf numFmtId="0" fontId="5" fillId="0" borderId="0" xfId="22" applyFont="1" applyBorder="1" applyAlignment="1">
      <alignment/>
      <protection/>
    </xf>
    <xf numFmtId="0" fontId="5" fillId="0" borderId="0" xfId="22" applyFont="1" applyBorder="1" applyAlignment="1">
      <alignment wrapText="1"/>
      <protection/>
    </xf>
    <xf numFmtId="0" fontId="5" fillId="0" borderId="0" xfId="22" applyFont="1" applyBorder="1" applyAlignment="1">
      <alignment horizontal="center" wrapText="1"/>
      <protection/>
    </xf>
    <xf numFmtId="0" fontId="4" fillId="0" borderId="1" xfId="21" applyFont="1" applyBorder="1">
      <alignment/>
      <protection/>
    </xf>
    <xf numFmtId="0" fontId="4" fillId="0" borderId="0" xfId="21" applyFont="1">
      <alignment/>
      <protection/>
    </xf>
    <xf numFmtId="0" fontId="4" fillId="0" borderId="25" xfId="21" applyFont="1" applyBorder="1">
      <alignment/>
      <protection/>
    </xf>
    <xf numFmtId="0" fontId="4" fillId="0" borderId="15" xfId="21" applyFont="1" applyBorder="1">
      <alignment/>
      <protection/>
    </xf>
    <xf numFmtId="0" fontId="4" fillId="0" borderId="52" xfId="21" applyFont="1" applyBorder="1">
      <alignment/>
      <protection/>
    </xf>
    <xf numFmtId="0" fontId="4" fillId="0" borderId="0" xfId="21" applyFont="1" applyBorder="1">
      <alignment/>
      <protection/>
    </xf>
    <xf numFmtId="0" fontId="3" fillId="0" borderId="26" xfId="21" applyFont="1" applyBorder="1">
      <alignment/>
      <protection/>
    </xf>
    <xf numFmtId="0" fontId="3" fillId="0" borderId="0" xfId="21" applyFont="1" applyBorder="1">
      <alignment/>
      <protection/>
    </xf>
    <xf numFmtId="0" fontId="4" fillId="0" borderId="27" xfId="21" applyFont="1" applyBorder="1">
      <alignment/>
      <protection/>
    </xf>
    <xf numFmtId="0" fontId="4" fillId="0" borderId="37" xfId="21" applyFont="1" applyBorder="1">
      <alignment/>
      <protection/>
    </xf>
    <xf numFmtId="0" fontId="4" fillId="0" borderId="18" xfId="21" applyFont="1" applyBorder="1">
      <alignment/>
      <protection/>
    </xf>
    <xf numFmtId="0" fontId="4" fillId="0" borderId="45" xfId="21" applyFont="1" applyBorder="1">
      <alignment/>
      <protection/>
    </xf>
    <xf numFmtId="0" fontId="4" fillId="0" borderId="18" xfId="21" applyFont="1" applyFill="1" applyBorder="1">
      <alignment/>
      <protection/>
    </xf>
    <xf numFmtId="0" fontId="20" fillId="0" borderId="18" xfId="21" applyFont="1" applyBorder="1">
      <alignment/>
      <protection/>
    </xf>
    <xf numFmtId="0" fontId="4" fillId="0" borderId="26" xfId="21" applyFont="1" applyBorder="1">
      <alignment/>
      <protection/>
    </xf>
    <xf numFmtId="0" fontId="3" fillId="0" borderId="0" xfId="21" applyFont="1">
      <alignment/>
      <protection/>
    </xf>
    <xf numFmtId="0" fontId="4" fillId="0" borderId="54" xfId="21" applyFont="1" applyBorder="1">
      <alignment/>
      <protection/>
    </xf>
    <xf numFmtId="0" fontId="4" fillId="0" borderId="26" xfId="21" applyFont="1" applyBorder="1" applyAlignment="1">
      <alignment/>
      <protection/>
    </xf>
    <xf numFmtId="0" fontId="4" fillId="0" borderId="0" xfId="21" applyFont="1" applyBorder="1" applyAlignment="1">
      <alignment/>
      <protection/>
    </xf>
    <xf numFmtId="0" fontId="3" fillId="0" borderId="0" xfId="21" applyFont="1" applyBorder="1" applyAlignment="1">
      <alignment/>
      <protection/>
    </xf>
    <xf numFmtId="0" fontId="4" fillId="0" borderId="54" xfId="21" applyFont="1" applyBorder="1" applyAlignment="1">
      <alignment/>
      <protection/>
    </xf>
    <xf numFmtId="0" fontId="4" fillId="0" borderId="18" xfId="21" applyFont="1" applyBorder="1" applyAlignment="1">
      <alignment horizontal="right"/>
      <protection/>
    </xf>
    <xf numFmtId="0" fontId="4" fillId="0" borderId="0" xfId="21" applyFont="1" applyBorder="1" applyAlignment="1">
      <alignment horizontal="left"/>
      <protection/>
    </xf>
    <xf numFmtId="0" fontId="4" fillId="0" borderId="53" xfId="21" applyFont="1" applyBorder="1">
      <alignment/>
      <protection/>
    </xf>
    <xf numFmtId="0" fontId="4" fillId="0" borderId="55" xfId="21" applyFont="1" applyBorder="1">
      <alignment/>
      <protection/>
    </xf>
    <xf numFmtId="14" fontId="4" fillId="0" borderId="18" xfId="21" applyNumberFormat="1" applyFont="1" applyFill="1" applyBorder="1" applyAlignment="1">
      <alignment horizontal="left"/>
      <protection/>
    </xf>
    <xf numFmtId="0" fontId="22" fillId="0" borderId="21" xfId="0" applyFont="1" applyBorder="1" applyAlignment="1">
      <alignment/>
    </xf>
    <xf numFmtId="0" fontId="22" fillId="2" borderId="50" xfId="0" applyFont="1" applyFill="1" applyBorder="1" applyAlignment="1">
      <alignment/>
    </xf>
    <xf numFmtId="0" fontId="24" fillId="0" borderId="0" xfId="22" applyFont="1" applyAlignment="1">
      <alignment horizontal="left"/>
      <protection/>
    </xf>
    <xf numFmtId="0" fontId="25" fillId="0" borderId="0" xfId="22" applyFont="1" applyAlignment="1">
      <alignment horizontal="left"/>
      <protection/>
    </xf>
    <xf numFmtId="0" fontId="1" fillId="0" borderId="0" xfId="22">
      <alignment/>
      <protection/>
    </xf>
    <xf numFmtId="0" fontId="26" fillId="0" borderId="0" xfId="22" applyFont="1" applyBorder="1" applyAlignment="1">
      <alignment horizontal="left"/>
      <protection/>
    </xf>
    <xf numFmtId="0" fontId="23" fillId="0" borderId="0" xfId="22" applyFont="1">
      <alignment/>
      <protection/>
    </xf>
    <xf numFmtId="0" fontId="24" fillId="0" borderId="0" xfId="22" applyFont="1" applyAlignment="1">
      <alignment horizontal="justify"/>
      <protection/>
    </xf>
    <xf numFmtId="0" fontId="26" fillId="0" borderId="0" xfId="22" applyFont="1" applyAlignment="1">
      <alignment horizontal="center"/>
      <protection/>
    </xf>
    <xf numFmtId="164" fontId="5" fillId="0" borderId="0" xfId="22" applyNumberFormat="1" applyFont="1" applyAlignment="1">
      <alignment horizontal="right"/>
      <protection/>
    </xf>
    <xf numFmtId="0" fontId="3" fillId="2" borderId="28" xfId="22" applyFont="1" applyFill="1" applyBorder="1" applyAlignment="1">
      <alignment wrapText="1"/>
      <protection/>
    </xf>
    <xf numFmtId="0" fontId="3" fillId="2" borderId="29" xfId="22" applyFont="1" applyFill="1" applyBorder="1" applyAlignment="1">
      <alignment wrapText="1"/>
      <protection/>
    </xf>
    <xf numFmtId="0" fontId="3" fillId="2" borderId="32" xfId="22" applyFont="1" applyFill="1" applyBorder="1" applyAlignment="1">
      <alignment wrapText="1"/>
      <protection/>
    </xf>
    <xf numFmtId="0" fontId="27" fillId="2" borderId="25" xfId="22" applyFont="1" applyFill="1" applyBorder="1" applyAlignment="1">
      <alignment wrapText="1"/>
      <protection/>
    </xf>
    <xf numFmtId="0" fontId="27" fillId="2" borderId="15" xfId="22" applyFont="1" applyFill="1" applyBorder="1">
      <alignment/>
      <protection/>
    </xf>
    <xf numFmtId="0" fontId="3" fillId="2" borderId="4" xfId="22" applyFont="1" applyFill="1" applyBorder="1" applyAlignment="1">
      <alignment wrapText="1"/>
      <protection/>
    </xf>
    <xf numFmtId="0" fontId="17" fillId="0" borderId="15" xfId="22" applyFont="1" applyBorder="1">
      <alignment/>
      <protection/>
    </xf>
    <xf numFmtId="0" fontId="17" fillId="0" borderId="14" xfId="22" applyFont="1" applyBorder="1">
      <alignment/>
      <protection/>
    </xf>
    <xf numFmtId="3" fontId="4" fillId="0" borderId="8" xfId="22" applyNumberFormat="1" applyFont="1" applyBorder="1">
      <alignment/>
      <protection/>
    </xf>
    <xf numFmtId="0" fontId="17" fillId="0" borderId="11" xfId="22" applyFont="1" applyBorder="1">
      <alignment/>
      <protection/>
    </xf>
    <xf numFmtId="3" fontId="4" fillId="0" borderId="6" xfId="22" applyNumberFormat="1" applyFont="1" applyBorder="1" applyAlignment="1">
      <alignment horizontal="right"/>
      <protection/>
    </xf>
    <xf numFmtId="3" fontId="4" fillId="0" borderId="6" xfId="22" applyNumberFormat="1" applyFont="1" applyBorder="1">
      <alignment/>
      <protection/>
    </xf>
    <xf numFmtId="0" fontId="17" fillId="0" borderId="46" xfId="22" applyFont="1" applyBorder="1">
      <alignment/>
      <protection/>
    </xf>
    <xf numFmtId="3" fontId="4" fillId="0" borderId="13" xfId="22" applyNumberFormat="1" applyFont="1" applyBorder="1" applyAlignment="1">
      <alignment horizontal="right"/>
      <protection/>
    </xf>
    <xf numFmtId="0" fontId="28" fillId="2" borderId="2" xfId="22" applyFont="1" applyFill="1" applyBorder="1">
      <alignment/>
      <protection/>
    </xf>
    <xf numFmtId="0" fontId="27" fillId="2" borderId="9" xfId="22" applyFont="1" applyFill="1" applyBorder="1">
      <alignment/>
      <protection/>
    </xf>
    <xf numFmtId="3" fontId="3" fillId="2" borderId="4" xfId="22" applyNumberFormat="1" applyFont="1" applyFill="1" applyBorder="1">
      <alignment/>
      <protection/>
    </xf>
    <xf numFmtId="0" fontId="4" fillId="0" borderId="26" xfId="22" applyFont="1" applyBorder="1">
      <alignment/>
      <protection/>
    </xf>
    <xf numFmtId="3" fontId="4" fillId="0" borderId="7" xfId="22" applyNumberFormat="1" applyFont="1" applyBorder="1">
      <alignment/>
      <protection/>
    </xf>
    <xf numFmtId="3" fontId="5" fillId="0" borderId="7" xfId="22" applyNumberFormat="1" applyFont="1" applyBorder="1">
      <alignment/>
      <protection/>
    </xf>
    <xf numFmtId="0" fontId="17" fillId="0" borderId="56" xfId="22" applyFont="1" applyBorder="1">
      <alignment/>
      <protection/>
    </xf>
    <xf numFmtId="3" fontId="4" fillId="0" borderId="12" xfId="22" applyNumberFormat="1" applyFont="1" applyBorder="1" applyAlignment="1">
      <alignment horizontal="right"/>
      <protection/>
    </xf>
    <xf numFmtId="0" fontId="4" fillId="2" borderId="53" xfId="22" applyFont="1" applyFill="1" applyBorder="1">
      <alignment/>
      <protection/>
    </xf>
    <xf numFmtId="0" fontId="27" fillId="2" borderId="1" xfId="22" applyFont="1" applyFill="1" applyBorder="1">
      <alignment/>
      <protection/>
    </xf>
    <xf numFmtId="3" fontId="3" fillId="2" borderId="4" xfId="22" applyNumberFormat="1" applyFont="1" applyFill="1" applyBorder="1" applyAlignment="1">
      <alignment horizontal="right"/>
      <protection/>
    </xf>
    <xf numFmtId="0" fontId="4" fillId="0" borderId="25" xfId="22" applyFont="1" applyBorder="1">
      <alignment/>
      <protection/>
    </xf>
    <xf numFmtId="3" fontId="4" fillId="0" borderId="16" xfId="22" applyNumberFormat="1" applyFont="1" applyBorder="1">
      <alignment/>
      <protection/>
    </xf>
    <xf numFmtId="0" fontId="4" fillId="0" borderId="14" xfId="22" applyFont="1" applyFill="1" applyBorder="1">
      <alignment/>
      <protection/>
    </xf>
    <xf numFmtId="0" fontId="4" fillId="0" borderId="11" xfId="22" applyFont="1" applyFill="1" applyBorder="1">
      <alignment/>
      <protection/>
    </xf>
    <xf numFmtId="0" fontId="4" fillId="0" borderId="19" xfId="22" applyFont="1" applyFill="1" applyBorder="1">
      <alignment/>
      <protection/>
    </xf>
    <xf numFmtId="0" fontId="17" fillId="0" borderId="19" xfId="22" applyFont="1" applyBorder="1">
      <alignment/>
      <protection/>
    </xf>
    <xf numFmtId="3" fontId="5" fillId="0" borderId="16" xfId="22" applyNumberFormat="1" applyFont="1" applyBorder="1">
      <alignment/>
      <protection/>
    </xf>
    <xf numFmtId="0" fontId="27" fillId="0" borderId="8" xfId="22" applyFont="1" applyBorder="1">
      <alignment/>
      <protection/>
    </xf>
    <xf numFmtId="0" fontId="27" fillId="0" borderId="14" xfId="22" applyFont="1" applyBorder="1">
      <alignment/>
      <protection/>
    </xf>
    <xf numFmtId="3" fontId="5" fillId="0" borderId="8" xfId="22" applyNumberFormat="1" applyFont="1" applyBorder="1">
      <alignment/>
      <protection/>
    </xf>
    <xf numFmtId="3" fontId="4" fillId="0" borderId="13" xfId="22" applyNumberFormat="1" applyFont="1" applyBorder="1">
      <alignment/>
      <protection/>
    </xf>
    <xf numFmtId="0" fontId="27" fillId="2" borderId="53" xfId="22" applyFont="1" applyFill="1" applyBorder="1">
      <alignment/>
      <protection/>
    </xf>
    <xf numFmtId="3" fontId="3" fillId="2" borderId="24" xfId="22" applyNumberFormat="1" applyFont="1" applyFill="1" applyBorder="1">
      <alignment/>
      <protection/>
    </xf>
    <xf numFmtId="0" fontId="27" fillId="0" borderId="2" xfId="22" applyFont="1" applyBorder="1">
      <alignment/>
      <protection/>
    </xf>
    <xf numFmtId="0" fontId="27" fillId="0" borderId="9" xfId="22" applyFont="1" applyBorder="1">
      <alignment/>
      <protection/>
    </xf>
    <xf numFmtId="3" fontId="4" fillId="0" borderId="4" xfId="22" applyNumberFormat="1" applyFont="1" applyBorder="1">
      <alignment/>
      <protection/>
    </xf>
    <xf numFmtId="3" fontId="3" fillId="0" borderId="4" xfId="22" applyNumberFormat="1" applyFont="1" applyBorder="1">
      <alignment/>
      <protection/>
    </xf>
    <xf numFmtId="3" fontId="0" fillId="0" borderId="0" xfId="0" applyNumberFormat="1" applyAlignment="1">
      <alignment/>
    </xf>
    <xf numFmtId="0" fontId="8" fillId="0" borderId="6" xfId="22" applyFont="1" applyBorder="1" applyAlignment="1">
      <alignment wrapText="1"/>
      <protection/>
    </xf>
    <xf numFmtId="3" fontId="5" fillId="0" borderId="11" xfId="0" applyNumberFormat="1" applyFont="1" applyBorder="1" applyAlignment="1">
      <alignment/>
    </xf>
    <xf numFmtId="3" fontId="8" fillId="2" borderId="4" xfId="0" applyNumberFormat="1" applyFont="1" applyFill="1" applyBorder="1" applyAlignment="1">
      <alignment/>
    </xf>
    <xf numFmtId="3" fontId="8" fillId="2" borderId="4" xfId="0" applyNumberFormat="1" applyFont="1" applyFill="1" applyBorder="1" applyAlignment="1">
      <alignment horizontal="right"/>
    </xf>
    <xf numFmtId="3" fontId="8" fillId="0" borderId="6" xfId="0" applyNumberFormat="1" applyFont="1" applyFill="1" applyBorder="1" applyAlignment="1">
      <alignment/>
    </xf>
    <xf numFmtId="3" fontId="5" fillId="0" borderId="1" xfId="22" applyNumberFormat="1" applyFont="1" applyBorder="1">
      <alignment/>
      <protection/>
    </xf>
    <xf numFmtId="164" fontId="5" fillId="0" borderId="57" xfId="15" applyNumberFormat="1" applyFont="1" applyBorder="1" applyAlignment="1">
      <alignment/>
    </xf>
    <xf numFmtId="164" fontId="5" fillId="0" borderId="19" xfId="15" applyNumberFormat="1" applyFont="1" applyBorder="1" applyAlignment="1">
      <alignment/>
    </xf>
    <xf numFmtId="164" fontId="8" fillId="0" borderId="45" xfId="15" applyNumberFormat="1" applyFont="1" applyBorder="1" applyAlignment="1">
      <alignment/>
    </xf>
    <xf numFmtId="164" fontId="5" fillId="0" borderId="55" xfId="15" applyNumberFormat="1" applyFont="1" applyBorder="1" applyAlignment="1">
      <alignment/>
    </xf>
    <xf numFmtId="164" fontId="5" fillId="0" borderId="58" xfId="15" applyNumberFormat="1" applyFont="1" applyBorder="1" applyAlignment="1">
      <alignment/>
    </xf>
    <xf numFmtId="0" fontId="8" fillId="0" borderId="0" xfId="22" applyFont="1" applyBorder="1" applyAlignment="1">
      <alignment/>
      <protection/>
    </xf>
    <xf numFmtId="0" fontId="1" fillId="0" borderId="0" xfId="22" applyFont="1">
      <alignment/>
      <protection/>
    </xf>
    <xf numFmtId="164" fontId="5" fillId="0" borderId="59" xfId="15" applyNumberFormat="1" applyFont="1" applyBorder="1" applyAlignment="1">
      <alignment/>
    </xf>
    <xf numFmtId="164" fontId="5" fillId="0" borderId="60" xfId="15" applyNumberFormat="1" applyFont="1" applyBorder="1" applyAlignment="1">
      <alignment/>
    </xf>
    <xf numFmtId="164" fontId="5" fillId="0" borderId="61" xfId="15" applyNumberFormat="1" applyFont="1" applyBorder="1" applyAlignment="1">
      <alignment/>
    </xf>
    <xf numFmtId="164" fontId="8" fillId="2" borderId="62" xfId="15" applyNumberFormat="1" applyFont="1" applyFill="1" applyBorder="1" applyAlignment="1">
      <alignment/>
    </xf>
    <xf numFmtId="164" fontId="5" fillId="0" borderId="63" xfId="15" applyNumberFormat="1" applyFont="1" applyBorder="1" applyAlignment="1">
      <alignment/>
    </xf>
    <xf numFmtId="164" fontId="5" fillId="0" borderId="56" xfId="15" applyNumberFormat="1" applyFont="1" applyBorder="1" applyAlignment="1">
      <alignment/>
    </xf>
    <xf numFmtId="164" fontId="5" fillId="0" borderId="64" xfId="15" applyNumberFormat="1" applyFont="1" applyBorder="1" applyAlignment="1">
      <alignment/>
    </xf>
    <xf numFmtId="164" fontId="5" fillId="0" borderId="65" xfId="15" applyNumberFormat="1" applyFont="1" applyBorder="1" applyAlignment="1">
      <alignment/>
    </xf>
    <xf numFmtId="164" fontId="8" fillId="2" borderId="66" xfId="15" applyNumberFormat="1" applyFont="1" applyFill="1" applyBorder="1" applyAlignment="1">
      <alignment/>
    </xf>
    <xf numFmtId="164" fontId="8" fillId="2" borderId="16" xfId="15" applyNumberFormat="1" applyFont="1" applyFill="1" applyBorder="1" applyAlignment="1">
      <alignment/>
    </xf>
    <xf numFmtId="0" fontId="8" fillId="2" borderId="24" xfId="22" applyFont="1" applyFill="1" applyBorder="1" applyAlignment="1">
      <alignment wrapText="1"/>
      <protection/>
    </xf>
    <xf numFmtId="0" fontId="14" fillId="2" borderId="4" xfId="22" applyFont="1" applyFill="1" applyBorder="1" applyAlignment="1">
      <alignment wrapText="1"/>
      <protection/>
    </xf>
    <xf numFmtId="3" fontId="8" fillId="0" borderId="15" xfId="22" applyNumberFormat="1" applyFont="1" applyBorder="1">
      <alignment/>
      <protection/>
    </xf>
    <xf numFmtId="3" fontId="5" fillId="0" borderId="18" xfId="22" applyNumberFormat="1" applyFont="1" applyBorder="1">
      <alignment/>
      <protection/>
    </xf>
    <xf numFmtId="0" fontId="5" fillId="0" borderId="18" xfId="22" applyFont="1" applyBorder="1" applyAlignment="1">
      <alignment horizontal="center"/>
      <protection/>
    </xf>
    <xf numFmtId="0" fontId="5" fillId="0" borderId="20" xfId="22" applyFont="1" applyBorder="1">
      <alignment/>
      <protection/>
    </xf>
    <xf numFmtId="3" fontId="8" fillId="0" borderId="20" xfId="22" applyNumberFormat="1" applyFont="1" applyBorder="1">
      <alignment/>
      <protection/>
    </xf>
    <xf numFmtId="0" fontId="3" fillId="0" borderId="0" xfId="0" applyFont="1" applyAlignment="1">
      <alignment/>
    </xf>
    <xf numFmtId="14" fontId="4" fillId="0" borderId="18" xfId="0" applyNumberFormat="1" applyFont="1" applyBorder="1" applyAlignment="1">
      <alignment/>
    </xf>
    <xf numFmtId="0" fontId="4" fillId="0" borderId="0" xfId="0" applyFont="1" applyAlignment="1">
      <alignment/>
    </xf>
    <xf numFmtId="43" fontId="5" fillId="0" borderId="6" xfId="15" applyFont="1" applyBorder="1" applyAlignment="1">
      <alignment horizontal="right"/>
    </xf>
    <xf numFmtId="43" fontId="16" fillId="0" borderId="11" xfId="15" applyFont="1" applyBorder="1" applyAlignment="1">
      <alignment/>
    </xf>
    <xf numFmtId="43" fontId="16" fillId="0" borderId="5" xfId="15" applyFont="1" applyBorder="1" applyAlignment="1">
      <alignment/>
    </xf>
    <xf numFmtId="43" fontId="16" fillId="0" borderId="6" xfId="15" applyFont="1" applyBorder="1" applyAlignment="1">
      <alignment/>
    </xf>
    <xf numFmtId="43" fontId="8" fillId="0" borderId="6" xfId="15" applyFont="1" applyFill="1" applyBorder="1" applyAlignment="1">
      <alignment/>
    </xf>
    <xf numFmtId="43" fontId="5" fillId="0" borderId="6" xfId="15" applyFont="1" applyBorder="1" applyAlignment="1">
      <alignment/>
    </xf>
    <xf numFmtId="49" fontId="8" fillId="0" borderId="0" xfId="22" applyNumberFormat="1" applyFont="1" applyAlignment="1">
      <alignment horizontal="left"/>
      <protection/>
    </xf>
    <xf numFmtId="3" fontId="12" fillId="0" borderId="0" xfId="22" applyNumberFormat="1" applyFont="1">
      <alignment/>
      <protection/>
    </xf>
    <xf numFmtId="0" fontId="11" fillId="0" borderId="0" xfId="22" applyFont="1">
      <alignment/>
      <protection/>
    </xf>
    <xf numFmtId="0" fontId="12" fillId="0" borderId="1" xfId="22" applyFont="1" applyBorder="1">
      <alignment/>
      <protection/>
    </xf>
    <xf numFmtId="0" fontId="11" fillId="0" borderId="0" xfId="22" applyFont="1" applyAlignment="1">
      <alignment horizontal="right"/>
      <protection/>
    </xf>
    <xf numFmtId="3" fontId="12" fillId="0" borderId="1" xfId="22" applyNumberFormat="1" applyFont="1" applyBorder="1">
      <alignment/>
      <protection/>
    </xf>
    <xf numFmtId="3" fontId="11" fillId="0" borderId="15" xfId="22" applyNumberFormat="1" applyFont="1" applyBorder="1">
      <alignment/>
      <protection/>
    </xf>
    <xf numFmtId="0" fontId="35" fillId="0" borderId="0" xfId="22" applyFont="1">
      <alignment/>
      <protection/>
    </xf>
    <xf numFmtId="43" fontId="4" fillId="0" borderId="6" xfId="15" applyFont="1" applyBorder="1" applyAlignment="1">
      <alignment horizontal="right"/>
    </xf>
    <xf numFmtId="43" fontId="4" fillId="0" borderId="8" xfId="15" applyFont="1" applyBorder="1" applyAlignment="1">
      <alignment horizontal="right"/>
    </xf>
    <xf numFmtId="43" fontId="4" fillId="0" borderId="12" xfId="15" applyFont="1" applyBorder="1" applyAlignment="1">
      <alignment horizontal="right"/>
    </xf>
    <xf numFmtId="43" fontId="4" fillId="0" borderId="6" xfId="15" applyFont="1" applyBorder="1" applyAlignment="1">
      <alignment/>
    </xf>
    <xf numFmtId="43" fontId="4" fillId="0" borderId="13" xfId="15" applyFont="1" applyBorder="1" applyAlignment="1">
      <alignment horizontal="right"/>
    </xf>
    <xf numFmtId="3" fontId="8" fillId="0" borderId="0" xfId="22" applyNumberFormat="1" applyFont="1" applyBorder="1" applyAlignment="1">
      <alignment horizontal="center"/>
      <protection/>
    </xf>
    <xf numFmtId="4" fontId="22" fillId="0" borderId="21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3" fillId="3" borderId="4" xfId="0" applyFont="1" applyFill="1" applyBorder="1" applyAlignment="1">
      <alignment/>
    </xf>
    <xf numFmtId="0" fontId="16" fillId="0" borderId="34" xfId="0" applyFont="1" applyBorder="1" applyAlignment="1">
      <alignment horizontal="center"/>
    </xf>
    <xf numFmtId="0" fontId="16" fillId="0" borderId="59" xfId="0" applyFont="1" applyBorder="1" applyAlignment="1">
      <alignment/>
    </xf>
    <xf numFmtId="0" fontId="16" fillId="0" borderId="5" xfId="0" applyFont="1" applyBorder="1" applyAlignment="1">
      <alignment horizontal="center"/>
    </xf>
    <xf numFmtId="164" fontId="16" fillId="0" borderId="5" xfId="15" applyNumberFormat="1" applyFont="1" applyBorder="1" applyAlignment="1">
      <alignment/>
    </xf>
    <xf numFmtId="0" fontId="16" fillId="0" borderId="5" xfId="0" applyFont="1" applyBorder="1" applyAlignment="1">
      <alignment/>
    </xf>
    <xf numFmtId="164" fontId="16" fillId="0" borderId="37" xfId="15" applyNumberFormat="1" applyFont="1" applyBorder="1" applyAlignment="1">
      <alignment/>
    </xf>
    <xf numFmtId="0" fontId="16" fillId="0" borderId="38" xfId="0" applyFont="1" applyBorder="1" applyAlignment="1">
      <alignment horizontal="center"/>
    </xf>
    <xf numFmtId="0" fontId="16" fillId="0" borderId="60" xfId="0" applyFont="1" applyBorder="1" applyAlignment="1">
      <alignment/>
    </xf>
    <xf numFmtId="0" fontId="16" fillId="0" borderId="6" xfId="0" applyFont="1" applyBorder="1" applyAlignment="1">
      <alignment horizontal="center"/>
    </xf>
    <xf numFmtId="164" fontId="16" fillId="0" borderId="6" xfId="15" applyNumberFormat="1" applyFont="1" applyBorder="1" applyAlignment="1">
      <alignment/>
    </xf>
    <xf numFmtId="0" fontId="16" fillId="0" borderId="6" xfId="0" applyFont="1" applyBorder="1" applyAlignment="1">
      <alignment/>
    </xf>
    <xf numFmtId="164" fontId="16" fillId="0" borderId="45" xfId="15" applyNumberFormat="1" applyFont="1" applyBorder="1" applyAlignment="1">
      <alignment/>
    </xf>
    <xf numFmtId="0" fontId="16" fillId="0" borderId="39" xfId="0" applyFont="1" applyBorder="1" applyAlignment="1">
      <alignment horizontal="center"/>
    </xf>
    <xf numFmtId="0" fontId="16" fillId="0" borderId="61" xfId="0" applyFont="1" applyBorder="1" applyAlignment="1">
      <alignment/>
    </xf>
    <xf numFmtId="0" fontId="16" fillId="0" borderId="12" xfId="0" applyFont="1" applyBorder="1" applyAlignment="1">
      <alignment horizontal="center"/>
    </xf>
    <xf numFmtId="164" fontId="16" fillId="0" borderId="12" xfId="15" applyNumberFormat="1" applyFont="1" applyBorder="1" applyAlignment="1">
      <alignment/>
    </xf>
    <xf numFmtId="0" fontId="16" fillId="0" borderId="12" xfId="0" applyFont="1" applyBorder="1" applyAlignment="1">
      <alignment/>
    </xf>
    <xf numFmtId="164" fontId="16" fillId="0" borderId="57" xfId="15" applyNumberFormat="1" applyFont="1" applyBorder="1" applyAlignment="1">
      <alignment/>
    </xf>
    <xf numFmtId="0" fontId="16" fillId="2" borderId="28" xfId="0" applyFont="1" applyFill="1" applyBorder="1" applyAlignment="1">
      <alignment horizontal="center"/>
    </xf>
    <xf numFmtId="0" fontId="31" fillId="2" borderId="67" xfId="0" applyFont="1" applyFill="1" applyBorder="1" applyAlignment="1">
      <alignment/>
    </xf>
    <xf numFmtId="0" fontId="16" fillId="2" borderId="4" xfId="0" applyFont="1" applyFill="1" applyBorder="1" applyAlignment="1">
      <alignment horizontal="center"/>
    </xf>
    <xf numFmtId="0" fontId="16" fillId="2" borderId="4" xfId="0" applyFont="1" applyFill="1" applyBorder="1" applyAlignment="1">
      <alignment/>
    </xf>
    <xf numFmtId="0" fontId="8" fillId="3" borderId="68" xfId="0" applyFont="1" applyFill="1" applyBorder="1" applyAlignment="1">
      <alignment horizontal="center"/>
    </xf>
    <xf numFmtId="0" fontId="16" fillId="3" borderId="69" xfId="0" applyFont="1" applyFill="1" applyBorder="1" applyAlignment="1">
      <alignment horizontal="center"/>
    </xf>
    <xf numFmtId="0" fontId="16" fillId="3" borderId="69" xfId="0" applyFont="1" applyFill="1" applyBorder="1" applyAlignment="1">
      <alignment/>
    </xf>
    <xf numFmtId="0" fontId="16" fillId="3" borderId="70" xfId="0" applyFont="1" applyFill="1" applyBorder="1" applyAlignment="1">
      <alignment/>
    </xf>
    <xf numFmtId="0" fontId="16" fillId="0" borderId="71" xfId="0" applyFont="1" applyBorder="1" applyAlignment="1">
      <alignment horizontal="center"/>
    </xf>
    <xf numFmtId="0" fontId="16" fillId="0" borderId="72" xfId="0" applyFont="1" applyBorder="1" applyAlignment="1">
      <alignment/>
    </xf>
    <xf numFmtId="0" fontId="16" fillId="0" borderId="73" xfId="0" applyFont="1" applyBorder="1" applyAlignment="1">
      <alignment horizontal="center"/>
    </xf>
    <xf numFmtId="164" fontId="16" fillId="0" borderId="73" xfId="15" applyNumberFormat="1" applyFont="1" applyBorder="1" applyAlignment="1">
      <alignment/>
    </xf>
    <xf numFmtId="0" fontId="16" fillId="0" borderId="73" xfId="0" applyFont="1" applyBorder="1" applyAlignment="1">
      <alignment/>
    </xf>
    <xf numFmtId="164" fontId="16" fillId="0" borderId="74" xfId="15" applyNumberFormat="1" applyFont="1" applyBorder="1" applyAlignment="1">
      <alignment/>
    </xf>
    <xf numFmtId="164" fontId="8" fillId="2" borderId="55" xfId="0" applyNumberFormat="1" applyFont="1" applyFill="1" applyBorder="1" applyAlignment="1">
      <alignment/>
    </xf>
    <xf numFmtId="43" fontId="16" fillId="0" borderId="0" xfId="0" applyNumberFormat="1" applyFont="1" applyAlignment="1">
      <alignment/>
    </xf>
    <xf numFmtId="0" fontId="16" fillId="0" borderId="27" xfId="0" applyFont="1" applyBorder="1" applyAlignment="1">
      <alignment/>
    </xf>
    <xf numFmtId="0" fontId="16" fillId="0" borderId="18" xfId="0" applyFont="1" applyBorder="1" applyAlignment="1">
      <alignment/>
    </xf>
    <xf numFmtId="0" fontId="16" fillId="0" borderId="20" xfId="0" applyFont="1" applyBorder="1" applyAlignment="1">
      <alignment/>
    </xf>
    <xf numFmtId="0" fontId="3" fillId="3" borderId="16" xfId="0" applyFont="1" applyFill="1" applyBorder="1" applyAlignment="1">
      <alignment horizontal="center"/>
    </xf>
    <xf numFmtId="0" fontId="3" fillId="3" borderId="69" xfId="0" applyFont="1" applyFill="1" applyBorder="1" applyAlignment="1">
      <alignment horizontal="center"/>
    </xf>
    <xf numFmtId="0" fontId="8" fillId="3" borderId="69" xfId="0" applyFont="1" applyFill="1" applyBorder="1" applyAlignment="1">
      <alignment horizontal="center"/>
    </xf>
    <xf numFmtId="0" fontId="31" fillId="3" borderId="69" xfId="0" applyFont="1" applyFill="1" applyBorder="1" applyAlignment="1">
      <alignment/>
    </xf>
    <xf numFmtId="0" fontId="3" fillId="3" borderId="9" xfId="0" applyFont="1" applyFill="1" applyBorder="1" applyAlignment="1">
      <alignment horizontal="center"/>
    </xf>
    <xf numFmtId="164" fontId="31" fillId="2" borderId="4" xfId="0" applyNumberFormat="1" applyFont="1" applyFill="1" applyBorder="1" applyAlignment="1">
      <alignment/>
    </xf>
    <xf numFmtId="164" fontId="31" fillId="2" borderId="3" xfId="0" applyNumberFormat="1" applyFont="1" applyFill="1" applyBorder="1" applyAlignment="1">
      <alignment/>
    </xf>
    <xf numFmtId="49" fontId="3" fillId="3" borderId="16" xfId="0" applyNumberFormat="1" applyFont="1" applyFill="1" applyBorder="1" applyAlignment="1">
      <alignment horizontal="center"/>
    </xf>
    <xf numFmtId="49" fontId="3" fillId="3" borderId="24" xfId="0" applyNumberFormat="1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164" fontId="16" fillId="0" borderId="7" xfId="15" applyNumberFormat="1" applyFont="1" applyBorder="1" applyAlignment="1">
      <alignment/>
    </xf>
    <xf numFmtId="43" fontId="16" fillId="0" borderId="12" xfId="15" applyFont="1" applyBorder="1" applyAlignment="1">
      <alignment/>
    </xf>
    <xf numFmtId="43" fontId="16" fillId="0" borderId="57" xfId="15" applyFont="1" applyBorder="1" applyAlignment="1">
      <alignment/>
    </xf>
    <xf numFmtId="0" fontId="16" fillId="2" borderId="24" xfId="0" applyFont="1" applyFill="1" applyBorder="1" applyAlignment="1">
      <alignment/>
    </xf>
    <xf numFmtId="164" fontId="8" fillId="2" borderId="24" xfId="0" applyNumberFormat="1" applyFont="1" applyFill="1" applyBorder="1" applyAlignment="1">
      <alignment/>
    </xf>
    <xf numFmtId="164" fontId="8" fillId="2" borderId="1" xfId="0" applyNumberFormat="1" applyFont="1" applyFill="1" applyBorder="1" applyAlignment="1">
      <alignment/>
    </xf>
    <xf numFmtId="0" fontId="16" fillId="0" borderId="75" xfId="0" applyFont="1" applyBorder="1" applyAlignment="1">
      <alignment/>
    </xf>
    <xf numFmtId="164" fontId="16" fillId="0" borderId="76" xfId="15" applyNumberFormat="1" applyFont="1" applyBorder="1" applyAlignment="1">
      <alignment/>
    </xf>
    <xf numFmtId="164" fontId="16" fillId="0" borderId="77" xfId="15" applyNumberFormat="1" applyFont="1" applyBorder="1" applyAlignment="1">
      <alignment/>
    </xf>
    <xf numFmtId="0" fontId="16" fillId="0" borderId="76" xfId="0" applyFont="1" applyBorder="1" applyAlignment="1">
      <alignment horizontal="center"/>
    </xf>
    <xf numFmtId="0" fontId="0" fillId="0" borderId="0" xfId="0" applyBorder="1" applyAlignment="1">
      <alignment/>
    </xf>
    <xf numFmtId="0" fontId="22" fillId="2" borderId="31" xfId="0" applyFont="1" applyFill="1" applyBorder="1" applyAlignment="1">
      <alignment/>
    </xf>
    <xf numFmtId="0" fontId="22" fillId="2" borderId="32" xfId="0" applyFont="1" applyFill="1" applyBorder="1" applyAlignment="1">
      <alignment/>
    </xf>
    <xf numFmtId="0" fontId="22" fillId="2" borderId="62" xfId="0" applyFont="1" applyFill="1" applyBorder="1" applyAlignment="1">
      <alignment horizontal="left"/>
    </xf>
    <xf numFmtId="3" fontId="22" fillId="2" borderId="78" xfId="0" applyNumberFormat="1" applyFont="1" applyFill="1" applyBorder="1" applyAlignment="1">
      <alignment horizontal="center"/>
    </xf>
    <xf numFmtId="0" fontId="29" fillId="2" borderId="42" xfId="0" applyFont="1" applyFill="1" applyBorder="1" applyAlignment="1">
      <alignment/>
    </xf>
    <xf numFmtId="0" fontId="29" fillId="2" borderId="43" xfId="0" applyFont="1" applyFill="1" applyBorder="1" applyAlignment="1">
      <alignment/>
    </xf>
    <xf numFmtId="0" fontId="22" fillId="0" borderId="38" xfId="0" applyFont="1" applyBorder="1" applyAlignment="1">
      <alignment/>
    </xf>
    <xf numFmtId="4" fontId="22" fillId="0" borderId="21" xfId="0" applyNumberFormat="1" applyFont="1" applyBorder="1" applyAlignment="1">
      <alignment wrapText="1"/>
    </xf>
    <xf numFmtId="4" fontId="22" fillId="0" borderId="21" xfId="0" applyNumberFormat="1" applyFont="1" applyBorder="1" applyAlignment="1">
      <alignment/>
    </xf>
    <xf numFmtId="0" fontId="22" fillId="0" borderId="40" xfId="0" applyFont="1" applyBorder="1" applyAlignment="1">
      <alignment/>
    </xf>
    <xf numFmtId="4" fontId="22" fillId="0" borderId="40" xfId="0" applyNumberFormat="1" applyFont="1" applyBorder="1" applyAlignment="1">
      <alignment/>
    </xf>
    <xf numFmtId="3" fontId="16" fillId="2" borderId="4" xfId="0" applyNumberFormat="1" applyFont="1" applyFill="1" applyBorder="1" applyAlignment="1">
      <alignment/>
    </xf>
    <xf numFmtId="3" fontId="22" fillId="2" borderId="79" xfId="0" applyNumberFormat="1" applyFont="1" applyFill="1" applyBorder="1" applyAlignment="1">
      <alignment horizontal="right"/>
    </xf>
    <xf numFmtId="3" fontId="22" fillId="2" borderId="79" xfId="0" applyNumberFormat="1" applyFont="1" applyFill="1" applyBorder="1" applyAlignment="1">
      <alignment/>
    </xf>
    <xf numFmtId="0" fontId="8" fillId="2" borderId="24" xfId="22" applyFont="1" applyFill="1" applyBorder="1" applyAlignment="1">
      <alignment/>
      <protection/>
    </xf>
    <xf numFmtId="0" fontId="14" fillId="2" borderId="80" xfId="22" applyFont="1" applyFill="1" applyBorder="1" applyAlignment="1">
      <alignment wrapText="1"/>
      <protection/>
    </xf>
    <xf numFmtId="0" fontId="8" fillId="2" borderId="57" xfId="22" applyFont="1" applyFill="1" applyBorder="1" applyAlignment="1">
      <alignment/>
      <protection/>
    </xf>
    <xf numFmtId="49" fontId="12" fillId="0" borderId="0" xfId="22" applyNumberFormat="1" applyFont="1" applyAlignment="1">
      <alignment horizontal="right"/>
      <protection/>
    </xf>
    <xf numFmtId="0" fontId="8" fillId="3" borderId="81" xfId="0" applyFont="1" applyFill="1" applyBorder="1" applyAlignment="1">
      <alignment horizontal="center"/>
    </xf>
    <xf numFmtId="0" fontId="21" fillId="0" borderId="26" xfId="21" applyFont="1" applyBorder="1" applyAlignment="1">
      <alignment horizontal="center"/>
      <protection/>
    </xf>
    <xf numFmtId="0" fontId="21" fillId="0" borderId="0" xfId="21" applyFont="1" applyBorder="1" applyAlignment="1">
      <alignment horizontal="center"/>
      <protection/>
    </xf>
    <xf numFmtId="0" fontId="21" fillId="0" borderId="54" xfId="21" applyFont="1" applyBorder="1" applyAlignment="1">
      <alignment horizontal="center"/>
      <protection/>
    </xf>
    <xf numFmtId="0" fontId="3" fillId="2" borderId="2" xfId="22" applyFont="1" applyFill="1" applyBorder="1" applyAlignment="1">
      <alignment wrapText="1"/>
      <protection/>
    </xf>
    <xf numFmtId="0" fontId="5" fillId="2" borderId="3" xfId="22" applyFont="1" applyFill="1" applyBorder="1" applyAlignment="1">
      <alignment/>
      <protection/>
    </xf>
    <xf numFmtId="0" fontId="8" fillId="2" borderId="2" xfId="22" applyFont="1" applyFill="1" applyBorder="1" applyAlignment="1">
      <alignment horizontal="center"/>
      <protection/>
    </xf>
    <xf numFmtId="0" fontId="8" fillId="2" borderId="3" xfId="22" applyFont="1" applyFill="1" applyBorder="1" applyAlignment="1">
      <alignment horizontal="center"/>
      <protection/>
    </xf>
    <xf numFmtId="0" fontId="14" fillId="2" borderId="16" xfId="22" applyFont="1" applyFill="1" applyBorder="1" applyAlignment="1">
      <alignment wrapText="1"/>
      <protection/>
    </xf>
    <xf numFmtId="0" fontId="3" fillId="0" borderId="0" xfId="22" applyFont="1" applyBorder="1" applyAlignment="1">
      <alignment/>
      <protection/>
    </xf>
    <xf numFmtId="0" fontId="5" fillId="0" borderId="0" xfId="22" applyFont="1" applyAlignment="1">
      <alignment/>
      <protection/>
    </xf>
    <xf numFmtId="0" fontId="8" fillId="2" borderId="16" xfId="22" applyFont="1" applyFill="1" applyBorder="1" applyAlignment="1">
      <alignment horizontal="center" wrapText="1"/>
      <protection/>
    </xf>
    <xf numFmtId="0" fontId="8" fillId="2" borderId="24" xfId="22" applyFont="1" applyFill="1" applyBorder="1" applyAlignment="1">
      <alignment horizontal="center" wrapText="1"/>
      <protection/>
    </xf>
    <xf numFmtId="0" fontId="8" fillId="2" borderId="82" xfId="22" applyFont="1" applyFill="1" applyBorder="1" applyAlignment="1">
      <alignment horizontal="center"/>
      <protection/>
    </xf>
    <xf numFmtId="0" fontId="8" fillId="2" borderId="83" xfId="22" applyFont="1" applyFill="1" applyBorder="1" applyAlignment="1">
      <alignment horizontal="center"/>
      <protection/>
    </xf>
    <xf numFmtId="3" fontId="8" fillId="0" borderId="15" xfId="22" applyNumberFormat="1" applyFont="1" applyBorder="1" applyAlignment="1">
      <alignment horizontal="center"/>
      <protection/>
    </xf>
    <xf numFmtId="0" fontId="8" fillId="2" borderId="25" xfId="22" applyFont="1" applyFill="1" applyBorder="1" applyAlignment="1">
      <alignment horizontal="center"/>
      <protection/>
    </xf>
    <xf numFmtId="0" fontId="8" fillId="2" borderId="15" xfId="22" applyFont="1" applyFill="1" applyBorder="1" applyAlignment="1">
      <alignment horizontal="center"/>
      <protection/>
    </xf>
    <xf numFmtId="0" fontId="8" fillId="2" borderId="52" xfId="22" applyFont="1" applyFill="1" applyBorder="1" applyAlignment="1">
      <alignment horizontal="center"/>
      <protection/>
    </xf>
    <xf numFmtId="0" fontId="8" fillId="2" borderId="26" xfId="22" applyFont="1" applyFill="1" applyBorder="1" applyAlignment="1">
      <alignment horizontal="center"/>
      <protection/>
    </xf>
    <xf numFmtId="0" fontId="8" fillId="2" borderId="0" xfId="22" applyFont="1" applyFill="1" applyBorder="1" applyAlignment="1">
      <alignment horizontal="center"/>
      <protection/>
    </xf>
    <xf numFmtId="0" fontId="8" fillId="2" borderId="54" xfId="22" applyFont="1" applyFill="1" applyBorder="1" applyAlignment="1">
      <alignment horizontal="center"/>
      <protection/>
    </xf>
    <xf numFmtId="0" fontId="8" fillId="2" borderId="53" xfId="22" applyFont="1" applyFill="1" applyBorder="1" applyAlignment="1">
      <alignment horizontal="center"/>
      <protection/>
    </xf>
    <xf numFmtId="0" fontId="8" fillId="2" borderId="1" xfId="22" applyFont="1" applyFill="1" applyBorder="1" applyAlignment="1">
      <alignment horizontal="center"/>
      <protection/>
    </xf>
    <xf numFmtId="0" fontId="8" fillId="2" borderId="55" xfId="22" applyFont="1" applyFill="1" applyBorder="1" applyAlignment="1">
      <alignment horizontal="center"/>
      <protection/>
    </xf>
    <xf numFmtId="0" fontId="7" fillId="0" borderId="0" xfId="22" applyFont="1" applyAlignment="1">
      <alignment horizontal="center"/>
      <protection/>
    </xf>
    <xf numFmtId="0" fontId="5" fillId="0" borderId="0" xfId="22" applyFont="1" applyAlignment="1">
      <alignment horizontal="center"/>
      <protection/>
    </xf>
    <xf numFmtId="0" fontId="8" fillId="0" borderId="0" xfId="22" applyFont="1" applyBorder="1" applyAlignment="1">
      <alignment horizontal="right"/>
      <protection/>
    </xf>
    <xf numFmtId="0" fontId="8" fillId="0" borderId="20" xfId="22" applyFont="1" applyBorder="1" applyAlignment="1">
      <alignment horizontal="center"/>
      <protection/>
    </xf>
    <xf numFmtId="0" fontId="3" fillId="2" borderId="2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3" borderId="84" xfId="0" applyFont="1" applyFill="1" applyBorder="1" applyAlignment="1">
      <alignment horizontal="left"/>
    </xf>
    <xf numFmtId="0" fontId="8" fillId="3" borderId="70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3" borderId="69" xfId="0" applyFont="1" applyFill="1" applyBorder="1" applyAlignment="1">
      <alignment horizontal="center"/>
    </xf>
    <xf numFmtId="3" fontId="22" fillId="0" borderId="21" xfId="15" applyNumberFormat="1" applyFont="1" applyBorder="1" applyAlignment="1">
      <alignment horizontal="right"/>
    </xf>
    <xf numFmtId="3" fontId="22" fillId="0" borderId="60" xfId="15" applyNumberFormat="1" applyFont="1" applyBorder="1" applyAlignment="1">
      <alignment horizontal="right"/>
    </xf>
    <xf numFmtId="3" fontId="22" fillId="0" borderId="64" xfId="15" applyNumberFormat="1" applyFont="1" applyBorder="1" applyAlignment="1">
      <alignment horizontal="right"/>
    </xf>
    <xf numFmtId="3" fontId="22" fillId="0" borderId="60" xfId="15" applyNumberFormat="1" applyFont="1" applyBorder="1" applyAlignment="1">
      <alignment/>
    </xf>
    <xf numFmtId="3" fontId="22" fillId="0" borderId="64" xfId="15" applyNumberFormat="1" applyFont="1" applyBorder="1" applyAlignment="1">
      <alignment/>
    </xf>
    <xf numFmtId="3" fontId="22" fillId="0" borderId="21" xfId="0" applyNumberFormat="1" applyFont="1" applyBorder="1" applyAlignment="1">
      <alignment horizontal="right"/>
    </xf>
    <xf numFmtId="0" fontId="22" fillId="2" borderId="62" xfId="0" applyFont="1" applyFill="1" applyBorder="1" applyAlignment="1">
      <alignment horizontal="center"/>
    </xf>
    <xf numFmtId="0" fontId="22" fillId="2" borderId="85" xfId="0" applyFont="1" applyFill="1" applyBorder="1" applyAlignment="1">
      <alignment horizontal="center"/>
    </xf>
    <xf numFmtId="0" fontId="22" fillId="2" borderId="26" xfId="0" applyFont="1" applyFill="1" applyBorder="1" applyAlignment="1">
      <alignment horizontal="center"/>
    </xf>
    <xf numFmtId="0" fontId="22" fillId="2" borderId="86" xfId="0" applyFont="1" applyFill="1" applyBorder="1" applyAlignment="1">
      <alignment horizontal="center"/>
    </xf>
    <xf numFmtId="37" fontId="22" fillId="2" borderId="87" xfId="15" applyNumberFormat="1" applyFont="1" applyFill="1" applyBorder="1" applyAlignment="1">
      <alignment horizontal="right"/>
    </xf>
    <xf numFmtId="37" fontId="22" fillId="2" borderId="54" xfId="15" applyNumberFormat="1" applyFont="1" applyFill="1" applyBorder="1" applyAlignment="1">
      <alignment horizontal="right"/>
    </xf>
    <xf numFmtId="3" fontId="22" fillId="0" borderId="45" xfId="15" applyNumberFormat="1" applyFont="1" applyBorder="1" applyAlignment="1">
      <alignment/>
    </xf>
    <xf numFmtId="0" fontId="16" fillId="2" borderId="4" xfId="0" applyFont="1" applyFill="1" applyBorder="1" applyAlignment="1">
      <alignment horizontal="center"/>
    </xf>
    <xf numFmtId="3" fontId="22" fillId="0" borderId="21" xfId="15" applyNumberFormat="1" applyFont="1" applyBorder="1" applyAlignment="1">
      <alignment/>
    </xf>
    <xf numFmtId="3" fontId="22" fillId="0" borderId="60" xfId="0" applyNumberFormat="1" applyFont="1" applyBorder="1" applyAlignment="1">
      <alignment/>
    </xf>
    <xf numFmtId="3" fontId="22" fillId="0" borderId="45" xfId="0" applyNumberFormat="1" applyFont="1" applyBorder="1" applyAlignment="1">
      <alignment/>
    </xf>
    <xf numFmtId="0" fontId="9" fillId="2" borderId="53" xfId="0" applyFont="1" applyFill="1" applyBorder="1" applyAlignment="1">
      <alignment horizontal="center"/>
    </xf>
    <xf numFmtId="0" fontId="9" fillId="2" borderId="88" xfId="0" applyFont="1" applyFill="1" applyBorder="1" applyAlignment="1">
      <alignment horizontal="center"/>
    </xf>
    <xf numFmtId="41" fontId="22" fillId="2" borderId="78" xfId="0" applyNumberFormat="1" applyFont="1" applyFill="1" applyBorder="1" applyAlignment="1">
      <alignment horizontal="right"/>
    </xf>
    <xf numFmtId="41" fontId="22" fillId="2" borderId="88" xfId="0" applyNumberFormat="1" applyFont="1" applyFill="1" applyBorder="1" applyAlignment="1">
      <alignment horizontal="right"/>
    </xf>
    <xf numFmtId="3" fontId="22" fillId="2" borderId="4" xfId="0" applyNumberFormat="1" applyFont="1" applyFill="1" applyBorder="1" applyAlignment="1">
      <alignment horizontal="right"/>
    </xf>
    <xf numFmtId="3" fontId="0" fillId="0" borderId="0" xfId="0" applyNumberFormat="1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Kapak bilanci" xfId="21"/>
    <cellStyle name="Normal_Pasqyrat Financiare 10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80"/>
      <rgbColor rgb="0000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4"/>
  <sheetViews>
    <sheetView workbookViewId="0" topLeftCell="A1">
      <selection activeCell="M54" sqref="M54"/>
    </sheetView>
  </sheetViews>
  <sheetFormatPr defaultColWidth="9.140625" defaultRowHeight="12.75"/>
  <cols>
    <col min="1" max="1" width="5.7109375" style="242" customWidth="1"/>
    <col min="2" max="5" width="9.140625" style="242" customWidth="1"/>
    <col min="6" max="6" width="8.7109375" style="242" customWidth="1"/>
    <col min="7" max="7" width="12.28125" style="242" customWidth="1"/>
    <col min="8" max="8" width="9.140625" style="242" customWidth="1"/>
    <col min="9" max="9" width="11.421875" style="242" customWidth="1"/>
    <col min="10" max="10" width="15.421875" style="242" customWidth="1"/>
    <col min="11" max="11" width="11.8515625" style="242" customWidth="1"/>
    <col min="12" max="16384" width="9.140625" style="242" customWidth="1"/>
  </cols>
  <sheetData>
    <row r="2" spans="1:10" ht="16.5" thickBot="1">
      <c r="A2" s="241"/>
      <c r="B2" s="241"/>
      <c r="C2" s="241"/>
      <c r="D2" s="241"/>
      <c r="E2" s="241"/>
      <c r="F2" s="241"/>
      <c r="G2" s="241"/>
      <c r="H2" s="241"/>
      <c r="I2" s="241"/>
      <c r="J2" s="241"/>
    </row>
    <row r="3" spans="1:10" s="246" customFormat="1" ht="15.75">
      <c r="A3" s="243"/>
      <c r="B3" s="244"/>
      <c r="C3" s="244"/>
      <c r="D3" s="244"/>
      <c r="E3" s="244"/>
      <c r="F3" s="244"/>
      <c r="G3" s="244"/>
      <c r="H3" s="244"/>
      <c r="I3" s="244"/>
      <c r="J3" s="245"/>
    </row>
    <row r="4" spans="1:11" ht="15.75">
      <c r="A4" s="247" t="s">
        <v>169</v>
      </c>
      <c r="B4" s="248"/>
      <c r="C4" s="248"/>
      <c r="D4" s="246"/>
      <c r="E4" s="246"/>
      <c r="F4" s="246"/>
      <c r="G4" s="249" t="s">
        <v>230</v>
      </c>
      <c r="H4" s="249"/>
      <c r="I4" s="249"/>
      <c r="J4" s="250"/>
      <c r="K4" s="246"/>
    </row>
    <row r="5" spans="1:11" ht="15.75">
      <c r="A5" s="247" t="s">
        <v>170</v>
      </c>
      <c r="B5" s="248"/>
      <c r="C5" s="248"/>
      <c r="D5" s="246"/>
      <c r="E5" s="246"/>
      <c r="F5" s="246"/>
      <c r="G5" s="246" t="s">
        <v>231</v>
      </c>
      <c r="H5" s="251"/>
      <c r="I5" s="251"/>
      <c r="J5" s="252"/>
      <c r="K5" s="246"/>
    </row>
    <row r="6" spans="1:11" ht="15.75">
      <c r="A6" s="247" t="s">
        <v>171</v>
      </c>
      <c r="B6" s="248"/>
      <c r="C6" s="248"/>
      <c r="D6" s="246"/>
      <c r="E6" s="246"/>
      <c r="F6" s="246"/>
      <c r="G6" s="246" t="s">
        <v>240</v>
      </c>
      <c r="H6" s="251"/>
      <c r="I6" s="251"/>
      <c r="J6" s="252"/>
      <c r="K6" s="246"/>
    </row>
    <row r="7" spans="1:11" ht="15.75">
      <c r="A7" s="247"/>
      <c r="B7" s="248"/>
      <c r="C7" s="248"/>
      <c r="D7" s="246"/>
      <c r="E7" s="246"/>
      <c r="F7" s="246"/>
      <c r="G7" s="253" t="s">
        <v>239</v>
      </c>
      <c r="H7" s="251"/>
      <c r="I7" s="251"/>
      <c r="J7" s="252"/>
      <c r="K7" s="246"/>
    </row>
    <row r="8" spans="1:11" ht="15.75">
      <c r="A8" s="247"/>
      <c r="B8" s="248"/>
      <c r="C8" s="248"/>
      <c r="D8" s="246"/>
      <c r="E8" s="246"/>
      <c r="F8" s="246"/>
      <c r="G8" s="253"/>
      <c r="H8" s="251"/>
      <c r="I8" s="251"/>
      <c r="J8" s="252"/>
      <c r="K8" s="246"/>
    </row>
    <row r="9" spans="1:11" ht="15.75">
      <c r="A9" s="247" t="s">
        <v>172</v>
      </c>
      <c r="B9" s="248"/>
      <c r="C9" s="248"/>
      <c r="D9" s="246"/>
      <c r="E9" s="246"/>
      <c r="F9" s="246"/>
      <c r="G9" s="351">
        <v>37273</v>
      </c>
      <c r="H9" s="254"/>
      <c r="I9" s="254"/>
      <c r="J9" s="252"/>
      <c r="K9" s="246"/>
    </row>
    <row r="10" spans="1:11" ht="15.75">
      <c r="A10" s="247" t="s">
        <v>173</v>
      </c>
      <c r="B10" s="248"/>
      <c r="C10" s="248"/>
      <c r="D10" s="246"/>
      <c r="E10" s="246"/>
      <c r="F10" s="246"/>
      <c r="G10" s="352" t="s">
        <v>232</v>
      </c>
      <c r="H10" s="251"/>
      <c r="I10" s="251"/>
      <c r="J10" s="252"/>
      <c r="K10" s="246"/>
    </row>
    <row r="11" spans="1:11" ht="15.75">
      <c r="A11" s="247"/>
      <c r="B11" s="248"/>
      <c r="C11" s="248"/>
      <c r="D11" s="246"/>
      <c r="E11" s="246"/>
      <c r="F11" s="246"/>
      <c r="G11" s="253"/>
      <c r="H11" s="251"/>
      <c r="I11" s="251"/>
      <c r="J11" s="252"/>
      <c r="K11" s="246"/>
    </row>
    <row r="12" spans="1:11" ht="15.75">
      <c r="A12" s="247" t="s">
        <v>174</v>
      </c>
      <c r="B12" s="248"/>
      <c r="C12" s="248"/>
      <c r="D12" s="246"/>
      <c r="E12" s="246"/>
      <c r="F12" s="246"/>
      <c r="G12" s="352" t="s">
        <v>233</v>
      </c>
      <c r="H12" s="254"/>
      <c r="I12" s="254"/>
      <c r="J12" s="252"/>
      <c r="K12" s="246"/>
    </row>
    <row r="13" spans="1:13" ht="13.5" customHeight="1">
      <c r="A13" s="255"/>
      <c r="B13" s="246"/>
      <c r="C13" s="246"/>
      <c r="D13" s="246"/>
      <c r="E13" s="246"/>
      <c r="F13" s="246"/>
      <c r="G13" s="251" t="s">
        <v>234</v>
      </c>
      <c r="H13" s="251"/>
      <c r="I13" s="251"/>
      <c r="J13" s="252"/>
      <c r="K13" s="246"/>
      <c r="M13" s="256"/>
    </row>
    <row r="14" spans="1:11" ht="15.75">
      <c r="A14" s="255"/>
      <c r="B14" s="246"/>
      <c r="C14" s="246"/>
      <c r="D14" s="246"/>
      <c r="E14" s="246"/>
      <c r="F14" s="246"/>
      <c r="G14" s="251"/>
      <c r="H14" s="251"/>
      <c r="I14" s="251"/>
      <c r="J14" s="252"/>
      <c r="K14" s="246"/>
    </row>
    <row r="15" spans="1:11" ht="15.75">
      <c r="A15" s="255"/>
      <c r="B15" s="246"/>
      <c r="C15" s="246"/>
      <c r="D15" s="246"/>
      <c r="E15" s="246"/>
      <c r="F15" s="246"/>
      <c r="G15" s="246"/>
      <c r="H15" s="246"/>
      <c r="I15" s="246"/>
      <c r="J15" s="257"/>
      <c r="K15" s="246"/>
    </row>
    <row r="16" spans="1:11" ht="15.75">
      <c r="A16" s="258"/>
      <c r="B16" s="259"/>
      <c r="C16" s="259"/>
      <c r="D16" s="259"/>
      <c r="E16" s="259"/>
      <c r="F16" s="259"/>
      <c r="G16" s="259"/>
      <c r="H16" s="259"/>
      <c r="I16" s="259"/>
      <c r="J16" s="257"/>
      <c r="K16" s="246"/>
    </row>
    <row r="17" spans="1:11" ht="15.75">
      <c r="A17" s="258"/>
      <c r="B17" s="259"/>
      <c r="C17" s="260"/>
      <c r="D17" s="260"/>
      <c r="E17" s="260"/>
      <c r="F17" s="259"/>
      <c r="G17" s="259"/>
      <c r="H17" s="259"/>
      <c r="I17" s="259"/>
      <c r="J17" s="257"/>
      <c r="K17" s="246"/>
    </row>
    <row r="18" spans="1:11" ht="15.75">
      <c r="A18" s="258"/>
      <c r="B18" s="259"/>
      <c r="C18" s="259"/>
      <c r="D18" s="259"/>
      <c r="E18" s="259"/>
      <c r="F18" s="259"/>
      <c r="G18" s="259"/>
      <c r="H18" s="259"/>
      <c r="I18" s="259"/>
      <c r="J18" s="257"/>
      <c r="K18" s="246"/>
    </row>
    <row r="19" spans="1:11" ht="15.75">
      <c r="A19" s="258"/>
      <c r="B19" s="259"/>
      <c r="C19" s="259"/>
      <c r="D19" s="259"/>
      <c r="E19" s="259"/>
      <c r="F19" s="259"/>
      <c r="G19" s="259"/>
      <c r="H19" s="259"/>
      <c r="I19" s="259"/>
      <c r="J19" s="257"/>
      <c r="K19" s="246"/>
    </row>
    <row r="20" spans="1:11" ht="15.75">
      <c r="A20" s="258"/>
      <c r="B20" s="259"/>
      <c r="C20" s="259"/>
      <c r="D20" s="259"/>
      <c r="E20" s="259"/>
      <c r="F20" s="259"/>
      <c r="G20" s="259"/>
      <c r="H20" s="259"/>
      <c r="I20" s="259"/>
      <c r="J20" s="257"/>
      <c r="K20" s="246"/>
    </row>
    <row r="21" spans="1:11" ht="15.75">
      <c r="A21" s="258"/>
      <c r="B21" s="259"/>
      <c r="C21" s="259"/>
      <c r="D21" s="259"/>
      <c r="E21" s="259"/>
      <c r="F21" s="259"/>
      <c r="G21" s="259"/>
      <c r="H21" s="259"/>
      <c r="I21" s="259"/>
      <c r="J21" s="257"/>
      <c r="K21" s="246"/>
    </row>
    <row r="22" spans="1:11" ht="15.75">
      <c r="A22" s="258"/>
      <c r="B22" s="259"/>
      <c r="C22" s="259"/>
      <c r="D22" s="259"/>
      <c r="E22" s="259"/>
      <c r="F22" s="259"/>
      <c r="G22" s="259"/>
      <c r="H22" s="259"/>
      <c r="I22" s="259"/>
      <c r="J22" s="257"/>
      <c r="K22" s="246"/>
    </row>
    <row r="23" spans="1:11" ht="21">
      <c r="A23" s="453" t="s">
        <v>175</v>
      </c>
      <c r="B23" s="454"/>
      <c r="C23" s="454"/>
      <c r="D23" s="454"/>
      <c r="E23" s="454"/>
      <c r="F23" s="454"/>
      <c r="G23" s="454"/>
      <c r="H23" s="454"/>
      <c r="I23" s="454"/>
      <c r="J23" s="455"/>
      <c r="K23" s="246"/>
    </row>
    <row r="24" spans="1:11" ht="15.75">
      <c r="A24" s="255"/>
      <c r="B24" s="246"/>
      <c r="C24" s="246"/>
      <c r="D24" s="246"/>
      <c r="E24" s="246"/>
      <c r="F24" s="246"/>
      <c r="G24" s="246"/>
      <c r="H24" s="246"/>
      <c r="I24" s="246"/>
      <c r="J24" s="257"/>
      <c r="K24" s="246"/>
    </row>
    <row r="25" spans="1:11" ht="15.75">
      <c r="A25" s="255"/>
      <c r="B25" s="246"/>
      <c r="C25" s="248"/>
      <c r="D25" s="248"/>
      <c r="E25" s="248"/>
      <c r="F25" s="248"/>
      <c r="G25" s="246"/>
      <c r="H25" s="246"/>
      <c r="I25" s="246"/>
      <c r="J25" s="257"/>
      <c r="K25" s="246"/>
    </row>
    <row r="26" spans="1:11" ht="15.75">
      <c r="A26" s="255"/>
      <c r="B26" s="246"/>
      <c r="C26" s="259" t="s">
        <v>176</v>
      </c>
      <c r="D26" s="259"/>
      <c r="E26" s="259"/>
      <c r="F26" s="259"/>
      <c r="G26" s="259"/>
      <c r="H26" s="259"/>
      <c r="I26" s="259"/>
      <c r="J26" s="261"/>
      <c r="K26" s="246"/>
    </row>
    <row r="27" spans="1:11" ht="15.75">
      <c r="A27" s="255"/>
      <c r="B27" s="246"/>
      <c r="C27" s="259" t="s">
        <v>177</v>
      </c>
      <c r="D27" s="259"/>
      <c r="E27" s="259"/>
      <c r="F27" s="259"/>
      <c r="G27" s="259"/>
      <c r="H27" s="259"/>
      <c r="I27" s="259"/>
      <c r="J27" s="261"/>
      <c r="K27" s="246"/>
    </row>
    <row r="28" spans="1:11" ht="15.75">
      <c r="A28" s="255"/>
      <c r="B28" s="246"/>
      <c r="C28" s="246"/>
      <c r="D28" s="246"/>
      <c r="E28" s="246"/>
      <c r="F28" s="246"/>
      <c r="G28" s="246"/>
      <c r="H28" s="246"/>
      <c r="I28" s="246"/>
      <c r="J28" s="257"/>
      <c r="K28" s="246"/>
    </row>
    <row r="29" spans="1:11" ht="15.75">
      <c r="A29" s="255"/>
      <c r="B29" s="246"/>
      <c r="C29" s="246"/>
      <c r="D29" s="246"/>
      <c r="E29" s="246"/>
      <c r="F29" s="246"/>
      <c r="G29" s="246"/>
      <c r="H29" s="246"/>
      <c r="I29" s="246"/>
      <c r="J29" s="257"/>
      <c r="K29" s="246"/>
    </row>
    <row r="30" spans="1:11" ht="15.75">
      <c r="A30" s="255"/>
      <c r="B30" s="246"/>
      <c r="C30" s="246"/>
      <c r="D30" s="246"/>
      <c r="E30" s="246"/>
      <c r="F30" s="246"/>
      <c r="G30" s="246"/>
      <c r="H30" s="246"/>
      <c r="I30" s="246"/>
      <c r="J30" s="257"/>
      <c r="K30" s="246"/>
    </row>
    <row r="31" spans="1:11" ht="21">
      <c r="A31" s="453" t="s">
        <v>47</v>
      </c>
      <c r="B31" s="454"/>
      <c r="C31" s="454"/>
      <c r="D31" s="454"/>
      <c r="E31" s="454"/>
      <c r="F31" s="454"/>
      <c r="G31" s="454"/>
      <c r="H31" s="454"/>
      <c r="I31" s="454"/>
      <c r="J31" s="455"/>
      <c r="K31" s="246"/>
    </row>
    <row r="32" spans="1:11" ht="15.75">
      <c r="A32" s="255"/>
      <c r="B32" s="246"/>
      <c r="C32" s="246"/>
      <c r="D32" s="246"/>
      <c r="E32" s="246"/>
      <c r="F32" s="246"/>
      <c r="G32" s="246"/>
      <c r="H32" s="246"/>
      <c r="I32" s="246"/>
      <c r="J32" s="257"/>
      <c r="K32" s="246"/>
    </row>
    <row r="33" spans="1:11" ht="15.75">
      <c r="A33" s="255"/>
      <c r="B33" s="246"/>
      <c r="C33" s="246"/>
      <c r="D33" s="246"/>
      <c r="E33" s="246"/>
      <c r="F33" s="246"/>
      <c r="G33" s="246"/>
      <c r="H33" s="246"/>
      <c r="I33" s="246"/>
      <c r="J33" s="257"/>
      <c r="K33" s="246"/>
    </row>
    <row r="34" spans="1:11" ht="15.75">
      <c r="A34" s="255"/>
      <c r="B34" s="246"/>
      <c r="C34" s="246"/>
      <c r="D34" s="246"/>
      <c r="E34" s="246"/>
      <c r="F34" s="246"/>
      <c r="G34" s="246"/>
      <c r="H34" s="246"/>
      <c r="I34" s="246"/>
      <c r="J34" s="257"/>
      <c r="K34" s="246"/>
    </row>
    <row r="35" spans="1:11" ht="15.75">
      <c r="A35" s="255"/>
      <c r="B35" s="246"/>
      <c r="C35" s="246"/>
      <c r="D35" s="246"/>
      <c r="E35" s="246"/>
      <c r="F35" s="246"/>
      <c r="G35" s="246"/>
      <c r="H35" s="246"/>
      <c r="I35" s="246"/>
      <c r="J35" s="257"/>
      <c r="K35" s="246"/>
    </row>
    <row r="36" spans="1:11" ht="15.75">
      <c r="A36" s="255"/>
      <c r="B36" s="246"/>
      <c r="C36" s="246"/>
      <c r="D36" s="246"/>
      <c r="E36" s="246"/>
      <c r="F36" s="246"/>
      <c r="G36" s="246"/>
      <c r="H36" s="246"/>
      <c r="I36" s="246"/>
      <c r="J36" s="257"/>
      <c r="K36" s="246"/>
    </row>
    <row r="37" spans="1:11" ht="15.75">
      <c r="A37" s="255"/>
      <c r="B37" s="246"/>
      <c r="C37" s="246"/>
      <c r="D37" s="246"/>
      <c r="E37" s="246"/>
      <c r="F37" s="246"/>
      <c r="G37" s="246"/>
      <c r="H37" s="246"/>
      <c r="I37" s="246"/>
      <c r="J37" s="257"/>
      <c r="K37" s="246"/>
    </row>
    <row r="38" spans="1:11" ht="15.75">
      <c r="A38" s="255"/>
      <c r="B38" s="246"/>
      <c r="C38" s="246"/>
      <c r="D38" s="246"/>
      <c r="E38" s="246"/>
      <c r="F38" s="246"/>
      <c r="G38" s="246"/>
      <c r="H38" s="246"/>
      <c r="I38" s="246"/>
      <c r="J38" s="257"/>
      <c r="K38" s="246"/>
    </row>
    <row r="39" spans="1:11" ht="15.75">
      <c r="A39" s="255"/>
      <c r="B39" s="246"/>
      <c r="C39" s="246"/>
      <c r="D39" s="246"/>
      <c r="E39" s="246"/>
      <c r="F39" s="246"/>
      <c r="G39" s="246"/>
      <c r="H39" s="246"/>
      <c r="I39" s="246"/>
      <c r="J39" s="257"/>
      <c r="K39" s="246"/>
    </row>
    <row r="40" spans="1:11" ht="15.75">
      <c r="A40" s="255"/>
      <c r="B40" s="246"/>
      <c r="C40" s="246"/>
      <c r="D40" s="246"/>
      <c r="E40" s="246"/>
      <c r="F40" s="246"/>
      <c r="G40" s="246"/>
      <c r="H40" s="246"/>
      <c r="I40" s="246"/>
      <c r="J40" s="257"/>
      <c r="K40" s="246"/>
    </row>
    <row r="41" spans="1:11" ht="15.75">
      <c r="A41" s="255"/>
      <c r="B41" s="246"/>
      <c r="C41" s="246"/>
      <c r="D41" s="246"/>
      <c r="E41" s="246"/>
      <c r="F41" s="246"/>
      <c r="G41" s="246"/>
      <c r="H41" s="246"/>
      <c r="I41" s="246"/>
      <c r="J41" s="257"/>
      <c r="K41" s="246"/>
    </row>
    <row r="42" spans="1:11" ht="15.75">
      <c r="A42" s="255"/>
      <c r="B42" s="246"/>
      <c r="C42" s="246"/>
      <c r="D42" s="246"/>
      <c r="E42" s="246"/>
      <c r="F42" s="246"/>
      <c r="G42" s="246"/>
      <c r="H42" s="246"/>
      <c r="I42" s="246"/>
      <c r="J42" s="257"/>
      <c r="K42" s="246"/>
    </row>
    <row r="43" spans="1:11" ht="15.75">
      <c r="A43" s="255"/>
      <c r="B43" s="246"/>
      <c r="C43" s="246"/>
      <c r="D43" s="246"/>
      <c r="E43" s="246"/>
      <c r="F43" s="246"/>
      <c r="G43" s="246"/>
      <c r="H43" s="246"/>
      <c r="I43" s="246"/>
      <c r="J43" s="257"/>
      <c r="K43" s="246"/>
    </row>
    <row r="44" spans="1:11" ht="15.75">
      <c r="A44" s="255"/>
      <c r="B44" s="246"/>
      <c r="C44" s="246"/>
      <c r="D44" s="246"/>
      <c r="E44" s="246"/>
      <c r="F44" s="246"/>
      <c r="G44" s="246"/>
      <c r="H44" s="246"/>
      <c r="I44" s="246"/>
      <c r="J44" s="257"/>
      <c r="K44" s="246"/>
    </row>
    <row r="45" spans="1:10" ht="15.75">
      <c r="A45" s="255" t="s">
        <v>218</v>
      </c>
      <c r="B45" s="246"/>
      <c r="C45" s="246"/>
      <c r="D45" s="246"/>
      <c r="E45" s="246"/>
      <c r="F45" s="246"/>
      <c r="G45" s="249" t="s">
        <v>219</v>
      </c>
      <c r="H45" s="249"/>
      <c r="I45" s="249"/>
      <c r="J45" s="250"/>
    </row>
    <row r="46" spans="1:11" ht="15.75">
      <c r="A46" s="255" t="s">
        <v>178</v>
      </c>
      <c r="B46" s="246"/>
      <c r="C46" s="246"/>
      <c r="D46" s="246"/>
      <c r="E46" s="246"/>
      <c r="F46" s="246"/>
      <c r="G46" s="249"/>
      <c r="H46" s="249"/>
      <c r="I46" s="249"/>
      <c r="J46" s="250"/>
      <c r="K46" s="246"/>
    </row>
    <row r="47" spans="1:11" ht="15.75">
      <c r="A47" s="255" t="s">
        <v>179</v>
      </c>
      <c r="B47" s="246"/>
      <c r="C47" s="246"/>
      <c r="D47" s="246"/>
      <c r="E47" s="246"/>
      <c r="F47" s="246"/>
      <c r="G47" s="251">
        <v>2010</v>
      </c>
      <c r="H47" s="251"/>
      <c r="I47" s="251"/>
      <c r="J47" s="252"/>
      <c r="K47" s="246"/>
    </row>
    <row r="48" spans="1:11" ht="15.75">
      <c r="A48" s="255" t="s">
        <v>180</v>
      </c>
      <c r="B48" s="246"/>
      <c r="C48" s="246"/>
      <c r="D48" s="246"/>
      <c r="E48" s="246"/>
      <c r="F48" s="246"/>
      <c r="G48" s="262" t="s">
        <v>154</v>
      </c>
      <c r="H48" s="251"/>
      <c r="I48" s="251"/>
      <c r="J48" s="252"/>
      <c r="K48" s="246"/>
    </row>
    <row r="49" spans="1:11" ht="15.75">
      <c r="A49" s="255" t="s">
        <v>181</v>
      </c>
      <c r="B49" s="246"/>
      <c r="C49" s="246"/>
      <c r="D49" s="246"/>
      <c r="E49" s="246"/>
      <c r="F49" s="246"/>
      <c r="G49" s="253"/>
      <c r="H49" s="251"/>
      <c r="I49" s="251"/>
      <c r="J49" s="252"/>
      <c r="K49" s="246"/>
    </row>
    <row r="50" spans="1:11" ht="15.75">
      <c r="A50" s="255" t="s">
        <v>182</v>
      </c>
      <c r="B50" s="246"/>
      <c r="C50" s="246"/>
      <c r="D50" s="246"/>
      <c r="E50" s="246"/>
      <c r="F50" s="246"/>
      <c r="G50" s="253">
        <v>2010</v>
      </c>
      <c r="H50" s="251"/>
      <c r="I50" s="251"/>
      <c r="J50" s="252"/>
      <c r="K50" s="246"/>
    </row>
    <row r="51" spans="1:11" ht="15.75">
      <c r="A51" s="255"/>
      <c r="B51" s="246"/>
      <c r="C51" s="246"/>
      <c r="D51" s="246"/>
      <c r="E51" s="246"/>
      <c r="F51" s="263" t="s">
        <v>183</v>
      </c>
      <c r="G51" s="266" t="s">
        <v>184</v>
      </c>
      <c r="H51" s="251"/>
      <c r="I51" s="251"/>
      <c r="J51" s="252"/>
      <c r="K51" s="246"/>
    </row>
    <row r="52" spans="1:11" ht="15.75">
      <c r="A52" s="255"/>
      <c r="B52" s="246"/>
      <c r="C52" s="246"/>
      <c r="D52" s="246"/>
      <c r="E52" s="246"/>
      <c r="F52" s="246" t="s">
        <v>185</v>
      </c>
      <c r="G52" s="266" t="s">
        <v>186</v>
      </c>
      <c r="H52" s="251"/>
      <c r="I52" s="251"/>
      <c r="J52" s="252"/>
      <c r="K52" s="246"/>
    </row>
    <row r="53" spans="1:11" ht="15.75">
      <c r="A53" s="255" t="s">
        <v>433</v>
      </c>
      <c r="B53" s="246"/>
      <c r="C53" s="246"/>
      <c r="D53" s="246"/>
      <c r="E53" s="246"/>
      <c r="F53" s="246"/>
      <c r="G53" s="266" t="s">
        <v>235</v>
      </c>
      <c r="H53" s="251"/>
      <c r="I53" s="251"/>
      <c r="J53" s="252"/>
      <c r="K53" s="246"/>
    </row>
    <row r="54" spans="1:10" ht="16.5" thickBot="1">
      <c r="A54" s="264"/>
      <c r="B54" s="241"/>
      <c r="C54" s="241"/>
      <c r="D54" s="241"/>
      <c r="E54" s="241"/>
      <c r="F54" s="241"/>
      <c r="G54" s="241"/>
      <c r="H54" s="241"/>
      <c r="I54" s="241"/>
      <c r="J54" s="265"/>
    </row>
  </sheetData>
  <mergeCells count="2">
    <mergeCell ref="A23:J23"/>
    <mergeCell ref="A31:J31"/>
  </mergeCells>
  <printOptions horizontalCentered="1"/>
  <pageMargins left="0.52" right="0.32" top="0.52" bottom="0.42" header="0.5" footer="0.5"/>
  <pageSetup fitToHeight="1" fitToWidth="1" horizontalDpi="600" verticalDpi="600" orientation="portrait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28">
      <selection activeCell="E41" sqref="E41:F43"/>
    </sheetView>
  </sheetViews>
  <sheetFormatPr defaultColWidth="9.140625" defaultRowHeight="12.75"/>
  <cols>
    <col min="1" max="1" width="5.140625" style="0" customWidth="1"/>
    <col min="2" max="2" width="22.57421875" style="0" customWidth="1"/>
    <col min="3" max="3" width="13.140625" style="0" customWidth="1"/>
    <col min="4" max="4" width="15.140625" style="0" customWidth="1"/>
    <col min="5" max="5" width="18.57421875" style="0" customWidth="1"/>
    <col min="6" max="6" width="14.8515625" style="0" customWidth="1"/>
    <col min="7" max="7" width="12.7109375" style="0" customWidth="1"/>
  </cols>
  <sheetData>
    <row r="1" spans="1:7" ht="19.5" customHeight="1">
      <c r="A1" s="374" t="s">
        <v>316</v>
      </c>
      <c r="B1" s="201"/>
      <c r="C1" s="201"/>
      <c r="D1" s="201"/>
      <c r="E1" s="201"/>
      <c r="F1" s="201"/>
      <c r="G1" s="201"/>
    </row>
    <row r="2" spans="1:7" ht="16.5" customHeight="1">
      <c r="A2" s="374" t="s">
        <v>440</v>
      </c>
      <c r="B2" s="374"/>
      <c r="C2" s="201"/>
      <c r="D2" s="201"/>
      <c r="E2" s="201"/>
      <c r="F2" s="201"/>
      <c r="G2" s="201"/>
    </row>
    <row r="3" spans="1:7" ht="12.75" customHeight="1">
      <c r="A3" s="374"/>
      <c r="B3" s="374"/>
      <c r="C3" s="201"/>
      <c r="D3" s="201"/>
      <c r="E3" s="201"/>
      <c r="F3" s="201"/>
      <c r="G3" s="201"/>
    </row>
    <row r="4" spans="1:7" ht="18.75">
      <c r="A4" s="485" t="s">
        <v>291</v>
      </c>
      <c r="B4" s="485"/>
      <c r="C4" s="485"/>
      <c r="D4" s="485"/>
      <c r="E4" s="485"/>
      <c r="F4" s="485"/>
      <c r="G4" s="485"/>
    </row>
    <row r="5" spans="1:7" ht="13.5" thickBot="1">
      <c r="A5" s="201"/>
      <c r="B5" s="201"/>
      <c r="C5" s="201"/>
      <c r="D5" s="201"/>
      <c r="E5" s="201"/>
      <c r="F5" s="201"/>
      <c r="G5" s="201"/>
    </row>
    <row r="6" spans="1:7" ht="16.5" thickBot="1">
      <c r="A6" s="375" t="s">
        <v>167</v>
      </c>
      <c r="B6" s="417" t="s">
        <v>292</v>
      </c>
      <c r="C6" s="488" t="s">
        <v>293</v>
      </c>
      <c r="D6" s="488" t="s">
        <v>294</v>
      </c>
      <c r="E6" s="413" t="s">
        <v>318</v>
      </c>
      <c r="F6" s="413" t="s">
        <v>295</v>
      </c>
      <c r="G6" s="413" t="s">
        <v>320</v>
      </c>
    </row>
    <row r="7" spans="1:7" ht="14.25" customHeight="1" thickBot="1">
      <c r="A7" s="415" t="s">
        <v>14</v>
      </c>
      <c r="B7" s="452" t="s">
        <v>296</v>
      </c>
      <c r="C7" s="489"/>
      <c r="D7" s="490"/>
      <c r="E7" s="414" t="s">
        <v>317</v>
      </c>
      <c r="F7" s="416"/>
      <c r="G7" s="414" t="s">
        <v>319</v>
      </c>
    </row>
    <row r="8" spans="1:7" ht="13.5" thickTop="1">
      <c r="A8" s="376">
        <v>1</v>
      </c>
      <c r="B8" s="377" t="s">
        <v>297</v>
      </c>
      <c r="C8" s="378" t="s">
        <v>298</v>
      </c>
      <c r="D8" s="378">
        <v>11</v>
      </c>
      <c r="E8" s="379">
        <v>206666</v>
      </c>
      <c r="F8" s="380">
        <v>20</v>
      </c>
      <c r="G8" s="381">
        <v>37888</v>
      </c>
    </row>
    <row r="9" spans="1:7" ht="12.75">
      <c r="A9" s="382">
        <v>2</v>
      </c>
      <c r="B9" s="383" t="s">
        <v>297</v>
      </c>
      <c r="C9" s="384" t="s">
        <v>299</v>
      </c>
      <c r="D9" s="384">
        <v>7</v>
      </c>
      <c r="E9" s="385">
        <v>8077525</v>
      </c>
      <c r="F9" s="386">
        <v>20</v>
      </c>
      <c r="G9" s="387">
        <v>942378</v>
      </c>
    </row>
    <row r="10" spans="1:7" ht="12.75">
      <c r="A10" s="382">
        <v>3</v>
      </c>
      <c r="B10" s="383" t="s">
        <v>300</v>
      </c>
      <c r="C10" s="384" t="s">
        <v>301</v>
      </c>
      <c r="D10" s="384">
        <v>7</v>
      </c>
      <c r="E10" s="385">
        <v>5104520</v>
      </c>
      <c r="F10" s="386">
        <v>20</v>
      </c>
      <c r="G10" s="387">
        <v>595527</v>
      </c>
    </row>
    <row r="11" spans="1:7" ht="12.75">
      <c r="A11" s="382">
        <v>4</v>
      </c>
      <c r="B11" s="383" t="s">
        <v>300</v>
      </c>
      <c r="C11" s="384" t="s">
        <v>301</v>
      </c>
      <c r="D11" s="384">
        <v>7</v>
      </c>
      <c r="E11" s="385">
        <v>320836</v>
      </c>
      <c r="F11" s="386">
        <v>20</v>
      </c>
      <c r="G11" s="387">
        <v>37430</v>
      </c>
    </row>
    <row r="12" spans="1:7" ht="12.75">
      <c r="A12" s="382">
        <v>5</v>
      </c>
      <c r="B12" s="383" t="s">
        <v>300</v>
      </c>
      <c r="C12" s="384" t="s">
        <v>302</v>
      </c>
      <c r="D12" s="384">
        <v>6</v>
      </c>
      <c r="E12" s="385">
        <v>324130</v>
      </c>
      <c r="F12" s="386">
        <v>20</v>
      </c>
      <c r="G12" s="387">
        <v>32413</v>
      </c>
    </row>
    <row r="13" spans="1:7" ht="12.75">
      <c r="A13" s="382">
        <v>6</v>
      </c>
      <c r="B13" s="383" t="s">
        <v>300</v>
      </c>
      <c r="C13" s="384" t="s">
        <v>303</v>
      </c>
      <c r="D13" s="384">
        <v>7</v>
      </c>
      <c r="E13" s="385">
        <v>45000</v>
      </c>
      <c r="F13" s="386">
        <v>20</v>
      </c>
      <c r="G13" s="387">
        <v>5200</v>
      </c>
    </row>
    <row r="14" spans="1:7" ht="13.5" thickBot="1">
      <c r="A14" s="388">
        <v>7</v>
      </c>
      <c r="B14" s="389" t="s">
        <v>300</v>
      </c>
      <c r="C14" s="390" t="s">
        <v>301</v>
      </c>
      <c r="D14" s="390">
        <v>7</v>
      </c>
      <c r="E14" s="391">
        <v>87500</v>
      </c>
      <c r="F14" s="392">
        <v>20</v>
      </c>
      <c r="G14" s="393">
        <v>10208</v>
      </c>
    </row>
    <row r="15" spans="1:7" ht="13.5" thickBot="1">
      <c r="A15" s="394"/>
      <c r="B15" s="395" t="s">
        <v>155</v>
      </c>
      <c r="C15" s="396"/>
      <c r="D15" s="396"/>
      <c r="E15" s="418">
        <f>SUM(E8:E14)</f>
        <v>14166177</v>
      </c>
      <c r="F15" s="397"/>
      <c r="G15" s="419">
        <f>SUM(G8:G14)</f>
        <v>1661044</v>
      </c>
    </row>
    <row r="16" spans="1:7" ht="13.5" thickBot="1">
      <c r="A16" s="398" t="s">
        <v>18</v>
      </c>
      <c r="B16" s="486" t="s">
        <v>304</v>
      </c>
      <c r="C16" s="487"/>
      <c r="D16" s="399"/>
      <c r="E16" s="400"/>
      <c r="F16" s="400"/>
      <c r="G16" s="401"/>
    </row>
    <row r="17" spans="1:7" ht="13.5" thickTop="1">
      <c r="A17" s="402">
        <v>1</v>
      </c>
      <c r="B17" s="403" t="s">
        <v>305</v>
      </c>
      <c r="C17" s="404" t="s">
        <v>306</v>
      </c>
      <c r="D17" s="404">
        <v>12</v>
      </c>
      <c r="E17" s="405">
        <v>51802221</v>
      </c>
      <c r="F17" s="406">
        <v>0.05</v>
      </c>
      <c r="G17" s="407">
        <v>2590111</v>
      </c>
    </row>
    <row r="18" spans="1:7" ht="13.5" thickBot="1">
      <c r="A18" s="388">
        <v>2</v>
      </c>
      <c r="B18" s="389" t="s">
        <v>307</v>
      </c>
      <c r="C18" s="390" t="s">
        <v>306</v>
      </c>
      <c r="D18" s="390">
        <v>12</v>
      </c>
      <c r="E18" s="391">
        <v>79703355</v>
      </c>
      <c r="F18" s="392">
        <v>0.2</v>
      </c>
      <c r="G18" s="393">
        <v>15940671</v>
      </c>
    </row>
    <row r="19" spans="1:7" ht="13.5" thickBot="1">
      <c r="A19" s="394"/>
      <c r="B19" s="395" t="s">
        <v>155</v>
      </c>
      <c r="C19" s="397"/>
      <c r="D19" s="396"/>
      <c r="E19" s="418">
        <f>SUM(E17:E18)</f>
        <v>131505576</v>
      </c>
      <c r="F19" s="397"/>
      <c r="G19" s="419">
        <f>SUM(G17:G18)</f>
        <v>18530782</v>
      </c>
    </row>
    <row r="20" spans="1:7" ht="16.5" thickBot="1">
      <c r="A20" s="481" t="s">
        <v>308</v>
      </c>
      <c r="B20" s="482"/>
      <c r="C20" s="482"/>
      <c r="D20" s="482"/>
      <c r="E20" s="482"/>
      <c r="F20" s="483"/>
      <c r="G20" s="408">
        <f>G15+G19</f>
        <v>20191826</v>
      </c>
    </row>
    <row r="21" spans="1:7" ht="12.75">
      <c r="A21" s="201"/>
      <c r="B21" s="201"/>
      <c r="C21" s="201"/>
      <c r="D21" s="201"/>
      <c r="E21" s="201"/>
      <c r="F21" s="201"/>
      <c r="G21" s="201"/>
    </row>
    <row r="22" spans="1:7" ht="12.75">
      <c r="A22" s="201"/>
      <c r="B22" s="201"/>
      <c r="C22" s="201"/>
      <c r="D22" s="201"/>
      <c r="E22" s="201"/>
      <c r="F22" s="201"/>
      <c r="G22" s="201"/>
    </row>
    <row r="23" spans="1:7" ht="12.75">
      <c r="A23" s="201"/>
      <c r="B23" s="201"/>
      <c r="C23" s="201"/>
      <c r="D23" s="201"/>
      <c r="E23" s="201"/>
      <c r="F23" s="201"/>
      <c r="G23" s="201"/>
    </row>
    <row r="24" spans="2:7" ht="15.75">
      <c r="B24" s="350" t="s">
        <v>309</v>
      </c>
      <c r="D24" s="201"/>
      <c r="E24" s="409"/>
      <c r="F24" s="201"/>
      <c r="G24" s="201"/>
    </row>
    <row r="25" spans="1:7" ht="13.5" thickBot="1">
      <c r="A25" s="201"/>
      <c r="B25" s="201"/>
      <c r="C25" s="201"/>
      <c r="D25" s="201"/>
      <c r="E25" s="201"/>
      <c r="F25" s="201"/>
      <c r="G25" s="201"/>
    </row>
    <row r="26" spans="1:7" ht="15.75">
      <c r="A26" s="413" t="s">
        <v>167</v>
      </c>
      <c r="B26" s="413" t="s">
        <v>292</v>
      </c>
      <c r="C26" s="413" t="s">
        <v>117</v>
      </c>
      <c r="D26" s="420" t="s">
        <v>322</v>
      </c>
      <c r="E26" s="413" t="s">
        <v>324</v>
      </c>
      <c r="F26" s="413" t="s">
        <v>325</v>
      </c>
      <c r="G26" s="413" t="s">
        <v>324</v>
      </c>
    </row>
    <row r="27" spans="1:7" ht="16.5" thickBot="1">
      <c r="A27" s="422"/>
      <c r="B27" s="422"/>
      <c r="C27" s="422"/>
      <c r="D27" s="421" t="s">
        <v>321</v>
      </c>
      <c r="E27" s="422" t="s">
        <v>323</v>
      </c>
      <c r="F27" s="422">
        <v>2010</v>
      </c>
      <c r="G27" s="422" t="s">
        <v>326</v>
      </c>
    </row>
    <row r="28" spans="1:7" ht="12.75">
      <c r="A28" s="378">
        <v>1</v>
      </c>
      <c r="B28" s="410" t="s">
        <v>310</v>
      </c>
      <c r="C28" s="379">
        <v>1097852</v>
      </c>
      <c r="D28" s="379">
        <v>0</v>
      </c>
      <c r="E28" s="379">
        <v>1097852</v>
      </c>
      <c r="F28" s="379">
        <v>54892</v>
      </c>
      <c r="G28" s="381">
        <v>1042960</v>
      </c>
    </row>
    <row r="29" spans="1:7" ht="12.75">
      <c r="A29" s="384">
        <v>2</v>
      </c>
      <c r="B29" s="411" t="s">
        <v>311</v>
      </c>
      <c r="C29" s="379">
        <v>3234209</v>
      </c>
      <c r="D29" s="379">
        <v>673849</v>
      </c>
      <c r="E29" s="385">
        <v>2560360</v>
      </c>
      <c r="F29" s="385">
        <v>646841</v>
      </c>
      <c r="G29" s="387">
        <v>1913518</v>
      </c>
    </row>
    <row r="30" spans="1:7" ht="12.75">
      <c r="A30" s="384">
        <v>3</v>
      </c>
      <c r="B30" s="411" t="s">
        <v>312</v>
      </c>
      <c r="C30" s="379">
        <v>3871267</v>
      </c>
      <c r="D30" s="379">
        <v>673849</v>
      </c>
      <c r="E30" s="385">
        <v>3197418</v>
      </c>
      <c r="F30" s="385">
        <v>673849</v>
      </c>
      <c r="G30" s="387">
        <v>2523569</v>
      </c>
    </row>
    <row r="31" spans="1:7" ht="12.75">
      <c r="A31" s="384">
        <v>4</v>
      </c>
      <c r="B31" s="411" t="s">
        <v>313</v>
      </c>
      <c r="C31" s="379">
        <v>1434401</v>
      </c>
      <c r="D31" s="379">
        <v>0</v>
      </c>
      <c r="E31" s="385">
        <v>1434401</v>
      </c>
      <c r="F31" s="385">
        <v>286880</v>
      </c>
      <c r="G31" s="387">
        <v>1147520</v>
      </c>
    </row>
    <row r="32" spans="1:7" ht="13.5" thickBot="1">
      <c r="A32" s="390">
        <v>5</v>
      </c>
      <c r="B32" s="412" t="s">
        <v>314</v>
      </c>
      <c r="C32" s="392"/>
      <c r="D32" s="423">
        <v>0</v>
      </c>
      <c r="E32" s="424">
        <v>0</v>
      </c>
      <c r="F32" s="424">
        <v>0</v>
      </c>
      <c r="G32" s="425">
        <v>0</v>
      </c>
    </row>
    <row r="33" spans="1:7" ht="14.25" thickBot="1" thickTop="1">
      <c r="A33" s="432"/>
      <c r="B33" s="429" t="s">
        <v>315</v>
      </c>
      <c r="C33" s="430">
        <v>6181066</v>
      </c>
      <c r="D33" s="430">
        <v>0</v>
      </c>
      <c r="E33" s="430">
        <v>6181066</v>
      </c>
      <c r="F33" s="430">
        <v>1236213</v>
      </c>
      <c r="G33" s="431">
        <v>4944853</v>
      </c>
    </row>
    <row r="34" spans="1:7" ht="14.25" thickBot="1" thickTop="1">
      <c r="A34" s="426"/>
      <c r="B34" s="395" t="s">
        <v>155</v>
      </c>
      <c r="C34" s="427">
        <f>SUM(C28:C33)</f>
        <v>15818795</v>
      </c>
      <c r="D34" s="428">
        <f>SUM(D28:D33)</f>
        <v>1347698</v>
      </c>
      <c r="E34" s="427">
        <f>SUM(E28:E33)</f>
        <v>14471097</v>
      </c>
      <c r="F34" s="427">
        <f>SUM(F28:F33)</f>
        <v>2898675</v>
      </c>
      <c r="G34" s="408">
        <f>SUM(G28:G33)</f>
        <v>11572420</v>
      </c>
    </row>
    <row r="35" spans="1:7" ht="12.75">
      <c r="A35" s="201"/>
      <c r="B35" s="201"/>
      <c r="C35" s="201"/>
      <c r="D35" s="201"/>
      <c r="E35" s="201"/>
      <c r="F35" s="201"/>
      <c r="G35" s="201"/>
    </row>
    <row r="36" spans="1:7" ht="12.75">
      <c r="A36" s="201"/>
      <c r="B36" s="201"/>
      <c r="C36" s="201"/>
      <c r="D36" s="201"/>
      <c r="E36" s="201"/>
      <c r="F36" s="201"/>
      <c r="G36" s="201"/>
    </row>
    <row r="37" spans="4:7" ht="12.75">
      <c r="D37" s="433"/>
      <c r="E37" s="433"/>
      <c r="F37" s="433"/>
      <c r="G37" s="433"/>
    </row>
    <row r="38" spans="4:7" ht="12.75">
      <c r="D38" s="433"/>
      <c r="G38" s="433"/>
    </row>
    <row r="39" spans="4:7" ht="12.75">
      <c r="D39" s="433"/>
      <c r="G39" s="433"/>
    </row>
    <row r="40" spans="4:7" ht="12.75">
      <c r="D40" s="433"/>
      <c r="G40" s="433"/>
    </row>
    <row r="41" spans="4:7" ht="15.75">
      <c r="D41" s="433"/>
      <c r="E41" s="484" t="s">
        <v>216</v>
      </c>
      <c r="F41" s="484"/>
      <c r="G41" s="433"/>
    </row>
    <row r="42" spans="5:6" ht="12.75">
      <c r="E42" s="433"/>
      <c r="F42" s="433"/>
    </row>
    <row r="43" spans="5:6" ht="15.75">
      <c r="E43" s="484" t="s">
        <v>237</v>
      </c>
      <c r="F43" s="484"/>
    </row>
  </sheetData>
  <mergeCells count="7">
    <mergeCell ref="A20:F20"/>
    <mergeCell ref="E41:F41"/>
    <mergeCell ref="E43:F43"/>
    <mergeCell ref="A4:G4"/>
    <mergeCell ref="B16:C16"/>
    <mergeCell ref="C6:C7"/>
    <mergeCell ref="D6:D7"/>
  </mergeCells>
  <printOptions/>
  <pageMargins left="0.75" right="0.75" top="1" bottom="1" header="0.5" footer="0.5"/>
  <pageSetup horizontalDpi="600" verticalDpi="600" orientation="portrait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18"/>
  <sheetViews>
    <sheetView workbookViewId="0" topLeftCell="A1">
      <selection activeCell="J17" sqref="J17"/>
    </sheetView>
  </sheetViews>
  <sheetFormatPr defaultColWidth="9.140625" defaultRowHeight="12.75"/>
  <cols>
    <col min="1" max="1" width="6.57421875" style="0" customWidth="1"/>
    <col min="2" max="2" width="31.7109375" style="0" customWidth="1"/>
    <col min="3" max="3" width="16.8515625" style="0" customWidth="1"/>
    <col min="4" max="4" width="15.57421875" style="0" customWidth="1"/>
    <col min="6" max="6" width="8.57421875" style="0" customWidth="1"/>
  </cols>
  <sheetData>
    <row r="1" spans="1:2" ht="18.75">
      <c r="A1" s="485" t="s">
        <v>316</v>
      </c>
      <c r="B1" s="485"/>
    </row>
    <row r="2" spans="1:2" ht="18.75">
      <c r="A2" s="485" t="s">
        <v>231</v>
      </c>
      <c r="B2" s="485"/>
    </row>
    <row r="3" spans="2:6" ht="18.75">
      <c r="B3" s="485" t="s">
        <v>432</v>
      </c>
      <c r="C3" s="485"/>
      <c r="D3" s="485"/>
      <c r="E3" s="485"/>
      <c r="F3" s="485"/>
    </row>
    <row r="5" ht="13.5" thickBot="1"/>
    <row r="6" spans="1:6" ht="15">
      <c r="A6" s="434" t="s">
        <v>327</v>
      </c>
      <c r="B6" s="435" t="s">
        <v>334</v>
      </c>
      <c r="C6" s="436" t="s">
        <v>328</v>
      </c>
      <c r="D6" s="435" t="s">
        <v>329</v>
      </c>
      <c r="E6" s="497" t="s">
        <v>330</v>
      </c>
      <c r="F6" s="498"/>
    </row>
    <row r="7" spans="1:6" ht="15">
      <c r="A7" s="267">
        <v>1</v>
      </c>
      <c r="B7" s="267" t="s">
        <v>335</v>
      </c>
      <c r="C7" s="373">
        <v>15</v>
      </c>
      <c r="D7" s="373">
        <v>4000</v>
      </c>
      <c r="E7" s="496">
        <f>C7*D7</f>
        <v>60000</v>
      </c>
      <c r="F7" s="496"/>
    </row>
    <row r="8" spans="1:6" ht="15">
      <c r="A8" s="267">
        <v>2</v>
      </c>
      <c r="B8" s="267" t="s">
        <v>336</v>
      </c>
      <c r="C8" s="373">
        <v>2</v>
      </c>
      <c r="D8" s="373">
        <v>3833.34</v>
      </c>
      <c r="E8" s="496">
        <f>C8*D8</f>
        <v>7666.68</v>
      </c>
      <c r="F8" s="496"/>
    </row>
    <row r="9" spans="1:6" ht="15">
      <c r="A9" s="267">
        <v>3</v>
      </c>
      <c r="B9" s="267" t="s">
        <v>337</v>
      </c>
      <c r="C9" s="373">
        <v>7</v>
      </c>
      <c r="D9" s="373">
        <v>36905</v>
      </c>
      <c r="E9" s="496">
        <f>C9*D9</f>
        <v>258335</v>
      </c>
      <c r="F9" s="496"/>
    </row>
    <row r="10" spans="1:6" ht="15">
      <c r="A10" s="267">
        <v>4</v>
      </c>
      <c r="B10" s="267" t="s">
        <v>338</v>
      </c>
      <c r="C10" s="373">
        <v>909</v>
      </c>
      <c r="D10" s="373">
        <v>3413.967</v>
      </c>
      <c r="E10" s="496">
        <f>C10*D10</f>
        <v>3103296.003</v>
      </c>
      <c r="F10" s="496"/>
    </row>
    <row r="11" spans="1:6" ht="15">
      <c r="A11" s="267">
        <v>5</v>
      </c>
      <c r="B11" s="267" t="s">
        <v>339</v>
      </c>
      <c r="C11" s="373">
        <v>494</v>
      </c>
      <c r="D11" s="373">
        <v>1605.798</v>
      </c>
      <c r="E11" s="491">
        <f>C11*D11</f>
        <v>793264.212</v>
      </c>
      <c r="F11" s="491"/>
    </row>
    <row r="12" spans="1:6" ht="15">
      <c r="A12" s="267">
        <v>6</v>
      </c>
      <c r="B12" s="267" t="s">
        <v>340</v>
      </c>
      <c r="C12" s="373">
        <v>30</v>
      </c>
      <c r="D12" s="373">
        <v>2460</v>
      </c>
      <c r="E12" s="496">
        <f aca="true" t="shared" si="0" ref="E12:E17">C12*D12</f>
        <v>73800</v>
      </c>
      <c r="F12" s="496"/>
    </row>
    <row r="13" spans="1:6" ht="15">
      <c r="A13" s="267">
        <v>7</v>
      </c>
      <c r="B13" s="267" t="s">
        <v>341</v>
      </c>
      <c r="C13" s="373">
        <v>16</v>
      </c>
      <c r="D13" s="373">
        <v>8300</v>
      </c>
      <c r="E13" s="491">
        <f t="shared" si="0"/>
        <v>132800</v>
      </c>
      <c r="F13" s="491"/>
    </row>
    <row r="14" spans="1:6" ht="15">
      <c r="A14" s="267">
        <v>8</v>
      </c>
      <c r="B14" s="267" t="s">
        <v>342</v>
      </c>
      <c r="C14" s="373">
        <v>8</v>
      </c>
      <c r="D14" s="373">
        <v>13877</v>
      </c>
      <c r="E14" s="496">
        <f t="shared" si="0"/>
        <v>111016</v>
      </c>
      <c r="F14" s="496"/>
    </row>
    <row r="15" spans="1:6" ht="15">
      <c r="A15" s="267">
        <v>9</v>
      </c>
      <c r="B15" s="267" t="s">
        <v>343</v>
      </c>
      <c r="C15" s="373">
        <v>24</v>
      </c>
      <c r="D15" s="373">
        <v>483.333</v>
      </c>
      <c r="E15" s="491">
        <f t="shared" si="0"/>
        <v>11599.992</v>
      </c>
      <c r="F15" s="491"/>
    </row>
    <row r="16" spans="1:6" ht="15">
      <c r="A16" s="267">
        <v>10</v>
      </c>
      <c r="B16" s="267" t="s">
        <v>344</v>
      </c>
      <c r="C16" s="373">
        <v>2</v>
      </c>
      <c r="D16" s="373">
        <v>60010</v>
      </c>
      <c r="E16" s="496">
        <f t="shared" si="0"/>
        <v>120020</v>
      </c>
      <c r="F16" s="496"/>
    </row>
    <row r="17" spans="1:6" ht="15">
      <c r="A17" s="267">
        <v>11</v>
      </c>
      <c r="B17" s="267" t="s">
        <v>345</v>
      </c>
      <c r="C17" s="373">
        <v>973</v>
      </c>
      <c r="D17" s="373">
        <v>122.587</v>
      </c>
      <c r="E17" s="491">
        <f t="shared" si="0"/>
        <v>119277.151</v>
      </c>
      <c r="F17" s="491"/>
    </row>
    <row r="18" spans="1:6" ht="15">
      <c r="A18" s="267">
        <v>12</v>
      </c>
      <c r="B18" s="267" t="s">
        <v>346</v>
      </c>
      <c r="C18" s="373">
        <v>2</v>
      </c>
      <c r="D18" s="373">
        <v>26583.335</v>
      </c>
      <c r="E18" s="492">
        <f>C18*D18</f>
        <v>53166.67</v>
      </c>
      <c r="F18" s="493"/>
    </row>
    <row r="19" spans="1:6" ht="15">
      <c r="A19" s="267">
        <v>13</v>
      </c>
      <c r="B19" s="267" t="s">
        <v>347</v>
      </c>
      <c r="C19" s="373">
        <v>4</v>
      </c>
      <c r="D19" s="373">
        <v>36757.875</v>
      </c>
      <c r="E19" s="492">
        <f>C19*D19</f>
        <v>147031.5</v>
      </c>
      <c r="F19" s="493"/>
    </row>
    <row r="20" spans="1:6" ht="15.75" thickBot="1">
      <c r="A20" s="508" t="s">
        <v>168</v>
      </c>
      <c r="B20" s="509"/>
      <c r="C20" s="437">
        <f>SUM(C7:C19)</f>
        <v>2486</v>
      </c>
      <c r="D20" s="268"/>
      <c r="E20" s="510">
        <f>SUM(E7:F19)</f>
        <v>4991273.208</v>
      </c>
      <c r="F20" s="511"/>
    </row>
    <row r="21" spans="1:6" ht="12.75">
      <c r="A21" s="201"/>
      <c r="B21" s="201"/>
      <c r="C21" s="201"/>
      <c r="D21" s="201"/>
      <c r="E21" s="201"/>
      <c r="F21" s="201"/>
    </row>
    <row r="22" spans="1:6" ht="13.5" thickBot="1">
      <c r="A22" s="201"/>
      <c r="B22" s="201"/>
      <c r="C22" s="201"/>
      <c r="D22" s="201"/>
      <c r="E22" s="201"/>
      <c r="F22" s="201"/>
    </row>
    <row r="23" spans="1:6" ht="15">
      <c r="A23" s="438" t="s">
        <v>331</v>
      </c>
      <c r="B23" s="439" t="s">
        <v>348</v>
      </c>
      <c r="C23" s="436" t="s">
        <v>328</v>
      </c>
      <c r="D23" s="435" t="s">
        <v>329</v>
      </c>
      <c r="E23" s="497" t="s">
        <v>330</v>
      </c>
      <c r="F23" s="498"/>
    </row>
    <row r="24" spans="1:6" ht="15">
      <c r="A24" s="440">
        <v>14</v>
      </c>
      <c r="B24" s="267" t="s">
        <v>349</v>
      </c>
      <c r="C24" s="441">
        <v>2</v>
      </c>
      <c r="D24" s="442">
        <v>7500</v>
      </c>
      <c r="E24" s="506">
        <f>C24*D24</f>
        <v>15000</v>
      </c>
      <c r="F24" s="507"/>
    </row>
    <row r="25" spans="1:6" ht="15">
      <c r="A25" s="440">
        <v>15</v>
      </c>
      <c r="B25" s="267" t="s">
        <v>350</v>
      </c>
      <c r="C25" s="441">
        <v>250</v>
      </c>
      <c r="D25" s="442">
        <v>15715</v>
      </c>
      <c r="E25" s="506">
        <f>C25*D25</f>
        <v>3928750</v>
      </c>
      <c r="F25" s="507"/>
    </row>
    <row r="26" spans="1:6" ht="15">
      <c r="A26" s="440">
        <v>16</v>
      </c>
      <c r="B26" s="267" t="s">
        <v>351</v>
      </c>
      <c r="C26" s="441">
        <v>1</v>
      </c>
      <c r="D26" s="442">
        <v>648</v>
      </c>
      <c r="E26" s="506">
        <f>C26*D26</f>
        <v>648</v>
      </c>
      <c r="F26" s="507"/>
    </row>
    <row r="27" spans="1:6" ht="15">
      <c r="A27" s="440">
        <v>17</v>
      </c>
      <c r="B27" s="267" t="s">
        <v>352</v>
      </c>
      <c r="C27" s="442">
        <v>1</v>
      </c>
      <c r="D27" s="442">
        <v>9941</v>
      </c>
      <c r="E27" s="506">
        <f aca="true" t="shared" si="1" ref="E27:E34">C27*D27</f>
        <v>9941</v>
      </c>
      <c r="F27" s="507"/>
    </row>
    <row r="28" spans="1:6" ht="15">
      <c r="A28" s="440">
        <v>18</v>
      </c>
      <c r="B28" s="267" t="s">
        <v>353</v>
      </c>
      <c r="C28" s="442">
        <v>1</v>
      </c>
      <c r="D28" s="442">
        <v>2083.34</v>
      </c>
      <c r="E28" s="494">
        <f t="shared" si="1"/>
        <v>2083.34</v>
      </c>
      <c r="F28" s="503"/>
    </row>
    <row r="29" spans="1:6" ht="15">
      <c r="A29" s="440">
        <v>19</v>
      </c>
      <c r="B29" s="267" t="s">
        <v>354</v>
      </c>
      <c r="C29" s="442">
        <v>3</v>
      </c>
      <c r="D29" s="442">
        <v>10416.6</v>
      </c>
      <c r="E29" s="506">
        <f t="shared" si="1"/>
        <v>31249.800000000003</v>
      </c>
      <c r="F29" s="507"/>
    </row>
    <row r="30" spans="1:6" ht="15">
      <c r="A30" s="440">
        <v>20</v>
      </c>
      <c r="B30" s="267" t="s">
        <v>355</v>
      </c>
      <c r="C30" s="442">
        <v>1</v>
      </c>
      <c r="D30" s="442">
        <v>145000</v>
      </c>
      <c r="E30" s="494">
        <f t="shared" si="1"/>
        <v>145000</v>
      </c>
      <c r="F30" s="503"/>
    </row>
    <row r="31" spans="1:6" ht="15">
      <c r="A31" s="440">
        <v>21</v>
      </c>
      <c r="B31" s="267" t="s">
        <v>356</v>
      </c>
      <c r="C31" s="442">
        <v>1</v>
      </c>
      <c r="D31" s="442">
        <f>1222196.97-103589</f>
        <v>1118607.97</v>
      </c>
      <c r="E31" s="494">
        <f t="shared" si="1"/>
        <v>1118607.97</v>
      </c>
      <c r="F31" s="503"/>
    </row>
    <row r="32" spans="1:6" ht="15">
      <c r="A32" s="440">
        <v>22</v>
      </c>
      <c r="B32" s="443" t="s">
        <v>357</v>
      </c>
      <c r="C32" s="444">
        <v>18300</v>
      </c>
      <c r="D32" s="444">
        <v>15.768</v>
      </c>
      <c r="E32" s="494">
        <f t="shared" si="1"/>
        <v>288554.4</v>
      </c>
      <c r="F32" s="503"/>
    </row>
    <row r="33" spans="1:6" ht="15">
      <c r="A33" s="440">
        <v>23</v>
      </c>
      <c r="B33" s="443" t="s">
        <v>358</v>
      </c>
      <c r="C33" s="444">
        <v>1</v>
      </c>
      <c r="D33" s="444">
        <v>10707.1</v>
      </c>
      <c r="E33" s="494">
        <f t="shared" si="1"/>
        <v>10707.1</v>
      </c>
      <c r="F33" s="503"/>
    </row>
    <row r="34" spans="1:6" ht="15">
      <c r="A34" s="440">
        <v>24</v>
      </c>
      <c r="B34" s="443" t="s">
        <v>359</v>
      </c>
      <c r="C34" s="444">
        <v>1</v>
      </c>
      <c r="D34" s="444">
        <v>202293</v>
      </c>
      <c r="E34" s="494">
        <f t="shared" si="1"/>
        <v>202293</v>
      </c>
      <c r="F34" s="503"/>
    </row>
    <row r="35" spans="1:6" ht="15">
      <c r="A35" s="440">
        <v>25</v>
      </c>
      <c r="B35" s="443" t="s">
        <v>360</v>
      </c>
      <c r="C35" s="444">
        <v>1</v>
      </c>
      <c r="D35" s="444">
        <v>824</v>
      </c>
      <c r="E35" s="494">
        <f aca="true" t="shared" si="2" ref="E35:E79">C35*D35</f>
        <v>824</v>
      </c>
      <c r="F35" s="503"/>
    </row>
    <row r="36" spans="1:6" ht="15">
      <c r="A36" s="440">
        <v>26</v>
      </c>
      <c r="B36" s="443" t="s">
        <v>361</v>
      </c>
      <c r="C36" s="444">
        <v>200</v>
      </c>
      <c r="D36" s="444">
        <v>18.43</v>
      </c>
      <c r="E36" s="494">
        <f t="shared" si="2"/>
        <v>3686</v>
      </c>
      <c r="F36" s="503"/>
    </row>
    <row r="37" spans="1:6" ht="15">
      <c r="A37" s="440">
        <v>27</v>
      </c>
      <c r="B37" s="443" t="s">
        <v>362</v>
      </c>
      <c r="C37" s="444">
        <v>1</v>
      </c>
      <c r="D37" s="444">
        <v>743.07</v>
      </c>
      <c r="E37" s="494">
        <f t="shared" si="2"/>
        <v>743.07</v>
      </c>
      <c r="F37" s="503"/>
    </row>
    <row r="38" spans="1:6" ht="15">
      <c r="A38" s="440">
        <v>28</v>
      </c>
      <c r="B38" s="443" t="s">
        <v>363</v>
      </c>
      <c r="C38" s="444">
        <v>100</v>
      </c>
      <c r="D38" s="444">
        <v>2.06</v>
      </c>
      <c r="E38" s="494">
        <f t="shared" si="2"/>
        <v>206</v>
      </c>
      <c r="F38" s="503"/>
    </row>
    <row r="39" spans="1:6" ht="15">
      <c r="A39" s="440">
        <v>29</v>
      </c>
      <c r="B39" s="267" t="s">
        <v>364</v>
      </c>
      <c r="C39" s="442">
        <v>2</v>
      </c>
      <c r="D39" s="442">
        <v>322.5</v>
      </c>
      <c r="E39" s="505">
        <f t="shared" si="2"/>
        <v>645</v>
      </c>
      <c r="F39" s="505"/>
    </row>
    <row r="40" spans="1:6" ht="15">
      <c r="A40" s="440">
        <v>30</v>
      </c>
      <c r="B40" s="267" t="s">
        <v>365</v>
      </c>
      <c r="C40" s="442">
        <v>1</v>
      </c>
      <c r="D40" s="442">
        <v>125</v>
      </c>
      <c r="E40" s="492">
        <f t="shared" si="2"/>
        <v>125</v>
      </c>
      <c r="F40" s="493"/>
    </row>
    <row r="41" spans="1:6" ht="15">
      <c r="A41" s="440">
        <v>31</v>
      </c>
      <c r="B41" s="267" t="s">
        <v>366</v>
      </c>
      <c r="C41" s="442">
        <v>5</v>
      </c>
      <c r="D41" s="442">
        <v>453.2</v>
      </c>
      <c r="E41" s="492">
        <f t="shared" si="2"/>
        <v>2266</v>
      </c>
      <c r="F41" s="493"/>
    </row>
    <row r="42" spans="1:6" ht="15">
      <c r="A42" s="440">
        <v>32</v>
      </c>
      <c r="B42" s="267" t="s">
        <v>367</v>
      </c>
      <c r="C42" s="442">
        <v>3034</v>
      </c>
      <c r="D42" s="442">
        <v>34</v>
      </c>
      <c r="E42" s="494">
        <f t="shared" si="2"/>
        <v>103156</v>
      </c>
      <c r="F42" s="495"/>
    </row>
    <row r="43" spans="1:6" ht="15">
      <c r="A43" s="440">
        <v>33</v>
      </c>
      <c r="B43" s="267" t="s">
        <v>368</v>
      </c>
      <c r="C43" s="442">
        <v>1</v>
      </c>
      <c r="D43" s="442">
        <v>5794.18</v>
      </c>
      <c r="E43" s="494">
        <f t="shared" si="2"/>
        <v>5794.18</v>
      </c>
      <c r="F43" s="495"/>
    </row>
    <row r="44" spans="1:6" ht="15">
      <c r="A44" s="440">
        <v>34</v>
      </c>
      <c r="B44" s="267" t="s">
        <v>369</v>
      </c>
      <c r="C44" s="442">
        <v>352</v>
      </c>
      <c r="D44" s="442">
        <v>80.958</v>
      </c>
      <c r="E44" s="494">
        <f t="shared" si="2"/>
        <v>28497.216</v>
      </c>
      <c r="F44" s="495"/>
    </row>
    <row r="45" spans="1:6" ht="15">
      <c r="A45" s="440">
        <v>35</v>
      </c>
      <c r="B45" s="267" t="s">
        <v>370</v>
      </c>
      <c r="C45" s="442">
        <v>50</v>
      </c>
      <c r="D45" s="442">
        <v>66.22</v>
      </c>
      <c r="E45" s="492">
        <f t="shared" si="2"/>
        <v>3311</v>
      </c>
      <c r="F45" s="493"/>
    </row>
    <row r="46" spans="1:6" ht="15">
      <c r="A46" s="440">
        <v>36</v>
      </c>
      <c r="B46" s="267" t="s">
        <v>371</v>
      </c>
      <c r="C46" s="442">
        <v>1428</v>
      </c>
      <c r="D46" s="442">
        <v>62.003</v>
      </c>
      <c r="E46" s="492">
        <f t="shared" si="2"/>
        <v>88540.284</v>
      </c>
      <c r="F46" s="493"/>
    </row>
    <row r="47" spans="1:6" ht="15">
      <c r="A47" s="440">
        <v>37</v>
      </c>
      <c r="B47" s="267" t="s">
        <v>372</v>
      </c>
      <c r="C47" s="442">
        <v>3</v>
      </c>
      <c r="D47" s="442">
        <v>800.71</v>
      </c>
      <c r="E47" s="492">
        <f t="shared" si="2"/>
        <v>2402.13</v>
      </c>
      <c r="F47" s="493"/>
    </row>
    <row r="48" spans="1:6" ht="15">
      <c r="A48" s="440">
        <v>38</v>
      </c>
      <c r="B48" s="267" t="s">
        <v>373</v>
      </c>
      <c r="C48" s="442">
        <v>42</v>
      </c>
      <c r="D48" s="442">
        <v>131.621</v>
      </c>
      <c r="E48" s="491">
        <f t="shared" si="2"/>
        <v>5528.082</v>
      </c>
      <c r="F48" s="491"/>
    </row>
    <row r="49" spans="1:6" ht="15">
      <c r="A49" s="440">
        <v>39</v>
      </c>
      <c r="B49" s="267" t="s">
        <v>374</v>
      </c>
      <c r="C49" s="442">
        <v>2</v>
      </c>
      <c r="D49" s="442">
        <v>17237</v>
      </c>
      <c r="E49" s="491">
        <f t="shared" si="2"/>
        <v>34474</v>
      </c>
      <c r="F49" s="491"/>
    </row>
    <row r="50" spans="1:6" ht="15">
      <c r="A50" s="440">
        <v>40</v>
      </c>
      <c r="B50" s="267" t="s">
        <v>375</v>
      </c>
      <c r="C50" s="442">
        <v>35</v>
      </c>
      <c r="D50" s="442">
        <v>470</v>
      </c>
      <c r="E50" s="491">
        <f t="shared" si="2"/>
        <v>16450</v>
      </c>
      <c r="F50" s="491"/>
    </row>
    <row r="51" spans="1:6" ht="15">
      <c r="A51" s="440">
        <v>41</v>
      </c>
      <c r="B51" s="267" t="s">
        <v>376</v>
      </c>
      <c r="C51" s="442">
        <v>26</v>
      </c>
      <c r="D51" s="442">
        <v>1027</v>
      </c>
      <c r="E51" s="491">
        <f t="shared" si="2"/>
        <v>26702</v>
      </c>
      <c r="F51" s="491"/>
    </row>
    <row r="52" spans="1:6" ht="15">
      <c r="A52" s="440">
        <v>42</v>
      </c>
      <c r="B52" s="267" t="s">
        <v>377</v>
      </c>
      <c r="C52" s="442">
        <v>315</v>
      </c>
      <c r="D52" s="442">
        <v>141.5</v>
      </c>
      <c r="E52" s="491">
        <f t="shared" si="2"/>
        <v>44572.5</v>
      </c>
      <c r="F52" s="491"/>
    </row>
    <row r="53" spans="1:6" ht="15">
      <c r="A53" s="440">
        <v>43</v>
      </c>
      <c r="B53" s="267" t="s">
        <v>378</v>
      </c>
      <c r="C53" s="442">
        <v>400</v>
      </c>
      <c r="D53" s="442">
        <v>3</v>
      </c>
      <c r="E53" s="491">
        <f t="shared" si="2"/>
        <v>1200</v>
      </c>
      <c r="F53" s="491"/>
    </row>
    <row r="54" spans="1:6" ht="15">
      <c r="A54" s="440">
        <v>44</v>
      </c>
      <c r="B54" s="267" t="s">
        <v>379</v>
      </c>
      <c r="C54" s="442">
        <v>10</v>
      </c>
      <c r="D54" s="442">
        <v>112.88</v>
      </c>
      <c r="E54" s="491">
        <f t="shared" si="2"/>
        <v>1128.8</v>
      </c>
      <c r="F54" s="491"/>
    </row>
    <row r="55" spans="1:6" ht="15">
      <c r="A55" s="440">
        <v>45</v>
      </c>
      <c r="B55" s="267" t="s">
        <v>380</v>
      </c>
      <c r="C55" s="442">
        <v>11</v>
      </c>
      <c r="D55" s="442">
        <v>399.8</v>
      </c>
      <c r="E55" s="491">
        <f t="shared" si="2"/>
        <v>4397.8</v>
      </c>
      <c r="F55" s="491"/>
    </row>
    <row r="56" spans="1:6" ht="15">
      <c r="A56" s="440">
        <v>46</v>
      </c>
      <c r="B56" s="267" t="s">
        <v>381</v>
      </c>
      <c r="C56" s="442">
        <v>25</v>
      </c>
      <c r="D56" s="442">
        <v>55</v>
      </c>
      <c r="E56" s="492">
        <f t="shared" si="2"/>
        <v>1375</v>
      </c>
      <c r="F56" s="493"/>
    </row>
    <row r="57" spans="1:6" ht="15">
      <c r="A57" s="440">
        <v>47</v>
      </c>
      <c r="B57" s="267" t="s">
        <v>382</v>
      </c>
      <c r="C57" s="442">
        <v>2</v>
      </c>
      <c r="D57" s="442">
        <v>335</v>
      </c>
      <c r="E57" s="492">
        <f t="shared" si="2"/>
        <v>670</v>
      </c>
      <c r="F57" s="493"/>
    </row>
    <row r="58" spans="1:6" ht="15">
      <c r="A58" s="440">
        <v>48</v>
      </c>
      <c r="B58" s="267" t="s">
        <v>431</v>
      </c>
      <c r="C58" s="442">
        <v>1</v>
      </c>
      <c r="D58" s="442">
        <v>1664</v>
      </c>
      <c r="E58" s="492">
        <f t="shared" si="2"/>
        <v>1664</v>
      </c>
      <c r="F58" s="493"/>
    </row>
    <row r="59" spans="1:6" ht="15">
      <c r="A59" s="440">
        <v>49</v>
      </c>
      <c r="B59" s="267" t="s">
        <v>383</v>
      </c>
      <c r="C59" s="442">
        <v>25</v>
      </c>
      <c r="D59" s="442">
        <v>23</v>
      </c>
      <c r="E59" s="492">
        <f t="shared" si="2"/>
        <v>575</v>
      </c>
      <c r="F59" s="493"/>
    </row>
    <row r="60" spans="1:6" ht="15">
      <c r="A60" s="440">
        <v>50</v>
      </c>
      <c r="B60" s="267" t="s">
        <v>384</v>
      </c>
      <c r="C60" s="442">
        <v>13</v>
      </c>
      <c r="D60" s="442">
        <v>69</v>
      </c>
      <c r="E60" s="491">
        <f t="shared" si="2"/>
        <v>897</v>
      </c>
      <c r="F60" s="491"/>
    </row>
    <row r="61" spans="1:6" ht="15">
      <c r="A61" s="440">
        <v>51</v>
      </c>
      <c r="B61" s="267" t="s">
        <v>385</v>
      </c>
      <c r="C61" s="442">
        <v>2</v>
      </c>
      <c r="D61" s="442">
        <v>62</v>
      </c>
      <c r="E61" s="491">
        <f t="shared" si="2"/>
        <v>124</v>
      </c>
      <c r="F61" s="491"/>
    </row>
    <row r="62" spans="1:6" ht="15">
      <c r="A62" s="440">
        <v>52</v>
      </c>
      <c r="B62" s="267" t="s">
        <v>386</v>
      </c>
      <c r="C62" s="442">
        <v>40</v>
      </c>
      <c r="D62" s="442">
        <v>132</v>
      </c>
      <c r="E62" s="491">
        <f t="shared" si="2"/>
        <v>5280</v>
      </c>
      <c r="F62" s="491"/>
    </row>
    <row r="63" spans="1:6" ht="15">
      <c r="A63" s="440">
        <v>53</v>
      </c>
      <c r="B63" s="267" t="s">
        <v>387</v>
      </c>
      <c r="C63" s="442">
        <v>66</v>
      </c>
      <c r="D63" s="442">
        <v>209</v>
      </c>
      <c r="E63" s="491">
        <f t="shared" si="2"/>
        <v>13794</v>
      </c>
      <c r="F63" s="491"/>
    </row>
    <row r="64" spans="1:6" ht="15">
      <c r="A64" s="440">
        <v>54</v>
      </c>
      <c r="B64" s="267" t="s">
        <v>388</v>
      </c>
      <c r="C64" s="442">
        <v>25</v>
      </c>
      <c r="D64" s="442">
        <v>151</v>
      </c>
      <c r="E64" s="491">
        <f t="shared" si="2"/>
        <v>3775</v>
      </c>
      <c r="F64" s="491"/>
    </row>
    <row r="65" spans="1:6" ht="15">
      <c r="A65" s="440">
        <v>55</v>
      </c>
      <c r="B65" s="267" t="s">
        <v>389</v>
      </c>
      <c r="C65" s="442">
        <v>1</v>
      </c>
      <c r="D65" s="442">
        <v>232</v>
      </c>
      <c r="E65" s="491">
        <f t="shared" si="2"/>
        <v>232</v>
      </c>
      <c r="F65" s="491"/>
    </row>
    <row r="66" spans="1:6" ht="15">
      <c r="A66" s="440">
        <v>56</v>
      </c>
      <c r="B66" s="267" t="s">
        <v>390</v>
      </c>
      <c r="C66" s="442">
        <v>21</v>
      </c>
      <c r="D66" s="442">
        <v>2651</v>
      </c>
      <c r="E66" s="491">
        <f t="shared" si="2"/>
        <v>55671</v>
      </c>
      <c r="F66" s="491"/>
    </row>
    <row r="67" spans="1:6" ht="15">
      <c r="A67" s="440">
        <v>57</v>
      </c>
      <c r="B67" s="267" t="s">
        <v>391</v>
      </c>
      <c r="C67" s="442">
        <v>10</v>
      </c>
      <c r="D67" s="442">
        <v>30</v>
      </c>
      <c r="E67" s="491">
        <f t="shared" si="2"/>
        <v>300</v>
      </c>
      <c r="F67" s="491"/>
    </row>
    <row r="68" spans="1:6" ht="15">
      <c r="A68" s="440">
        <v>58</v>
      </c>
      <c r="B68" s="267" t="s">
        <v>392</v>
      </c>
      <c r="C68" s="442">
        <v>4</v>
      </c>
      <c r="D68" s="442">
        <v>26</v>
      </c>
      <c r="E68" s="491">
        <f t="shared" si="2"/>
        <v>104</v>
      </c>
      <c r="F68" s="491"/>
    </row>
    <row r="69" spans="1:6" ht="15">
      <c r="A69" s="440">
        <v>59</v>
      </c>
      <c r="B69" s="267" t="s">
        <v>393</v>
      </c>
      <c r="C69" s="442">
        <v>82</v>
      </c>
      <c r="D69" s="442">
        <v>55.86</v>
      </c>
      <c r="E69" s="491">
        <f t="shared" si="2"/>
        <v>4580.5199999999995</v>
      </c>
      <c r="F69" s="491"/>
    </row>
    <row r="70" spans="1:6" ht="15">
      <c r="A70" s="440">
        <v>60</v>
      </c>
      <c r="B70" s="267" t="s">
        <v>394</v>
      </c>
      <c r="C70" s="442">
        <v>2</v>
      </c>
      <c r="D70" s="442">
        <v>500</v>
      </c>
      <c r="E70" s="491">
        <f t="shared" si="2"/>
        <v>1000</v>
      </c>
      <c r="F70" s="491"/>
    </row>
    <row r="71" spans="1:6" ht="15">
      <c r="A71" s="440">
        <v>61</v>
      </c>
      <c r="B71" s="267" t="s">
        <v>395</v>
      </c>
      <c r="C71" s="442">
        <v>8</v>
      </c>
      <c r="D71" s="442">
        <v>475</v>
      </c>
      <c r="E71" s="491">
        <f t="shared" si="2"/>
        <v>3800</v>
      </c>
      <c r="F71" s="491"/>
    </row>
    <row r="72" spans="1:6" ht="15">
      <c r="A72" s="440">
        <v>62</v>
      </c>
      <c r="B72" s="267" t="s">
        <v>396</v>
      </c>
      <c r="C72" s="442">
        <v>2</v>
      </c>
      <c r="D72" s="442">
        <v>11000</v>
      </c>
      <c r="E72" s="491">
        <f t="shared" si="2"/>
        <v>22000</v>
      </c>
      <c r="F72" s="491"/>
    </row>
    <row r="73" spans="1:6" ht="15">
      <c r="A73" s="440">
        <v>63</v>
      </c>
      <c r="B73" s="267" t="s">
        <v>397</v>
      </c>
      <c r="C73" s="442">
        <v>9</v>
      </c>
      <c r="D73" s="442">
        <v>704</v>
      </c>
      <c r="E73" s="491">
        <f t="shared" si="2"/>
        <v>6336</v>
      </c>
      <c r="F73" s="491"/>
    </row>
    <row r="74" spans="1:6" ht="15">
      <c r="A74" s="440">
        <v>64</v>
      </c>
      <c r="B74" s="267" t="s">
        <v>398</v>
      </c>
      <c r="C74" s="442">
        <v>120</v>
      </c>
      <c r="D74" s="442">
        <v>500</v>
      </c>
      <c r="E74" s="491">
        <f t="shared" si="2"/>
        <v>60000</v>
      </c>
      <c r="F74" s="491"/>
    </row>
    <row r="75" spans="1:6" ht="15">
      <c r="A75" s="440">
        <v>65</v>
      </c>
      <c r="B75" s="267" t="s">
        <v>399</v>
      </c>
      <c r="C75" s="442">
        <v>20</v>
      </c>
      <c r="D75" s="442">
        <v>10000</v>
      </c>
      <c r="E75" s="491">
        <f t="shared" si="2"/>
        <v>200000</v>
      </c>
      <c r="F75" s="491"/>
    </row>
    <row r="76" spans="1:6" ht="15">
      <c r="A76" s="440">
        <v>66</v>
      </c>
      <c r="B76" s="267" t="s">
        <v>400</v>
      </c>
      <c r="C76" s="442">
        <v>6</v>
      </c>
      <c r="D76" s="442">
        <v>1623.06</v>
      </c>
      <c r="E76" s="491">
        <f t="shared" si="2"/>
        <v>9738.36</v>
      </c>
      <c r="F76" s="491"/>
    </row>
    <row r="77" spans="1:6" ht="15">
      <c r="A77" s="440">
        <v>67</v>
      </c>
      <c r="B77" s="267" t="s">
        <v>401</v>
      </c>
      <c r="C77" s="442">
        <v>9</v>
      </c>
      <c r="D77" s="442">
        <v>836.382</v>
      </c>
      <c r="E77" s="491">
        <f t="shared" si="2"/>
        <v>7527.437999999999</v>
      </c>
      <c r="F77" s="491"/>
    </row>
    <row r="78" spans="1:6" ht="15">
      <c r="A78" s="440">
        <v>68</v>
      </c>
      <c r="B78" s="267" t="s">
        <v>402</v>
      </c>
      <c r="C78" s="442">
        <v>2</v>
      </c>
      <c r="D78" s="442">
        <v>500</v>
      </c>
      <c r="E78" s="491">
        <f t="shared" si="2"/>
        <v>1000</v>
      </c>
      <c r="F78" s="491"/>
    </row>
    <row r="79" spans="1:6" ht="15">
      <c r="A79" s="440">
        <v>69</v>
      </c>
      <c r="B79" s="267" t="s">
        <v>403</v>
      </c>
      <c r="C79" s="442">
        <v>480</v>
      </c>
      <c r="D79" s="442">
        <v>92</v>
      </c>
      <c r="E79" s="491">
        <f t="shared" si="2"/>
        <v>44160</v>
      </c>
      <c r="F79" s="491"/>
    </row>
    <row r="80" spans="1:6" ht="15">
      <c r="A80" s="440">
        <v>70</v>
      </c>
      <c r="B80" s="267" t="s">
        <v>404</v>
      </c>
      <c r="C80" s="442">
        <v>1</v>
      </c>
      <c r="D80" s="442">
        <v>3500</v>
      </c>
      <c r="E80" s="491">
        <f aca="true" t="shared" si="3" ref="E80:E86">C80*D80</f>
        <v>3500</v>
      </c>
      <c r="F80" s="491"/>
    </row>
    <row r="81" spans="1:6" ht="15">
      <c r="A81" s="440">
        <v>71</v>
      </c>
      <c r="B81" s="267" t="s">
        <v>405</v>
      </c>
      <c r="C81" s="442">
        <v>100</v>
      </c>
      <c r="D81" s="442">
        <v>15715</v>
      </c>
      <c r="E81" s="491">
        <f t="shared" si="3"/>
        <v>1571500</v>
      </c>
      <c r="F81" s="491"/>
    </row>
    <row r="82" spans="1:6" ht="15">
      <c r="A82" s="440">
        <v>72</v>
      </c>
      <c r="B82" s="267" t="s">
        <v>406</v>
      </c>
      <c r="C82" s="442">
        <v>475</v>
      </c>
      <c r="D82" s="442">
        <v>254.086</v>
      </c>
      <c r="E82" s="491">
        <f t="shared" si="3"/>
        <v>120690.85</v>
      </c>
      <c r="F82" s="491"/>
    </row>
    <row r="83" spans="1:6" ht="15">
      <c r="A83" s="440">
        <v>73</v>
      </c>
      <c r="B83" s="267" t="s">
        <v>345</v>
      </c>
      <c r="C83" s="442">
        <v>190</v>
      </c>
      <c r="D83" s="442">
        <v>250</v>
      </c>
      <c r="E83" s="491">
        <f t="shared" si="3"/>
        <v>47500</v>
      </c>
      <c r="F83" s="491"/>
    </row>
    <row r="84" spans="1:6" ht="15">
      <c r="A84" s="440">
        <v>74</v>
      </c>
      <c r="B84" s="267" t="s">
        <v>408</v>
      </c>
      <c r="C84" s="442">
        <v>303</v>
      </c>
      <c r="D84" s="442">
        <v>62.895</v>
      </c>
      <c r="E84" s="491">
        <f>C84*D84</f>
        <v>19057.185</v>
      </c>
      <c r="F84" s="491"/>
    </row>
    <row r="85" spans="1:6" ht="15">
      <c r="A85" s="440">
        <v>75</v>
      </c>
      <c r="B85" s="267" t="s">
        <v>407</v>
      </c>
      <c r="C85" s="442">
        <v>1</v>
      </c>
      <c r="D85" s="442">
        <v>210404</v>
      </c>
      <c r="E85" s="491">
        <f t="shared" si="3"/>
        <v>210404</v>
      </c>
      <c r="F85" s="491"/>
    </row>
    <row r="86" spans="1:6" ht="15">
      <c r="A86" s="440">
        <v>76</v>
      </c>
      <c r="B86" s="267" t="s">
        <v>409</v>
      </c>
      <c r="C86" s="442">
        <v>3</v>
      </c>
      <c r="D86" s="442">
        <v>135.8</v>
      </c>
      <c r="E86" s="491">
        <f t="shared" si="3"/>
        <v>407.40000000000003</v>
      </c>
      <c r="F86" s="491"/>
    </row>
    <row r="87" spans="1:6" ht="15">
      <c r="A87" s="440">
        <v>77</v>
      </c>
      <c r="B87" s="267" t="s">
        <v>410</v>
      </c>
      <c r="C87" s="442">
        <v>1</v>
      </c>
      <c r="D87" s="442">
        <v>422.84</v>
      </c>
      <c r="E87" s="491">
        <f aca="true" t="shared" si="4" ref="E87:E95">C87*D87</f>
        <v>422.84</v>
      </c>
      <c r="F87" s="491"/>
    </row>
    <row r="88" spans="1:6" ht="15">
      <c r="A88" s="440">
        <v>78</v>
      </c>
      <c r="B88" s="267" t="s">
        <v>411</v>
      </c>
      <c r="C88" s="442">
        <v>1</v>
      </c>
      <c r="D88" s="442">
        <v>320836.24</v>
      </c>
      <c r="E88" s="491">
        <f t="shared" si="4"/>
        <v>320836.24</v>
      </c>
      <c r="F88" s="491"/>
    </row>
    <row r="89" spans="1:6" ht="15">
      <c r="A89" s="440">
        <v>79</v>
      </c>
      <c r="B89" s="267" t="s">
        <v>412</v>
      </c>
      <c r="C89" s="442">
        <v>1</v>
      </c>
      <c r="D89" s="442">
        <v>1016</v>
      </c>
      <c r="E89" s="491">
        <f t="shared" si="4"/>
        <v>1016</v>
      </c>
      <c r="F89" s="491"/>
    </row>
    <row r="90" spans="1:6" ht="15">
      <c r="A90" s="440">
        <v>80</v>
      </c>
      <c r="B90" s="267" t="s">
        <v>413</v>
      </c>
      <c r="C90" s="442">
        <v>2</v>
      </c>
      <c r="D90" s="442">
        <v>66636</v>
      </c>
      <c r="E90" s="491">
        <f t="shared" si="4"/>
        <v>133272</v>
      </c>
      <c r="F90" s="491"/>
    </row>
    <row r="91" spans="1:6" ht="15">
      <c r="A91" s="440">
        <v>81</v>
      </c>
      <c r="B91" s="267" t="s">
        <v>414</v>
      </c>
      <c r="C91" s="442">
        <v>2</v>
      </c>
      <c r="D91" s="442">
        <v>2030</v>
      </c>
      <c r="E91" s="491">
        <f t="shared" si="4"/>
        <v>4060</v>
      </c>
      <c r="F91" s="491"/>
    </row>
    <row r="92" spans="1:6" ht="15">
      <c r="A92" s="440">
        <v>82</v>
      </c>
      <c r="B92" s="267" t="s">
        <v>415</v>
      </c>
      <c r="C92" s="442">
        <v>350</v>
      </c>
      <c r="D92" s="442">
        <v>127.5</v>
      </c>
      <c r="E92" s="491">
        <f t="shared" si="4"/>
        <v>44625</v>
      </c>
      <c r="F92" s="491"/>
    </row>
    <row r="93" spans="1:6" ht="15">
      <c r="A93" s="440">
        <v>83</v>
      </c>
      <c r="B93" s="267" t="s">
        <v>416</v>
      </c>
      <c r="C93" s="442">
        <v>2506</v>
      </c>
      <c r="D93" s="442">
        <v>82.237</v>
      </c>
      <c r="E93" s="491">
        <f t="shared" si="4"/>
        <v>206085.922</v>
      </c>
      <c r="F93" s="491"/>
    </row>
    <row r="94" spans="1:6" ht="15">
      <c r="A94" s="440">
        <v>84</v>
      </c>
      <c r="B94" s="267" t="s">
        <v>417</v>
      </c>
      <c r="C94" s="442">
        <v>25</v>
      </c>
      <c r="D94" s="442">
        <v>178.88</v>
      </c>
      <c r="E94" s="491">
        <f t="shared" si="4"/>
        <v>4472</v>
      </c>
      <c r="F94" s="491"/>
    </row>
    <row r="95" spans="1:6" ht="15">
      <c r="A95" s="440">
        <v>85</v>
      </c>
      <c r="B95" s="267" t="s">
        <v>418</v>
      </c>
      <c r="C95" s="442">
        <v>50</v>
      </c>
      <c r="D95" s="442">
        <v>48.31</v>
      </c>
      <c r="E95" s="491">
        <f t="shared" si="4"/>
        <v>2415.5</v>
      </c>
      <c r="F95" s="491"/>
    </row>
    <row r="96" spans="1:6" ht="15">
      <c r="A96" s="440">
        <v>86</v>
      </c>
      <c r="B96" s="267" t="s">
        <v>419</v>
      </c>
      <c r="C96" s="442">
        <v>5501</v>
      </c>
      <c r="D96" s="442">
        <v>18.146</v>
      </c>
      <c r="E96" s="491">
        <f aca="true" t="shared" si="5" ref="E96:E101">C96*D96</f>
        <v>99821.14600000001</v>
      </c>
      <c r="F96" s="491"/>
    </row>
    <row r="97" spans="1:6" ht="15">
      <c r="A97" s="440">
        <v>87</v>
      </c>
      <c r="B97" s="267" t="s">
        <v>420</v>
      </c>
      <c r="C97" s="442">
        <v>150</v>
      </c>
      <c r="D97" s="442">
        <v>82.11</v>
      </c>
      <c r="E97" s="491">
        <f t="shared" si="5"/>
        <v>12316.5</v>
      </c>
      <c r="F97" s="491"/>
    </row>
    <row r="98" spans="1:6" ht="15">
      <c r="A98" s="440">
        <v>88</v>
      </c>
      <c r="B98" s="267" t="s">
        <v>421</v>
      </c>
      <c r="C98" s="442">
        <v>150</v>
      </c>
      <c r="D98" s="442">
        <v>1.58</v>
      </c>
      <c r="E98" s="491">
        <f t="shared" si="5"/>
        <v>237</v>
      </c>
      <c r="F98" s="491"/>
    </row>
    <row r="99" spans="1:6" ht="15">
      <c r="A99" s="440">
        <v>89</v>
      </c>
      <c r="B99" s="267" t="s">
        <v>422</v>
      </c>
      <c r="C99" s="442">
        <v>1</v>
      </c>
      <c r="D99" s="442">
        <v>76000</v>
      </c>
      <c r="E99" s="491">
        <f t="shared" si="5"/>
        <v>76000</v>
      </c>
      <c r="F99" s="491"/>
    </row>
    <row r="100" spans="1:6" ht="15">
      <c r="A100" s="440">
        <v>90</v>
      </c>
      <c r="B100" s="267" t="s">
        <v>423</v>
      </c>
      <c r="C100" s="442">
        <v>2</v>
      </c>
      <c r="D100" s="442">
        <v>27500</v>
      </c>
      <c r="E100" s="491">
        <f t="shared" si="5"/>
        <v>55000</v>
      </c>
      <c r="F100" s="491"/>
    </row>
    <row r="101" spans="1:6" ht="15">
      <c r="A101" s="440">
        <v>91</v>
      </c>
      <c r="B101" s="267" t="s">
        <v>424</v>
      </c>
      <c r="C101" s="442">
        <v>450</v>
      </c>
      <c r="D101" s="442">
        <v>82.69</v>
      </c>
      <c r="E101" s="491">
        <f t="shared" si="5"/>
        <v>37210.5</v>
      </c>
      <c r="F101" s="491"/>
    </row>
    <row r="102" spans="1:6" ht="15">
      <c r="A102" s="440">
        <v>92</v>
      </c>
      <c r="B102" s="267" t="s">
        <v>425</v>
      </c>
      <c r="C102" s="442">
        <v>200</v>
      </c>
      <c r="D102" s="442">
        <v>37</v>
      </c>
      <c r="E102" s="491">
        <f aca="true" t="shared" si="6" ref="E102:E107">C102*D102</f>
        <v>7400</v>
      </c>
      <c r="F102" s="491"/>
    </row>
    <row r="103" spans="1:6" ht="15">
      <c r="A103" s="440">
        <v>93</v>
      </c>
      <c r="B103" s="267" t="s">
        <v>426</v>
      </c>
      <c r="C103" s="442">
        <v>1</v>
      </c>
      <c r="D103" s="442">
        <v>240</v>
      </c>
      <c r="E103" s="491">
        <f t="shared" si="6"/>
        <v>240</v>
      </c>
      <c r="F103" s="491"/>
    </row>
    <row r="104" spans="1:6" ht="15">
      <c r="A104" s="440">
        <v>94</v>
      </c>
      <c r="B104" s="267" t="s">
        <v>427</v>
      </c>
      <c r="C104" s="442">
        <v>1</v>
      </c>
      <c r="D104" s="442">
        <v>2619.25</v>
      </c>
      <c r="E104" s="491">
        <f t="shared" si="6"/>
        <v>2619.25</v>
      </c>
      <c r="F104" s="491"/>
    </row>
    <row r="105" spans="1:6" ht="15">
      <c r="A105" s="440">
        <v>95</v>
      </c>
      <c r="B105" s="267" t="s">
        <v>428</v>
      </c>
      <c r="C105" s="442">
        <v>2</v>
      </c>
      <c r="D105" s="442">
        <v>556</v>
      </c>
      <c r="E105" s="491">
        <f t="shared" si="6"/>
        <v>1112</v>
      </c>
      <c r="F105" s="491"/>
    </row>
    <row r="106" spans="1:6" ht="15">
      <c r="A106" s="440">
        <v>96</v>
      </c>
      <c r="B106" s="267" t="s">
        <v>430</v>
      </c>
      <c r="C106" s="442">
        <v>2</v>
      </c>
      <c r="D106" s="442">
        <v>442</v>
      </c>
      <c r="E106" s="491">
        <f t="shared" si="6"/>
        <v>884</v>
      </c>
      <c r="F106" s="491"/>
    </row>
    <row r="107" spans="1:6" ht="15">
      <c r="A107" s="440">
        <v>97</v>
      </c>
      <c r="B107" s="267" t="s">
        <v>429</v>
      </c>
      <c r="C107" s="442">
        <v>1</v>
      </c>
      <c r="D107" s="442">
        <v>4330.75</v>
      </c>
      <c r="E107" s="491">
        <f t="shared" si="6"/>
        <v>4330.75</v>
      </c>
      <c r="F107" s="491"/>
    </row>
    <row r="108" spans="1:6" ht="15.75" thickBot="1">
      <c r="A108" s="499" t="s">
        <v>332</v>
      </c>
      <c r="B108" s="500"/>
      <c r="C108" s="446">
        <f>SUM(C24:C40)</f>
        <v>18867</v>
      </c>
      <c r="D108" s="447"/>
      <c r="E108" s="501">
        <f>SUM(E24:F107)</f>
        <v>9559523.072999999</v>
      </c>
      <c r="F108" s="502"/>
    </row>
    <row r="109" spans="1:6" ht="15.75" thickBot="1">
      <c r="A109" s="504" t="s">
        <v>333</v>
      </c>
      <c r="B109" s="504"/>
      <c r="C109" s="445">
        <f>C20+C108</f>
        <v>21353</v>
      </c>
      <c r="D109" s="397"/>
      <c r="E109" s="512">
        <f>E20+E108</f>
        <v>14550796.281</v>
      </c>
      <c r="F109" s="512"/>
    </row>
    <row r="113" ht="12.75">
      <c r="D113" s="319"/>
    </row>
    <row r="114" spans="3:4" ht="12.75">
      <c r="C114" s="433"/>
      <c r="D114" s="513"/>
    </row>
    <row r="115" spans="4:5" ht="15.75">
      <c r="D115" s="484" t="s">
        <v>216</v>
      </c>
      <c r="E115" s="484"/>
    </row>
    <row r="116" spans="4:5" ht="12.75">
      <c r="D116" s="433"/>
      <c r="E116" s="433"/>
    </row>
    <row r="117" spans="4:5" ht="15.75">
      <c r="D117" s="484" t="s">
        <v>237</v>
      </c>
      <c r="E117" s="484"/>
    </row>
    <row r="118" ht="12.75">
      <c r="E118" s="319"/>
    </row>
  </sheetData>
  <mergeCells count="110">
    <mergeCell ref="D115:E115"/>
    <mergeCell ref="D117:E117"/>
    <mergeCell ref="E17:F17"/>
    <mergeCell ref="A20:B20"/>
    <mergeCell ref="E20:F20"/>
    <mergeCell ref="E18:F18"/>
    <mergeCell ref="E19:F19"/>
    <mergeCell ref="E23:F23"/>
    <mergeCell ref="E24:F24"/>
    <mergeCell ref="E25:F25"/>
    <mergeCell ref="E26:F26"/>
    <mergeCell ref="E33:F33"/>
    <mergeCell ref="E34:F34"/>
    <mergeCell ref="E27:F27"/>
    <mergeCell ref="E28:F28"/>
    <mergeCell ref="E29:F29"/>
    <mergeCell ref="E30:F30"/>
    <mergeCell ref="A109:B109"/>
    <mergeCell ref="E109:F109"/>
    <mergeCell ref="E38:F38"/>
    <mergeCell ref="E39:F39"/>
    <mergeCell ref="E80:F80"/>
    <mergeCell ref="E40:F40"/>
    <mergeCell ref="E41:F41"/>
    <mergeCell ref="E42:F42"/>
    <mergeCell ref="E43:F43"/>
    <mergeCell ref="E47:F47"/>
    <mergeCell ref="E14:F14"/>
    <mergeCell ref="E15:F15"/>
    <mergeCell ref="E16:F16"/>
    <mergeCell ref="A108:B108"/>
    <mergeCell ref="E108:F108"/>
    <mergeCell ref="E35:F35"/>
    <mergeCell ref="E36:F36"/>
    <mergeCell ref="E37:F37"/>
    <mergeCell ref="E31:F31"/>
    <mergeCell ref="E32:F32"/>
    <mergeCell ref="A1:B1"/>
    <mergeCell ref="A2:B2"/>
    <mergeCell ref="E12:F12"/>
    <mergeCell ref="E13:F13"/>
    <mergeCell ref="E10:F10"/>
    <mergeCell ref="E11:F11"/>
    <mergeCell ref="E6:F6"/>
    <mergeCell ref="E7:F7"/>
    <mergeCell ref="E8:F8"/>
    <mergeCell ref="E9:F9"/>
    <mergeCell ref="E48:F48"/>
    <mergeCell ref="E49:F49"/>
    <mergeCell ref="E44:F44"/>
    <mergeCell ref="E45:F45"/>
    <mergeCell ref="E46:F46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3:F63"/>
    <mergeCell ref="E61:F61"/>
    <mergeCell ref="E62:F62"/>
    <mergeCell ref="E64:F64"/>
    <mergeCell ref="E65:F65"/>
    <mergeCell ref="E66:F66"/>
    <mergeCell ref="E67:F67"/>
    <mergeCell ref="E68:F68"/>
    <mergeCell ref="E69:F69"/>
    <mergeCell ref="E70:F70"/>
    <mergeCell ref="E71:F71"/>
    <mergeCell ref="E88:F88"/>
    <mergeCell ref="E89:F89"/>
    <mergeCell ref="E72:F72"/>
    <mergeCell ref="E73:F73"/>
    <mergeCell ref="E74:F74"/>
    <mergeCell ref="E75:F75"/>
    <mergeCell ref="E76:F76"/>
    <mergeCell ref="E77:F77"/>
    <mergeCell ref="E78:F78"/>
    <mergeCell ref="E79:F79"/>
    <mergeCell ref="E94:F94"/>
    <mergeCell ref="E95:F95"/>
    <mergeCell ref="E91:F91"/>
    <mergeCell ref="E81:F81"/>
    <mergeCell ref="E82:F82"/>
    <mergeCell ref="E83:F83"/>
    <mergeCell ref="E85:F85"/>
    <mergeCell ref="E84:F84"/>
    <mergeCell ref="E86:F86"/>
    <mergeCell ref="E87:F87"/>
    <mergeCell ref="E90:F90"/>
    <mergeCell ref="B3:F3"/>
    <mergeCell ref="E105:F105"/>
    <mergeCell ref="E106:F106"/>
    <mergeCell ref="E96:F96"/>
    <mergeCell ref="E97:F97"/>
    <mergeCell ref="E98:F98"/>
    <mergeCell ref="E99:F99"/>
    <mergeCell ref="E92:F92"/>
    <mergeCell ref="E93:F93"/>
    <mergeCell ref="E107:F107"/>
    <mergeCell ref="E100:F100"/>
    <mergeCell ref="E101:F101"/>
    <mergeCell ref="E102:F102"/>
    <mergeCell ref="E104:F104"/>
    <mergeCell ref="E103:F103"/>
  </mergeCells>
  <printOptions/>
  <pageMargins left="0.75" right="0.75" top="0.24" bottom="0.21" header="0.19" footer="0.16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6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5.8515625" style="4" customWidth="1"/>
    <col min="2" max="2" width="48.28125" style="4" customWidth="1"/>
    <col min="3" max="3" width="18.57421875" style="49" customWidth="1"/>
    <col min="4" max="4" width="16.28125" style="4" customWidth="1"/>
    <col min="5" max="6" width="9.140625" style="4" customWidth="1"/>
    <col min="7" max="7" width="10.8515625" style="4" customWidth="1"/>
    <col min="8" max="8" width="8.00390625" style="4" customWidth="1"/>
    <col min="9" max="9" width="3.140625" style="4" customWidth="1"/>
    <col min="10" max="16384" width="9.140625" style="4" customWidth="1"/>
  </cols>
  <sheetData>
    <row r="1" spans="1:5" ht="13.5" customHeight="1">
      <c r="A1" s="1" t="s">
        <v>236</v>
      </c>
      <c r="B1" s="1"/>
      <c r="C1" s="2"/>
      <c r="D1" s="3"/>
      <c r="E1" s="3"/>
    </row>
    <row r="2" spans="1:5" ht="12.75" customHeight="1">
      <c r="A2" s="5" t="s">
        <v>161</v>
      </c>
      <c r="B2" s="5" t="s">
        <v>231</v>
      </c>
      <c r="C2" s="2"/>
      <c r="D2" s="3"/>
      <c r="E2" s="3"/>
    </row>
    <row r="3" spans="1:3" ht="15" customHeight="1">
      <c r="A3" s="5" t="s">
        <v>12</v>
      </c>
      <c r="B3" s="5"/>
      <c r="C3" s="5"/>
    </row>
    <row r="4" spans="1:3" ht="13.5" customHeight="1" thickBot="1">
      <c r="A4" s="6"/>
      <c r="B4" s="6"/>
      <c r="C4" s="6"/>
    </row>
    <row r="5" spans="1:4" ht="18" customHeight="1" thickBot="1">
      <c r="A5" s="7"/>
      <c r="B5" s="8" t="s">
        <v>13</v>
      </c>
      <c r="C5" s="9" t="s">
        <v>0</v>
      </c>
      <c r="D5" s="10" t="s">
        <v>1</v>
      </c>
    </row>
    <row r="6" spans="1:4" ht="13.5" thickBot="1">
      <c r="A6" s="11" t="s">
        <v>14</v>
      </c>
      <c r="B6" s="12" t="s">
        <v>15</v>
      </c>
      <c r="C6" s="13">
        <f>SUM(C7:C13)</f>
        <v>129129103</v>
      </c>
      <c r="D6" s="13">
        <f>SUM(D7:D13)</f>
        <v>93219930</v>
      </c>
    </row>
    <row r="7" spans="1:4" ht="12.75">
      <c r="A7" s="14">
        <v>1</v>
      </c>
      <c r="B7" s="15" t="s">
        <v>6</v>
      </c>
      <c r="C7" s="16">
        <v>7052885</v>
      </c>
      <c r="D7" s="17">
        <v>14075368</v>
      </c>
    </row>
    <row r="8" spans="1:4" ht="12.75">
      <c r="A8" s="18">
        <v>2</v>
      </c>
      <c r="B8" s="18" t="s">
        <v>16</v>
      </c>
      <c r="C8" s="16">
        <v>63225597</v>
      </c>
      <c r="D8" s="19">
        <v>37693286</v>
      </c>
    </row>
    <row r="9" spans="1:4" ht="12.75">
      <c r="A9" s="18">
        <v>3</v>
      </c>
      <c r="B9" s="18" t="s">
        <v>242</v>
      </c>
      <c r="C9" s="16">
        <v>5382266</v>
      </c>
      <c r="D9" s="19">
        <v>1112064</v>
      </c>
    </row>
    <row r="10" spans="1:4" ht="12.75">
      <c r="A10" s="18">
        <v>4</v>
      </c>
      <c r="B10" s="18" t="s">
        <v>17</v>
      </c>
      <c r="C10" s="16">
        <v>14550796</v>
      </c>
      <c r="D10" s="19">
        <v>9012926</v>
      </c>
    </row>
    <row r="11" spans="1:4" ht="12.75">
      <c r="A11" s="18">
        <v>5</v>
      </c>
      <c r="B11" s="18" t="s">
        <v>8</v>
      </c>
      <c r="C11" s="16">
        <v>17345139</v>
      </c>
      <c r="D11" s="19">
        <v>16694909</v>
      </c>
    </row>
    <row r="12" spans="1:7" ht="12.75">
      <c r="A12" s="18">
        <v>6</v>
      </c>
      <c r="B12" s="20" t="s">
        <v>7</v>
      </c>
      <c r="C12" s="16">
        <v>11572420</v>
      </c>
      <c r="D12" s="19">
        <v>14631377</v>
      </c>
      <c r="G12" s="21"/>
    </row>
    <row r="13" spans="1:7" ht="13.5" thickBot="1">
      <c r="A13" s="22">
        <v>7</v>
      </c>
      <c r="B13" s="22" t="s">
        <v>241</v>
      </c>
      <c r="C13" s="16">
        <v>10000000</v>
      </c>
      <c r="D13" s="19">
        <v>0</v>
      </c>
      <c r="G13" s="21"/>
    </row>
    <row r="14" spans="1:4" ht="13.5" thickBot="1">
      <c r="A14" s="12" t="s">
        <v>18</v>
      </c>
      <c r="B14" s="12" t="s">
        <v>19</v>
      </c>
      <c r="C14" s="13">
        <f>SUM(C15:C20)</f>
        <v>141297877</v>
      </c>
      <c r="D14" s="13">
        <f>SUM(D15:D20)</f>
        <v>131505572</v>
      </c>
    </row>
    <row r="15" spans="1:4" ht="12.75">
      <c r="A15" s="23">
        <v>1</v>
      </c>
      <c r="B15" s="24" t="s">
        <v>20</v>
      </c>
      <c r="C15" s="16">
        <v>0</v>
      </c>
      <c r="D15" s="25">
        <v>0</v>
      </c>
    </row>
    <row r="16" spans="1:4" ht="12.75">
      <c r="A16" s="20">
        <v>2</v>
      </c>
      <c r="B16" s="18" t="s">
        <v>3</v>
      </c>
      <c r="C16" s="16">
        <v>141297877</v>
      </c>
      <c r="D16" s="19">
        <v>131505572</v>
      </c>
    </row>
    <row r="17" spans="1:4" ht="12.75">
      <c r="A17" s="20">
        <v>3</v>
      </c>
      <c r="B17" s="18" t="s">
        <v>21</v>
      </c>
      <c r="C17" s="16">
        <v>0</v>
      </c>
      <c r="D17" s="26">
        <v>0</v>
      </c>
    </row>
    <row r="18" spans="1:4" ht="12.75">
      <c r="A18" s="20">
        <v>4</v>
      </c>
      <c r="B18" s="18" t="s">
        <v>10</v>
      </c>
      <c r="C18" s="16">
        <v>0</v>
      </c>
      <c r="D18" s="26">
        <v>0</v>
      </c>
    </row>
    <row r="19" spans="1:4" ht="12.75">
      <c r="A19" s="20">
        <v>5</v>
      </c>
      <c r="B19" s="18" t="s">
        <v>22</v>
      </c>
      <c r="C19" s="16">
        <v>0</v>
      </c>
      <c r="D19" s="26">
        <v>0</v>
      </c>
    </row>
    <row r="20" spans="1:4" ht="13.5" thickBot="1">
      <c r="A20" s="20">
        <v>6</v>
      </c>
      <c r="B20" s="18" t="s">
        <v>23</v>
      </c>
      <c r="C20" s="16">
        <v>0</v>
      </c>
      <c r="D20" s="26">
        <v>0</v>
      </c>
    </row>
    <row r="21" spans="1:4" ht="16.5" thickBot="1">
      <c r="A21" s="27"/>
      <c r="B21" s="28" t="s">
        <v>24</v>
      </c>
      <c r="C21" s="29">
        <f>C6+C14</f>
        <v>270426980</v>
      </c>
      <c r="D21" s="29">
        <f>D6+D14</f>
        <v>224725502</v>
      </c>
    </row>
    <row r="22" spans="1:4" ht="20.25" customHeight="1" thickBot="1">
      <c r="A22" s="30"/>
      <c r="B22" s="8" t="s">
        <v>25</v>
      </c>
      <c r="C22" s="31">
        <f>C35+C47</f>
        <v>270426980</v>
      </c>
      <c r="D22" s="31">
        <f>D35+D36</f>
        <v>224725502</v>
      </c>
    </row>
    <row r="23" spans="1:4" ht="13.5" thickBot="1">
      <c r="A23" s="32" t="s">
        <v>14</v>
      </c>
      <c r="B23" s="33" t="s">
        <v>26</v>
      </c>
      <c r="C23" s="13">
        <f>SUM(C24:C29)</f>
        <v>79636600</v>
      </c>
      <c r="D23" s="13">
        <f>SUM(D24:D29)</f>
        <v>43373342</v>
      </c>
    </row>
    <row r="24" spans="1:4" ht="12.75">
      <c r="A24" s="34">
        <v>1</v>
      </c>
      <c r="B24" s="24" t="s">
        <v>4</v>
      </c>
      <c r="C24" s="35">
        <v>72377119</v>
      </c>
      <c r="D24" s="25">
        <v>40691607</v>
      </c>
    </row>
    <row r="25" spans="1:4" ht="12.75">
      <c r="A25" s="36">
        <v>2</v>
      </c>
      <c r="B25" s="37" t="s">
        <v>227</v>
      </c>
      <c r="C25" s="26">
        <v>0</v>
      </c>
      <c r="D25" s="19">
        <v>0</v>
      </c>
    </row>
    <row r="26" spans="1:4" ht="12.75">
      <c r="A26" s="36">
        <v>3</v>
      </c>
      <c r="B26" s="18" t="s">
        <v>11</v>
      </c>
      <c r="C26" s="26">
        <v>2362040</v>
      </c>
      <c r="D26" s="19">
        <v>0</v>
      </c>
    </row>
    <row r="27" spans="1:4" ht="12.75">
      <c r="A27" s="36">
        <v>4</v>
      </c>
      <c r="B27" s="14" t="s">
        <v>5</v>
      </c>
      <c r="C27" s="26">
        <v>783918</v>
      </c>
      <c r="D27" s="19">
        <v>558429</v>
      </c>
    </row>
    <row r="28" spans="1:4" ht="12.75">
      <c r="A28" s="36">
        <v>5</v>
      </c>
      <c r="B28" s="37" t="s">
        <v>228</v>
      </c>
      <c r="C28" s="26">
        <v>4113523</v>
      </c>
      <c r="D28" s="19">
        <v>2123306</v>
      </c>
    </row>
    <row r="29" spans="1:4" ht="13.5" thickBot="1">
      <c r="A29" s="36">
        <v>6</v>
      </c>
      <c r="B29" s="38" t="s">
        <v>200</v>
      </c>
      <c r="C29" s="26">
        <v>0</v>
      </c>
      <c r="D29" s="19">
        <v>0</v>
      </c>
    </row>
    <row r="30" spans="1:4" ht="13.5" thickBot="1">
      <c r="A30" s="32" t="s">
        <v>18</v>
      </c>
      <c r="B30" s="39" t="s">
        <v>27</v>
      </c>
      <c r="C30" s="13">
        <f>SUM(C31:C34)</f>
        <v>124171535</v>
      </c>
      <c r="D30" s="13">
        <f>SUM(D31:D34)</f>
        <v>146093910</v>
      </c>
    </row>
    <row r="31" spans="1:4" ht="12.75">
      <c r="A31" s="40">
        <v>1</v>
      </c>
      <c r="B31" s="24" t="s">
        <v>28</v>
      </c>
      <c r="C31" s="35">
        <v>38595394</v>
      </c>
      <c r="D31" s="25">
        <v>38607300</v>
      </c>
    </row>
    <row r="32" spans="1:4" ht="12.75">
      <c r="A32" s="41">
        <v>2</v>
      </c>
      <c r="B32" s="18" t="s">
        <v>29</v>
      </c>
      <c r="C32" s="26">
        <v>85576141</v>
      </c>
      <c r="D32" s="19">
        <v>107486610</v>
      </c>
    </row>
    <row r="33" spans="1:4" ht="12.75">
      <c r="A33" s="41">
        <v>3</v>
      </c>
      <c r="B33" s="18" t="s">
        <v>30</v>
      </c>
      <c r="C33" s="26">
        <v>0</v>
      </c>
      <c r="D33" s="19">
        <v>0</v>
      </c>
    </row>
    <row r="34" spans="1:4" ht="13.5" thickBot="1">
      <c r="A34" s="41">
        <v>4</v>
      </c>
      <c r="B34" s="20" t="s">
        <v>243</v>
      </c>
      <c r="C34" s="26">
        <v>0</v>
      </c>
      <c r="D34" s="19">
        <v>0</v>
      </c>
    </row>
    <row r="35" spans="1:4" ht="15.75" customHeight="1" thickBot="1">
      <c r="A35" s="458" t="s">
        <v>31</v>
      </c>
      <c r="B35" s="459"/>
      <c r="C35" s="29">
        <f>C23+C30</f>
        <v>203808135</v>
      </c>
      <c r="D35" s="29">
        <f>D23+D30</f>
        <v>189467252</v>
      </c>
    </row>
    <row r="36" spans="1:4" ht="15" customHeight="1" thickBot="1">
      <c r="A36" s="42" t="s">
        <v>32</v>
      </c>
      <c r="B36" s="43" t="s">
        <v>33</v>
      </c>
      <c r="C36" s="44">
        <f>SUM(C37:C46)</f>
        <v>66618845</v>
      </c>
      <c r="D36" s="44">
        <f>SUM(D37:D46)</f>
        <v>35258250</v>
      </c>
    </row>
    <row r="37" spans="1:4" ht="12.75">
      <c r="A37" s="40">
        <v>1</v>
      </c>
      <c r="B37" s="24" t="s">
        <v>34</v>
      </c>
      <c r="C37" s="45">
        <v>0</v>
      </c>
      <c r="D37" s="25">
        <v>0</v>
      </c>
    </row>
    <row r="38" spans="1:4" ht="12.75">
      <c r="A38" s="41">
        <v>2</v>
      </c>
      <c r="B38" s="18" t="s">
        <v>35</v>
      </c>
      <c r="C38" s="46">
        <v>100000</v>
      </c>
      <c r="D38" s="19">
        <v>100000</v>
      </c>
    </row>
    <row r="39" spans="1:4" ht="12.75">
      <c r="A39" s="41">
        <v>3</v>
      </c>
      <c r="B39" s="18" t="s">
        <v>2</v>
      </c>
      <c r="C39" s="46">
        <v>0</v>
      </c>
      <c r="D39" s="19">
        <v>0</v>
      </c>
    </row>
    <row r="40" spans="1:4" ht="12.75">
      <c r="A40" s="41">
        <v>4</v>
      </c>
      <c r="B40" s="18" t="s">
        <v>36</v>
      </c>
      <c r="C40" s="46">
        <v>0</v>
      </c>
      <c r="D40" s="19">
        <v>0</v>
      </c>
    </row>
    <row r="41" spans="1:4" ht="12.75">
      <c r="A41" s="41">
        <v>5</v>
      </c>
      <c r="B41" s="18" t="s">
        <v>37</v>
      </c>
      <c r="C41" s="46">
        <v>0</v>
      </c>
      <c r="D41" s="19">
        <v>0</v>
      </c>
    </row>
    <row r="42" spans="1:4" ht="12.75">
      <c r="A42" s="41">
        <v>6</v>
      </c>
      <c r="B42" s="18" t="s">
        <v>38</v>
      </c>
      <c r="C42" s="46">
        <v>0</v>
      </c>
      <c r="D42" s="19">
        <v>0</v>
      </c>
    </row>
    <row r="43" spans="1:4" ht="12.75">
      <c r="A43" s="41">
        <v>7</v>
      </c>
      <c r="B43" s="18" t="s">
        <v>39</v>
      </c>
      <c r="C43" s="46">
        <v>0</v>
      </c>
      <c r="D43" s="19">
        <v>0</v>
      </c>
    </row>
    <row r="44" spans="1:4" ht="12.75">
      <c r="A44" s="41">
        <v>8</v>
      </c>
      <c r="B44" s="18" t="s">
        <v>40</v>
      </c>
      <c r="C44" s="46">
        <v>35158250</v>
      </c>
      <c r="D44" s="19">
        <v>9638866</v>
      </c>
    </row>
    <row r="45" spans="1:4" ht="12.75">
      <c r="A45" s="41">
        <v>9</v>
      </c>
      <c r="B45" s="18" t="s">
        <v>41</v>
      </c>
      <c r="C45" s="46">
        <v>0</v>
      </c>
      <c r="D45" s="19">
        <v>0</v>
      </c>
    </row>
    <row r="46" spans="1:4" ht="13.5" thickBot="1">
      <c r="A46" s="47">
        <v>10</v>
      </c>
      <c r="B46" s="38" t="s">
        <v>9</v>
      </c>
      <c r="C46" s="46">
        <v>31360595</v>
      </c>
      <c r="D46" s="19">
        <v>25519384</v>
      </c>
    </row>
    <row r="47" spans="1:4" ht="13.5" thickBot="1">
      <c r="A47" s="27"/>
      <c r="B47" s="48" t="s">
        <v>42</v>
      </c>
      <c r="C47" s="29">
        <f>SUM(C38:C46)</f>
        <v>66618845</v>
      </c>
      <c r="D47" s="29">
        <f>SUM(D38:D46)</f>
        <v>35258250</v>
      </c>
    </row>
    <row r="48" spans="1:4" ht="18" customHeight="1" thickBot="1">
      <c r="A48" s="456" t="s">
        <v>43</v>
      </c>
      <c r="B48" s="457"/>
      <c r="C48" s="29">
        <f>C35+C47</f>
        <v>270426980</v>
      </c>
      <c r="D48" s="29">
        <f>D35+D47</f>
        <v>224725502</v>
      </c>
    </row>
    <row r="49" ht="13.5" customHeight="1">
      <c r="A49" s="332"/>
    </row>
    <row r="50" spans="1:3" ht="13.5" customHeight="1">
      <c r="A50" s="361" t="s">
        <v>244</v>
      </c>
      <c r="B50" s="129"/>
      <c r="C50" s="359" t="s">
        <v>265</v>
      </c>
    </row>
    <row r="51" spans="1:4" ht="13.5" customHeight="1">
      <c r="A51" s="361" t="s">
        <v>245</v>
      </c>
      <c r="B51" s="129"/>
      <c r="C51" s="451" t="s">
        <v>282</v>
      </c>
      <c r="D51" s="360">
        <v>285920</v>
      </c>
    </row>
    <row r="52" spans="1:4" ht="12" customHeight="1">
      <c r="A52" s="129" t="s">
        <v>246</v>
      </c>
      <c r="B52" s="129"/>
      <c r="C52" s="451" t="s">
        <v>266</v>
      </c>
      <c r="D52" s="360">
        <v>3429558</v>
      </c>
    </row>
    <row r="53" spans="1:4" ht="12" customHeight="1">
      <c r="A53" s="129" t="s">
        <v>247</v>
      </c>
      <c r="B53" s="129"/>
      <c r="C53" s="451" t="s">
        <v>267</v>
      </c>
      <c r="D53" s="360">
        <v>116273</v>
      </c>
    </row>
    <row r="54" spans="1:4" ht="13.5" customHeight="1" thickBot="1">
      <c r="A54" s="129" t="s">
        <v>285</v>
      </c>
      <c r="B54" s="362"/>
      <c r="C54" s="451" t="s">
        <v>268</v>
      </c>
      <c r="D54" s="360">
        <v>131240</v>
      </c>
    </row>
    <row r="55" spans="1:4" ht="12" customHeight="1">
      <c r="A55" s="129"/>
      <c r="B55" s="361" t="s">
        <v>286</v>
      </c>
      <c r="C55" s="451" t="s">
        <v>283</v>
      </c>
      <c r="D55" s="360">
        <v>1315775</v>
      </c>
    </row>
    <row r="56" spans="1:4" ht="13.5" customHeight="1" thickBot="1">
      <c r="A56" s="332"/>
      <c r="C56" s="451" t="s">
        <v>284</v>
      </c>
      <c r="D56" s="364">
        <v>103500</v>
      </c>
    </row>
    <row r="57" spans="1:4" ht="13.5" customHeight="1">
      <c r="A57" s="332"/>
      <c r="C57" s="363" t="s">
        <v>276</v>
      </c>
      <c r="D57" s="365">
        <f>SUM(D51:D56)</f>
        <v>5382266</v>
      </c>
    </row>
    <row r="58" ht="11.25" customHeight="1">
      <c r="A58" s="332"/>
    </row>
    <row r="59" spans="1:3" ht="13.5" customHeight="1">
      <c r="A59" s="332"/>
      <c r="C59" s="50" t="s">
        <v>44</v>
      </c>
    </row>
    <row r="61" ht="15.75" customHeight="1">
      <c r="C61" s="50" t="s">
        <v>237</v>
      </c>
    </row>
    <row r="65" ht="12.75">
      <c r="C65" s="276"/>
    </row>
    <row r="66" ht="12.75">
      <c r="B66" s="53"/>
    </row>
  </sheetData>
  <mergeCells count="2">
    <mergeCell ref="A48:B48"/>
    <mergeCell ref="A35:B35"/>
  </mergeCells>
  <printOptions/>
  <pageMargins left="0.75" right="0.75" top="0.24" bottom="0.16" header="0.17" footer="0.18"/>
  <pageSetup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workbookViewId="0" topLeftCell="A1">
      <selection activeCell="C10" sqref="C10"/>
    </sheetView>
  </sheetViews>
  <sheetFormatPr defaultColWidth="9.140625" defaultRowHeight="12.75"/>
  <cols>
    <col min="1" max="1" width="4.8515625" style="4" customWidth="1"/>
    <col min="2" max="2" width="56.140625" style="4" customWidth="1"/>
    <col min="3" max="3" width="27.8515625" style="4" customWidth="1"/>
    <col min="4" max="4" width="2.7109375" style="4" customWidth="1"/>
    <col min="5" max="5" width="25.140625" style="4" customWidth="1"/>
    <col min="6" max="6" width="9.140625" style="4" customWidth="1"/>
    <col min="7" max="7" width="10.140625" style="4" bestFit="1" customWidth="1"/>
    <col min="8" max="16384" width="9.140625" style="4" customWidth="1"/>
  </cols>
  <sheetData>
    <row r="1" spans="1:5" ht="18.75">
      <c r="A1" s="51" t="str">
        <f>'Bilanci '!A1</f>
        <v> "NISATEL" shpk</v>
      </c>
      <c r="B1" s="51"/>
      <c r="C1" s="52"/>
      <c r="D1" s="52"/>
      <c r="E1" s="52"/>
    </row>
    <row r="2" spans="1:5" ht="18.75">
      <c r="A2" s="5" t="s">
        <v>161</v>
      </c>
      <c r="B2" s="51" t="s">
        <v>231</v>
      </c>
      <c r="C2" s="52"/>
      <c r="D2" s="52"/>
      <c r="E2" s="52"/>
    </row>
    <row r="3" spans="1:5" ht="18.75">
      <c r="A3" s="51" t="s">
        <v>45</v>
      </c>
      <c r="B3" s="52"/>
      <c r="D3" s="52"/>
      <c r="E3" s="52"/>
    </row>
    <row r="4" spans="1:5" ht="18.75">
      <c r="A4" s="51" t="s">
        <v>12</v>
      </c>
      <c r="B4" s="52"/>
      <c r="C4" s="51"/>
      <c r="D4" s="52"/>
      <c r="E4" s="52"/>
    </row>
    <row r="5" spans="1:3" ht="13.5" thickBot="1">
      <c r="A5" s="53" t="s">
        <v>46</v>
      </c>
      <c r="C5" s="53"/>
    </row>
    <row r="6" spans="1:5" ht="18" customHeight="1" thickBot="1">
      <c r="A6" s="54"/>
      <c r="B6" s="54"/>
      <c r="C6" s="55" t="s">
        <v>47</v>
      </c>
      <c r="D6" s="56"/>
      <c r="E6" s="55" t="s">
        <v>48</v>
      </c>
    </row>
    <row r="7" spans="1:5" ht="18.75" customHeight="1" thickBot="1">
      <c r="A7" s="57"/>
      <c r="B7" s="58" t="s">
        <v>49</v>
      </c>
      <c r="C7" s="59">
        <f>SUM(C8:C10)</f>
        <v>224211777</v>
      </c>
      <c r="D7" s="60"/>
      <c r="E7" s="59">
        <f>E10+E9+E8</f>
        <v>213571215</v>
      </c>
    </row>
    <row r="8" spans="1:5" ht="15.75">
      <c r="A8" s="61">
        <v>1</v>
      </c>
      <c r="B8" s="62" t="s">
        <v>201</v>
      </c>
      <c r="C8" s="63">
        <v>200896114</v>
      </c>
      <c r="D8" s="64"/>
      <c r="E8" s="65">
        <v>170044429</v>
      </c>
    </row>
    <row r="9" spans="1:5" ht="45.75" customHeight="1">
      <c r="A9" s="66">
        <v>2</v>
      </c>
      <c r="B9" s="67" t="s">
        <v>50</v>
      </c>
      <c r="C9" s="68">
        <v>0</v>
      </c>
      <c r="D9" s="69"/>
      <c r="E9" s="70">
        <v>43526786</v>
      </c>
    </row>
    <row r="10" spans="1:5" ht="28.5" customHeight="1">
      <c r="A10" s="66">
        <v>3</v>
      </c>
      <c r="B10" s="67" t="s">
        <v>51</v>
      </c>
      <c r="C10" s="68">
        <v>23315663</v>
      </c>
      <c r="D10" s="69"/>
      <c r="E10" s="70">
        <v>0</v>
      </c>
    </row>
    <row r="11" spans="1:7" s="72" customFormat="1" ht="15.75">
      <c r="A11" s="67"/>
      <c r="B11" s="67" t="s">
        <v>165</v>
      </c>
      <c r="C11" s="68">
        <v>-114845465</v>
      </c>
      <c r="D11" s="71"/>
      <c r="E11" s="70">
        <v>-158068604</v>
      </c>
      <c r="G11" s="73"/>
    </row>
    <row r="12" spans="1:5" ht="15.75">
      <c r="A12" s="74"/>
      <c r="B12" s="74" t="s">
        <v>52</v>
      </c>
      <c r="C12" s="68">
        <v>-43009655</v>
      </c>
      <c r="D12" s="69"/>
      <c r="E12" s="70">
        <v>-6892918</v>
      </c>
    </row>
    <row r="13" spans="1:5" ht="15.75">
      <c r="A13" s="74"/>
      <c r="B13" s="74" t="s">
        <v>53</v>
      </c>
      <c r="C13" s="68">
        <v>-10473247</v>
      </c>
      <c r="D13" s="69"/>
      <c r="E13" s="70">
        <v>-7644960</v>
      </c>
    </row>
    <row r="14" spans="1:5" ht="16.5" thickBot="1">
      <c r="A14" s="75"/>
      <c r="B14" s="75" t="s">
        <v>54</v>
      </c>
      <c r="C14" s="76">
        <v>-20191826</v>
      </c>
      <c r="D14" s="77"/>
      <c r="E14" s="70">
        <v>-4873089</v>
      </c>
    </row>
    <row r="15" spans="1:7" ht="16.5" thickBot="1">
      <c r="A15" s="58"/>
      <c r="B15" s="58" t="s">
        <v>55</v>
      </c>
      <c r="C15" s="59">
        <f>SUM(C8:C14)</f>
        <v>35691584</v>
      </c>
      <c r="D15" s="60"/>
      <c r="E15" s="59">
        <f>E7+E11+E12+E13+E14</f>
        <v>36091644</v>
      </c>
      <c r="G15" s="78"/>
    </row>
    <row r="16" spans="1:5" ht="9" customHeight="1" thickBot="1">
      <c r="A16" s="79"/>
      <c r="B16" s="79"/>
      <c r="C16" s="65"/>
      <c r="D16" s="64"/>
      <c r="E16" s="65"/>
    </row>
    <row r="17" spans="1:5" ht="31.5">
      <c r="A17" s="80"/>
      <c r="B17" s="81" t="s">
        <v>56</v>
      </c>
      <c r="C17" s="82">
        <v>0</v>
      </c>
      <c r="D17" s="83"/>
      <c r="E17" s="82">
        <v>0</v>
      </c>
    </row>
    <row r="18" spans="1:5" ht="15.75">
      <c r="A18" s="84"/>
      <c r="B18" s="74" t="s">
        <v>57</v>
      </c>
      <c r="C18" s="70">
        <v>2156</v>
      </c>
      <c r="D18" s="69"/>
      <c r="E18" s="70">
        <v>0</v>
      </c>
    </row>
    <row r="19" spans="1:5" ht="15.75">
      <c r="A19" s="85"/>
      <c r="B19" s="86" t="s">
        <v>57</v>
      </c>
      <c r="C19" s="70">
        <v>0</v>
      </c>
      <c r="D19" s="88"/>
      <c r="E19" s="70">
        <v>0</v>
      </c>
    </row>
    <row r="20" spans="1:5" ht="16.5" thickBot="1">
      <c r="A20" s="89"/>
      <c r="B20" s="90" t="s">
        <v>220</v>
      </c>
      <c r="C20" s="91">
        <v>-837524</v>
      </c>
      <c r="D20" s="92"/>
      <c r="E20" s="91">
        <v>-7736773</v>
      </c>
    </row>
    <row r="21" spans="1:5" ht="16.5" thickBot="1">
      <c r="A21" s="93"/>
      <c r="B21" s="94" t="s">
        <v>58</v>
      </c>
      <c r="C21" s="95">
        <f>SUM(C15:C20)</f>
        <v>34856216</v>
      </c>
      <c r="D21" s="96"/>
      <c r="E21" s="95">
        <f>SUM(E15:E20)</f>
        <v>28354871</v>
      </c>
    </row>
    <row r="22" spans="1:5" ht="16.5" thickBot="1">
      <c r="A22" s="97"/>
      <c r="B22" s="97" t="s">
        <v>434</v>
      </c>
      <c r="C22" s="98">
        <v>3495621</v>
      </c>
      <c r="D22" s="99"/>
      <c r="E22" s="100">
        <v>2835488</v>
      </c>
    </row>
    <row r="23" spans="1:5" ht="16.5" thickBot="1">
      <c r="A23" s="54"/>
      <c r="B23" s="58" t="s">
        <v>59</v>
      </c>
      <c r="C23" s="95">
        <f>C21-C22</f>
        <v>31360595</v>
      </c>
      <c r="D23" s="96"/>
      <c r="E23" s="95">
        <f>E21-E22</f>
        <v>25519383</v>
      </c>
    </row>
    <row r="24" spans="1:5" ht="16.5" thickBot="1">
      <c r="A24" s="97"/>
      <c r="B24" s="97" t="s">
        <v>60</v>
      </c>
      <c r="C24" s="100"/>
      <c r="D24" s="99"/>
      <c r="E24" s="100"/>
    </row>
    <row r="25" spans="1:5" ht="16.5" thickBot="1">
      <c r="A25" s="97"/>
      <c r="B25" s="97" t="s">
        <v>61</v>
      </c>
      <c r="C25" s="100"/>
      <c r="D25" s="99"/>
      <c r="E25" s="100"/>
    </row>
    <row r="26" spans="1:5" ht="15.75">
      <c r="A26" s="101"/>
      <c r="B26" s="102"/>
      <c r="C26" s="103"/>
      <c r="D26" s="104"/>
      <c r="E26" s="104"/>
    </row>
    <row r="27" spans="1:3" ht="12.75">
      <c r="A27" s="53" t="s">
        <v>248</v>
      </c>
      <c r="B27" s="105"/>
      <c r="C27" s="106"/>
    </row>
    <row r="28" ht="12.75">
      <c r="B28" s="4" t="s">
        <v>435</v>
      </c>
    </row>
    <row r="29" spans="2:5" ht="15">
      <c r="B29" s="4" t="s">
        <v>437</v>
      </c>
      <c r="E29" s="50" t="str">
        <f>'Bilanci '!C59</f>
        <v>Perfaqesuesi Ligjor</v>
      </c>
    </row>
    <row r="30" spans="2:5" ht="15">
      <c r="B30" s="4" t="s">
        <v>249</v>
      </c>
      <c r="E30" s="50" t="str">
        <f>'Bilanci '!C61</f>
        <v>Sadrit DANAJ</v>
      </c>
    </row>
    <row r="31" ht="12.75">
      <c r="B31" s="4" t="s">
        <v>436</v>
      </c>
    </row>
    <row r="32" ht="12.75">
      <c r="B32" s="4" t="s">
        <v>251</v>
      </c>
    </row>
    <row r="33" ht="12.75">
      <c r="B33" s="4" t="s">
        <v>250</v>
      </c>
    </row>
  </sheetData>
  <printOptions horizontalCentered="1"/>
  <pageMargins left="0.51" right="0.75" top="0.26" bottom="0.47" header="0.22" footer="0.39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28"/>
  <sheetViews>
    <sheetView workbookViewId="0" topLeftCell="A1">
      <selection activeCell="J8" sqref="J8"/>
    </sheetView>
  </sheetViews>
  <sheetFormatPr defaultColWidth="9.140625" defaultRowHeight="12.75"/>
  <cols>
    <col min="1" max="1" width="25.28125" style="4" customWidth="1"/>
    <col min="2" max="3" width="16.140625" style="4" customWidth="1"/>
    <col min="4" max="4" width="9.421875" style="49" customWidth="1"/>
    <col min="5" max="5" width="15.140625" style="4" customWidth="1"/>
    <col min="6" max="6" width="20.28125" style="4" customWidth="1"/>
    <col min="7" max="7" width="16.7109375" style="4" customWidth="1"/>
    <col min="8" max="16384" width="9.140625" style="4" customWidth="1"/>
  </cols>
  <sheetData>
    <row r="1" ht="0.75" customHeight="1"/>
    <row r="2" ht="1.5" customHeight="1"/>
    <row r="3" ht="18.75">
      <c r="A3" s="51" t="str">
        <f>'Bilanci '!A1</f>
        <v> "NISATEL" shpk</v>
      </c>
    </row>
    <row r="4" spans="1:5" ht="15.75">
      <c r="A4" s="107" t="s">
        <v>12</v>
      </c>
      <c r="C4" s="107"/>
      <c r="D4" s="108"/>
      <c r="E4" s="53"/>
    </row>
    <row r="5" ht="15.75">
      <c r="A5" s="109"/>
    </row>
    <row r="6" ht="15">
      <c r="A6" s="4" t="s">
        <v>166</v>
      </c>
    </row>
    <row r="7" ht="13.5" thickBot="1"/>
    <row r="8" spans="1:7" ht="16.5" customHeight="1" thickBot="1">
      <c r="A8" s="42"/>
      <c r="B8" s="110" t="s">
        <v>145</v>
      </c>
      <c r="C8" s="110" t="s">
        <v>36</v>
      </c>
      <c r="D8" s="110" t="s">
        <v>209</v>
      </c>
      <c r="E8" s="110" t="s">
        <v>146</v>
      </c>
      <c r="F8" s="110" t="s">
        <v>163</v>
      </c>
      <c r="G8" s="110" t="s">
        <v>147</v>
      </c>
    </row>
    <row r="9" spans="1:8" ht="27" customHeight="1" thickBot="1">
      <c r="A9" s="111" t="s">
        <v>202</v>
      </c>
      <c r="B9" s="322">
        <v>100000</v>
      </c>
      <c r="C9" s="322">
        <v>0</v>
      </c>
      <c r="D9" s="323">
        <v>0</v>
      </c>
      <c r="E9" s="322"/>
      <c r="F9" s="322">
        <v>9638866</v>
      </c>
      <c r="G9" s="322">
        <f>SUM(B9:F9)</f>
        <v>9738866</v>
      </c>
      <c r="H9" s="319"/>
    </row>
    <row r="10" spans="1:7" ht="30" customHeight="1">
      <c r="A10" s="113" t="s">
        <v>203</v>
      </c>
      <c r="B10" s="355">
        <v>0</v>
      </c>
      <c r="C10" s="355">
        <v>0</v>
      </c>
      <c r="D10" s="355">
        <v>0</v>
      </c>
      <c r="E10" s="355">
        <v>0</v>
      </c>
      <c r="F10" s="355">
        <v>0</v>
      </c>
      <c r="G10" s="355">
        <v>0</v>
      </c>
    </row>
    <row r="11" spans="1:7" ht="18.75" customHeight="1">
      <c r="A11" s="320" t="s">
        <v>204</v>
      </c>
      <c r="B11" s="355">
        <v>0</v>
      </c>
      <c r="C11" s="355">
        <v>0</v>
      </c>
      <c r="D11" s="355">
        <v>0</v>
      </c>
      <c r="E11" s="114">
        <v>9638866</v>
      </c>
      <c r="F11" s="114">
        <v>-9638866</v>
      </c>
      <c r="G11" s="357">
        <f>SUM(B11:F11)</f>
        <v>0</v>
      </c>
    </row>
    <row r="12" spans="1:7" ht="25.5">
      <c r="A12" s="113" t="s">
        <v>205</v>
      </c>
      <c r="B12" s="355">
        <v>0</v>
      </c>
      <c r="C12" s="355">
        <v>0</v>
      </c>
      <c r="D12" s="355">
        <v>0</v>
      </c>
      <c r="E12" s="356">
        <v>0</v>
      </c>
      <c r="F12" s="321">
        <v>25519384</v>
      </c>
      <c r="G12" s="324">
        <f>SUM(B12:F12)</f>
        <v>25519384</v>
      </c>
    </row>
    <row r="13" spans="1:7" ht="12.75">
      <c r="A13" s="18" t="s">
        <v>206</v>
      </c>
      <c r="B13" s="355">
        <v>0</v>
      </c>
      <c r="C13" s="355">
        <v>0</v>
      </c>
      <c r="D13" s="355">
        <v>0</v>
      </c>
      <c r="E13" s="356">
        <v>0</v>
      </c>
      <c r="F13" s="354">
        <v>0</v>
      </c>
      <c r="G13" s="357">
        <v>0</v>
      </c>
    </row>
    <row r="14" spans="1:7" ht="12.75">
      <c r="A14" s="18" t="s">
        <v>207</v>
      </c>
      <c r="B14" s="355">
        <v>0</v>
      </c>
      <c r="C14" s="355">
        <v>0</v>
      </c>
      <c r="D14" s="355">
        <v>0</v>
      </c>
      <c r="E14" s="356">
        <v>0</v>
      </c>
      <c r="F14" s="354">
        <v>0</v>
      </c>
      <c r="G14" s="357">
        <v>0</v>
      </c>
    </row>
    <row r="15" spans="1:7" ht="12.75">
      <c r="A15" s="115" t="s">
        <v>208</v>
      </c>
      <c r="B15" s="355">
        <v>0</v>
      </c>
      <c r="C15" s="355">
        <v>0</v>
      </c>
      <c r="D15" s="355">
        <v>0</v>
      </c>
      <c r="E15" s="356">
        <v>0</v>
      </c>
      <c r="F15" s="354">
        <v>0</v>
      </c>
      <c r="G15" s="357">
        <v>0</v>
      </c>
    </row>
    <row r="16" spans="1:7" ht="12.75">
      <c r="A16" s="111" t="s">
        <v>148</v>
      </c>
      <c r="B16" s="112">
        <f>SUM(B9:B15)</f>
        <v>100000</v>
      </c>
      <c r="C16" s="112">
        <f>SUM(C9:C15)</f>
        <v>0</v>
      </c>
      <c r="D16" s="112">
        <f>SUM(D9:D15)</f>
        <v>0</v>
      </c>
      <c r="E16" s="112">
        <f>SUM(E9:E15)</f>
        <v>9638866</v>
      </c>
      <c r="F16" s="112">
        <f>SUM(F9:F15)</f>
        <v>25519384</v>
      </c>
      <c r="G16" s="112">
        <f aca="true" t="shared" si="0" ref="G16:G21">SUM(B16:F16)</f>
        <v>35258250</v>
      </c>
    </row>
    <row r="17" spans="1:7" ht="12.75">
      <c r="A17" s="113" t="s">
        <v>150</v>
      </c>
      <c r="B17" s="358">
        <f>'Bilanci '!C39</f>
        <v>0</v>
      </c>
      <c r="C17" s="358">
        <v>0</v>
      </c>
      <c r="D17" s="353">
        <v>0</v>
      </c>
      <c r="E17" s="114">
        <v>25519384</v>
      </c>
      <c r="F17" s="114">
        <v>-25519384</v>
      </c>
      <c r="G17" s="19">
        <f t="shared" si="0"/>
        <v>0</v>
      </c>
    </row>
    <row r="18" spans="1:7" ht="25.5">
      <c r="A18" s="113" t="s">
        <v>164</v>
      </c>
      <c r="B18" s="358">
        <f>'Bilanci '!C40</f>
        <v>0</v>
      </c>
      <c r="C18" s="358">
        <v>0</v>
      </c>
      <c r="D18" s="353">
        <v>0</v>
      </c>
      <c r="E18" s="358">
        <v>0</v>
      </c>
      <c r="F18" s="26">
        <f>'Bilanci '!C46</f>
        <v>31360595</v>
      </c>
      <c r="G18" s="19">
        <f t="shared" si="0"/>
        <v>31360595</v>
      </c>
    </row>
    <row r="19" spans="1:7" ht="18.75" customHeight="1">
      <c r="A19" s="18" t="s">
        <v>149</v>
      </c>
      <c r="B19" s="358">
        <f>'Bilanci '!C41</f>
        <v>0</v>
      </c>
      <c r="C19" s="358">
        <v>0</v>
      </c>
      <c r="D19" s="353">
        <v>0</v>
      </c>
      <c r="E19" s="358">
        <v>0</v>
      </c>
      <c r="F19" s="358">
        <v>0</v>
      </c>
      <c r="G19" s="19">
        <f t="shared" si="0"/>
        <v>0</v>
      </c>
    </row>
    <row r="20" spans="1:7" ht="12.75">
      <c r="A20" s="18" t="s">
        <v>222</v>
      </c>
      <c r="B20" s="358">
        <f>'Bilanci '!C42</f>
        <v>0</v>
      </c>
      <c r="C20" s="358">
        <v>0</v>
      </c>
      <c r="D20" s="353">
        <v>0</v>
      </c>
      <c r="E20" s="358">
        <v>0</v>
      </c>
      <c r="F20" s="358">
        <v>0</v>
      </c>
      <c r="G20" s="19">
        <f t="shared" si="0"/>
        <v>0</v>
      </c>
    </row>
    <row r="21" spans="1:7" ht="13.5" thickBot="1">
      <c r="A21" s="115" t="s">
        <v>151</v>
      </c>
      <c r="B21" s="358">
        <f>'Bilanci '!C43</f>
        <v>0</v>
      </c>
      <c r="C21" s="358">
        <v>0</v>
      </c>
      <c r="D21" s="353">
        <v>0</v>
      </c>
      <c r="E21" s="358">
        <v>0</v>
      </c>
      <c r="F21" s="358">
        <v>0</v>
      </c>
      <c r="G21" s="19">
        <f t="shared" si="0"/>
        <v>0</v>
      </c>
    </row>
    <row r="22" spans="1:7" ht="13.5" thickBot="1">
      <c r="A22" s="116" t="s">
        <v>152</v>
      </c>
      <c r="B22" s="29">
        <f aca="true" t="shared" si="1" ref="B22:G22">SUM(B16:B21)</f>
        <v>100000</v>
      </c>
      <c r="C22" s="29">
        <f t="shared" si="1"/>
        <v>0</v>
      </c>
      <c r="D22" s="29">
        <f t="shared" si="1"/>
        <v>0</v>
      </c>
      <c r="E22" s="29">
        <f t="shared" si="1"/>
        <v>35158250</v>
      </c>
      <c r="F22" s="29">
        <f t="shared" si="1"/>
        <v>31360595</v>
      </c>
      <c r="G22" s="29">
        <f t="shared" si="1"/>
        <v>66618845</v>
      </c>
    </row>
    <row r="23" spans="1:7" ht="13.5" thickBot="1">
      <c r="A23" s="117"/>
      <c r="B23" s="118"/>
      <c r="C23" s="118"/>
      <c r="D23" s="119"/>
      <c r="E23" s="118"/>
      <c r="F23" s="120"/>
      <c r="G23" s="118"/>
    </row>
    <row r="25" ht="15.75">
      <c r="F25" s="121" t="str">
        <f>'Bilanci '!C59</f>
        <v>Perfaqesuesi Ligjor</v>
      </c>
    </row>
    <row r="26" ht="15.75">
      <c r="F26" s="121"/>
    </row>
    <row r="27" ht="15.75">
      <c r="F27" s="121" t="str">
        <f>'Bilanci '!C61</f>
        <v>Sadrit DANAJ</v>
      </c>
    </row>
    <row r="28" ht="12.75">
      <c r="F28" s="122"/>
    </row>
  </sheetData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6">
      <selection activeCell="G13" sqref="G13"/>
    </sheetView>
  </sheetViews>
  <sheetFormatPr defaultColWidth="9.140625" defaultRowHeight="12.75"/>
  <cols>
    <col min="1" max="1" width="5.421875" style="271" customWidth="1"/>
    <col min="2" max="2" width="56.421875" style="271" customWidth="1"/>
    <col min="3" max="3" width="22.7109375" style="271" customWidth="1"/>
    <col min="4" max="16384" width="9.140625" style="271" customWidth="1"/>
  </cols>
  <sheetData>
    <row r="1" spans="1:3" ht="18">
      <c r="A1" s="1" t="s">
        <v>238</v>
      </c>
      <c r="B1" s="269"/>
      <c r="C1" s="270"/>
    </row>
    <row r="2" spans="1:3" ht="18" customHeight="1">
      <c r="A2" s="5" t="s">
        <v>161</v>
      </c>
      <c r="B2" s="1" t="s">
        <v>231</v>
      </c>
      <c r="C2" s="272"/>
    </row>
    <row r="3" spans="1:2" ht="18" customHeight="1">
      <c r="A3" s="273"/>
      <c r="B3" s="5" t="s">
        <v>211</v>
      </c>
    </row>
    <row r="4" ht="14.25" customHeight="1" thickBot="1">
      <c r="B4" s="274"/>
    </row>
    <row r="5" spans="1:3" ht="16.5" thickBot="1">
      <c r="A5" s="277" t="s">
        <v>62</v>
      </c>
      <c r="B5" s="278" t="s">
        <v>63</v>
      </c>
      <c r="C5" s="279" t="s">
        <v>189</v>
      </c>
    </row>
    <row r="6" spans="1:3" ht="16.5" thickBot="1">
      <c r="A6" s="280" t="s">
        <v>14</v>
      </c>
      <c r="B6" s="281" t="s">
        <v>64</v>
      </c>
      <c r="C6" s="282">
        <v>0</v>
      </c>
    </row>
    <row r="7" spans="1:3" ht="15.75">
      <c r="A7" s="80">
        <v>1</v>
      </c>
      <c r="B7" s="284" t="s">
        <v>190</v>
      </c>
      <c r="C7" s="285">
        <v>247492084</v>
      </c>
    </row>
    <row r="8" spans="1:3" ht="15.75">
      <c r="A8" s="85">
        <v>3</v>
      </c>
      <c r="B8" s="286" t="s">
        <v>191</v>
      </c>
      <c r="C8" s="288">
        <v>-218088348</v>
      </c>
    </row>
    <row r="9" spans="1:3" ht="15.75">
      <c r="A9" s="85">
        <v>4</v>
      </c>
      <c r="B9" s="286" t="s">
        <v>221</v>
      </c>
      <c r="C9" s="367">
        <v>0</v>
      </c>
    </row>
    <row r="10" spans="1:3" ht="15.75">
      <c r="A10" s="85">
        <v>5</v>
      </c>
      <c r="B10" s="289" t="s">
        <v>287</v>
      </c>
      <c r="C10" s="298">
        <v>-21910469</v>
      </c>
    </row>
    <row r="11" spans="1:3" ht="16.5" thickBot="1">
      <c r="A11" s="85">
        <v>6</v>
      </c>
      <c r="B11" s="289" t="s">
        <v>192</v>
      </c>
      <c r="C11" s="290">
        <v>-9373080</v>
      </c>
    </row>
    <row r="12" spans="1:3" ht="16.5" thickBot="1">
      <c r="A12" s="291"/>
      <c r="B12" s="292" t="s">
        <v>65</v>
      </c>
      <c r="C12" s="293">
        <f>SUM(C7:C11)</f>
        <v>-1879813</v>
      </c>
    </row>
    <row r="13" spans="1:3" ht="15.75">
      <c r="A13" s="294"/>
      <c r="B13" s="101"/>
      <c r="C13" s="295"/>
    </row>
    <row r="14" spans="1:3" ht="13.5" thickBot="1">
      <c r="A14" s="125"/>
      <c r="B14" s="123"/>
      <c r="C14" s="296"/>
    </row>
    <row r="15" spans="1:3" ht="16.5" thickBot="1">
      <c r="A15" s="315" t="s">
        <v>18</v>
      </c>
      <c r="B15" s="316" t="s">
        <v>66</v>
      </c>
      <c r="C15" s="317"/>
    </row>
    <row r="16" spans="1:3" ht="15.75">
      <c r="A16" s="80">
        <v>1</v>
      </c>
      <c r="B16" s="284" t="s">
        <v>67</v>
      </c>
      <c r="C16" s="368">
        <v>0</v>
      </c>
    </row>
    <row r="17" spans="1:3" ht="15.75">
      <c r="A17" s="85">
        <v>2</v>
      </c>
      <c r="B17" s="286" t="s">
        <v>68</v>
      </c>
      <c r="C17" s="367">
        <v>0</v>
      </c>
    </row>
    <row r="18" spans="1:3" ht="15.75">
      <c r="A18" s="85">
        <v>3</v>
      </c>
      <c r="B18" s="286" t="s">
        <v>193</v>
      </c>
      <c r="C18" s="367">
        <v>0</v>
      </c>
    </row>
    <row r="19" spans="1:3" ht="15.75">
      <c r="A19" s="85">
        <v>4</v>
      </c>
      <c r="B19" s="289" t="s">
        <v>194</v>
      </c>
      <c r="C19" s="367">
        <v>0</v>
      </c>
    </row>
    <row r="20" spans="1:3" ht="16.5" thickBot="1">
      <c r="A20" s="89">
        <v>5</v>
      </c>
      <c r="B20" s="297" t="s">
        <v>195</v>
      </c>
      <c r="C20" s="369">
        <v>0</v>
      </c>
    </row>
    <row r="21" spans="1:3" ht="16.5" thickBot="1">
      <c r="A21" s="299"/>
      <c r="B21" s="300" t="s">
        <v>69</v>
      </c>
      <c r="C21" s="301">
        <f>SUM(C16:C20)</f>
        <v>0</v>
      </c>
    </row>
    <row r="22" spans="1:3" ht="15.75">
      <c r="A22" s="302"/>
      <c r="B22" s="102"/>
      <c r="C22" s="303"/>
    </row>
    <row r="23" spans="1:3" ht="13.5" thickBot="1">
      <c r="A23" s="125"/>
      <c r="B23" s="123"/>
      <c r="C23" s="296"/>
    </row>
    <row r="24" spans="1:3" ht="16.5" thickBot="1">
      <c r="A24" s="315" t="s">
        <v>32</v>
      </c>
      <c r="B24" s="316" t="s">
        <v>70</v>
      </c>
      <c r="C24" s="317"/>
    </row>
    <row r="25" spans="1:3" ht="15.75">
      <c r="A25" s="304">
        <v>1</v>
      </c>
      <c r="B25" s="284" t="s">
        <v>196</v>
      </c>
      <c r="C25" s="368">
        <v>0</v>
      </c>
    </row>
    <row r="26" spans="1:3" ht="15.75">
      <c r="A26" s="305">
        <v>2</v>
      </c>
      <c r="B26" s="286" t="s">
        <v>197</v>
      </c>
      <c r="C26" s="370">
        <v>0</v>
      </c>
    </row>
    <row r="27" spans="1:3" ht="15.75">
      <c r="A27" s="305">
        <v>3</v>
      </c>
      <c r="B27" s="286" t="s">
        <v>198</v>
      </c>
      <c r="C27" s="287">
        <v>-5142670</v>
      </c>
    </row>
    <row r="28" spans="1:3" ht="16.5" thickBot="1">
      <c r="A28" s="306">
        <v>4</v>
      </c>
      <c r="B28" s="307" t="s">
        <v>199</v>
      </c>
      <c r="C28" s="371">
        <v>0</v>
      </c>
    </row>
    <row r="29" spans="1:3" ht="16.5" thickBot="1">
      <c r="A29" s="30"/>
      <c r="B29" s="292" t="s">
        <v>71</v>
      </c>
      <c r="C29" s="301">
        <f>SUM(C25:C28)</f>
        <v>-5142670</v>
      </c>
    </row>
    <row r="30" spans="1:3" ht="15">
      <c r="A30" s="124"/>
      <c r="B30" s="283"/>
      <c r="C30" s="308"/>
    </row>
    <row r="31" spans="1:3" ht="13.5" thickBot="1">
      <c r="A31" s="125"/>
      <c r="B31" s="123"/>
      <c r="C31" s="296"/>
    </row>
    <row r="32" spans="1:3" ht="16.5" thickBot="1">
      <c r="A32" s="315" t="s">
        <v>72</v>
      </c>
      <c r="B32" s="316" t="s">
        <v>73</v>
      </c>
      <c r="C32" s="318">
        <f>C12+C21+C29</f>
        <v>-7022483</v>
      </c>
    </row>
    <row r="33" spans="1:3" ht="15.75">
      <c r="A33" s="309"/>
      <c r="B33" s="310"/>
      <c r="C33" s="311"/>
    </row>
    <row r="34" spans="1:3" ht="16.5" thickBot="1">
      <c r="A34" s="38"/>
      <c r="B34" s="307" t="s">
        <v>74</v>
      </c>
      <c r="C34" s="312">
        <v>14075368</v>
      </c>
    </row>
    <row r="35" spans="1:3" ht="16.5" thickBot="1">
      <c r="A35" s="313" t="s">
        <v>75</v>
      </c>
      <c r="B35" s="300" t="s">
        <v>76</v>
      </c>
      <c r="C35" s="314">
        <f>SUM(C32:C34)</f>
        <v>7052885</v>
      </c>
    </row>
    <row r="36" ht="17.25" customHeight="1"/>
    <row r="37" ht="5.25" customHeight="1" hidden="1"/>
    <row r="38" ht="15.75">
      <c r="C38" s="121" t="s">
        <v>44</v>
      </c>
    </row>
    <row r="39" ht="18.75" customHeight="1">
      <c r="C39" s="121" t="s">
        <v>237</v>
      </c>
    </row>
    <row r="40" ht="15.75">
      <c r="C40" s="275"/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workbookViewId="0" topLeftCell="A1">
      <selection activeCell="B34" sqref="B34"/>
    </sheetView>
  </sheetViews>
  <sheetFormatPr defaultColWidth="9.140625" defaultRowHeight="12.75"/>
  <cols>
    <col min="1" max="1" width="34.140625" style="4" customWidth="1"/>
    <col min="2" max="2" width="12.00390625" style="4" customWidth="1"/>
    <col min="3" max="3" width="5.57421875" style="4" customWidth="1"/>
    <col min="4" max="4" width="11.57421875" style="4" customWidth="1"/>
    <col min="5" max="5" width="5.28125" style="4" customWidth="1"/>
    <col min="6" max="6" width="4.57421875" style="4" customWidth="1"/>
    <col min="7" max="7" width="12.8515625" style="4" bestFit="1" customWidth="1"/>
    <col min="8" max="8" width="6.7109375" style="4" customWidth="1"/>
    <col min="9" max="9" width="8.8515625" style="4" customWidth="1"/>
    <col min="10" max="10" width="6.00390625" style="4" customWidth="1"/>
    <col min="11" max="11" width="6.140625" style="4" customWidth="1"/>
    <col min="12" max="12" width="10.140625" style="4" customWidth="1"/>
    <col min="13" max="13" width="14.00390625" style="4" customWidth="1"/>
    <col min="14" max="16384" width="9.140625" style="4" customWidth="1"/>
  </cols>
  <sheetData>
    <row r="1" spans="1:3" ht="15.75">
      <c r="A1" s="107" t="str">
        <f>'Bilanci '!A1</f>
        <v> "NISATEL" shpk</v>
      </c>
      <c r="B1" s="3"/>
      <c r="C1" s="133"/>
    </row>
    <row r="2" spans="1:3" ht="15.75">
      <c r="A2" s="461" t="s">
        <v>12</v>
      </c>
      <c r="B2" s="462"/>
      <c r="C2" s="462"/>
    </row>
    <row r="4" spans="1:4" ht="12.75">
      <c r="A4" s="134" t="s">
        <v>77</v>
      </c>
      <c r="B4" s="53"/>
      <c r="C4" s="53"/>
      <c r="D4" s="53"/>
    </row>
    <row r="5" spans="1:4" ht="13.5" customHeight="1" thickBot="1">
      <c r="A5" s="53"/>
      <c r="B5" s="53"/>
      <c r="C5" s="53"/>
      <c r="D5" s="53"/>
    </row>
    <row r="6" spans="1:13" ht="19.5" thickBot="1">
      <c r="A6" s="135"/>
      <c r="B6" s="460" t="s">
        <v>78</v>
      </c>
      <c r="C6" s="136" t="s">
        <v>79</v>
      </c>
      <c r="D6" s="136"/>
      <c r="E6" s="136"/>
      <c r="F6" s="136"/>
      <c r="G6" s="8"/>
      <c r="H6" s="137" t="s">
        <v>80</v>
      </c>
      <c r="I6" s="138"/>
      <c r="J6" s="138"/>
      <c r="K6" s="138"/>
      <c r="L6" s="138"/>
      <c r="M6" s="449" t="s">
        <v>81</v>
      </c>
    </row>
    <row r="7" spans="1:13" ht="48" customHeight="1" thickBot="1">
      <c r="A7" s="139"/>
      <c r="B7" s="448"/>
      <c r="C7" s="140" t="s">
        <v>82</v>
      </c>
      <c r="D7" s="141" t="s">
        <v>83</v>
      </c>
      <c r="E7" s="141" t="s">
        <v>84</v>
      </c>
      <c r="F7" s="141" t="s">
        <v>85</v>
      </c>
      <c r="G7" s="142" t="s">
        <v>86</v>
      </c>
      <c r="H7" s="143" t="s">
        <v>87</v>
      </c>
      <c r="I7" s="144" t="s">
        <v>88</v>
      </c>
      <c r="J7" s="145" t="s">
        <v>89</v>
      </c>
      <c r="K7" s="146" t="s">
        <v>90</v>
      </c>
      <c r="L7" s="147" t="s">
        <v>86</v>
      </c>
      <c r="M7" s="450"/>
    </row>
    <row r="8" spans="1:14" ht="16.5" customHeight="1" thickBot="1">
      <c r="A8" s="42" t="s">
        <v>91</v>
      </c>
      <c r="B8" s="29">
        <f aca="true" t="shared" si="0" ref="B8:M8">SUM(B9:B14)</f>
        <v>0</v>
      </c>
      <c r="C8" s="148">
        <f t="shared" si="0"/>
        <v>0</v>
      </c>
      <c r="D8" s="149">
        <f t="shared" si="0"/>
        <v>0</v>
      </c>
      <c r="E8" s="149">
        <f t="shared" si="0"/>
        <v>0</v>
      </c>
      <c r="F8" s="149">
        <f t="shared" si="0"/>
        <v>0</v>
      </c>
      <c r="G8" s="150">
        <f t="shared" si="0"/>
        <v>0</v>
      </c>
      <c r="H8" s="148">
        <f t="shared" si="0"/>
        <v>0</v>
      </c>
      <c r="I8" s="149">
        <f t="shared" si="0"/>
        <v>0</v>
      </c>
      <c r="J8" s="149">
        <f t="shared" si="0"/>
        <v>0</v>
      </c>
      <c r="K8" s="149">
        <f t="shared" si="0"/>
        <v>0</v>
      </c>
      <c r="L8" s="150">
        <f t="shared" si="0"/>
        <v>0</v>
      </c>
      <c r="M8" s="151">
        <f t="shared" si="0"/>
        <v>0</v>
      </c>
      <c r="N8" s="152"/>
    </row>
    <row r="9" spans="1:13" ht="16.5" customHeight="1">
      <c r="A9" s="153" t="s">
        <v>92</v>
      </c>
      <c r="B9" s="17"/>
      <c r="C9" s="154"/>
      <c r="D9" s="155"/>
      <c r="E9" s="155"/>
      <c r="F9" s="333"/>
      <c r="G9" s="25"/>
      <c r="H9" s="175"/>
      <c r="I9" s="155"/>
      <c r="J9" s="155"/>
      <c r="K9" s="155"/>
      <c r="L9" s="156"/>
      <c r="M9" s="157"/>
    </row>
    <row r="10" spans="1:13" ht="25.5" customHeight="1">
      <c r="A10" s="158" t="s">
        <v>93</v>
      </c>
      <c r="B10" s="19"/>
      <c r="C10" s="159"/>
      <c r="D10" s="160"/>
      <c r="E10" s="160"/>
      <c r="F10" s="334"/>
      <c r="G10" s="17"/>
      <c r="H10" s="339"/>
      <c r="I10" s="160"/>
      <c r="J10" s="160"/>
      <c r="K10" s="160"/>
      <c r="L10" s="87"/>
      <c r="M10" s="157"/>
    </row>
    <row r="11" spans="1:13" ht="22.5">
      <c r="A11" s="158" t="s">
        <v>94</v>
      </c>
      <c r="B11" s="19"/>
      <c r="C11" s="159"/>
      <c r="D11" s="160"/>
      <c r="E11" s="160"/>
      <c r="F11" s="334"/>
      <c r="G11" s="17"/>
      <c r="H11" s="339"/>
      <c r="I11" s="160"/>
      <c r="J11" s="160"/>
      <c r="K11" s="160"/>
      <c r="L11" s="87"/>
      <c r="M11" s="157"/>
    </row>
    <row r="12" spans="1:13" ht="12.75">
      <c r="A12" s="161" t="s">
        <v>95</v>
      </c>
      <c r="B12" s="19"/>
      <c r="C12" s="159"/>
      <c r="D12" s="160"/>
      <c r="E12" s="160"/>
      <c r="F12" s="334"/>
      <c r="G12" s="17"/>
      <c r="H12" s="339"/>
      <c r="I12" s="160"/>
      <c r="J12" s="160"/>
      <c r="K12" s="160"/>
      <c r="L12" s="87"/>
      <c r="M12" s="157"/>
    </row>
    <row r="13" spans="1:13" ht="12.75">
      <c r="A13" s="161" t="s">
        <v>162</v>
      </c>
      <c r="B13" s="19"/>
      <c r="C13" s="159"/>
      <c r="D13" s="160"/>
      <c r="E13" s="160"/>
      <c r="F13" s="334"/>
      <c r="G13" s="17"/>
      <c r="H13" s="339"/>
      <c r="I13" s="160"/>
      <c r="J13" s="160"/>
      <c r="K13" s="160"/>
      <c r="L13" s="87"/>
      <c r="M13" s="157"/>
    </row>
    <row r="14" spans="1:13" ht="13.5" thickBot="1">
      <c r="A14" s="162" t="s">
        <v>96</v>
      </c>
      <c r="B14" s="163"/>
      <c r="C14" s="164"/>
      <c r="D14" s="165"/>
      <c r="E14" s="165"/>
      <c r="F14" s="335"/>
      <c r="G14" s="17"/>
      <c r="H14" s="340"/>
      <c r="I14" s="165"/>
      <c r="J14" s="165"/>
      <c r="K14" s="165"/>
      <c r="L14" s="166"/>
      <c r="M14" s="157"/>
    </row>
    <row r="15" spans="1:13" ht="23.25" customHeight="1" thickBot="1">
      <c r="A15" s="167" t="s">
        <v>97</v>
      </c>
      <c r="B15" s="168">
        <f>SUM(B16:B25)</f>
        <v>157717356</v>
      </c>
      <c r="C15" s="169">
        <f>SUM(C16:C25)</f>
        <v>0</v>
      </c>
      <c r="D15" s="170">
        <f>SUM(D16:D25)</f>
        <v>29984127</v>
      </c>
      <c r="E15" s="170"/>
      <c r="F15" s="336"/>
      <c r="G15" s="342">
        <f>SUM(G16:G25)</f>
        <v>29984127</v>
      </c>
      <c r="H15" s="341"/>
      <c r="I15" s="149">
        <f>SUM(I16:I25)</f>
        <v>0</v>
      </c>
      <c r="J15" s="149"/>
      <c r="K15" s="149"/>
      <c r="L15" s="150">
        <f aca="true" t="shared" si="1" ref="L15:L25">SUM(H15:K15)</f>
        <v>0</v>
      </c>
      <c r="M15" s="171">
        <f>B15+G15-L15</f>
        <v>187701483</v>
      </c>
    </row>
    <row r="16" spans="1:13" ht="12.75">
      <c r="A16" s="153" t="s">
        <v>98</v>
      </c>
      <c r="B16" s="172">
        <v>0</v>
      </c>
      <c r="C16" s="173"/>
      <c r="D16" s="174"/>
      <c r="E16" s="174"/>
      <c r="F16" s="337"/>
      <c r="G16" s="25">
        <f>SUM(C16:F16)</f>
        <v>0</v>
      </c>
      <c r="H16" s="175"/>
      <c r="I16" s="175"/>
      <c r="J16" s="175"/>
      <c r="K16" s="175"/>
      <c r="L16" s="175">
        <f t="shared" si="1"/>
        <v>0</v>
      </c>
      <c r="M16" s="157">
        <f>B16+G16+L16</f>
        <v>0</v>
      </c>
    </row>
    <row r="17" spans="1:13" ht="12.75">
      <c r="A17" s="161" t="s">
        <v>99</v>
      </c>
      <c r="B17" s="176">
        <v>0</v>
      </c>
      <c r="C17" s="159"/>
      <c r="D17" s="160"/>
      <c r="E17" s="160"/>
      <c r="F17" s="334"/>
      <c r="G17" s="19">
        <f aca="true" t="shared" si="2" ref="G17:G25">SUM(C17:F17)</f>
        <v>0</v>
      </c>
      <c r="H17" s="175"/>
      <c r="I17" s="175"/>
      <c r="J17" s="175"/>
      <c r="K17" s="175"/>
      <c r="L17" s="175">
        <f t="shared" si="1"/>
        <v>0</v>
      </c>
      <c r="M17" s="157">
        <f>B17+G17+L17</f>
        <v>0</v>
      </c>
    </row>
    <row r="18" spans="1:13" ht="12.75">
      <c r="A18" s="161" t="s">
        <v>100</v>
      </c>
      <c r="B18" s="176">
        <v>66088954</v>
      </c>
      <c r="C18" s="159"/>
      <c r="D18" s="160"/>
      <c r="E18" s="160"/>
      <c r="F18" s="334"/>
      <c r="G18" s="19">
        <f t="shared" si="2"/>
        <v>0</v>
      </c>
      <c r="H18" s="175"/>
      <c r="I18" s="175"/>
      <c r="J18" s="175"/>
      <c r="K18" s="175"/>
      <c r="L18" s="175">
        <f t="shared" si="1"/>
        <v>0</v>
      </c>
      <c r="M18" s="157">
        <f>B18+G18+L18</f>
        <v>66088954</v>
      </c>
    </row>
    <row r="19" spans="1:13" ht="24.75" customHeight="1">
      <c r="A19" s="158" t="s">
        <v>101</v>
      </c>
      <c r="B19" s="176">
        <v>48483534</v>
      </c>
      <c r="C19" s="159"/>
      <c r="D19" s="160">
        <v>29984127</v>
      </c>
      <c r="E19" s="160"/>
      <c r="F19" s="334"/>
      <c r="G19" s="19">
        <f t="shared" si="2"/>
        <v>29984127</v>
      </c>
      <c r="H19" s="175"/>
      <c r="I19" s="175">
        <v>0</v>
      </c>
      <c r="J19" s="175"/>
      <c r="K19" s="175"/>
      <c r="L19" s="175">
        <f t="shared" si="1"/>
        <v>0</v>
      </c>
      <c r="M19" s="177">
        <f aca="true" t="shared" si="3" ref="M19:M25">B19+G19-L19</f>
        <v>78467661</v>
      </c>
    </row>
    <row r="20" spans="1:13" ht="12.75">
      <c r="A20" s="161" t="s">
        <v>212</v>
      </c>
      <c r="B20" s="176">
        <v>43144868</v>
      </c>
      <c r="C20" s="159"/>
      <c r="D20" s="160"/>
      <c r="E20" s="160"/>
      <c r="F20" s="334"/>
      <c r="G20" s="19">
        <f t="shared" si="2"/>
        <v>0</v>
      </c>
      <c r="H20" s="175"/>
      <c r="I20" s="175"/>
      <c r="J20" s="175"/>
      <c r="K20" s="175"/>
      <c r="L20" s="175">
        <f t="shared" si="1"/>
        <v>0</v>
      </c>
      <c r="M20" s="177">
        <f t="shared" si="3"/>
        <v>43144868</v>
      </c>
    </row>
    <row r="21" spans="1:13" ht="12.75">
      <c r="A21" s="161" t="s">
        <v>102</v>
      </c>
      <c r="B21" s="176"/>
      <c r="C21" s="159"/>
      <c r="D21" s="160"/>
      <c r="E21" s="160"/>
      <c r="F21" s="334"/>
      <c r="G21" s="19">
        <f t="shared" si="2"/>
        <v>0</v>
      </c>
      <c r="H21" s="175"/>
      <c r="I21" s="175"/>
      <c r="J21" s="175"/>
      <c r="K21" s="175"/>
      <c r="L21" s="175">
        <f t="shared" si="1"/>
        <v>0</v>
      </c>
      <c r="M21" s="177">
        <f t="shared" si="3"/>
        <v>0</v>
      </c>
    </row>
    <row r="22" spans="1:13" ht="12.75">
      <c r="A22" s="161" t="s">
        <v>103</v>
      </c>
      <c r="B22" s="176">
        <v>0</v>
      </c>
      <c r="C22" s="159"/>
      <c r="D22" s="160"/>
      <c r="E22" s="160"/>
      <c r="F22" s="334"/>
      <c r="G22" s="19">
        <f t="shared" si="2"/>
        <v>0</v>
      </c>
      <c r="H22" s="175"/>
      <c r="I22" s="175"/>
      <c r="J22" s="175"/>
      <c r="K22" s="175"/>
      <c r="L22" s="175">
        <f t="shared" si="1"/>
        <v>0</v>
      </c>
      <c r="M22" s="177">
        <f t="shared" si="3"/>
        <v>0</v>
      </c>
    </row>
    <row r="23" spans="1:13" ht="12.75">
      <c r="A23" s="161" t="s">
        <v>104</v>
      </c>
      <c r="B23" s="176">
        <v>0</v>
      </c>
      <c r="C23" s="159"/>
      <c r="D23" s="160"/>
      <c r="E23" s="160"/>
      <c r="F23" s="334"/>
      <c r="G23" s="19">
        <f t="shared" si="2"/>
        <v>0</v>
      </c>
      <c r="H23" s="175"/>
      <c r="I23" s="175"/>
      <c r="J23" s="175"/>
      <c r="K23" s="175"/>
      <c r="L23" s="175">
        <f t="shared" si="1"/>
        <v>0</v>
      </c>
      <c r="M23" s="177">
        <f t="shared" si="3"/>
        <v>0</v>
      </c>
    </row>
    <row r="24" spans="1:13" ht="12.75">
      <c r="A24" s="161" t="s">
        <v>105</v>
      </c>
      <c r="B24" s="176">
        <v>0</v>
      </c>
      <c r="C24" s="159"/>
      <c r="D24" s="160"/>
      <c r="E24" s="160"/>
      <c r="F24" s="334"/>
      <c r="G24" s="19">
        <f t="shared" si="2"/>
        <v>0</v>
      </c>
      <c r="H24" s="175"/>
      <c r="I24" s="175"/>
      <c r="J24" s="175"/>
      <c r="K24" s="175"/>
      <c r="L24" s="175">
        <f t="shared" si="1"/>
        <v>0</v>
      </c>
      <c r="M24" s="177">
        <f t="shared" si="3"/>
        <v>0</v>
      </c>
    </row>
    <row r="25" spans="1:13" ht="13.5" thickBot="1">
      <c r="A25" s="162" t="s">
        <v>106</v>
      </c>
      <c r="B25" s="178">
        <v>0</v>
      </c>
      <c r="C25" s="179"/>
      <c r="D25" s="180"/>
      <c r="E25" s="180"/>
      <c r="F25" s="338"/>
      <c r="G25" s="196">
        <f t="shared" si="2"/>
        <v>0</v>
      </c>
      <c r="H25" s="175"/>
      <c r="I25" s="175"/>
      <c r="J25" s="175"/>
      <c r="K25" s="175"/>
      <c r="L25" s="175">
        <f t="shared" si="1"/>
        <v>0</v>
      </c>
      <c r="M25" s="177">
        <f t="shared" si="3"/>
        <v>0</v>
      </c>
    </row>
    <row r="26" spans="1:13" ht="21" customHeight="1" thickBot="1">
      <c r="A26" s="42" t="s">
        <v>107</v>
      </c>
      <c r="B26" s="168">
        <f>SUM(B16:B25)</f>
        <v>157717356</v>
      </c>
      <c r="C26" s="181"/>
      <c r="D26" s="182">
        <f>D8+D15</f>
        <v>29984127</v>
      </c>
      <c r="E26" s="182"/>
      <c r="F26" s="182"/>
      <c r="G26" s="183">
        <f>G8+G15</f>
        <v>29984127</v>
      </c>
      <c r="H26" s="184">
        <f>SUM(H16:H25)</f>
        <v>0</v>
      </c>
      <c r="I26" s="148">
        <f>SUM(I16:I25)</f>
        <v>0</v>
      </c>
      <c r="J26" s="184">
        <f>SUM(J16:J25)</f>
        <v>0</v>
      </c>
      <c r="K26" s="184">
        <f>SUM(K16:K25)</f>
        <v>0</v>
      </c>
      <c r="L26" s="150">
        <f>SUM(L16:L25)</f>
        <v>0</v>
      </c>
      <c r="M26" s="168">
        <f>M15+M8</f>
        <v>187701483</v>
      </c>
    </row>
    <row r="27" spans="2:13" ht="12.75">
      <c r="B27" s="152"/>
      <c r="M27" s="185"/>
    </row>
    <row r="28" spans="1:10" ht="15.75">
      <c r="A28" s="53" t="s">
        <v>271</v>
      </c>
      <c r="J28" s="121" t="str">
        <f>'Bilanci '!C59</f>
        <v>Perfaqesuesi Ligjor</v>
      </c>
    </row>
    <row r="29" spans="1:10" ht="15.75">
      <c r="A29" s="53" t="s">
        <v>269</v>
      </c>
      <c r="B29" s="53"/>
      <c r="C29" s="53"/>
      <c r="D29" s="53"/>
      <c r="E29" s="53"/>
      <c r="F29" s="53"/>
      <c r="G29" s="53"/>
      <c r="J29" s="121"/>
    </row>
    <row r="30" spans="1:10" ht="15.75">
      <c r="A30" s="53" t="s">
        <v>270</v>
      </c>
      <c r="B30" s="53"/>
      <c r="C30" s="53"/>
      <c r="D30" s="53"/>
      <c r="E30" s="53"/>
      <c r="F30" s="53"/>
      <c r="G30" s="53"/>
      <c r="J30" s="121" t="str">
        <f>'Bilanci '!C61</f>
        <v>Sadrit DANAJ</v>
      </c>
    </row>
    <row r="31" spans="1:7" ht="12.75">
      <c r="A31" s="53" t="s">
        <v>272</v>
      </c>
      <c r="B31" s="53"/>
      <c r="C31" s="53"/>
      <c r="D31" s="53"/>
      <c r="E31" s="53"/>
      <c r="F31" s="53"/>
      <c r="G31" s="53"/>
    </row>
  </sheetData>
  <mergeCells count="3">
    <mergeCell ref="B6:B7"/>
    <mergeCell ref="M6:M7"/>
    <mergeCell ref="A2:C2"/>
  </mergeCells>
  <printOptions/>
  <pageMargins left="0.38" right="0.18" top="0.83" bottom="1" header="0.5" footer="0.5"/>
  <pageSetup fitToHeight="1" fitToWidth="1" horizontalDpi="600" verticalDpi="600" orientation="landscape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workbookViewId="0" topLeftCell="A1">
      <selection activeCell="B47" sqref="B47"/>
    </sheetView>
  </sheetViews>
  <sheetFormatPr defaultColWidth="9.140625" defaultRowHeight="12.75"/>
  <cols>
    <col min="1" max="1" width="4.57421875" style="4" customWidth="1"/>
    <col min="2" max="2" width="35.57421875" style="4" bestFit="1" customWidth="1"/>
    <col min="3" max="3" width="11.140625" style="4" customWidth="1"/>
    <col min="4" max="4" width="11.00390625" style="4" customWidth="1"/>
    <col min="5" max="5" width="10.8515625" style="4" customWidth="1"/>
    <col min="6" max="6" width="7.00390625" style="4" customWidth="1"/>
    <col min="7" max="7" width="11.140625" style="4" customWidth="1"/>
    <col min="8" max="8" width="9.140625" style="4" customWidth="1"/>
    <col min="9" max="9" width="8.28125" style="4" customWidth="1"/>
    <col min="10" max="10" width="11.00390625" style="4" customWidth="1"/>
    <col min="11" max="11" width="9.7109375" style="4" customWidth="1"/>
    <col min="12" max="12" width="11.421875" style="4" customWidth="1"/>
    <col min="13" max="16384" width="9.140625" style="4" customWidth="1"/>
  </cols>
  <sheetData>
    <row r="1" spans="1:2" ht="18.75">
      <c r="A1" s="51" t="str">
        <f>'Bilanci '!A1</f>
        <v> "NISATEL" shpk</v>
      </c>
      <c r="B1" s="107"/>
    </row>
    <row r="2" spans="1:2" ht="18.75">
      <c r="A2" s="51" t="s">
        <v>12</v>
      </c>
      <c r="B2" s="107"/>
    </row>
    <row r="3" spans="1:9" ht="18.75">
      <c r="A3" s="4" t="s">
        <v>229</v>
      </c>
      <c r="E3" s="53"/>
      <c r="F3" s="53"/>
      <c r="G3" s="53"/>
      <c r="H3" s="53"/>
      <c r="I3" s="53"/>
    </row>
    <row r="4" spans="10:12" ht="12.75">
      <c r="J4" s="53"/>
      <c r="K4" s="53"/>
      <c r="L4" s="53"/>
    </row>
    <row r="5" ht="10.5" customHeight="1" thickBot="1"/>
    <row r="6" spans="1:12" ht="42" customHeight="1" thickBot="1">
      <c r="A6" s="186"/>
      <c r="B6" s="465" t="s">
        <v>108</v>
      </c>
      <c r="C6" s="187" t="s">
        <v>109</v>
      </c>
      <c r="D6" s="205" t="s">
        <v>110</v>
      </c>
      <c r="E6" s="188"/>
      <c r="F6" s="189" t="s">
        <v>111</v>
      </c>
      <c r="G6" s="190"/>
      <c r="H6" s="27"/>
      <c r="I6" s="189" t="s">
        <v>112</v>
      </c>
      <c r="J6" s="189"/>
      <c r="K6" s="48"/>
      <c r="L6" s="463" t="s">
        <v>113</v>
      </c>
    </row>
    <row r="7" spans="1:12" ht="64.5" thickBot="1">
      <c r="A7" s="186"/>
      <c r="B7" s="466"/>
      <c r="C7" s="343" t="s">
        <v>114</v>
      </c>
      <c r="D7" s="116" t="s">
        <v>115</v>
      </c>
      <c r="E7" s="116" t="s">
        <v>116</v>
      </c>
      <c r="F7" s="42"/>
      <c r="G7" s="42" t="s">
        <v>117</v>
      </c>
      <c r="H7" s="344" t="s">
        <v>118</v>
      </c>
      <c r="I7" s="116" t="s">
        <v>119</v>
      </c>
      <c r="J7" s="188" t="s">
        <v>120</v>
      </c>
      <c r="K7" s="42" t="s">
        <v>117</v>
      </c>
      <c r="L7" s="464"/>
    </row>
    <row r="8" spans="1:12" ht="12.75" customHeight="1">
      <c r="A8" s="186"/>
      <c r="B8" s="14" t="s">
        <v>253</v>
      </c>
      <c r="C8" s="157">
        <v>14286733</v>
      </c>
      <c r="D8" s="172"/>
      <c r="E8" s="17">
        <v>2590111</v>
      </c>
      <c r="F8" s="157"/>
      <c r="G8" s="17">
        <f>SUM(D8:F8)</f>
        <v>2590111</v>
      </c>
      <c r="H8" s="17">
        <v>0</v>
      </c>
      <c r="I8" s="17">
        <v>0</v>
      </c>
      <c r="J8" s="17">
        <v>0</v>
      </c>
      <c r="K8" s="17">
        <f>SUM(H8:J8)</f>
        <v>0</v>
      </c>
      <c r="L8" s="17">
        <f>C8+G8+K8</f>
        <v>16876844</v>
      </c>
    </row>
    <row r="9" spans="1:12" ht="15" customHeight="1">
      <c r="A9" s="186"/>
      <c r="B9" s="193" t="s">
        <v>252</v>
      </c>
      <c r="C9" s="177">
        <v>11925047</v>
      </c>
      <c r="D9" s="172"/>
      <c r="E9" s="17">
        <v>17601715</v>
      </c>
      <c r="F9" s="177"/>
      <c r="G9" s="19">
        <f>SUM(D9:F9)</f>
        <v>17601715</v>
      </c>
      <c r="H9" s="19">
        <v>0</v>
      </c>
      <c r="I9" s="19">
        <v>0</v>
      </c>
      <c r="J9" s="88"/>
      <c r="K9" s="19">
        <f>SUM(H9:J9)</f>
        <v>0</v>
      </c>
      <c r="L9" s="19">
        <f>C9+G9+K9</f>
        <v>29526762</v>
      </c>
    </row>
    <row r="10" spans="1:12" ht="15" customHeight="1">
      <c r="A10" s="186"/>
      <c r="B10" s="193"/>
      <c r="C10" s="177"/>
      <c r="D10" s="172"/>
      <c r="E10" s="19"/>
      <c r="F10" s="326"/>
      <c r="G10" s="163"/>
      <c r="H10" s="163"/>
      <c r="I10" s="163"/>
      <c r="J10" s="88"/>
      <c r="K10" s="19"/>
      <c r="L10" s="19"/>
    </row>
    <row r="11" spans="1:12" ht="12.75">
      <c r="A11" s="186"/>
      <c r="B11" s="193"/>
      <c r="C11" s="326"/>
      <c r="D11" s="178"/>
      <c r="E11" s="206"/>
      <c r="F11" s="328"/>
      <c r="G11" s="192"/>
      <c r="H11" s="192"/>
      <c r="I11" s="192"/>
      <c r="J11" s="194"/>
      <c r="K11" s="163"/>
      <c r="L11" s="163"/>
    </row>
    <row r="12" spans="1:12" ht="13.5" thickBot="1">
      <c r="A12" s="186"/>
      <c r="B12" s="195"/>
      <c r="C12" s="330"/>
      <c r="D12" s="327"/>
      <c r="E12" s="204"/>
      <c r="F12" s="329"/>
      <c r="G12" s="204"/>
      <c r="H12" s="204"/>
      <c r="I12" s="204"/>
      <c r="J12" s="203"/>
      <c r="K12" s="196"/>
      <c r="L12" s="196"/>
    </row>
    <row r="13" spans="1:12" ht="18" customHeight="1" thickBot="1">
      <c r="A13" s="186"/>
      <c r="B13" s="197" t="s">
        <v>121</v>
      </c>
      <c r="C13" s="198">
        <f>SUM(C8:C12)</f>
        <v>26211780</v>
      </c>
      <c r="D13" s="198"/>
      <c r="E13" s="198">
        <f>SUM(E8:E12)</f>
        <v>20191826</v>
      </c>
      <c r="F13" s="198"/>
      <c r="G13" s="198">
        <f>SUM(G8:G12)</f>
        <v>20191826</v>
      </c>
      <c r="H13" s="198"/>
      <c r="I13" s="198"/>
      <c r="J13" s="202">
        <f>SUM(J8:J12)</f>
        <v>0</v>
      </c>
      <c r="K13" s="198">
        <f>SUM(K8:K12)</f>
        <v>0</v>
      </c>
      <c r="L13" s="198">
        <f>SUM(L8:L12)</f>
        <v>46403606</v>
      </c>
    </row>
    <row r="14" spans="1:12" ht="12.75" customHeight="1">
      <c r="A14" s="186"/>
      <c r="B14" s="467" t="s">
        <v>279</v>
      </c>
      <c r="C14" s="467"/>
      <c r="D14" s="467"/>
      <c r="E14" s="467"/>
      <c r="F14" s="467"/>
      <c r="G14" s="199"/>
      <c r="H14" s="199"/>
      <c r="I14" s="199"/>
      <c r="J14" s="199"/>
      <c r="K14" s="199"/>
      <c r="L14" s="199"/>
    </row>
    <row r="15" spans="1:12" ht="12.75" customHeight="1">
      <c r="A15" s="186"/>
      <c r="B15" s="372"/>
      <c r="C15" s="372"/>
      <c r="D15" s="372"/>
      <c r="E15" s="372"/>
      <c r="F15" s="372"/>
      <c r="G15" s="199"/>
      <c r="H15" s="199"/>
      <c r="I15" s="199"/>
      <c r="J15" s="199"/>
      <c r="K15" s="199"/>
      <c r="L15" s="199"/>
    </row>
    <row r="16" spans="1:12" ht="12.75" customHeight="1">
      <c r="A16" s="186"/>
      <c r="B16" s="372"/>
      <c r="C16" s="372"/>
      <c r="D16" s="372"/>
      <c r="E16" s="372"/>
      <c r="F16" s="372"/>
      <c r="G16" s="199"/>
      <c r="H16" s="199"/>
      <c r="I16" s="199"/>
      <c r="J16" s="199"/>
      <c r="K16" s="199"/>
      <c r="L16" s="199"/>
    </row>
    <row r="17" spans="2:5" ht="12.75" customHeight="1">
      <c r="B17" s="366" t="s">
        <v>438</v>
      </c>
      <c r="E17" s="152"/>
    </row>
    <row r="18" ht="12.75" customHeight="1">
      <c r="E18" s="152"/>
    </row>
    <row r="19" spans="2:5" ht="12.75" customHeight="1">
      <c r="B19" s="132" t="s">
        <v>273</v>
      </c>
      <c r="D19" s="152"/>
      <c r="E19" s="152"/>
    </row>
    <row r="20" spans="2:6" ht="12.75" customHeight="1">
      <c r="B20" s="4" t="s">
        <v>274</v>
      </c>
      <c r="E20" s="152">
        <v>2590111</v>
      </c>
      <c r="F20" s="152" t="s">
        <v>154</v>
      </c>
    </row>
    <row r="21" spans="2:6" ht="12.75" customHeight="1" thickBot="1">
      <c r="B21" s="4" t="s">
        <v>275</v>
      </c>
      <c r="D21" s="53"/>
      <c r="E21" s="325">
        <v>15940671</v>
      </c>
      <c r="F21" s="152" t="s">
        <v>154</v>
      </c>
    </row>
    <row r="22" spans="4:10" ht="15.75">
      <c r="D22" s="53" t="s">
        <v>276</v>
      </c>
      <c r="E22" s="345">
        <f>SUM(E20:E21)</f>
        <v>18530782</v>
      </c>
      <c r="F22" s="228" t="s">
        <v>154</v>
      </c>
      <c r="J22" s="121" t="str">
        <f>'Bilanci '!C59</f>
        <v>Perfaqesuesi Ligjor</v>
      </c>
    </row>
    <row r="23" spans="2:12" ht="15" customHeight="1">
      <c r="B23" s="132" t="s">
        <v>277</v>
      </c>
      <c r="I23" s="200"/>
      <c r="J23" s="121"/>
      <c r="K23" s="200"/>
      <c r="L23" s="200"/>
    </row>
    <row r="24" ht="18" customHeight="1" hidden="1"/>
    <row r="25" ht="2.25" customHeight="1" hidden="1"/>
    <row r="26" ht="12.75" hidden="1"/>
    <row r="27" ht="12.75" hidden="1"/>
    <row r="28" ht="12.75" hidden="1"/>
    <row r="29" ht="12.75" hidden="1"/>
    <row r="30" ht="12.75" hidden="1"/>
    <row r="31" ht="12.75" hidden="1"/>
    <row r="32" spans="2:10" ht="12.75" customHeight="1">
      <c r="B32" s="53" t="s">
        <v>288</v>
      </c>
      <c r="E32" s="152">
        <v>3552960</v>
      </c>
      <c r="F32" s="4" t="s">
        <v>154</v>
      </c>
      <c r="G32" s="53" t="s">
        <v>280</v>
      </c>
      <c r="J32" s="121" t="str">
        <f>'Bilanci '!C61</f>
        <v>Sadrit DANAJ</v>
      </c>
    </row>
    <row r="33" spans="2:6" ht="13.5" customHeight="1" thickBot="1">
      <c r="B33" s="53" t="s">
        <v>289</v>
      </c>
      <c r="E33" s="152">
        <v>2382147</v>
      </c>
      <c r="F33" s="4" t="s">
        <v>154</v>
      </c>
    </row>
    <row r="34" ht="12.75" hidden="1">
      <c r="E34" s="152"/>
    </row>
    <row r="35" spans="5:10" ht="15.75" hidden="1">
      <c r="E35" s="152"/>
      <c r="J35" s="121" t="s">
        <v>122</v>
      </c>
    </row>
    <row r="36" spans="4:6" ht="12.75">
      <c r="D36" s="53" t="s">
        <v>276</v>
      </c>
      <c r="E36" s="345">
        <f>SUM(E32:E35)</f>
        <v>5935107</v>
      </c>
      <c r="F36" s="53" t="s">
        <v>154</v>
      </c>
    </row>
    <row r="37" ht="12.75">
      <c r="E37" s="152"/>
    </row>
    <row r="39" spans="4:6" ht="12.75">
      <c r="D39" s="53" t="s">
        <v>278</v>
      </c>
      <c r="E39" s="228">
        <f>E22+E36</f>
        <v>24465889</v>
      </c>
      <c r="F39" s="53" t="s">
        <v>154</v>
      </c>
    </row>
    <row r="40" ht="15.75">
      <c r="K40" s="121"/>
    </row>
    <row r="41" ht="15.75">
      <c r="K41" s="121"/>
    </row>
    <row r="53" ht="15.75">
      <c r="K53" s="121"/>
    </row>
  </sheetData>
  <mergeCells count="3">
    <mergeCell ref="L6:L7"/>
    <mergeCell ref="B6:B7"/>
    <mergeCell ref="B14:F14"/>
  </mergeCells>
  <printOptions/>
  <pageMargins left="0.75" right="0.75" top="1" bottom="0.83" header="0.5" footer="0.5"/>
  <pageSetup fitToHeight="1" fitToWidth="1" horizontalDpi="600" verticalDpi="600" orientation="landscape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workbookViewId="0" topLeftCell="A1">
      <selection activeCell="G30" sqref="G30"/>
    </sheetView>
  </sheetViews>
  <sheetFormatPr defaultColWidth="9.140625" defaultRowHeight="12.75"/>
  <cols>
    <col min="1" max="1" width="0.9921875" style="4" customWidth="1"/>
    <col min="2" max="2" width="9.28125" style="4" customWidth="1"/>
    <col min="3" max="3" width="15.140625" style="4" customWidth="1"/>
    <col min="4" max="4" width="12.57421875" style="4" customWidth="1"/>
    <col min="5" max="5" width="8.57421875" style="4" customWidth="1"/>
    <col min="6" max="6" width="5.57421875" style="4" customWidth="1"/>
    <col min="7" max="7" width="6.00390625" style="4" customWidth="1"/>
    <col min="8" max="8" width="9.57421875" style="4" customWidth="1"/>
    <col min="9" max="9" width="8.57421875" style="4" customWidth="1"/>
    <col min="10" max="10" width="9.57421875" style="4" customWidth="1"/>
    <col min="11" max="12" width="9.421875" style="4" customWidth="1"/>
    <col min="13" max="13" width="9.7109375" style="4" customWidth="1"/>
    <col min="14" max="14" width="8.57421875" style="4" customWidth="1"/>
    <col min="15" max="16384" width="9.140625" style="4" customWidth="1"/>
  </cols>
  <sheetData>
    <row r="1" spans="1:5" ht="18.75">
      <c r="A1" s="51" t="str">
        <f>'Bilanci '!A1</f>
        <v> "NISATEL" shpk</v>
      </c>
      <c r="B1" s="51"/>
      <c r="C1" s="53"/>
      <c r="D1" s="53"/>
      <c r="E1" s="53"/>
    </row>
    <row r="2" spans="1:3" ht="18.75">
      <c r="A2" s="51" t="s">
        <v>12</v>
      </c>
      <c r="B2" s="51"/>
      <c r="C2" s="207"/>
    </row>
    <row r="5" spans="11:13" ht="12.75">
      <c r="K5" s="53"/>
      <c r="L5" s="53"/>
      <c r="M5" s="53"/>
    </row>
    <row r="7" spans="1:14" ht="18.75">
      <c r="A7" s="477" t="s">
        <v>187</v>
      </c>
      <c r="B7" s="478"/>
      <c r="C7" s="478"/>
      <c r="D7" s="478"/>
      <c r="E7" s="478"/>
      <c r="F7" s="478"/>
      <c r="G7" s="478"/>
      <c r="H7" s="478"/>
      <c r="I7" s="478"/>
      <c r="J7" s="478"/>
      <c r="K7" s="478"/>
      <c r="L7" s="478"/>
      <c r="M7" s="478"/>
      <c r="N7" s="478"/>
    </row>
    <row r="8" ht="11.25" customHeight="1"/>
    <row r="9" ht="12.75" hidden="1"/>
    <row r="10" ht="12.75" hidden="1"/>
    <row r="11" ht="13.5" thickBot="1">
      <c r="M11" s="4" t="s">
        <v>123</v>
      </c>
    </row>
    <row r="12" spans="1:14" ht="13.5" thickBot="1">
      <c r="A12" s="468" t="s">
        <v>124</v>
      </c>
      <c r="B12" s="469"/>
      <c r="C12" s="469"/>
      <c r="D12" s="470"/>
      <c r="E12" s="191"/>
      <c r="F12" s="27" t="s">
        <v>125</v>
      </c>
      <c r="G12" s="189"/>
      <c r="H12" s="48"/>
      <c r="I12" s="27"/>
      <c r="J12" s="189" t="s">
        <v>126</v>
      </c>
      <c r="K12" s="189"/>
      <c r="L12" s="189"/>
      <c r="M12" s="189"/>
      <c r="N12" s="48"/>
    </row>
    <row r="13" spans="1:14" ht="13.5" thickBot="1">
      <c r="A13" s="471"/>
      <c r="B13" s="472"/>
      <c r="C13" s="472"/>
      <c r="D13" s="473"/>
      <c r="E13" s="208"/>
      <c r="F13" s="27" t="s">
        <v>127</v>
      </c>
      <c r="G13" s="189"/>
      <c r="H13" s="48"/>
      <c r="I13" s="191"/>
      <c r="J13" s="209"/>
      <c r="K13" s="191"/>
      <c r="L13" s="209"/>
      <c r="M13" s="191"/>
      <c r="N13" s="210"/>
    </row>
    <row r="14" spans="1:14" ht="79.5" thickBot="1">
      <c r="A14" s="474"/>
      <c r="B14" s="475"/>
      <c r="C14" s="475"/>
      <c r="D14" s="476"/>
      <c r="E14" s="211" t="s">
        <v>128</v>
      </c>
      <c r="F14" s="212" t="s">
        <v>129</v>
      </c>
      <c r="G14" s="212" t="s">
        <v>130</v>
      </c>
      <c r="H14" s="213" t="s">
        <v>131</v>
      </c>
      <c r="I14" s="214" t="s">
        <v>132</v>
      </c>
      <c r="J14" s="215" t="s">
        <v>133</v>
      </c>
      <c r="K14" s="216" t="s">
        <v>134</v>
      </c>
      <c r="L14" s="217" t="s">
        <v>135</v>
      </c>
      <c r="M14" s="211" t="s">
        <v>136</v>
      </c>
      <c r="N14" s="218" t="s">
        <v>137</v>
      </c>
    </row>
    <row r="15" spans="1:14" ht="12.75" customHeight="1" thickBot="1">
      <c r="A15" s="219"/>
      <c r="B15" s="220"/>
      <c r="C15" s="220"/>
      <c r="D15" s="221"/>
      <c r="E15" s="222"/>
      <c r="F15" s="222"/>
      <c r="G15" s="222"/>
      <c r="H15" s="222"/>
      <c r="I15" s="222"/>
      <c r="J15" s="222"/>
      <c r="K15" s="222"/>
      <c r="L15" s="222"/>
      <c r="M15" s="222"/>
      <c r="N15" s="222"/>
    </row>
    <row r="16" spans="1:14" ht="13.5" hidden="1" thickBot="1">
      <c r="A16" s="219"/>
      <c r="B16" s="220"/>
      <c r="C16" s="220"/>
      <c r="D16" s="220"/>
      <c r="E16" s="222"/>
      <c r="F16" s="222"/>
      <c r="G16" s="222"/>
      <c r="H16" s="222"/>
      <c r="I16" s="222"/>
      <c r="J16" s="222"/>
      <c r="K16" s="222"/>
      <c r="L16" s="222"/>
      <c r="M16" s="222"/>
      <c r="N16" s="222"/>
    </row>
    <row r="17" spans="1:14" ht="33.75" customHeight="1" thickBot="1">
      <c r="A17" s="223" t="s">
        <v>138</v>
      </c>
      <c r="B17" s="224"/>
      <c r="C17" s="224"/>
      <c r="D17" s="224"/>
      <c r="E17" s="225">
        <f>SUM(E18:E22)</f>
        <v>34</v>
      </c>
      <c r="F17" s="225">
        <f>SUM(F18:F22)</f>
        <v>7</v>
      </c>
      <c r="G17" s="225">
        <f>SUM(G18:G22)</f>
        <v>8</v>
      </c>
      <c r="H17" s="225">
        <f>SUM(H18:H22)</f>
        <v>33</v>
      </c>
      <c r="I17" s="225">
        <v>8498</v>
      </c>
      <c r="J17" s="225">
        <v>0</v>
      </c>
      <c r="K17" s="225">
        <v>0</v>
      </c>
      <c r="L17" s="225">
        <f>SUM(L18:L22)</f>
        <v>0</v>
      </c>
      <c r="M17" s="225">
        <v>1404</v>
      </c>
      <c r="N17" s="225">
        <v>656</v>
      </c>
    </row>
    <row r="18" spans="1:14" ht="15" customHeight="1" thickBot="1">
      <c r="A18" s="219" t="s">
        <v>139</v>
      </c>
      <c r="B18" s="220"/>
      <c r="C18" s="220"/>
      <c r="D18" s="220"/>
      <c r="E18" s="120">
        <v>1</v>
      </c>
      <c r="F18" s="120">
        <v>0</v>
      </c>
      <c r="G18" s="120">
        <v>0</v>
      </c>
      <c r="H18" s="120">
        <v>1</v>
      </c>
      <c r="I18" s="120">
        <v>600</v>
      </c>
      <c r="J18" s="120">
        <v>0</v>
      </c>
      <c r="K18" s="120">
        <v>0</v>
      </c>
      <c r="L18" s="120">
        <v>0</v>
      </c>
      <c r="M18" s="226">
        <v>183</v>
      </c>
      <c r="N18" s="120">
        <v>60</v>
      </c>
    </row>
    <row r="19" spans="1:14" ht="15.75" customHeight="1" thickBot="1">
      <c r="A19" s="219" t="s">
        <v>140</v>
      </c>
      <c r="B19" s="220"/>
      <c r="C19" s="220"/>
      <c r="D19" s="220"/>
      <c r="E19" s="120">
        <v>19</v>
      </c>
      <c r="F19" s="120">
        <v>5</v>
      </c>
      <c r="G19" s="120">
        <v>3</v>
      </c>
      <c r="H19" s="120">
        <v>21</v>
      </c>
      <c r="I19" s="120">
        <v>4218</v>
      </c>
      <c r="J19" s="120">
        <v>0</v>
      </c>
      <c r="K19" s="120">
        <v>0</v>
      </c>
      <c r="L19" s="120">
        <v>0</v>
      </c>
      <c r="M19" s="120">
        <v>762</v>
      </c>
      <c r="N19" s="120">
        <v>214</v>
      </c>
    </row>
    <row r="20" spans="1:14" ht="15.75" customHeight="1" thickBot="1">
      <c r="A20" s="219" t="s">
        <v>141</v>
      </c>
      <c r="B20" s="220"/>
      <c r="C20" s="220"/>
      <c r="D20" s="220"/>
      <c r="E20" s="120">
        <v>14</v>
      </c>
      <c r="F20" s="120">
        <v>2</v>
      </c>
      <c r="G20" s="120">
        <v>5</v>
      </c>
      <c r="H20" s="120">
        <v>11</v>
      </c>
      <c r="I20" s="120">
        <v>3680</v>
      </c>
      <c r="J20" s="120">
        <v>0</v>
      </c>
      <c r="K20" s="120">
        <v>0</v>
      </c>
      <c r="L20" s="120">
        <v>0</v>
      </c>
      <c r="M20" s="120">
        <v>459</v>
      </c>
      <c r="N20" s="120">
        <v>382</v>
      </c>
    </row>
    <row r="21" spans="1:14" ht="15.75" customHeight="1" thickBot="1">
      <c r="A21" s="219" t="s">
        <v>142</v>
      </c>
      <c r="B21" s="220"/>
      <c r="C21" s="220"/>
      <c r="D21" s="220"/>
      <c r="E21" s="120">
        <v>0</v>
      </c>
      <c r="F21" s="120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  <c r="L21" s="120">
        <v>0</v>
      </c>
      <c r="M21" s="120">
        <v>0</v>
      </c>
      <c r="N21" s="120">
        <v>0</v>
      </c>
    </row>
    <row r="22" spans="1:14" ht="15.75" customHeight="1" thickBot="1">
      <c r="A22" s="219" t="s">
        <v>143</v>
      </c>
      <c r="B22" s="220"/>
      <c r="C22" s="220"/>
      <c r="D22" s="220"/>
      <c r="E22" s="120">
        <v>0</v>
      </c>
      <c r="F22" s="120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  <c r="L22" s="120">
        <v>0</v>
      </c>
      <c r="M22" s="120">
        <v>0</v>
      </c>
      <c r="N22" s="120">
        <v>0</v>
      </c>
    </row>
    <row r="23" spans="13:14" ht="15.75" customHeight="1">
      <c r="M23" s="152"/>
      <c r="N23" s="152"/>
    </row>
    <row r="24" spans="2:14" ht="12.75">
      <c r="B24" s="4" t="s">
        <v>144</v>
      </c>
      <c r="C24" s="4" t="s">
        <v>217</v>
      </c>
      <c r="H24" s="4" t="s">
        <v>439</v>
      </c>
      <c r="N24" s="152"/>
    </row>
    <row r="25" spans="2:8" ht="12.75">
      <c r="B25" s="130"/>
      <c r="G25" s="123"/>
      <c r="H25" s="123"/>
    </row>
    <row r="26" spans="3:12" ht="15.75">
      <c r="C26" s="4" t="s">
        <v>215</v>
      </c>
      <c r="G26" s="123"/>
      <c r="H26" s="123"/>
      <c r="L26" s="121"/>
    </row>
    <row r="27" spans="7:12" ht="15.75">
      <c r="G27" s="123"/>
      <c r="H27" s="123"/>
      <c r="L27" s="121" t="str">
        <f>'Bilanci '!C59</f>
        <v>Perfaqesuesi Ligjor</v>
      </c>
    </row>
    <row r="28" spans="7:12" ht="15.75">
      <c r="G28" s="123"/>
      <c r="H28" s="123"/>
      <c r="I28" s="152"/>
      <c r="L28" s="121"/>
    </row>
    <row r="29" spans="7:12" ht="15.75">
      <c r="G29" s="123"/>
      <c r="H29" s="123"/>
      <c r="L29" s="121" t="str">
        <f>'Bilanci '!C61</f>
        <v>Sadrit DANAJ</v>
      </c>
    </row>
    <row r="30" ht="12.75">
      <c r="B30" s="130"/>
    </row>
    <row r="31" ht="12.75">
      <c r="C31" s="130"/>
    </row>
    <row r="32" ht="12.75">
      <c r="C32" s="130"/>
    </row>
    <row r="33" ht="12.75">
      <c r="C33" s="130"/>
    </row>
    <row r="34" ht="12.75">
      <c r="C34" s="130"/>
    </row>
    <row r="35" spans="3:14" ht="12.75">
      <c r="C35" s="130"/>
      <c r="D35" s="130"/>
      <c r="E35" s="130"/>
      <c r="F35" s="130"/>
      <c r="G35" s="130"/>
      <c r="H35" s="130"/>
      <c r="I35" s="130"/>
      <c r="J35" s="130"/>
      <c r="N35" s="130"/>
    </row>
    <row r="36" spans="3:14" ht="12.75">
      <c r="C36" s="130"/>
      <c r="D36" s="130"/>
      <c r="E36" s="130"/>
      <c r="F36" s="130"/>
      <c r="G36" s="130"/>
      <c r="H36" s="130"/>
      <c r="I36" s="130"/>
      <c r="J36" s="130"/>
      <c r="N36" s="130"/>
    </row>
    <row r="37" spans="3:14" ht="12.75">
      <c r="C37" s="130"/>
      <c r="D37" s="130"/>
      <c r="E37" s="130"/>
      <c r="F37" s="130"/>
      <c r="G37" s="130"/>
      <c r="H37" s="130"/>
      <c r="I37" s="130"/>
      <c r="J37" s="130"/>
      <c r="N37" s="130"/>
    </row>
    <row r="38" spans="3:14" ht="0.75" customHeight="1">
      <c r="C38" s="130"/>
      <c r="D38" s="130"/>
      <c r="E38" s="130"/>
      <c r="F38" s="130"/>
      <c r="G38" s="130"/>
      <c r="H38" s="130"/>
      <c r="I38" s="130"/>
      <c r="J38" s="130"/>
      <c r="N38" s="130"/>
    </row>
    <row r="39" ht="1.5" customHeight="1"/>
    <row r="40" ht="15.75">
      <c r="L40" s="121"/>
    </row>
    <row r="42" ht="15.75">
      <c r="L42" s="121"/>
    </row>
    <row r="43" ht="15.75">
      <c r="L43" s="121"/>
    </row>
    <row r="55" ht="15.75">
      <c r="L55" s="121"/>
    </row>
  </sheetData>
  <mergeCells count="2">
    <mergeCell ref="A12:D14"/>
    <mergeCell ref="A7:N7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workbookViewId="0" topLeftCell="A25">
      <selection activeCell="G60" sqref="G60:H62"/>
    </sheetView>
  </sheetViews>
  <sheetFormatPr defaultColWidth="9.140625" defaultRowHeight="12.75"/>
  <cols>
    <col min="1" max="1" width="9.140625" style="4" customWidth="1"/>
    <col min="2" max="2" width="9.8515625" style="4" customWidth="1"/>
    <col min="3" max="3" width="10.421875" style="4" customWidth="1"/>
    <col min="4" max="4" width="9.140625" style="4" customWidth="1"/>
    <col min="5" max="5" width="10.140625" style="4" bestFit="1" customWidth="1"/>
    <col min="6" max="6" width="9.140625" style="4" customWidth="1"/>
    <col min="7" max="7" width="11.7109375" style="4" bestFit="1" customWidth="1"/>
    <col min="8" max="8" width="9.140625" style="4" customWidth="1"/>
    <col min="9" max="9" width="12.57421875" style="4" customWidth="1"/>
    <col min="10" max="16384" width="9.140625" style="4" customWidth="1"/>
  </cols>
  <sheetData>
    <row r="1" ht="18.75">
      <c r="A1" s="51" t="str">
        <f>'Bilanci '!A1</f>
        <v> "NISATEL" shpk</v>
      </c>
    </row>
    <row r="2" ht="18.75" customHeight="1">
      <c r="A2" s="51" t="s">
        <v>153</v>
      </c>
    </row>
    <row r="3" spans="3:5" ht="15.75">
      <c r="C3" s="107"/>
      <c r="D3" s="107"/>
      <c r="E3" s="107"/>
    </row>
    <row r="4" spans="2:5" ht="15.75">
      <c r="B4" s="107"/>
      <c r="C4" s="107"/>
      <c r="D4" s="107"/>
      <c r="E4" s="107"/>
    </row>
    <row r="5" spans="1:8" ht="15.75">
      <c r="A5" s="227" t="s">
        <v>214</v>
      </c>
      <c r="B5" s="53"/>
      <c r="C5" s="53"/>
      <c r="G5" s="228"/>
      <c r="H5" s="53"/>
    </row>
    <row r="6" spans="1:7" ht="12.75">
      <c r="A6" s="53" t="s">
        <v>213</v>
      </c>
      <c r="B6" s="53"/>
      <c r="G6" s="152"/>
    </row>
    <row r="7" spans="1:8" ht="12.75">
      <c r="A7" s="4">
        <v>1</v>
      </c>
      <c r="B7" s="4" t="s">
        <v>188</v>
      </c>
      <c r="D7" s="131"/>
      <c r="E7" s="229"/>
      <c r="F7" s="128"/>
      <c r="G7" s="152">
        <v>119691586</v>
      </c>
      <c r="H7" s="4" t="s">
        <v>154</v>
      </c>
    </row>
    <row r="8" spans="1:8" ht="12.75">
      <c r="A8" s="4">
        <v>2</v>
      </c>
      <c r="B8" s="4" t="s">
        <v>281</v>
      </c>
      <c r="D8" s="127"/>
      <c r="E8" s="346"/>
      <c r="F8" s="347"/>
      <c r="G8" s="152">
        <v>691749</v>
      </c>
      <c r="H8" s="4" t="s">
        <v>154</v>
      </c>
    </row>
    <row r="9" spans="4:8" ht="12.75">
      <c r="D9" s="348"/>
      <c r="E9" s="480" t="s">
        <v>155</v>
      </c>
      <c r="F9" s="480"/>
      <c r="G9" s="349">
        <f>SUM(G7:G8)</f>
        <v>120383335</v>
      </c>
      <c r="H9" s="53" t="s">
        <v>154</v>
      </c>
    </row>
    <row r="10" spans="5:8" ht="12.75">
      <c r="E10" s="231"/>
      <c r="F10" s="231"/>
      <c r="G10" s="228"/>
      <c r="H10" s="53"/>
    </row>
    <row r="11" spans="1:8" ht="12.75">
      <c r="A11" s="4">
        <v>3</v>
      </c>
      <c r="B11" s="4" t="s">
        <v>156</v>
      </c>
      <c r="D11" s="131"/>
      <c r="E11" s="232"/>
      <c r="F11" s="232"/>
      <c r="G11" s="152">
        <v>9012926</v>
      </c>
      <c r="H11" s="4" t="s">
        <v>154</v>
      </c>
    </row>
    <row r="12" spans="1:8" ht="12.75">
      <c r="A12" s="4">
        <v>4</v>
      </c>
      <c r="B12" s="4" t="s">
        <v>157</v>
      </c>
      <c r="D12" s="127"/>
      <c r="E12" s="230"/>
      <c r="F12" s="230"/>
      <c r="G12" s="229">
        <v>-14550796</v>
      </c>
      <c r="H12" s="4" t="s">
        <v>154</v>
      </c>
    </row>
    <row r="13" spans="5:8" ht="12.75">
      <c r="E13" s="231" t="s">
        <v>158</v>
      </c>
      <c r="F13" s="231"/>
      <c r="G13" s="228">
        <f>G9+G11+G12</f>
        <v>114845465</v>
      </c>
      <c r="H13" s="53" t="s">
        <v>154</v>
      </c>
    </row>
    <row r="14" spans="5:8" ht="12.75">
      <c r="E14" s="231"/>
      <c r="F14" s="231"/>
      <c r="G14" s="228"/>
      <c r="H14" s="53"/>
    </row>
    <row r="15" spans="1:7" ht="12.75">
      <c r="A15" s="49"/>
      <c r="C15" s="152"/>
      <c r="E15" s="53"/>
      <c r="F15" s="53"/>
      <c r="G15" s="53"/>
    </row>
    <row r="16" spans="1:8" ht="15.75">
      <c r="A16" s="227" t="s">
        <v>159</v>
      </c>
      <c r="B16" s="53"/>
      <c r="C16" s="53"/>
      <c r="D16" s="53"/>
      <c r="E16" s="53"/>
      <c r="F16" s="53"/>
      <c r="G16" s="228"/>
      <c r="H16" s="53"/>
    </row>
    <row r="17" ht="12.75">
      <c r="G17" s="233"/>
    </row>
    <row r="18" spans="1:8" ht="12.75">
      <c r="A18" s="4">
        <v>1</v>
      </c>
      <c r="B18" s="4" t="s">
        <v>210</v>
      </c>
      <c r="D18" s="131"/>
      <c r="E18" s="131"/>
      <c r="F18" s="131"/>
      <c r="G18" s="152">
        <v>782174</v>
      </c>
      <c r="H18" s="4" t="s">
        <v>154</v>
      </c>
    </row>
    <row r="19" spans="1:8" ht="12.75">
      <c r="A19" s="4">
        <v>2</v>
      </c>
      <c r="B19" s="4" t="s">
        <v>254</v>
      </c>
      <c r="D19" s="131"/>
      <c r="E19" s="131"/>
      <c r="F19" s="131"/>
      <c r="G19" s="152">
        <v>2839648</v>
      </c>
      <c r="H19" s="4" t="s">
        <v>154</v>
      </c>
    </row>
    <row r="20" spans="1:8" ht="12.75">
      <c r="A20" s="4">
        <v>3</v>
      </c>
      <c r="B20" s="4" t="s">
        <v>255</v>
      </c>
      <c r="D20" s="127"/>
      <c r="E20" s="127"/>
      <c r="F20" s="127"/>
      <c r="G20" s="152">
        <v>26403712</v>
      </c>
      <c r="H20" s="4" t="s">
        <v>154</v>
      </c>
    </row>
    <row r="21" spans="1:8" ht="12.75">
      <c r="A21" s="4">
        <v>4</v>
      </c>
      <c r="B21" s="4" t="s">
        <v>256</v>
      </c>
      <c r="D21" s="127"/>
      <c r="E21" s="127"/>
      <c r="F21" s="127"/>
      <c r="G21" s="152">
        <v>166667</v>
      </c>
      <c r="H21" s="4" t="s">
        <v>154</v>
      </c>
    </row>
    <row r="22" spans="1:8" ht="12.75">
      <c r="A22" s="4">
        <v>5</v>
      </c>
      <c r="B22" s="4" t="s">
        <v>290</v>
      </c>
      <c r="D22" s="127"/>
      <c r="E22" s="127"/>
      <c r="F22" s="127"/>
      <c r="G22" s="152">
        <v>67695</v>
      </c>
      <c r="H22" s="4" t="s">
        <v>154</v>
      </c>
    </row>
    <row r="23" spans="1:8" ht="12.75">
      <c r="A23" s="4">
        <v>6</v>
      </c>
      <c r="B23" s="4" t="s">
        <v>257</v>
      </c>
      <c r="D23" s="127"/>
      <c r="E23" s="127"/>
      <c r="F23" s="127"/>
      <c r="G23" s="152">
        <v>316683</v>
      </c>
      <c r="H23" s="4" t="s">
        <v>154</v>
      </c>
    </row>
    <row r="24" spans="1:8" ht="12.75">
      <c r="A24" s="4">
        <v>7</v>
      </c>
      <c r="B24" s="4" t="s">
        <v>258</v>
      </c>
      <c r="D24" s="127"/>
      <c r="E24" s="127"/>
      <c r="F24" s="127"/>
      <c r="G24" s="152">
        <v>250299</v>
      </c>
      <c r="H24" s="4" t="s">
        <v>154</v>
      </c>
    </row>
    <row r="25" spans="1:8" ht="12.75">
      <c r="A25" s="4">
        <v>8</v>
      </c>
      <c r="B25" s="4" t="s">
        <v>259</v>
      </c>
      <c r="D25" s="127"/>
      <c r="E25" s="127"/>
      <c r="F25" s="127"/>
      <c r="G25" s="152">
        <v>488215</v>
      </c>
      <c r="H25" s="4" t="s">
        <v>154</v>
      </c>
    </row>
    <row r="26" spans="1:8" ht="12.75">
      <c r="A26" s="4">
        <v>9</v>
      </c>
      <c r="B26" s="4" t="s">
        <v>260</v>
      </c>
      <c r="D26" s="131"/>
      <c r="E26" s="131"/>
      <c r="F26" s="131"/>
      <c r="G26" s="152">
        <v>60000</v>
      </c>
      <c r="H26" s="4" t="s">
        <v>154</v>
      </c>
    </row>
    <row r="27" spans="1:8" ht="12.75">
      <c r="A27" s="4">
        <v>10</v>
      </c>
      <c r="B27" s="4" t="s">
        <v>224</v>
      </c>
      <c r="D27" s="131"/>
      <c r="E27" s="131"/>
      <c r="F27" s="131"/>
      <c r="G27" s="152">
        <v>365673</v>
      </c>
      <c r="H27" s="4" t="s">
        <v>154</v>
      </c>
    </row>
    <row r="28" spans="1:8" ht="12.75">
      <c r="A28" s="4">
        <v>11</v>
      </c>
      <c r="B28" s="4" t="s">
        <v>261</v>
      </c>
      <c r="D28" s="131"/>
      <c r="E28" s="131"/>
      <c r="F28" s="131"/>
      <c r="G28" s="152">
        <v>6658113</v>
      </c>
      <c r="H28" s="4" t="s">
        <v>154</v>
      </c>
    </row>
    <row r="29" spans="1:8" ht="12.75">
      <c r="A29" s="4">
        <v>12</v>
      </c>
      <c r="B29" s="4" t="s">
        <v>223</v>
      </c>
      <c r="D29" s="131"/>
      <c r="E29" s="131"/>
      <c r="F29" s="131"/>
      <c r="G29" s="152">
        <v>1372792</v>
      </c>
      <c r="H29" s="4" t="s">
        <v>154</v>
      </c>
    </row>
    <row r="30" spans="1:8" ht="12.75">
      <c r="A30" s="4">
        <v>13</v>
      </c>
      <c r="B30" s="78" t="s">
        <v>262</v>
      </c>
      <c r="D30" s="127"/>
      <c r="E30" s="127"/>
      <c r="F30" s="127"/>
      <c r="G30" s="152">
        <v>2047</v>
      </c>
      <c r="H30" s="4" t="s">
        <v>154</v>
      </c>
    </row>
    <row r="31" spans="1:8" ht="12.75">
      <c r="A31" s="4">
        <v>14</v>
      </c>
      <c r="B31" s="78" t="s">
        <v>226</v>
      </c>
      <c r="D31" s="127"/>
      <c r="E31" s="127"/>
      <c r="F31" s="127"/>
      <c r="G31" s="152">
        <v>95620</v>
      </c>
      <c r="H31" s="4" t="s">
        <v>154</v>
      </c>
    </row>
    <row r="32" spans="1:8" ht="12.75">
      <c r="A32" s="4">
        <v>15</v>
      </c>
      <c r="B32" s="4" t="s">
        <v>225</v>
      </c>
      <c r="D32" s="127"/>
      <c r="E32" s="127"/>
      <c r="F32" s="127"/>
      <c r="G32" s="21">
        <v>141642</v>
      </c>
      <c r="H32" s="4" t="s">
        <v>154</v>
      </c>
    </row>
    <row r="33" spans="1:8" ht="12.75">
      <c r="A33" s="4">
        <v>16</v>
      </c>
      <c r="B33" s="4" t="s">
        <v>263</v>
      </c>
      <c r="D33" s="127"/>
      <c r="E33" s="127"/>
      <c r="F33" s="127"/>
      <c r="G33" s="21">
        <v>100000</v>
      </c>
      <c r="H33" s="4" t="s">
        <v>154</v>
      </c>
    </row>
    <row r="34" spans="1:8" ht="13.5" thickBot="1">
      <c r="A34" s="4">
        <v>17</v>
      </c>
      <c r="B34" s="4" t="s">
        <v>264</v>
      </c>
      <c r="D34" s="127"/>
      <c r="E34" s="127"/>
      <c r="F34" s="127"/>
      <c r="G34" s="325">
        <v>2898675</v>
      </c>
      <c r="H34" s="126" t="s">
        <v>154</v>
      </c>
    </row>
    <row r="35" spans="1:9" ht="12.75">
      <c r="A35" s="234"/>
      <c r="B35" s="479" t="s">
        <v>155</v>
      </c>
      <c r="C35" s="479"/>
      <c r="D35" s="479"/>
      <c r="E35" s="479"/>
      <c r="F35" s="479"/>
      <c r="G35" s="199">
        <f>SUM(G18:G34)</f>
        <v>43009655</v>
      </c>
      <c r="H35" s="53" t="s">
        <v>160</v>
      </c>
      <c r="I35" s="237"/>
    </row>
    <row r="36" spans="1:9" ht="12.75">
      <c r="A36" s="234"/>
      <c r="B36" s="235"/>
      <c r="C36" s="235"/>
      <c r="D36" s="235"/>
      <c r="E36" s="235"/>
      <c r="F36" s="235"/>
      <c r="G36" s="236"/>
      <c r="I36" s="237"/>
    </row>
    <row r="37" spans="1:8" ht="14.25" customHeight="1">
      <c r="A37" s="331"/>
      <c r="B37" s="239"/>
      <c r="C37" s="239"/>
      <c r="D37" s="239"/>
      <c r="E37" s="240"/>
      <c r="F37" s="239"/>
      <c r="G37" s="239"/>
      <c r="H37" s="239"/>
    </row>
    <row r="38" spans="1:8" ht="12.75">
      <c r="A38" s="239"/>
      <c r="B38" s="238"/>
      <c r="C38" s="239"/>
      <c r="D38" s="239"/>
      <c r="E38" s="239"/>
      <c r="F38" s="239"/>
      <c r="G38" s="239"/>
      <c r="H38" s="239"/>
    </row>
    <row r="39" spans="1:8" ht="12.75">
      <c r="A39" s="239"/>
      <c r="B39" s="238"/>
      <c r="C39" s="239"/>
      <c r="D39" s="239"/>
      <c r="E39" s="239"/>
      <c r="F39" s="239"/>
      <c r="G39" s="239"/>
      <c r="H39" s="239"/>
    </row>
    <row r="40" spans="1:8" ht="12.75">
      <c r="A40" s="239"/>
      <c r="B40" s="238"/>
      <c r="C40" s="239"/>
      <c r="D40" s="239"/>
      <c r="E40" s="239"/>
      <c r="F40" s="239"/>
      <c r="G40" s="239"/>
      <c r="H40" s="239"/>
    </row>
    <row r="41" ht="14.25" customHeight="1"/>
    <row r="42" ht="15.75">
      <c r="G42" s="121" t="str">
        <f>'Bilanci '!C59</f>
        <v>Perfaqesuesi Ligjor</v>
      </c>
    </row>
    <row r="43" ht="15.75">
      <c r="G43" s="121"/>
    </row>
    <row r="44" ht="15.75">
      <c r="G44" s="121" t="str">
        <f>'Bilanci '!C61</f>
        <v>Sadrit DANAJ</v>
      </c>
    </row>
    <row r="45" ht="12.75">
      <c r="G45" s="122"/>
    </row>
    <row r="50" ht="12.75">
      <c r="D50" s="4" t="s">
        <v>441</v>
      </c>
    </row>
  </sheetData>
  <mergeCells count="2">
    <mergeCell ref="B35:F35"/>
    <mergeCell ref="E9:F9"/>
  </mergeCells>
  <printOptions/>
  <pageMargins left="0.75" right="0.75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2011-03-23T14:35:39Z</cp:lastPrinted>
  <dcterms:modified xsi:type="dcterms:W3CDTF">2011-03-23T15:08:00Z</dcterms:modified>
  <cp:category/>
  <cp:version/>
  <cp:contentType/>
  <cp:contentStatus/>
</cp:coreProperties>
</file>