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45" yWindow="45" windowWidth="15480" windowHeight="11640" tabRatio="707"/>
  </bookViews>
  <sheets>
    <sheet name="FAQE1" sheetId="9" r:id="rId1"/>
    <sheet name="Bilanci" sheetId="6" r:id="rId2"/>
    <sheet name="Rezultati" sheetId="2" r:id="rId3"/>
    <sheet name="Cash Flow" sheetId="8" r:id="rId4"/>
    <sheet name="Kapitali" sheetId="7" r:id="rId5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7"/>
  <c r="B5" i="8"/>
  <c r="B4"/>
  <c r="C28" i="6" l="1"/>
  <c r="D10" i="2" l="1"/>
  <c r="D12" s="1"/>
  <c r="D14" s="1"/>
  <c r="D16" s="1"/>
  <c r="D22" i="6"/>
  <c r="D18"/>
  <c r="D23" s="1"/>
  <c r="D10"/>
  <c r="D6"/>
  <c r="D11" s="1"/>
  <c r="B12" i="8"/>
  <c r="B16" s="1"/>
  <c r="B28"/>
  <c r="B26"/>
  <c r="C10" i="2"/>
  <c r="C12" s="1"/>
  <c r="C10" i="6"/>
  <c r="C22"/>
  <c r="B20" i="8" s="1"/>
  <c r="B23" s="1"/>
  <c r="D30" i="6" l="1"/>
  <c r="D31" s="1"/>
  <c r="B6" i="8"/>
  <c r="B9" s="1"/>
  <c r="B25" s="1"/>
  <c r="C14" i="2" l="1"/>
  <c r="C16" s="1"/>
  <c r="C29" i="6" s="1"/>
  <c r="C30" l="1"/>
  <c r="D7" i="7"/>
  <c r="C6" i="6"/>
  <c r="C11" s="1"/>
  <c r="C18"/>
  <c r="C23" l="1"/>
  <c r="E8" i="7"/>
  <c r="B6"/>
  <c r="B9" s="1"/>
  <c r="D6"/>
  <c r="C6"/>
  <c r="C9" s="1"/>
  <c r="E4"/>
  <c r="E6" s="1"/>
  <c r="E5"/>
  <c r="C31" i="6" l="1"/>
  <c r="D9" i="7" l="1"/>
  <c r="E9" s="1"/>
  <c r="E7"/>
</calcChain>
</file>

<file path=xl/sharedStrings.xml><?xml version="1.0" encoding="utf-8"?>
<sst xmlns="http://schemas.openxmlformats.org/spreadsheetml/2006/main" count="113" uniqueCount="104">
  <si>
    <t>DETYRIME</t>
  </si>
  <si>
    <t>AKTIVE</t>
  </si>
  <si>
    <t>TOTAL AKTIVE</t>
  </si>
  <si>
    <t>TOTAL DETYRIME</t>
  </si>
  <si>
    <t>TOTAL DETYRIME DHE KAPITALI</t>
  </si>
  <si>
    <t>Mjete monetare</t>
  </si>
  <si>
    <t>Inventari</t>
  </si>
  <si>
    <t>Fitimi i periudhes</t>
  </si>
  <si>
    <t>Kosto te punes</t>
  </si>
  <si>
    <t>Shpenzime te tjera</t>
  </si>
  <si>
    <t>TOTAL SHPENZIME</t>
  </si>
  <si>
    <t>Kapitali</t>
  </si>
  <si>
    <t>Rezerva</t>
  </si>
  <si>
    <t>TOTAL</t>
  </si>
  <si>
    <t>Fitimi neto i periudhes</t>
  </si>
  <si>
    <t>Emetim i kapitalit</t>
  </si>
  <si>
    <t>Pozicioni ne 31 Dhjetor 2010</t>
  </si>
  <si>
    <t>Shenime</t>
  </si>
  <si>
    <t>PASQYRAT FINANCIARE</t>
  </si>
  <si>
    <t>31 DHJETOR 2011</t>
  </si>
  <si>
    <t>Pozicioni ne 31 Dhjetor 2011</t>
  </si>
  <si>
    <t>Detyrime Tatimore</t>
  </si>
  <si>
    <t>Fitime te pacaktuara</t>
  </si>
  <si>
    <t>Materialet e konsumuara dhe sherbimet</t>
  </si>
  <si>
    <t>SHITJE NETO</t>
  </si>
  <si>
    <t>Aktive te tjera financiare afatshkurtra</t>
  </si>
  <si>
    <t>Te pagueshme ndaj furnitoreve</t>
  </si>
  <si>
    <t>Te pagueshme ndaj punonjesve</t>
  </si>
  <si>
    <t>FITIM NGA AKTIVITETI KRYESOR</t>
  </si>
  <si>
    <t>TE ARDHURA FINANCIARE</t>
  </si>
  <si>
    <t>FITIMI PARA TATIMIT</t>
  </si>
  <si>
    <t>TATIMI MBI FITIMIN</t>
  </si>
  <si>
    <t>FITIMI NETO</t>
  </si>
  <si>
    <t>A.1</t>
  </si>
  <si>
    <t>A.2</t>
  </si>
  <si>
    <t>A.3</t>
  </si>
  <si>
    <t>B.1</t>
  </si>
  <si>
    <t>B.2</t>
  </si>
  <si>
    <t>B.3</t>
  </si>
  <si>
    <t>B.4</t>
  </si>
  <si>
    <t>C.1</t>
  </si>
  <si>
    <t>C.2</t>
  </si>
  <si>
    <t>C.3</t>
  </si>
  <si>
    <t>C.4</t>
  </si>
  <si>
    <t>C.5</t>
  </si>
  <si>
    <t>C.6</t>
  </si>
  <si>
    <t>Tatim mbi fitimin i paguar</t>
  </si>
  <si>
    <t>TOTAL AKTIVE AFATSHKURTRA</t>
  </si>
  <si>
    <t>TOTAL DETYRIME AFATSHKURTRA</t>
  </si>
  <si>
    <t>TOTAL DETYRIME AFATGJATA</t>
  </si>
  <si>
    <t>FONDE TE VETA DHE KAPITALI</t>
  </si>
  <si>
    <t>TOTAL FONDE TE VETA DHE KAPITALI</t>
  </si>
  <si>
    <t>Shpenzime per tu shperndare</t>
  </si>
  <si>
    <t>TOTAL AKTIVE AFATGJATA</t>
  </si>
  <si>
    <t>Hua bankare afatgjata</t>
  </si>
  <si>
    <t>Hua të tjera afatgjata</t>
  </si>
  <si>
    <t>Kapitali ligjor</t>
  </si>
  <si>
    <t>Aktive Afatgjata materiale</t>
  </si>
  <si>
    <t>Amortizimi dhe zhvlerësimet</t>
  </si>
  <si>
    <t>Emërtimi dhe forma ligjore</t>
  </si>
  <si>
    <t xml:space="preserve">         " Albanian Investment Construction"           sh.p.k</t>
  </si>
  <si>
    <t>NIPT - i</t>
  </si>
  <si>
    <t>K51920007Q</t>
  </si>
  <si>
    <t>Adresa e selisë</t>
  </si>
  <si>
    <t>Rr: "Ndre Mjeda", Pall: "A.I.C", Sh. 2/1</t>
  </si>
  <si>
    <t>TIRANE</t>
  </si>
  <si>
    <t>Data e krijimit</t>
  </si>
  <si>
    <t xml:space="preserve">           18.03.2005</t>
  </si>
  <si>
    <t>Nr. i Regjistrit Tregtar</t>
  </si>
  <si>
    <t>Veprimtaria kryesore</t>
  </si>
  <si>
    <t>Ndertim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</si>
  <si>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</si>
  <si>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</si>
  <si>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</si>
  <si>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</si>
  <si>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Calibri"/>
        <family val="2"/>
        <scheme val="minor"/>
      </rPr>
      <t>individuale</t>
    </r>
  </si>
  <si>
    <r>
      <t xml:space="preserve">Pasqyrat financiare janë të shprehura në </t>
    </r>
    <r>
      <rPr>
        <b/>
        <sz val="10"/>
        <rFont val="Calibri"/>
        <family val="2"/>
        <scheme val="minor"/>
      </rPr>
      <t>Lek</t>
    </r>
  </si>
  <si>
    <r>
      <t xml:space="preserve">Pasqyrat Financiare janë të rrumbullakosura në </t>
    </r>
    <r>
      <rPr>
        <b/>
        <sz val="10"/>
        <rFont val="Calibri"/>
        <family val="2"/>
        <scheme val="minor"/>
      </rPr>
      <t>1/lek</t>
    </r>
  </si>
  <si>
    <t>31 Dhjetor 2011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</si>
  <si>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</si>
  <si>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</si>
  <si>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</si>
  <si>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</si>
  <si>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</si>
  <si>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Fluksi monetar nga veprimtaritë investuese</t>
  </si>
  <si>
    <t>Blerja e aktiveve afatgjata materiale</t>
  </si>
  <si>
    <t>Të ardhurat nga shitja e pajisjeve</t>
  </si>
  <si>
    <t>Interesi i arkëtuar</t>
  </si>
  <si>
    <t>Dividendët e arkëtuar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</si>
  <si>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</si>
  <si>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</si>
  <si>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</si>
  <si>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</si>
  <si>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</si>
  <si>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Rritja neto e mjeteve monetare</t>
  </si>
  <si>
    <t>Mjetet monetare në fillim të periudhës kontabël</t>
  </si>
  <si>
    <t>Diferenca kembimi</t>
  </si>
  <si>
    <t>Mjetet monetare në fund të periudhës kontabël</t>
  </si>
  <si>
    <t>A.4</t>
  </si>
  <si>
    <t>31 DHJETOR 2012</t>
  </si>
  <si>
    <t>31 Dhjetor 2012</t>
  </si>
  <si>
    <t>Viti 2012</t>
  </si>
  <si>
    <t>01 Janar 2012</t>
  </si>
  <si>
    <t>26 Mars 2013</t>
  </si>
</sst>
</file>

<file path=xl/styles.xml><?xml version="1.0" encoding="utf-8"?>
<styleSheet xmlns="http://schemas.openxmlformats.org/spreadsheetml/2006/main">
  <numFmts count="4">
    <numFmt numFmtId="164" formatCode="_-* #,##0_L_e_k_-;\-* #,##0_L_e_k_-;_-* &quot;-&quot;_L_e_k_-;_-@_-"/>
    <numFmt numFmtId="165" formatCode="_-* #,##0.00_L_e_k_-;\-* #,##0.00_L_e_k_-;_-* &quot;-&quot;??_L_e_k_-;_-@_-"/>
    <numFmt numFmtId="166" formatCode="_-* #,##0_L_e_k_-;\-* #,##0_L_e_k_-;_-* &quot;-&quot;??_L_e_k_-;_-@_-"/>
    <numFmt numFmtId="167" formatCode="_(* #,##0_);_(* \(#,##0\);_(* &quot;-&quot;??_);_(@_)"/>
  </numFmts>
  <fonts count="20">
    <font>
      <sz val="10"/>
      <color indexed="8"/>
      <name val="MS Sans Serif"/>
    </font>
    <font>
      <sz val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0"/>
      <name val="Calibri"/>
      <family val="2"/>
      <scheme val="minor"/>
    </font>
    <font>
      <b/>
      <sz val="25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3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4" fontId="5" fillId="0" borderId="0" xfId="1" applyFont="1" applyFill="1" applyBorder="1" applyAlignment="1" applyProtection="1"/>
    <xf numFmtId="166" fontId="7" fillId="0" borderId="0" xfId="2" applyNumberFormat="1" applyFont="1" applyFill="1" applyBorder="1" applyAlignment="1" applyProtection="1"/>
    <xf numFmtId="166" fontId="5" fillId="0" borderId="0" xfId="2" applyNumberFormat="1" applyFont="1" applyFill="1" applyBorder="1" applyAlignment="1" applyProtection="1"/>
    <xf numFmtId="166" fontId="6" fillId="0" borderId="1" xfId="2" applyNumberFormat="1" applyFont="1" applyFill="1" applyBorder="1" applyAlignment="1" applyProtection="1"/>
    <xf numFmtId="166" fontId="6" fillId="0" borderId="0" xfId="2" applyNumberFormat="1" applyFont="1" applyFill="1" applyBorder="1" applyAlignment="1" applyProtection="1"/>
    <xf numFmtId="166" fontId="6" fillId="0" borderId="2" xfId="2" applyNumberFormat="1" applyFont="1" applyFill="1" applyBorder="1" applyAlignment="1" applyProtection="1"/>
    <xf numFmtId="166" fontId="6" fillId="0" borderId="0" xfId="2" applyNumberFormat="1" applyFont="1" applyBorder="1" applyAlignment="1">
      <alignment horizontal="center" vertical="center" wrapText="1"/>
    </xf>
    <xf numFmtId="164" fontId="6" fillId="0" borderId="0" xfId="1" applyFont="1" applyFill="1" applyBorder="1" applyAlignment="1" applyProtection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164" fontId="6" fillId="0" borderId="1" xfId="1" applyFont="1" applyFill="1" applyBorder="1" applyAlignment="1" applyProtection="1"/>
    <xf numFmtId="164" fontId="6" fillId="0" borderId="2" xfId="1" applyFont="1" applyFill="1" applyBorder="1" applyAlignment="1" applyProtection="1"/>
    <xf numFmtId="166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167" fontId="3" fillId="0" borderId="0" xfId="2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vertical="center" wrapText="1"/>
    </xf>
    <xf numFmtId="167" fontId="9" fillId="0" borderId="2" xfId="2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65" fontId="5" fillId="0" borderId="0" xfId="2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5" fontId="6" fillId="0" borderId="0" xfId="0" quotePrefix="1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0" xfId="0" applyFont="1"/>
    <xf numFmtId="0" fontId="12" fillId="0" borderId="7" xfId="0" applyFont="1" applyBorder="1"/>
    <xf numFmtId="0" fontId="12" fillId="0" borderId="0" xfId="0" applyFont="1" applyBorder="1"/>
    <xf numFmtId="0" fontId="12" fillId="0" borderId="8" xfId="0" applyFont="1" applyBorder="1"/>
    <xf numFmtId="0" fontId="13" fillId="0" borderId="7" xfId="0" applyFont="1" applyBorder="1"/>
    <xf numFmtId="0" fontId="14" fillId="0" borderId="0" xfId="0" applyFont="1" applyBorder="1"/>
    <xf numFmtId="0" fontId="14" fillId="0" borderId="3" xfId="0" applyFont="1" applyBorder="1"/>
    <xf numFmtId="0" fontId="13" fillId="0" borderId="8" xfId="0" applyFont="1" applyBorder="1"/>
    <xf numFmtId="0" fontId="14" fillId="0" borderId="2" xfId="0" applyFont="1" applyBorder="1"/>
    <xf numFmtId="0" fontId="14" fillId="0" borderId="1" xfId="0" applyFont="1" applyBorder="1"/>
    <xf numFmtId="0" fontId="13" fillId="0" borderId="0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8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 applyProtection="1"/>
    <xf numFmtId="164" fontId="18" fillId="0" borderId="0" xfId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4" fontId="19" fillId="0" borderId="0" xfId="1" applyFont="1" applyFill="1" applyBorder="1" applyAlignment="1" applyProtection="1"/>
    <xf numFmtId="164" fontId="18" fillId="0" borderId="3" xfId="1" applyFont="1" applyFill="1" applyBorder="1" applyAlignment="1" applyProtection="1"/>
    <xf numFmtId="164" fontId="10" fillId="0" borderId="0" xfId="1" applyFont="1" applyFill="1" applyBorder="1" applyAlignment="1" applyProtection="1"/>
    <xf numFmtId="164" fontId="18" fillId="0" borderId="0" xfId="0" applyNumberFormat="1" applyFont="1" applyFill="1" applyBorder="1" applyAlignment="1" applyProtection="1"/>
    <xf numFmtId="14" fontId="14" fillId="0" borderId="0" xfId="0" applyNumberFormat="1" applyFont="1" applyBorder="1" applyAlignment="1">
      <alignment horizontal="right"/>
    </xf>
    <xf numFmtId="0" fontId="15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15" workbookViewId="0">
      <selection activeCell="G38" sqref="G38"/>
    </sheetView>
  </sheetViews>
  <sheetFormatPr defaultRowHeight="12.75"/>
  <cols>
    <col min="1" max="1" width="3.5703125" style="46" customWidth="1"/>
    <col min="2" max="3" width="9.140625" style="46"/>
    <col min="4" max="4" width="10.85546875" style="46" customWidth="1"/>
    <col min="5" max="5" width="14" style="46" customWidth="1"/>
    <col min="6" max="6" width="6.140625" style="46" customWidth="1"/>
    <col min="7" max="7" width="13" style="46" customWidth="1"/>
    <col min="8" max="256" width="9.140625" style="46"/>
    <col min="257" max="257" width="3.5703125" style="46" customWidth="1"/>
    <col min="258" max="259" width="9.140625" style="46"/>
    <col min="260" max="260" width="10.85546875" style="46" customWidth="1"/>
    <col min="261" max="261" width="14" style="46" customWidth="1"/>
    <col min="262" max="262" width="6.140625" style="46" customWidth="1"/>
    <col min="263" max="263" width="13" style="46" customWidth="1"/>
    <col min="264" max="512" width="9.140625" style="46"/>
    <col min="513" max="513" width="3.5703125" style="46" customWidth="1"/>
    <col min="514" max="515" width="9.140625" style="46"/>
    <col min="516" max="516" width="10.85546875" style="46" customWidth="1"/>
    <col min="517" max="517" width="14" style="46" customWidth="1"/>
    <col min="518" max="518" width="6.140625" style="46" customWidth="1"/>
    <col min="519" max="519" width="13" style="46" customWidth="1"/>
    <col min="520" max="768" width="9.140625" style="46"/>
    <col min="769" max="769" width="3.5703125" style="46" customWidth="1"/>
    <col min="770" max="771" width="9.140625" style="46"/>
    <col min="772" max="772" width="10.85546875" style="46" customWidth="1"/>
    <col min="773" max="773" width="14" style="46" customWidth="1"/>
    <col min="774" max="774" width="6.140625" style="46" customWidth="1"/>
    <col min="775" max="775" width="13" style="46" customWidth="1"/>
    <col min="776" max="1024" width="9.140625" style="46"/>
    <col min="1025" max="1025" width="3.5703125" style="46" customWidth="1"/>
    <col min="1026" max="1027" width="9.140625" style="46"/>
    <col min="1028" max="1028" width="10.85546875" style="46" customWidth="1"/>
    <col min="1029" max="1029" width="14" style="46" customWidth="1"/>
    <col min="1030" max="1030" width="6.140625" style="46" customWidth="1"/>
    <col min="1031" max="1031" width="13" style="46" customWidth="1"/>
    <col min="1032" max="1280" width="9.140625" style="46"/>
    <col min="1281" max="1281" width="3.5703125" style="46" customWidth="1"/>
    <col min="1282" max="1283" width="9.140625" style="46"/>
    <col min="1284" max="1284" width="10.85546875" style="46" customWidth="1"/>
    <col min="1285" max="1285" width="14" style="46" customWidth="1"/>
    <col min="1286" max="1286" width="6.140625" style="46" customWidth="1"/>
    <col min="1287" max="1287" width="13" style="46" customWidth="1"/>
    <col min="1288" max="1536" width="9.140625" style="46"/>
    <col min="1537" max="1537" width="3.5703125" style="46" customWidth="1"/>
    <col min="1538" max="1539" width="9.140625" style="46"/>
    <col min="1540" max="1540" width="10.85546875" style="46" customWidth="1"/>
    <col min="1541" max="1541" width="14" style="46" customWidth="1"/>
    <col min="1542" max="1542" width="6.140625" style="46" customWidth="1"/>
    <col min="1543" max="1543" width="13" style="46" customWidth="1"/>
    <col min="1544" max="1792" width="9.140625" style="46"/>
    <col min="1793" max="1793" width="3.5703125" style="46" customWidth="1"/>
    <col min="1794" max="1795" width="9.140625" style="46"/>
    <col min="1796" max="1796" width="10.85546875" style="46" customWidth="1"/>
    <col min="1797" max="1797" width="14" style="46" customWidth="1"/>
    <col min="1798" max="1798" width="6.140625" style="46" customWidth="1"/>
    <col min="1799" max="1799" width="13" style="46" customWidth="1"/>
    <col min="1800" max="2048" width="9.140625" style="46"/>
    <col min="2049" max="2049" width="3.5703125" style="46" customWidth="1"/>
    <col min="2050" max="2051" width="9.140625" style="46"/>
    <col min="2052" max="2052" width="10.85546875" style="46" customWidth="1"/>
    <col min="2053" max="2053" width="14" style="46" customWidth="1"/>
    <col min="2054" max="2054" width="6.140625" style="46" customWidth="1"/>
    <col min="2055" max="2055" width="13" style="46" customWidth="1"/>
    <col min="2056" max="2304" width="9.140625" style="46"/>
    <col min="2305" max="2305" width="3.5703125" style="46" customWidth="1"/>
    <col min="2306" max="2307" width="9.140625" style="46"/>
    <col min="2308" max="2308" width="10.85546875" style="46" customWidth="1"/>
    <col min="2309" max="2309" width="14" style="46" customWidth="1"/>
    <col min="2310" max="2310" width="6.140625" style="46" customWidth="1"/>
    <col min="2311" max="2311" width="13" style="46" customWidth="1"/>
    <col min="2312" max="2560" width="9.140625" style="46"/>
    <col min="2561" max="2561" width="3.5703125" style="46" customWidth="1"/>
    <col min="2562" max="2563" width="9.140625" style="46"/>
    <col min="2564" max="2564" width="10.85546875" style="46" customWidth="1"/>
    <col min="2565" max="2565" width="14" style="46" customWidth="1"/>
    <col min="2566" max="2566" width="6.140625" style="46" customWidth="1"/>
    <col min="2567" max="2567" width="13" style="46" customWidth="1"/>
    <col min="2568" max="2816" width="9.140625" style="46"/>
    <col min="2817" max="2817" width="3.5703125" style="46" customWidth="1"/>
    <col min="2818" max="2819" width="9.140625" style="46"/>
    <col min="2820" max="2820" width="10.85546875" style="46" customWidth="1"/>
    <col min="2821" max="2821" width="14" style="46" customWidth="1"/>
    <col min="2822" max="2822" width="6.140625" style="46" customWidth="1"/>
    <col min="2823" max="2823" width="13" style="46" customWidth="1"/>
    <col min="2824" max="3072" width="9.140625" style="46"/>
    <col min="3073" max="3073" width="3.5703125" style="46" customWidth="1"/>
    <col min="3074" max="3075" width="9.140625" style="46"/>
    <col min="3076" max="3076" width="10.85546875" style="46" customWidth="1"/>
    <col min="3077" max="3077" width="14" style="46" customWidth="1"/>
    <col min="3078" max="3078" width="6.140625" style="46" customWidth="1"/>
    <col min="3079" max="3079" width="13" style="46" customWidth="1"/>
    <col min="3080" max="3328" width="9.140625" style="46"/>
    <col min="3329" max="3329" width="3.5703125" style="46" customWidth="1"/>
    <col min="3330" max="3331" width="9.140625" style="46"/>
    <col min="3332" max="3332" width="10.85546875" style="46" customWidth="1"/>
    <col min="3333" max="3333" width="14" style="46" customWidth="1"/>
    <col min="3334" max="3334" width="6.140625" style="46" customWidth="1"/>
    <col min="3335" max="3335" width="13" style="46" customWidth="1"/>
    <col min="3336" max="3584" width="9.140625" style="46"/>
    <col min="3585" max="3585" width="3.5703125" style="46" customWidth="1"/>
    <col min="3586" max="3587" width="9.140625" style="46"/>
    <col min="3588" max="3588" width="10.85546875" style="46" customWidth="1"/>
    <col min="3589" max="3589" width="14" style="46" customWidth="1"/>
    <col min="3590" max="3590" width="6.140625" style="46" customWidth="1"/>
    <col min="3591" max="3591" width="13" style="46" customWidth="1"/>
    <col min="3592" max="3840" width="9.140625" style="46"/>
    <col min="3841" max="3841" width="3.5703125" style="46" customWidth="1"/>
    <col min="3842" max="3843" width="9.140625" style="46"/>
    <col min="3844" max="3844" width="10.85546875" style="46" customWidth="1"/>
    <col min="3845" max="3845" width="14" style="46" customWidth="1"/>
    <col min="3846" max="3846" width="6.140625" style="46" customWidth="1"/>
    <col min="3847" max="3847" width="13" style="46" customWidth="1"/>
    <col min="3848" max="4096" width="9.140625" style="46"/>
    <col min="4097" max="4097" width="3.5703125" style="46" customWidth="1"/>
    <col min="4098" max="4099" width="9.140625" style="46"/>
    <col min="4100" max="4100" width="10.85546875" style="46" customWidth="1"/>
    <col min="4101" max="4101" width="14" style="46" customWidth="1"/>
    <col min="4102" max="4102" width="6.140625" style="46" customWidth="1"/>
    <col min="4103" max="4103" width="13" style="46" customWidth="1"/>
    <col min="4104" max="4352" width="9.140625" style="46"/>
    <col min="4353" max="4353" width="3.5703125" style="46" customWidth="1"/>
    <col min="4354" max="4355" width="9.140625" style="46"/>
    <col min="4356" max="4356" width="10.85546875" style="46" customWidth="1"/>
    <col min="4357" max="4357" width="14" style="46" customWidth="1"/>
    <col min="4358" max="4358" width="6.140625" style="46" customWidth="1"/>
    <col min="4359" max="4359" width="13" style="46" customWidth="1"/>
    <col min="4360" max="4608" width="9.140625" style="46"/>
    <col min="4609" max="4609" width="3.5703125" style="46" customWidth="1"/>
    <col min="4610" max="4611" width="9.140625" style="46"/>
    <col min="4612" max="4612" width="10.85546875" style="46" customWidth="1"/>
    <col min="4613" max="4613" width="14" style="46" customWidth="1"/>
    <col min="4614" max="4614" width="6.140625" style="46" customWidth="1"/>
    <col min="4615" max="4615" width="13" style="46" customWidth="1"/>
    <col min="4616" max="4864" width="9.140625" style="46"/>
    <col min="4865" max="4865" width="3.5703125" style="46" customWidth="1"/>
    <col min="4866" max="4867" width="9.140625" style="46"/>
    <col min="4868" max="4868" width="10.85546875" style="46" customWidth="1"/>
    <col min="4869" max="4869" width="14" style="46" customWidth="1"/>
    <col min="4870" max="4870" width="6.140625" style="46" customWidth="1"/>
    <col min="4871" max="4871" width="13" style="46" customWidth="1"/>
    <col min="4872" max="5120" width="9.140625" style="46"/>
    <col min="5121" max="5121" width="3.5703125" style="46" customWidth="1"/>
    <col min="5122" max="5123" width="9.140625" style="46"/>
    <col min="5124" max="5124" width="10.85546875" style="46" customWidth="1"/>
    <col min="5125" max="5125" width="14" style="46" customWidth="1"/>
    <col min="5126" max="5126" width="6.140625" style="46" customWidth="1"/>
    <col min="5127" max="5127" width="13" style="46" customWidth="1"/>
    <col min="5128" max="5376" width="9.140625" style="46"/>
    <col min="5377" max="5377" width="3.5703125" style="46" customWidth="1"/>
    <col min="5378" max="5379" width="9.140625" style="46"/>
    <col min="5380" max="5380" width="10.85546875" style="46" customWidth="1"/>
    <col min="5381" max="5381" width="14" style="46" customWidth="1"/>
    <col min="5382" max="5382" width="6.140625" style="46" customWidth="1"/>
    <col min="5383" max="5383" width="13" style="46" customWidth="1"/>
    <col min="5384" max="5632" width="9.140625" style="46"/>
    <col min="5633" max="5633" width="3.5703125" style="46" customWidth="1"/>
    <col min="5634" max="5635" width="9.140625" style="46"/>
    <col min="5636" max="5636" width="10.85546875" style="46" customWidth="1"/>
    <col min="5637" max="5637" width="14" style="46" customWidth="1"/>
    <col min="5638" max="5638" width="6.140625" style="46" customWidth="1"/>
    <col min="5639" max="5639" width="13" style="46" customWidth="1"/>
    <col min="5640" max="5888" width="9.140625" style="46"/>
    <col min="5889" max="5889" width="3.5703125" style="46" customWidth="1"/>
    <col min="5890" max="5891" width="9.140625" style="46"/>
    <col min="5892" max="5892" width="10.85546875" style="46" customWidth="1"/>
    <col min="5893" max="5893" width="14" style="46" customWidth="1"/>
    <col min="5894" max="5894" width="6.140625" style="46" customWidth="1"/>
    <col min="5895" max="5895" width="13" style="46" customWidth="1"/>
    <col min="5896" max="6144" width="9.140625" style="46"/>
    <col min="6145" max="6145" width="3.5703125" style="46" customWidth="1"/>
    <col min="6146" max="6147" width="9.140625" style="46"/>
    <col min="6148" max="6148" width="10.85546875" style="46" customWidth="1"/>
    <col min="6149" max="6149" width="14" style="46" customWidth="1"/>
    <col min="6150" max="6150" width="6.140625" style="46" customWidth="1"/>
    <col min="6151" max="6151" width="13" style="46" customWidth="1"/>
    <col min="6152" max="6400" width="9.140625" style="46"/>
    <col min="6401" max="6401" width="3.5703125" style="46" customWidth="1"/>
    <col min="6402" max="6403" width="9.140625" style="46"/>
    <col min="6404" max="6404" width="10.85546875" style="46" customWidth="1"/>
    <col min="6405" max="6405" width="14" style="46" customWidth="1"/>
    <col min="6406" max="6406" width="6.140625" style="46" customWidth="1"/>
    <col min="6407" max="6407" width="13" style="46" customWidth="1"/>
    <col min="6408" max="6656" width="9.140625" style="46"/>
    <col min="6657" max="6657" width="3.5703125" style="46" customWidth="1"/>
    <col min="6658" max="6659" width="9.140625" style="46"/>
    <col min="6660" max="6660" width="10.85546875" style="46" customWidth="1"/>
    <col min="6661" max="6661" width="14" style="46" customWidth="1"/>
    <col min="6662" max="6662" width="6.140625" style="46" customWidth="1"/>
    <col min="6663" max="6663" width="13" style="46" customWidth="1"/>
    <col min="6664" max="6912" width="9.140625" style="46"/>
    <col min="6913" max="6913" width="3.5703125" style="46" customWidth="1"/>
    <col min="6914" max="6915" width="9.140625" style="46"/>
    <col min="6916" max="6916" width="10.85546875" style="46" customWidth="1"/>
    <col min="6917" max="6917" width="14" style="46" customWidth="1"/>
    <col min="6918" max="6918" width="6.140625" style="46" customWidth="1"/>
    <col min="6919" max="6919" width="13" style="46" customWidth="1"/>
    <col min="6920" max="7168" width="9.140625" style="46"/>
    <col min="7169" max="7169" width="3.5703125" style="46" customWidth="1"/>
    <col min="7170" max="7171" width="9.140625" style="46"/>
    <col min="7172" max="7172" width="10.85546875" style="46" customWidth="1"/>
    <col min="7173" max="7173" width="14" style="46" customWidth="1"/>
    <col min="7174" max="7174" width="6.140625" style="46" customWidth="1"/>
    <col min="7175" max="7175" width="13" style="46" customWidth="1"/>
    <col min="7176" max="7424" width="9.140625" style="46"/>
    <col min="7425" max="7425" width="3.5703125" style="46" customWidth="1"/>
    <col min="7426" max="7427" width="9.140625" style="46"/>
    <col min="7428" max="7428" width="10.85546875" style="46" customWidth="1"/>
    <col min="7429" max="7429" width="14" style="46" customWidth="1"/>
    <col min="7430" max="7430" width="6.140625" style="46" customWidth="1"/>
    <col min="7431" max="7431" width="13" style="46" customWidth="1"/>
    <col min="7432" max="7680" width="9.140625" style="46"/>
    <col min="7681" max="7681" width="3.5703125" style="46" customWidth="1"/>
    <col min="7682" max="7683" width="9.140625" style="46"/>
    <col min="7684" max="7684" width="10.85546875" style="46" customWidth="1"/>
    <col min="7685" max="7685" width="14" style="46" customWidth="1"/>
    <col min="7686" max="7686" width="6.140625" style="46" customWidth="1"/>
    <col min="7687" max="7687" width="13" style="46" customWidth="1"/>
    <col min="7688" max="7936" width="9.140625" style="46"/>
    <col min="7937" max="7937" width="3.5703125" style="46" customWidth="1"/>
    <col min="7938" max="7939" width="9.140625" style="46"/>
    <col min="7940" max="7940" width="10.85546875" style="46" customWidth="1"/>
    <col min="7941" max="7941" width="14" style="46" customWidth="1"/>
    <col min="7942" max="7942" width="6.140625" style="46" customWidth="1"/>
    <col min="7943" max="7943" width="13" style="46" customWidth="1"/>
    <col min="7944" max="8192" width="9.140625" style="46"/>
    <col min="8193" max="8193" width="3.5703125" style="46" customWidth="1"/>
    <col min="8194" max="8195" width="9.140625" style="46"/>
    <col min="8196" max="8196" width="10.85546875" style="46" customWidth="1"/>
    <col min="8197" max="8197" width="14" style="46" customWidth="1"/>
    <col min="8198" max="8198" width="6.140625" style="46" customWidth="1"/>
    <col min="8199" max="8199" width="13" style="46" customWidth="1"/>
    <col min="8200" max="8448" width="9.140625" style="46"/>
    <col min="8449" max="8449" width="3.5703125" style="46" customWidth="1"/>
    <col min="8450" max="8451" width="9.140625" style="46"/>
    <col min="8452" max="8452" width="10.85546875" style="46" customWidth="1"/>
    <col min="8453" max="8453" width="14" style="46" customWidth="1"/>
    <col min="8454" max="8454" width="6.140625" style="46" customWidth="1"/>
    <col min="8455" max="8455" width="13" style="46" customWidth="1"/>
    <col min="8456" max="8704" width="9.140625" style="46"/>
    <col min="8705" max="8705" width="3.5703125" style="46" customWidth="1"/>
    <col min="8706" max="8707" width="9.140625" style="46"/>
    <col min="8708" max="8708" width="10.85546875" style="46" customWidth="1"/>
    <col min="8709" max="8709" width="14" style="46" customWidth="1"/>
    <col min="8710" max="8710" width="6.140625" style="46" customWidth="1"/>
    <col min="8711" max="8711" width="13" style="46" customWidth="1"/>
    <col min="8712" max="8960" width="9.140625" style="46"/>
    <col min="8961" max="8961" width="3.5703125" style="46" customWidth="1"/>
    <col min="8962" max="8963" width="9.140625" style="46"/>
    <col min="8964" max="8964" width="10.85546875" style="46" customWidth="1"/>
    <col min="8965" max="8965" width="14" style="46" customWidth="1"/>
    <col min="8966" max="8966" width="6.140625" style="46" customWidth="1"/>
    <col min="8967" max="8967" width="13" style="46" customWidth="1"/>
    <col min="8968" max="9216" width="9.140625" style="46"/>
    <col min="9217" max="9217" width="3.5703125" style="46" customWidth="1"/>
    <col min="9218" max="9219" width="9.140625" style="46"/>
    <col min="9220" max="9220" width="10.85546875" style="46" customWidth="1"/>
    <col min="9221" max="9221" width="14" style="46" customWidth="1"/>
    <col min="9222" max="9222" width="6.140625" style="46" customWidth="1"/>
    <col min="9223" max="9223" width="13" style="46" customWidth="1"/>
    <col min="9224" max="9472" width="9.140625" style="46"/>
    <col min="9473" max="9473" width="3.5703125" style="46" customWidth="1"/>
    <col min="9474" max="9475" width="9.140625" style="46"/>
    <col min="9476" max="9476" width="10.85546875" style="46" customWidth="1"/>
    <col min="9477" max="9477" width="14" style="46" customWidth="1"/>
    <col min="9478" max="9478" width="6.140625" style="46" customWidth="1"/>
    <col min="9479" max="9479" width="13" style="46" customWidth="1"/>
    <col min="9480" max="9728" width="9.140625" style="46"/>
    <col min="9729" max="9729" width="3.5703125" style="46" customWidth="1"/>
    <col min="9730" max="9731" width="9.140625" style="46"/>
    <col min="9732" max="9732" width="10.85546875" style="46" customWidth="1"/>
    <col min="9733" max="9733" width="14" style="46" customWidth="1"/>
    <col min="9734" max="9734" width="6.140625" style="46" customWidth="1"/>
    <col min="9735" max="9735" width="13" style="46" customWidth="1"/>
    <col min="9736" max="9984" width="9.140625" style="46"/>
    <col min="9985" max="9985" width="3.5703125" style="46" customWidth="1"/>
    <col min="9986" max="9987" width="9.140625" style="46"/>
    <col min="9988" max="9988" width="10.85546875" style="46" customWidth="1"/>
    <col min="9989" max="9989" width="14" style="46" customWidth="1"/>
    <col min="9990" max="9990" width="6.140625" style="46" customWidth="1"/>
    <col min="9991" max="9991" width="13" style="46" customWidth="1"/>
    <col min="9992" max="10240" width="9.140625" style="46"/>
    <col min="10241" max="10241" width="3.5703125" style="46" customWidth="1"/>
    <col min="10242" max="10243" width="9.140625" style="46"/>
    <col min="10244" max="10244" width="10.85546875" style="46" customWidth="1"/>
    <col min="10245" max="10245" width="14" style="46" customWidth="1"/>
    <col min="10246" max="10246" width="6.140625" style="46" customWidth="1"/>
    <col min="10247" max="10247" width="13" style="46" customWidth="1"/>
    <col min="10248" max="10496" width="9.140625" style="46"/>
    <col min="10497" max="10497" width="3.5703125" style="46" customWidth="1"/>
    <col min="10498" max="10499" width="9.140625" style="46"/>
    <col min="10500" max="10500" width="10.85546875" style="46" customWidth="1"/>
    <col min="10501" max="10501" width="14" style="46" customWidth="1"/>
    <col min="10502" max="10502" width="6.140625" style="46" customWidth="1"/>
    <col min="10503" max="10503" width="13" style="46" customWidth="1"/>
    <col min="10504" max="10752" width="9.140625" style="46"/>
    <col min="10753" max="10753" width="3.5703125" style="46" customWidth="1"/>
    <col min="10754" max="10755" width="9.140625" style="46"/>
    <col min="10756" max="10756" width="10.85546875" style="46" customWidth="1"/>
    <col min="10757" max="10757" width="14" style="46" customWidth="1"/>
    <col min="10758" max="10758" width="6.140625" style="46" customWidth="1"/>
    <col min="10759" max="10759" width="13" style="46" customWidth="1"/>
    <col min="10760" max="11008" width="9.140625" style="46"/>
    <col min="11009" max="11009" width="3.5703125" style="46" customWidth="1"/>
    <col min="11010" max="11011" width="9.140625" style="46"/>
    <col min="11012" max="11012" width="10.85546875" style="46" customWidth="1"/>
    <col min="11013" max="11013" width="14" style="46" customWidth="1"/>
    <col min="11014" max="11014" width="6.140625" style="46" customWidth="1"/>
    <col min="11015" max="11015" width="13" style="46" customWidth="1"/>
    <col min="11016" max="11264" width="9.140625" style="46"/>
    <col min="11265" max="11265" width="3.5703125" style="46" customWidth="1"/>
    <col min="11266" max="11267" width="9.140625" style="46"/>
    <col min="11268" max="11268" width="10.85546875" style="46" customWidth="1"/>
    <col min="11269" max="11269" width="14" style="46" customWidth="1"/>
    <col min="11270" max="11270" width="6.140625" style="46" customWidth="1"/>
    <col min="11271" max="11271" width="13" style="46" customWidth="1"/>
    <col min="11272" max="11520" width="9.140625" style="46"/>
    <col min="11521" max="11521" width="3.5703125" style="46" customWidth="1"/>
    <col min="11522" max="11523" width="9.140625" style="46"/>
    <col min="11524" max="11524" width="10.85546875" style="46" customWidth="1"/>
    <col min="11525" max="11525" width="14" style="46" customWidth="1"/>
    <col min="11526" max="11526" width="6.140625" style="46" customWidth="1"/>
    <col min="11527" max="11527" width="13" style="46" customWidth="1"/>
    <col min="11528" max="11776" width="9.140625" style="46"/>
    <col min="11777" max="11777" width="3.5703125" style="46" customWidth="1"/>
    <col min="11778" max="11779" width="9.140625" style="46"/>
    <col min="11780" max="11780" width="10.85546875" style="46" customWidth="1"/>
    <col min="11781" max="11781" width="14" style="46" customWidth="1"/>
    <col min="11782" max="11782" width="6.140625" style="46" customWidth="1"/>
    <col min="11783" max="11783" width="13" style="46" customWidth="1"/>
    <col min="11784" max="12032" width="9.140625" style="46"/>
    <col min="12033" max="12033" width="3.5703125" style="46" customWidth="1"/>
    <col min="12034" max="12035" width="9.140625" style="46"/>
    <col min="12036" max="12036" width="10.85546875" style="46" customWidth="1"/>
    <col min="12037" max="12037" width="14" style="46" customWidth="1"/>
    <col min="12038" max="12038" width="6.140625" style="46" customWidth="1"/>
    <col min="12039" max="12039" width="13" style="46" customWidth="1"/>
    <col min="12040" max="12288" width="9.140625" style="46"/>
    <col min="12289" max="12289" width="3.5703125" style="46" customWidth="1"/>
    <col min="12290" max="12291" width="9.140625" style="46"/>
    <col min="12292" max="12292" width="10.85546875" style="46" customWidth="1"/>
    <col min="12293" max="12293" width="14" style="46" customWidth="1"/>
    <col min="12294" max="12294" width="6.140625" style="46" customWidth="1"/>
    <col min="12295" max="12295" width="13" style="46" customWidth="1"/>
    <col min="12296" max="12544" width="9.140625" style="46"/>
    <col min="12545" max="12545" width="3.5703125" style="46" customWidth="1"/>
    <col min="12546" max="12547" width="9.140625" style="46"/>
    <col min="12548" max="12548" width="10.85546875" style="46" customWidth="1"/>
    <col min="12549" max="12549" width="14" style="46" customWidth="1"/>
    <col min="12550" max="12550" width="6.140625" style="46" customWidth="1"/>
    <col min="12551" max="12551" width="13" style="46" customWidth="1"/>
    <col min="12552" max="12800" width="9.140625" style="46"/>
    <col min="12801" max="12801" width="3.5703125" style="46" customWidth="1"/>
    <col min="12802" max="12803" width="9.140625" style="46"/>
    <col min="12804" max="12804" width="10.85546875" style="46" customWidth="1"/>
    <col min="12805" max="12805" width="14" style="46" customWidth="1"/>
    <col min="12806" max="12806" width="6.140625" style="46" customWidth="1"/>
    <col min="12807" max="12807" width="13" style="46" customWidth="1"/>
    <col min="12808" max="13056" width="9.140625" style="46"/>
    <col min="13057" max="13057" width="3.5703125" style="46" customWidth="1"/>
    <col min="13058" max="13059" width="9.140625" style="46"/>
    <col min="13060" max="13060" width="10.85546875" style="46" customWidth="1"/>
    <col min="13061" max="13061" width="14" style="46" customWidth="1"/>
    <col min="13062" max="13062" width="6.140625" style="46" customWidth="1"/>
    <col min="13063" max="13063" width="13" style="46" customWidth="1"/>
    <col min="13064" max="13312" width="9.140625" style="46"/>
    <col min="13313" max="13313" width="3.5703125" style="46" customWidth="1"/>
    <col min="13314" max="13315" width="9.140625" style="46"/>
    <col min="13316" max="13316" width="10.85546875" style="46" customWidth="1"/>
    <col min="13317" max="13317" width="14" style="46" customWidth="1"/>
    <col min="13318" max="13318" width="6.140625" style="46" customWidth="1"/>
    <col min="13319" max="13319" width="13" style="46" customWidth="1"/>
    <col min="13320" max="13568" width="9.140625" style="46"/>
    <col min="13569" max="13569" width="3.5703125" style="46" customWidth="1"/>
    <col min="13570" max="13571" width="9.140625" style="46"/>
    <col min="13572" max="13572" width="10.85546875" style="46" customWidth="1"/>
    <col min="13573" max="13573" width="14" style="46" customWidth="1"/>
    <col min="13574" max="13574" width="6.140625" style="46" customWidth="1"/>
    <col min="13575" max="13575" width="13" style="46" customWidth="1"/>
    <col min="13576" max="13824" width="9.140625" style="46"/>
    <col min="13825" max="13825" width="3.5703125" style="46" customWidth="1"/>
    <col min="13826" max="13827" width="9.140625" style="46"/>
    <col min="13828" max="13828" width="10.85546875" style="46" customWidth="1"/>
    <col min="13829" max="13829" width="14" style="46" customWidth="1"/>
    <col min="13830" max="13830" width="6.140625" style="46" customWidth="1"/>
    <col min="13831" max="13831" width="13" style="46" customWidth="1"/>
    <col min="13832" max="14080" width="9.140625" style="46"/>
    <col min="14081" max="14081" width="3.5703125" style="46" customWidth="1"/>
    <col min="14082" max="14083" width="9.140625" style="46"/>
    <col min="14084" max="14084" width="10.85546875" style="46" customWidth="1"/>
    <col min="14085" max="14085" width="14" style="46" customWidth="1"/>
    <col min="14086" max="14086" width="6.140625" style="46" customWidth="1"/>
    <col min="14087" max="14087" width="13" style="46" customWidth="1"/>
    <col min="14088" max="14336" width="9.140625" style="46"/>
    <col min="14337" max="14337" width="3.5703125" style="46" customWidth="1"/>
    <col min="14338" max="14339" width="9.140625" style="46"/>
    <col min="14340" max="14340" width="10.85546875" style="46" customWidth="1"/>
    <col min="14341" max="14341" width="14" style="46" customWidth="1"/>
    <col min="14342" max="14342" width="6.140625" style="46" customWidth="1"/>
    <col min="14343" max="14343" width="13" style="46" customWidth="1"/>
    <col min="14344" max="14592" width="9.140625" style="46"/>
    <col min="14593" max="14593" width="3.5703125" style="46" customWidth="1"/>
    <col min="14594" max="14595" width="9.140625" style="46"/>
    <col min="14596" max="14596" width="10.85546875" style="46" customWidth="1"/>
    <col min="14597" max="14597" width="14" style="46" customWidth="1"/>
    <col min="14598" max="14598" width="6.140625" style="46" customWidth="1"/>
    <col min="14599" max="14599" width="13" style="46" customWidth="1"/>
    <col min="14600" max="14848" width="9.140625" style="46"/>
    <col min="14849" max="14849" width="3.5703125" style="46" customWidth="1"/>
    <col min="14850" max="14851" width="9.140625" style="46"/>
    <col min="14852" max="14852" width="10.85546875" style="46" customWidth="1"/>
    <col min="14853" max="14853" width="14" style="46" customWidth="1"/>
    <col min="14854" max="14854" width="6.140625" style="46" customWidth="1"/>
    <col min="14855" max="14855" width="13" style="46" customWidth="1"/>
    <col min="14856" max="15104" width="9.140625" style="46"/>
    <col min="15105" max="15105" width="3.5703125" style="46" customWidth="1"/>
    <col min="15106" max="15107" width="9.140625" style="46"/>
    <col min="15108" max="15108" width="10.85546875" style="46" customWidth="1"/>
    <col min="15109" max="15109" width="14" style="46" customWidth="1"/>
    <col min="15110" max="15110" width="6.140625" style="46" customWidth="1"/>
    <col min="15111" max="15111" width="13" style="46" customWidth="1"/>
    <col min="15112" max="15360" width="9.140625" style="46"/>
    <col min="15361" max="15361" width="3.5703125" style="46" customWidth="1"/>
    <col min="15362" max="15363" width="9.140625" style="46"/>
    <col min="15364" max="15364" width="10.85546875" style="46" customWidth="1"/>
    <col min="15365" max="15365" width="14" style="46" customWidth="1"/>
    <col min="15366" max="15366" width="6.140625" style="46" customWidth="1"/>
    <col min="15367" max="15367" width="13" style="46" customWidth="1"/>
    <col min="15368" max="15616" width="9.140625" style="46"/>
    <col min="15617" max="15617" width="3.5703125" style="46" customWidth="1"/>
    <col min="15618" max="15619" width="9.140625" style="46"/>
    <col min="15620" max="15620" width="10.85546875" style="46" customWidth="1"/>
    <col min="15621" max="15621" width="14" style="46" customWidth="1"/>
    <col min="15622" max="15622" width="6.140625" style="46" customWidth="1"/>
    <col min="15623" max="15623" width="13" style="46" customWidth="1"/>
    <col min="15624" max="15872" width="9.140625" style="46"/>
    <col min="15873" max="15873" width="3.5703125" style="46" customWidth="1"/>
    <col min="15874" max="15875" width="9.140625" style="46"/>
    <col min="15876" max="15876" width="10.85546875" style="46" customWidth="1"/>
    <col min="15877" max="15877" width="14" style="46" customWidth="1"/>
    <col min="15878" max="15878" width="6.140625" style="46" customWidth="1"/>
    <col min="15879" max="15879" width="13" style="46" customWidth="1"/>
    <col min="15880" max="16128" width="9.140625" style="46"/>
    <col min="16129" max="16129" width="3.5703125" style="46" customWidth="1"/>
    <col min="16130" max="16131" width="9.140625" style="46"/>
    <col min="16132" max="16132" width="10.85546875" style="46" customWidth="1"/>
    <col min="16133" max="16133" width="14" style="46" customWidth="1"/>
    <col min="16134" max="16134" width="6.140625" style="46" customWidth="1"/>
    <col min="16135" max="16135" width="13" style="46" customWidth="1"/>
    <col min="16136" max="16384" width="9.140625" style="46"/>
  </cols>
  <sheetData>
    <row r="1" spans="1:10">
      <c r="A1" s="43"/>
      <c r="B1" s="44"/>
      <c r="C1" s="44"/>
      <c r="D1" s="44"/>
      <c r="E1" s="44"/>
      <c r="F1" s="44"/>
      <c r="G1" s="44"/>
      <c r="H1" s="44"/>
      <c r="I1" s="44"/>
      <c r="J1" s="45"/>
    </row>
    <row r="2" spans="1:10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 ht="15">
      <c r="A3" s="50"/>
      <c r="B3" s="51" t="s">
        <v>59</v>
      </c>
      <c r="C3" s="51"/>
      <c r="D3" s="51"/>
      <c r="E3" s="52" t="s">
        <v>60</v>
      </c>
      <c r="F3" s="52"/>
      <c r="G3" s="52"/>
      <c r="H3" s="52"/>
      <c r="I3" s="52"/>
      <c r="J3" s="53"/>
    </row>
    <row r="4" spans="1:10" ht="15">
      <c r="A4" s="50"/>
      <c r="B4" s="51" t="s">
        <v>61</v>
      </c>
      <c r="C4" s="51"/>
      <c r="D4" s="51"/>
      <c r="E4" s="52" t="s">
        <v>62</v>
      </c>
      <c r="F4" s="52"/>
      <c r="G4" s="52"/>
      <c r="H4" s="51"/>
      <c r="I4" s="51"/>
      <c r="J4" s="53"/>
    </row>
    <row r="5" spans="1:10" ht="15">
      <c r="A5" s="50"/>
      <c r="B5" s="51" t="s">
        <v>63</v>
      </c>
      <c r="C5" s="51"/>
      <c r="D5" s="51"/>
      <c r="E5" s="52" t="s">
        <v>64</v>
      </c>
      <c r="F5" s="52"/>
      <c r="G5" s="52"/>
      <c r="H5" s="52"/>
      <c r="I5" s="52"/>
      <c r="J5" s="53"/>
    </row>
    <row r="6" spans="1:10" ht="15">
      <c r="A6" s="50"/>
      <c r="B6" s="51"/>
      <c r="C6" s="51"/>
      <c r="D6" s="51"/>
      <c r="E6" s="51"/>
      <c r="F6" s="51"/>
      <c r="G6" s="51"/>
      <c r="H6" s="52" t="s">
        <v>65</v>
      </c>
      <c r="I6" s="52"/>
      <c r="J6" s="53"/>
    </row>
    <row r="7" spans="1:10" ht="15">
      <c r="A7" s="50"/>
      <c r="B7" s="51" t="s">
        <v>66</v>
      </c>
      <c r="C7" s="51"/>
      <c r="D7" s="51"/>
      <c r="E7" s="52" t="s">
        <v>67</v>
      </c>
      <c r="F7" s="52"/>
      <c r="G7" s="51"/>
      <c r="H7" s="51"/>
      <c r="I7" s="51"/>
      <c r="J7" s="53"/>
    </row>
    <row r="8" spans="1:10" ht="15">
      <c r="A8" s="50"/>
      <c r="B8" s="51" t="s">
        <v>68</v>
      </c>
      <c r="C8" s="51"/>
      <c r="D8" s="51"/>
      <c r="E8" s="54"/>
      <c r="F8" s="54"/>
      <c r="G8" s="51"/>
      <c r="H8" s="51"/>
      <c r="I8" s="51"/>
      <c r="J8" s="53"/>
    </row>
    <row r="9" spans="1:10" ht="15">
      <c r="A9" s="50"/>
      <c r="B9" s="51"/>
      <c r="C9" s="51"/>
      <c r="D9" s="51"/>
      <c r="E9" s="51"/>
      <c r="F9" s="51"/>
      <c r="G9" s="51"/>
      <c r="H9" s="51"/>
      <c r="I9" s="51"/>
      <c r="J9" s="53"/>
    </row>
    <row r="10" spans="1:10" ht="15">
      <c r="A10" s="50"/>
      <c r="B10" s="51" t="s">
        <v>69</v>
      </c>
      <c r="C10" s="51"/>
      <c r="D10" s="51"/>
      <c r="E10" s="52" t="s">
        <v>70</v>
      </c>
      <c r="F10" s="52"/>
      <c r="G10" s="52"/>
      <c r="H10" s="52"/>
      <c r="I10" s="52"/>
      <c r="J10" s="53"/>
    </row>
    <row r="11" spans="1:10" ht="15">
      <c r="A11" s="50"/>
      <c r="B11" s="51"/>
      <c r="C11" s="51"/>
      <c r="D11" s="51"/>
      <c r="E11" s="55"/>
      <c r="F11" s="55"/>
      <c r="G11" s="55"/>
      <c r="H11" s="55"/>
      <c r="I11" s="55"/>
      <c r="J11" s="53"/>
    </row>
    <row r="12" spans="1:10" ht="15">
      <c r="A12" s="50"/>
      <c r="B12" s="51"/>
      <c r="C12" s="51"/>
      <c r="D12" s="51"/>
      <c r="E12" s="51"/>
      <c r="F12" s="51"/>
      <c r="G12" s="51"/>
      <c r="H12" s="51"/>
      <c r="I12" s="51"/>
      <c r="J12" s="53"/>
    </row>
    <row r="13" spans="1:10">
      <c r="A13" s="50"/>
      <c r="B13" s="56"/>
      <c r="C13" s="56"/>
      <c r="D13" s="56"/>
      <c r="E13" s="56"/>
      <c r="F13" s="56"/>
      <c r="G13" s="56"/>
      <c r="H13" s="56"/>
      <c r="I13" s="56"/>
      <c r="J13" s="53"/>
    </row>
    <row r="14" spans="1:10">
      <c r="A14" s="50"/>
      <c r="B14" s="56"/>
      <c r="C14" s="56"/>
      <c r="D14" s="56"/>
      <c r="E14" s="56"/>
      <c r="F14" s="56"/>
      <c r="G14" s="56"/>
      <c r="H14" s="56"/>
      <c r="I14" s="56"/>
      <c r="J14" s="53"/>
    </row>
    <row r="15" spans="1:10">
      <c r="A15" s="50"/>
      <c r="B15" s="56"/>
      <c r="C15" s="56"/>
      <c r="D15" s="56"/>
      <c r="E15" s="56"/>
      <c r="F15" s="56"/>
      <c r="G15" s="56"/>
      <c r="H15" s="56"/>
      <c r="I15" s="56"/>
      <c r="J15" s="53"/>
    </row>
    <row r="16" spans="1:10">
      <c r="A16" s="50"/>
      <c r="B16" s="56"/>
      <c r="C16" s="56"/>
      <c r="D16" s="56"/>
      <c r="E16" s="56"/>
      <c r="F16" s="56"/>
      <c r="G16" s="56"/>
      <c r="H16" s="56"/>
      <c r="I16" s="56"/>
      <c r="J16" s="53"/>
    </row>
    <row r="17" spans="1:10">
      <c r="A17" s="50"/>
      <c r="B17" s="56"/>
      <c r="C17" s="56"/>
      <c r="D17" s="56"/>
      <c r="E17" s="56"/>
      <c r="F17" s="56"/>
      <c r="G17" s="56"/>
      <c r="H17" s="56"/>
      <c r="I17" s="56"/>
      <c r="J17" s="53"/>
    </row>
    <row r="18" spans="1:10">
      <c r="A18" s="50"/>
      <c r="B18" s="56"/>
      <c r="C18" s="56"/>
      <c r="D18" s="56"/>
      <c r="E18" s="56"/>
      <c r="F18" s="56"/>
      <c r="G18" s="56"/>
      <c r="H18" s="56"/>
      <c r="I18" s="56"/>
      <c r="J18" s="53"/>
    </row>
    <row r="19" spans="1:10" ht="33" customHeight="1">
      <c r="A19" s="50"/>
      <c r="B19" s="56"/>
      <c r="C19" s="56"/>
      <c r="D19" s="56"/>
      <c r="E19" s="56"/>
      <c r="F19" s="56"/>
      <c r="G19" s="56"/>
      <c r="H19" s="56"/>
      <c r="I19" s="56"/>
      <c r="J19" s="53"/>
    </row>
    <row r="20" spans="1:10">
      <c r="A20" s="50"/>
      <c r="B20" s="56"/>
      <c r="C20" s="56"/>
      <c r="D20" s="56"/>
      <c r="E20" s="56"/>
      <c r="F20" s="56"/>
      <c r="G20" s="56"/>
      <c r="H20" s="56"/>
      <c r="I20" s="56"/>
      <c r="J20" s="53"/>
    </row>
    <row r="21" spans="1:10">
      <c r="A21" s="50"/>
      <c r="B21" s="56"/>
      <c r="C21" s="56"/>
      <c r="D21" s="56"/>
      <c r="E21" s="56"/>
      <c r="F21" s="56"/>
      <c r="G21" s="56"/>
      <c r="H21" s="56"/>
      <c r="I21" s="56"/>
      <c r="J21" s="53"/>
    </row>
    <row r="22" spans="1:10">
      <c r="A22" s="50"/>
      <c r="B22" s="56"/>
      <c r="C22" s="56"/>
      <c r="D22" s="56"/>
      <c r="E22" s="56"/>
      <c r="F22" s="56"/>
      <c r="G22" s="56"/>
      <c r="H22" s="56"/>
      <c r="I22" s="56"/>
      <c r="J22" s="53"/>
    </row>
    <row r="23" spans="1:10">
      <c r="A23" s="50"/>
      <c r="B23" s="56"/>
      <c r="C23" s="56"/>
      <c r="D23" s="56"/>
      <c r="E23" s="56"/>
      <c r="F23" s="56"/>
      <c r="G23" s="56"/>
      <c r="H23" s="56"/>
      <c r="I23" s="56"/>
      <c r="J23" s="53"/>
    </row>
    <row r="24" spans="1:10" ht="39">
      <c r="A24" s="70" t="s">
        <v>18</v>
      </c>
      <c r="B24" s="71"/>
      <c r="C24" s="71"/>
      <c r="D24" s="71"/>
      <c r="E24" s="71"/>
      <c r="F24" s="71"/>
      <c r="G24" s="71"/>
      <c r="H24" s="71"/>
      <c r="I24" s="71"/>
      <c r="J24" s="72"/>
    </row>
    <row r="25" spans="1:10">
      <c r="A25" s="50"/>
      <c r="B25" s="56"/>
      <c r="C25" s="56"/>
      <c r="D25" s="56"/>
      <c r="E25" s="56"/>
      <c r="F25" s="56"/>
      <c r="G25" s="56"/>
      <c r="H25" s="56"/>
      <c r="I25" s="56"/>
      <c r="J25" s="53"/>
    </row>
    <row r="26" spans="1:10">
      <c r="A26" s="50"/>
      <c r="B26" s="56"/>
      <c r="C26" s="56"/>
      <c r="D26" s="56"/>
      <c r="E26" s="56"/>
      <c r="F26" s="56"/>
      <c r="G26" s="56"/>
      <c r="H26" s="56"/>
      <c r="I26" s="56"/>
      <c r="J26" s="53"/>
    </row>
    <row r="27" spans="1:10" ht="32.25">
      <c r="A27" s="73" t="s">
        <v>101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12" customHeight="1">
      <c r="A28" s="50"/>
      <c r="B28" s="56"/>
      <c r="C28" s="56"/>
      <c r="D28" s="56"/>
      <c r="E28" s="56"/>
      <c r="F28" s="56"/>
      <c r="G28" s="56"/>
      <c r="H28" s="56"/>
      <c r="I28" s="56"/>
      <c r="J28" s="53"/>
    </row>
    <row r="29" spans="1:10">
      <c r="A29" s="50"/>
      <c r="B29" s="56"/>
      <c r="C29" s="56"/>
      <c r="D29" s="56"/>
      <c r="E29" s="56"/>
      <c r="F29" s="56"/>
      <c r="G29" s="56"/>
      <c r="H29" s="56"/>
      <c r="I29" s="56"/>
      <c r="J29" s="53"/>
    </row>
    <row r="30" spans="1:10">
      <c r="A30" s="50"/>
      <c r="B30" s="56"/>
      <c r="C30" s="56"/>
      <c r="D30" s="56"/>
      <c r="E30" s="56"/>
      <c r="F30" s="56"/>
      <c r="G30" s="56"/>
      <c r="H30" s="56"/>
      <c r="I30" s="56"/>
      <c r="J30" s="53"/>
    </row>
    <row r="31" spans="1:10">
      <c r="A31" s="50"/>
      <c r="B31" s="56"/>
      <c r="C31" s="56"/>
      <c r="D31" s="56"/>
      <c r="E31" s="56"/>
      <c r="F31" s="56"/>
      <c r="G31" s="56"/>
      <c r="H31" s="56"/>
      <c r="I31" s="56"/>
      <c r="J31" s="53"/>
    </row>
    <row r="32" spans="1:10">
      <c r="A32" s="50"/>
      <c r="B32" s="56"/>
      <c r="C32" s="56"/>
      <c r="D32" s="56"/>
      <c r="E32" s="56"/>
      <c r="F32" s="56"/>
      <c r="G32" s="56"/>
      <c r="H32" s="56"/>
      <c r="I32" s="56"/>
      <c r="J32" s="53"/>
    </row>
    <row r="33" spans="1:10">
      <c r="A33" s="50"/>
      <c r="B33" s="56"/>
      <c r="C33" s="56"/>
      <c r="D33" s="56"/>
      <c r="E33" s="56"/>
      <c r="F33" s="56"/>
      <c r="G33" s="56"/>
      <c r="H33" s="56"/>
      <c r="I33" s="56"/>
      <c r="J33" s="53"/>
    </row>
    <row r="34" spans="1:10">
      <c r="A34" s="50"/>
      <c r="B34" s="56"/>
      <c r="C34" s="56"/>
      <c r="D34" s="56"/>
      <c r="E34" s="56"/>
      <c r="F34" s="56"/>
      <c r="G34" s="56"/>
      <c r="H34" s="56"/>
      <c r="I34" s="56"/>
      <c r="J34" s="53"/>
    </row>
    <row r="35" spans="1:10" ht="15">
      <c r="A35" s="50"/>
      <c r="B35" s="51" t="s">
        <v>71</v>
      </c>
      <c r="C35" s="51"/>
      <c r="D35" s="51"/>
      <c r="E35" s="51"/>
      <c r="F35" s="51" t="s">
        <v>72</v>
      </c>
      <c r="G35" s="69" t="s">
        <v>102</v>
      </c>
      <c r="H35" s="69"/>
      <c r="I35" s="56"/>
      <c r="J35" s="53"/>
    </row>
    <row r="36" spans="1:10" ht="15">
      <c r="A36" s="50"/>
      <c r="B36" s="51"/>
      <c r="C36" s="51"/>
      <c r="D36" s="51"/>
      <c r="E36" s="51"/>
      <c r="F36" s="51" t="s">
        <v>73</v>
      </c>
      <c r="G36" s="69" t="s">
        <v>100</v>
      </c>
      <c r="H36" s="69"/>
      <c r="I36" s="56"/>
      <c r="J36" s="53"/>
    </row>
    <row r="37" spans="1:10" ht="15">
      <c r="A37" s="50"/>
      <c r="B37" s="51" t="s">
        <v>74</v>
      </c>
      <c r="C37" s="51"/>
      <c r="D37" s="51"/>
      <c r="E37" s="51"/>
      <c r="F37" s="51"/>
      <c r="G37" s="69" t="s">
        <v>103</v>
      </c>
      <c r="H37" s="69"/>
      <c r="I37" s="56"/>
      <c r="J37" s="53"/>
    </row>
    <row r="38" spans="1:10">
      <c r="A38" s="50"/>
      <c r="B38" s="56"/>
      <c r="C38" s="56"/>
      <c r="D38" s="56"/>
      <c r="E38" s="56"/>
      <c r="F38" s="56"/>
      <c r="G38" s="56"/>
      <c r="H38" s="56"/>
      <c r="I38" s="56"/>
      <c r="J38" s="53"/>
    </row>
    <row r="39" spans="1:10">
      <c r="A39" s="50"/>
      <c r="B39" s="56" t="s">
        <v>75</v>
      </c>
      <c r="C39" s="56"/>
      <c r="D39" s="56"/>
      <c r="E39" s="56"/>
      <c r="F39" s="56"/>
      <c r="G39" s="56"/>
      <c r="H39" s="56"/>
      <c r="I39" s="56"/>
      <c r="J39" s="53"/>
    </row>
    <row r="40" spans="1:10">
      <c r="A40" s="50"/>
      <c r="B40" s="56" t="s">
        <v>76</v>
      </c>
      <c r="C40" s="56"/>
      <c r="D40" s="56"/>
      <c r="E40" s="56"/>
      <c r="F40" s="56"/>
      <c r="G40" s="56"/>
      <c r="H40" s="56"/>
      <c r="I40" s="56"/>
      <c r="J40" s="53"/>
    </row>
    <row r="41" spans="1:10">
      <c r="A41" s="50"/>
      <c r="B41" s="56" t="s">
        <v>77</v>
      </c>
      <c r="C41" s="56"/>
      <c r="D41" s="56"/>
      <c r="E41" s="56"/>
      <c r="F41" s="56"/>
      <c r="G41" s="56"/>
      <c r="H41" s="56"/>
      <c r="I41" s="56"/>
      <c r="J41" s="53"/>
    </row>
    <row r="42" spans="1:10">
      <c r="A42" s="50"/>
      <c r="B42" s="56"/>
      <c r="C42" s="56"/>
      <c r="D42" s="56"/>
      <c r="E42" s="56"/>
      <c r="F42" s="56"/>
      <c r="G42" s="56"/>
      <c r="H42" s="56"/>
      <c r="I42" s="56"/>
      <c r="J42" s="53"/>
    </row>
    <row r="43" spans="1:10">
      <c r="A43" s="50"/>
      <c r="B43" s="56"/>
      <c r="C43" s="56"/>
      <c r="D43" s="56"/>
      <c r="E43" s="56"/>
      <c r="F43" s="56"/>
      <c r="G43" s="56"/>
      <c r="H43" s="56"/>
      <c r="I43" s="56"/>
      <c r="J43" s="53"/>
    </row>
    <row r="44" spans="1:10">
      <c r="A44" s="50"/>
      <c r="B44" s="56"/>
      <c r="C44" s="56"/>
      <c r="D44" s="56"/>
      <c r="E44" s="56"/>
      <c r="F44" s="56"/>
      <c r="G44" s="56"/>
      <c r="H44" s="56"/>
      <c r="I44" s="56"/>
      <c r="J44" s="53"/>
    </row>
    <row r="45" spans="1:10" ht="13.5" thickBot="1">
      <c r="A45" s="57"/>
      <c r="B45" s="58"/>
      <c r="C45" s="58"/>
      <c r="D45" s="58"/>
      <c r="E45" s="58"/>
      <c r="F45" s="58"/>
      <c r="G45" s="58"/>
      <c r="H45" s="58"/>
      <c r="I45" s="58"/>
      <c r="J45" s="59"/>
    </row>
  </sheetData>
  <mergeCells count="5">
    <mergeCell ref="G35:H35"/>
    <mergeCell ref="G36:H36"/>
    <mergeCell ref="G37:H37"/>
    <mergeCell ref="A24:J24"/>
    <mergeCell ref="A27:J27"/>
  </mergeCells>
  <printOptions horizontalCentered="1"/>
  <pageMargins left="0.25" right="0.27" top="0.84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D34"/>
  <sheetViews>
    <sheetView topLeftCell="A13" workbookViewId="0">
      <selection activeCell="D15" sqref="D15"/>
    </sheetView>
  </sheetViews>
  <sheetFormatPr defaultColWidth="10.28515625" defaultRowHeight="15.75"/>
  <cols>
    <col min="1" max="1" width="40" style="1" customWidth="1"/>
    <col min="2" max="2" width="8.140625" style="31" customWidth="1"/>
    <col min="3" max="3" width="21.140625" style="1" customWidth="1"/>
    <col min="4" max="4" width="22.42578125" style="1" bestFit="1" customWidth="1"/>
    <col min="5" max="16384" width="10.28515625" style="1"/>
  </cols>
  <sheetData>
    <row r="1" spans="1:4">
      <c r="B1" s="31" t="s">
        <v>17</v>
      </c>
      <c r="C1" s="36" t="s">
        <v>99</v>
      </c>
      <c r="D1" s="36" t="s">
        <v>19</v>
      </c>
    </row>
    <row r="2" spans="1:4" ht="12.95" customHeight="1">
      <c r="A2" s="2" t="s">
        <v>1</v>
      </c>
      <c r="B2" s="32"/>
      <c r="C2" s="3"/>
      <c r="D2" s="3"/>
    </row>
    <row r="3" spans="1:4">
      <c r="A3" s="5" t="s">
        <v>5</v>
      </c>
      <c r="B3" s="32" t="s">
        <v>33</v>
      </c>
      <c r="C3" s="12">
        <v>2216351.27</v>
      </c>
      <c r="D3" s="12">
        <v>6612709.2928000577</v>
      </c>
    </row>
    <row r="4" spans="1:4">
      <c r="A4" s="5" t="s">
        <v>25</v>
      </c>
      <c r="B4" s="32" t="s">
        <v>34</v>
      </c>
      <c r="C4" s="13">
        <v>217823583.40000001</v>
      </c>
      <c r="D4" s="13">
        <v>122010365.50069998</v>
      </c>
    </row>
    <row r="5" spans="1:4">
      <c r="A5" s="5" t="s">
        <v>6</v>
      </c>
      <c r="B5" s="32" t="s">
        <v>35</v>
      </c>
      <c r="C5" s="13">
        <v>1861727.87</v>
      </c>
      <c r="D5" s="13">
        <v>3210427.7209999897</v>
      </c>
    </row>
    <row r="6" spans="1:4">
      <c r="A6" s="6" t="s">
        <v>47</v>
      </c>
      <c r="B6" s="33"/>
      <c r="C6" s="16">
        <f>C3+C4+C5</f>
        <v>221901662.54000002</v>
      </c>
      <c r="D6" s="16">
        <f>D3+D4+D5</f>
        <v>131833502.51450002</v>
      </c>
    </row>
    <row r="7" spans="1:4">
      <c r="A7" s="6"/>
      <c r="B7" s="33"/>
      <c r="C7" s="14"/>
      <c r="D7" s="14"/>
    </row>
    <row r="8" spans="1:4">
      <c r="A8" s="42" t="s">
        <v>52</v>
      </c>
      <c r="C8" s="13">
        <v>21525285</v>
      </c>
      <c r="D8" s="13">
        <v>27486072.9958</v>
      </c>
    </row>
    <row r="9" spans="1:4">
      <c r="A9" s="42" t="s">
        <v>57</v>
      </c>
      <c r="B9" s="33" t="s">
        <v>98</v>
      </c>
      <c r="C9" s="13">
        <v>32029259.969999999</v>
      </c>
      <c r="D9" s="13">
        <v>34194842.674299993</v>
      </c>
    </row>
    <row r="10" spans="1:4">
      <c r="A10" s="6" t="s">
        <v>53</v>
      </c>
      <c r="B10" s="33"/>
      <c r="C10" s="16">
        <f>SUM(C8:C9)</f>
        <v>53554544.969999999</v>
      </c>
      <c r="D10" s="16">
        <f>SUM(D8:D9)</f>
        <v>61680915.670099989</v>
      </c>
    </row>
    <row r="11" spans="1:4">
      <c r="A11" s="76" t="s">
        <v>2</v>
      </c>
      <c r="B11" s="34"/>
      <c r="C11" s="16">
        <f>C6+C10</f>
        <v>275456207.50999999</v>
      </c>
      <c r="D11" s="16">
        <f>D6+D10</f>
        <v>193514418.1846</v>
      </c>
    </row>
    <row r="12" spans="1:4">
      <c r="A12" s="7"/>
      <c r="B12" s="32"/>
      <c r="C12" s="13"/>
      <c r="D12" s="13"/>
    </row>
    <row r="13" spans="1:4">
      <c r="A13" s="7"/>
      <c r="B13" s="32"/>
      <c r="C13" s="17"/>
      <c r="D13" s="17"/>
    </row>
    <row r="14" spans="1:4">
      <c r="A14" s="8" t="s">
        <v>0</v>
      </c>
      <c r="B14" s="34"/>
      <c r="C14" s="17"/>
      <c r="D14" s="17"/>
    </row>
    <row r="15" spans="1:4" ht="15.75" customHeight="1">
      <c r="A15" s="5" t="s">
        <v>26</v>
      </c>
      <c r="B15" s="32" t="s">
        <v>36</v>
      </c>
      <c r="C15" s="13">
        <v>57673494.740000002</v>
      </c>
      <c r="D15" s="13">
        <v>31224025.333599996</v>
      </c>
    </row>
    <row r="16" spans="1:4" ht="15.75" customHeight="1">
      <c r="A16" s="5" t="s">
        <v>27</v>
      </c>
      <c r="B16" s="32" t="s">
        <v>37</v>
      </c>
      <c r="C16" s="13">
        <v>565146</v>
      </c>
      <c r="D16" s="13">
        <v>1762680.22</v>
      </c>
    </row>
    <row r="17" spans="1:4" ht="15.75" customHeight="1">
      <c r="A17" s="5" t="s">
        <v>21</v>
      </c>
      <c r="B17" s="32" t="s">
        <v>38</v>
      </c>
      <c r="C17" s="13">
        <v>295502</v>
      </c>
      <c r="D17" s="13">
        <v>659369</v>
      </c>
    </row>
    <row r="18" spans="1:4">
      <c r="A18" s="9" t="s">
        <v>48</v>
      </c>
      <c r="B18" s="35"/>
      <c r="C18" s="16">
        <f>SUM(C15:C17)</f>
        <v>58534142.740000002</v>
      </c>
      <c r="D18" s="16">
        <f>SUM(D15:D17)</f>
        <v>33646074.553599998</v>
      </c>
    </row>
    <row r="19" spans="1:4">
      <c r="A19" s="4"/>
      <c r="B19" s="32"/>
      <c r="C19" s="13"/>
      <c r="D19" s="13"/>
    </row>
    <row r="20" spans="1:4">
      <c r="A20" s="5" t="s">
        <v>54</v>
      </c>
      <c r="B20" s="38" t="s">
        <v>39</v>
      </c>
      <c r="C20" s="13">
        <v>107138322.98</v>
      </c>
      <c r="D20" s="13">
        <v>51367947.839999996</v>
      </c>
    </row>
    <row r="21" spans="1:4" ht="15.75" customHeight="1">
      <c r="A21" s="5" t="s">
        <v>55</v>
      </c>
      <c r="B21" s="32"/>
      <c r="C21" s="13">
        <v>0</v>
      </c>
      <c r="D21" s="13">
        <v>0</v>
      </c>
    </row>
    <row r="22" spans="1:4">
      <c r="A22" s="9" t="s">
        <v>49</v>
      </c>
      <c r="B22" s="35"/>
      <c r="C22" s="16">
        <f>SUM(C20:C21)</f>
        <v>107138322.98</v>
      </c>
      <c r="D22" s="16">
        <f>SUM(D20:D21)</f>
        <v>51367947.839999996</v>
      </c>
    </row>
    <row r="23" spans="1:4">
      <c r="A23" s="6" t="s">
        <v>3</v>
      </c>
      <c r="B23" s="33"/>
      <c r="C23" s="16">
        <f>C22+C18</f>
        <v>165672465.72</v>
      </c>
      <c r="D23" s="16">
        <f>D22+D18</f>
        <v>85014022.393599987</v>
      </c>
    </row>
    <row r="24" spans="1:4">
      <c r="A24" s="6"/>
      <c r="B24" s="33"/>
      <c r="C24" s="15"/>
      <c r="D24" s="15"/>
    </row>
    <row r="25" spans="1:4">
      <c r="A25" s="8" t="s">
        <v>50</v>
      </c>
      <c r="B25" s="34"/>
      <c r="C25" s="13"/>
      <c r="D25" s="13"/>
    </row>
    <row r="26" spans="1:4">
      <c r="A26" s="37" t="s">
        <v>56</v>
      </c>
      <c r="B26" s="34"/>
      <c r="C26" s="13">
        <v>30000000</v>
      </c>
      <c r="D26" s="13">
        <v>30000000</v>
      </c>
    </row>
    <row r="27" spans="1:4">
      <c r="A27" s="37" t="s">
        <v>12</v>
      </c>
      <c r="B27" s="34"/>
      <c r="C27" s="13">
        <v>485958</v>
      </c>
      <c r="D27" s="13">
        <v>485958</v>
      </c>
    </row>
    <row r="28" spans="1:4">
      <c r="A28" s="37" t="s">
        <v>22</v>
      </c>
      <c r="B28" s="34"/>
      <c r="C28" s="13">
        <f>D28+D29</f>
        <v>78014437.376000002</v>
      </c>
      <c r="D28" s="13">
        <v>76388508.590000004</v>
      </c>
    </row>
    <row r="29" spans="1:4">
      <c r="A29" s="10" t="s">
        <v>7</v>
      </c>
      <c r="B29" s="34"/>
      <c r="C29" s="13">
        <f>Rezultati!C16</f>
        <v>1283346.8100000047</v>
      </c>
      <c r="D29" s="13">
        <v>1625928.7859999947</v>
      </c>
    </row>
    <row r="30" spans="1:4">
      <c r="A30" s="6" t="s">
        <v>51</v>
      </c>
      <c r="B30" s="33"/>
      <c r="C30" s="14">
        <f>SUM(C26:C29)</f>
        <v>109783742.186</v>
      </c>
      <c r="D30" s="14">
        <f>SUM(D26:D29)</f>
        <v>108500395.376</v>
      </c>
    </row>
    <row r="31" spans="1:4">
      <c r="A31" s="76" t="s">
        <v>4</v>
      </c>
      <c r="B31" s="34"/>
      <c r="C31" s="16">
        <f>C23+C30</f>
        <v>275456207.90600002</v>
      </c>
      <c r="D31" s="16">
        <f>D23+D30</f>
        <v>193514417.76959997</v>
      </c>
    </row>
    <row r="33" spans="3:4">
      <c r="C33" s="11"/>
      <c r="D33" s="11"/>
    </row>
    <row r="34" spans="3:4">
      <c r="C34" s="23"/>
      <c r="D34" s="23"/>
    </row>
  </sheetData>
  <mergeCells count="2">
    <mergeCell ref="A11"/>
    <mergeCell ref="A31"/>
  </mergeCells>
  <phoneticPr fontId="4" type="noConversion"/>
  <printOptions horizontalCentered="1"/>
  <pageMargins left="0.70866141732283505" right="0.70866141732283505" top="1.43" bottom="0.74803149606299202" header="0.81496062999999996" footer="0.118110236220472"/>
  <pageSetup orientation="portrait" r:id="rId1"/>
  <headerFooter>
    <oddHeader>&amp;L&amp;"-,Bold"ALBANIAN INVESTMENT CONSTRUCTION SHPK
Bilanci i gjendjes financiare ne daten 31 Dhjetor 2012</oddHeader>
  </headerFooter>
  <rowBreaks count="1" manualBreakCount="1">
    <brk id="3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G16"/>
  <sheetViews>
    <sheetView workbookViewId="0">
      <selection activeCell="C14" sqref="C14"/>
    </sheetView>
  </sheetViews>
  <sheetFormatPr defaultColWidth="11.42578125" defaultRowHeight="15.75"/>
  <cols>
    <col min="1" max="1" width="39.42578125" style="1" customWidth="1"/>
    <col min="2" max="2" width="10.140625" style="31" customWidth="1"/>
    <col min="3" max="3" width="22.140625" style="1" bestFit="1" customWidth="1"/>
    <col min="4" max="4" width="22.5703125" style="1" customWidth="1"/>
    <col min="5" max="6" width="11.42578125" style="1"/>
    <col min="7" max="7" width="11.42578125" style="1" customWidth="1"/>
    <col min="8" max="16384" width="11.42578125" style="1"/>
  </cols>
  <sheetData>
    <row r="1" spans="1:7" ht="15.75" customHeight="1">
      <c r="A1" s="77"/>
      <c r="B1" s="79" t="s">
        <v>17</v>
      </c>
      <c r="C1" s="78" t="s">
        <v>100</v>
      </c>
      <c r="D1" s="78" t="s">
        <v>78</v>
      </c>
    </row>
    <row r="2" spans="1:7" ht="24" customHeight="1">
      <c r="A2" s="77"/>
      <c r="B2" s="79"/>
      <c r="C2" s="78"/>
      <c r="D2" s="78"/>
    </row>
    <row r="4" spans="1:7">
      <c r="A4" s="4" t="s">
        <v>24</v>
      </c>
      <c r="B4" s="32" t="s">
        <v>40</v>
      </c>
      <c r="C4" s="18">
        <v>112420251</v>
      </c>
      <c r="D4" s="18">
        <v>77004224.002700001</v>
      </c>
      <c r="G4" s="30"/>
    </row>
    <row r="5" spans="1:7" ht="15.75" customHeight="1">
      <c r="A5" s="5"/>
      <c r="B5" s="32"/>
      <c r="C5" s="11"/>
      <c r="D5" s="11"/>
    </row>
    <row r="6" spans="1:7" ht="15.75" customHeight="1">
      <c r="A6" s="5" t="s">
        <v>23</v>
      </c>
      <c r="B6" s="32" t="s">
        <v>41</v>
      </c>
      <c r="C6" s="11">
        <v>-84517284.469999999</v>
      </c>
      <c r="D6" s="11">
        <v>-51954031.603</v>
      </c>
    </row>
    <row r="7" spans="1:7">
      <c r="A7" s="5" t="s">
        <v>8</v>
      </c>
      <c r="B7" s="32" t="s">
        <v>42</v>
      </c>
      <c r="C7" s="11">
        <v>-13656800</v>
      </c>
      <c r="D7" s="11">
        <v>-11460282</v>
      </c>
    </row>
    <row r="8" spans="1:7">
      <c r="A8" s="5" t="s">
        <v>58</v>
      </c>
      <c r="B8" s="41"/>
      <c r="C8" s="11">
        <v>-2236421.83</v>
      </c>
      <c r="D8" s="11">
        <v>-2415308.6</v>
      </c>
    </row>
    <row r="9" spans="1:7">
      <c r="A9" s="5" t="s">
        <v>9</v>
      </c>
      <c r="B9" s="32" t="s">
        <v>43</v>
      </c>
      <c r="C9" s="11">
        <v>-6375510.8300000001</v>
      </c>
      <c r="D9" s="11">
        <v>-6094564.9293999998</v>
      </c>
    </row>
    <row r="10" spans="1:7">
      <c r="A10" s="4" t="s">
        <v>10</v>
      </c>
      <c r="B10" s="32"/>
      <c r="C10" s="21">
        <f>SUM(C6:C9)</f>
        <v>-106786017.13</v>
      </c>
      <c r="D10" s="21">
        <f>SUM(D6:D9)</f>
        <v>-71924187.132400006</v>
      </c>
    </row>
    <row r="11" spans="1:7">
      <c r="A11" s="4"/>
      <c r="B11" s="32"/>
      <c r="C11" s="21"/>
      <c r="D11" s="21"/>
    </row>
    <row r="12" spans="1:7" ht="15.75" customHeight="1">
      <c r="A12" s="20" t="s">
        <v>28</v>
      </c>
      <c r="B12" s="39"/>
      <c r="C12" s="22">
        <f>C4+C10</f>
        <v>5634233.8700000048</v>
      </c>
      <c r="D12" s="22">
        <f>D4+D10</f>
        <v>5080036.8702999949</v>
      </c>
    </row>
    <row r="13" spans="1:7">
      <c r="A13" s="4" t="s">
        <v>29</v>
      </c>
      <c r="B13" s="32" t="s">
        <v>44</v>
      </c>
      <c r="C13" s="18">
        <v>-4135090.06</v>
      </c>
      <c r="D13" s="18">
        <v>-2975982.0843000002</v>
      </c>
    </row>
    <row r="14" spans="1:7">
      <c r="A14" s="19" t="s">
        <v>30</v>
      </c>
      <c r="B14" s="40"/>
      <c r="C14" s="22">
        <f>SUM(C12:C13)</f>
        <v>1499143.8100000047</v>
      </c>
      <c r="D14" s="22">
        <f>SUM(D12:D13)</f>
        <v>2104054.7859999947</v>
      </c>
    </row>
    <row r="15" spans="1:7">
      <c r="A15" s="4" t="s">
        <v>31</v>
      </c>
      <c r="B15" s="32" t="s">
        <v>45</v>
      </c>
      <c r="C15" s="22">
        <v>-215797</v>
      </c>
      <c r="D15" s="22">
        <v>-478126</v>
      </c>
    </row>
    <row r="16" spans="1:7">
      <c r="A16" s="4" t="s">
        <v>32</v>
      </c>
      <c r="B16" s="32"/>
      <c r="C16" s="22">
        <f>SUM(C14:C15)</f>
        <v>1283346.8100000047</v>
      </c>
      <c r="D16" s="22">
        <f>SUM(D14:D15)</f>
        <v>1625928.7859999947</v>
      </c>
    </row>
  </sheetData>
  <mergeCells count="4">
    <mergeCell ref="A1:A2"/>
    <mergeCell ref="D1:D2"/>
    <mergeCell ref="C1:C2"/>
    <mergeCell ref="B1:B2"/>
  </mergeCells>
  <phoneticPr fontId="1" type="noConversion"/>
  <printOptions horizontalCentered="1"/>
  <pageMargins left="0.35826771653543299" right="0.35826771653543299" top="2" bottom="1" header="1" footer="0.5"/>
  <pageSetup orientation="portrait" r:id="rId1"/>
  <headerFooter alignWithMargins="0">
    <oddHeader>&amp;L&amp;"-,Bold"ALBANIAN INVESTMENT CONSTRUCTION SHPK
Pasqyra e rezultatit per periudhen qe mbyllet ne daten 31 Dhjetor 2012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C32"/>
  <sheetViews>
    <sheetView topLeftCell="A7" workbookViewId="0">
      <selection activeCell="B30" sqref="B30"/>
    </sheetView>
  </sheetViews>
  <sheetFormatPr defaultColWidth="9.140625" defaultRowHeight="15.75"/>
  <cols>
    <col min="1" max="1" width="51" style="60" customWidth="1"/>
    <col min="2" max="2" width="19.5703125" style="60" customWidth="1"/>
    <col min="3" max="3" width="18.5703125" style="60" customWidth="1"/>
    <col min="4" max="16384" width="9.140625" style="60"/>
  </cols>
  <sheetData>
    <row r="1" spans="1:3">
      <c r="A1" s="80"/>
      <c r="B1" s="78" t="s">
        <v>100</v>
      </c>
      <c r="C1" s="78" t="s">
        <v>78</v>
      </c>
    </row>
    <row r="2" spans="1:3">
      <c r="A2" s="80"/>
      <c r="B2" s="78"/>
      <c r="C2" s="78"/>
    </row>
    <row r="3" spans="1:3">
      <c r="A3" s="61" t="s">
        <v>79</v>
      </c>
      <c r="B3" s="62"/>
      <c r="C3" s="62"/>
    </row>
    <row r="4" spans="1:3">
      <c r="A4" s="60" t="s">
        <v>80</v>
      </c>
      <c r="B4" s="63">
        <f>Rezultati!C4+Bilanci!D4-Bilanci!C4+Bilanci!D8-Bilanci!C8-12583800</f>
        <v>9984021.0964999944</v>
      </c>
      <c r="C4" s="63">
        <v>95239021.546200007</v>
      </c>
    </row>
    <row r="5" spans="1:3">
      <c r="A5" s="60" t="s">
        <v>81</v>
      </c>
      <c r="B5" s="63">
        <f>Rezultati!C6+Rezultati!C7+Rezultati!C9+Bilanci!D5-Bilanci!C5+Bilanci!C15-Bilanci!D15+Bilanci!C16-Bilanci!D16+Bilanci!C17-Bilanci!D17+250000+12330</f>
        <v>-78050497.262600005</v>
      </c>
      <c r="C5" s="63">
        <v>-82859218.239799976</v>
      </c>
    </row>
    <row r="6" spans="1:3">
      <c r="A6" s="64" t="s">
        <v>82</v>
      </c>
      <c r="B6" s="65">
        <f>SUM(B4:B5)</f>
        <v>-68066476.16610001</v>
      </c>
      <c r="C6" s="65">
        <v>12379803.306400031</v>
      </c>
    </row>
    <row r="7" spans="1:3">
      <c r="A7" s="60" t="s">
        <v>83</v>
      </c>
      <c r="B7" s="63">
        <v>-6281849.9199999999</v>
      </c>
      <c r="C7" s="63">
        <v>-4614177.3420000002</v>
      </c>
    </row>
    <row r="8" spans="1:3">
      <c r="A8" s="60" t="s">
        <v>46</v>
      </c>
      <c r="B8" s="66">
        <v>-478128</v>
      </c>
      <c r="C8" s="66">
        <v>-448035</v>
      </c>
    </row>
    <row r="9" spans="1:3">
      <c r="A9" s="64"/>
      <c r="B9" s="67">
        <f>SUM(B6:B8)</f>
        <v>-74826454.086100012</v>
      </c>
      <c r="C9" s="67">
        <v>7317590.9644000307</v>
      </c>
    </row>
    <row r="10" spans="1:3">
      <c r="A10" s="64"/>
      <c r="B10" s="63"/>
      <c r="C10" s="63"/>
    </row>
    <row r="11" spans="1:3">
      <c r="A11" s="61" t="s">
        <v>84</v>
      </c>
      <c r="B11" s="63"/>
      <c r="C11" s="63"/>
    </row>
    <row r="12" spans="1:3">
      <c r="A12" s="60" t="s">
        <v>85</v>
      </c>
      <c r="B12" s="63">
        <f>Rezultati!C8+Bilanci!D9-Bilanci!C9</f>
        <v>-70839.125700004399</v>
      </c>
      <c r="C12" s="63">
        <v>-600074.27429999411</v>
      </c>
    </row>
    <row r="13" spans="1:3">
      <c r="A13" s="60" t="s">
        <v>86</v>
      </c>
      <c r="B13" s="63">
        <v>12583800</v>
      </c>
      <c r="C13" s="63">
        <v>0</v>
      </c>
    </row>
    <row r="14" spans="1:3">
      <c r="A14" s="60" t="s">
        <v>87</v>
      </c>
      <c r="B14" s="63">
        <v>0</v>
      </c>
      <c r="C14" s="63">
        <v>0</v>
      </c>
    </row>
    <row r="15" spans="1:3">
      <c r="A15" s="60" t="s">
        <v>88</v>
      </c>
      <c r="B15" s="66">
        <v>0</v>
      </c>
      <c r="C15" s="66">
        <v>0</v>
      </c>
    </row>
    <row r="16" spans="1:3">
      <c r="A16" s="64"/>
      <c r="B16" s="67">
        <f>SUM(B12:B15)</f>
        <v>12512960.874299996</v>
      </c>
      <c r="C16" s="67">
        <v>-600074.27429999411</v>
      </c>
    </row>
    <row r="17" spans="1:3">
      <c r="A17" s="64"/>
      <c r="B17" s="63"/>
      <c r="C17" s="63"/>
    </row>
    <row r="18" spans="1:3">
      <c r="A18" s="61" t="s">
        <v>89</v>
      </c>
      <c r="B18" s="63"/>
      <c r="C18" s="63"/>
    </row>
    <row r="19" spans="1:3">
      <c r="A19" s="60" t="s">
        <v>90</v>
      </c>
      <c r="B19" s="63">
        <v>0</v>
      </c>
      <c r="C19" s="63">
        <v>0</v>
      </c>
    </row>
    <row r="20" spans="1:3">
      <c r="A20" s="60" t="s">
        <v>91</v>
      </c>
      <c r="B20" s="63">
        <f>Bilanci!C22-Bilanci!D22</f>
        <v>55770375.140000008</v>
      </c>
      <c r="C20" s="63">
        <v>-19415985.160000004</v>
      </c>
    </row>
    <row r="21" spans="1:3">
      <c r="A21" s="60" t="s">
        <v>92</v>
      </c>
      <c r="B21" s="63">
        <v>0</v>
      </c>
      <c r="C21" s="63">
        <v>0</v>
      </c>
    </row>
    <row r="22" spans="1:3">
      <c r="A22" s="60" t="s">
        <v>93</v>
      </c>
      <c r="B22" s="66">
        <v>0</v>
      </c>
      <c r="C22" s="66">
        <v>0</v>
      </c>
    </row>
    <row r="23" spans="1:3">
      <c r="A23" s="64"/>
      <c r="B23" s="67">
        <f>SUM(B19:B22)</f>
        <v>55770375.140000008</v>
      </c>
      <c r="C23" s="67">
        <v>-19415985.160000004</v>
      </c>
    </row>
    <row r="24" spans="1:3">
      <c r="A24" s="64"/>
      <c r="B24" s="63"/>
      <c r="C24" s="63"/>
    </row>
    <row r="25" spans="1:3">
      <c r="A25" s="61" t="s">
        <v>94</v>
      </c>
      <c r="B25" s="67">
        <f>B9+B16+B23</f>
        <v>-6543118.0718000084</v>
      </c>
      <c r="C25" s="67">
        <v>-12698468.469899967</v>
      </c>
    </row>
    <row r="26" spans="1:3">
      <c r="A26" s="61" t="s">
        <v>95</v>
      </c>
      <c r="B26" s="67">
        <f>C28</f>
        <v>6612709.2928000577</v>
      </c>
      <c r="C26" s="67">
        <v>17672982.16</v>
      </c>
    </row>
    <row r="27" spans="1:3">
      <c r="A27" s="61" t="s">
        <v>96</v>
      </c>
      <c r="B27" s="67">
        <v>2146759.86</v>
      </c>
      <c r="C27" s="67">
        <v>1638195.257699999</v>
      </c>
    </row>
    <row r="28" spans="1:3">
      <c r="A28" s="61" t="s">
        <v>97</v>
      </c>
      <c r="B28" s="67">
        <f>Bilanci!C3</f>
        <v>2216351.27</v>
      </c>
      <c r="C28" s="67">
        <v>6612709.2928000577</v>
      </c>
    </row>
    <row r="30" spans="1:3">
      <c r="B30" s="63"/>
      <c r="C30" s="63"/>
    </row>
    <row r="31" spans="1:3">
      <c r="B31" s="68"/>
    </row>
    <row r="32" spans="1:3">
      <c r="B32" s="68"/>
    </row>
  </sheetData>
  <mergeCells count="3">
    <mergeCell ref="A1:A2"/>
    <mergeCell ref="B1:B2"/>
    <mergeCell ref="C1:C2"/>
  </mergeCells>
  <phoneticPr fontId="4" type="noConversion"/>
  <pageMargins left="0.5" right="0.5" top="2" bottom="1" header="1" footer="0.5"/>
  <pageSetup orientation="portrait" r:id="rId1"/>
  <headerFooter>
    <oddHeader>&amp;L&amp;"-,Bold"ALBANIAN INVESTMENT CONSTRUCTION SHPK
Pasqyra e flukseve monetare per periudhen qe mbyllet ne daten 31 Dhjetor 2012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E9"/>
  <sheetViews>
    <sheetView workbookViewId="0">
      <selection activeCell="B8" sqref="B8"/>
    </sheetView>
  </sheetViews>
  <sheetFormatPr defaultColWidth="9.140625" defaultRowHeight="12.75"/>
  <cols>
    <col min="1" max="1" width="31.7109375" style="24" customWidth="1"/>
    <col min="2" max="2" width="14.28515625" style="24" customWidth="1"/>
    <col min="3" max="3" width="13.28515625" style="24" customWidth="1"/>
    <col min="4" max="4" width="16.7109375" style="24" customWidth="1"/>
    <col min="5" max="5" width="14.42578125" style="24" customWidth="1"/>
    <col min="6" max="16384" width="9.140625" style="24"/>
  </cols>
  <sheetData>
    <row r="1" spans="1:5" ht="14.1" customHeight="1">
      <c r="A1" s="82"/>
      <c r="B1" s="81" t="s">
        <v>11</v>
      </c>
      <c r="C1" s="81" t="s">
        <v>12</v>
      </c>
      <c r="D1" s="81" t="s">
        <v>7</v>
      </c>
      <c r="E1" s="81" t="s">
        <v>13</v>
      </c>
    </row>
    <row r="2" spans="1:5">
      <c r="A2" s="82"/>
      <c r="B2" s="81"/>
      <c r="C2" s="81"/>
      <c r="D2" s="81"/>
      <c r="E2" s="81"/>
    </row>
    <row r="3" spans="1:5" s="29" customFormat="1" ht="21.95" customHeight="1">
      <c r="A3" s="27" t="s">
        <v>16</v>
      </c>
      <c r="B3" s="28">
        <v>30000000</v>
      </c>
      <c r="C3" s="28">
        <v>485958</v>
      </c>
      <c r="D3" s="28">
        <v>76388509</v>
      </c>
      <c r="E3" s="28">
        <f>SUM(B3:D3)</f>
        <v>106874467</v>
      </c>
    </row>
    <row r="4" spans="1:5">
      <c r="A4" s="25" t="s">
        <v>14</v>
      </c>
      <c r="B4" s="26">
        <v>0</v>
      </c>
      <c r="C4" s="26">
        <v>0</v>
      </c>
      <c r="D4" s="26">
        <v>1625928</v>
      </c>
      <c r="E4" s="26">
        <f t="shared" ref="E4:E5" si="0">SUM(B4:D4)</f>
        <v>1625928</v>
      </c>
    </row>
    <row r="5" spans="1:5">
      <c r="A5" s="25" t="s">
        <v>15</v>
      </c>
      <c r="B5" s="26">
        <v>0</v>
      </c>
      <c r="C5" s="26">
        <v>0</v>
      </c>
      <c r="D5" s="26">
        <v>0</v>
      </c>
      <c r="E5" s="26">
        <f t="shared" si="0"/>
        <v>0</v>
      </c>
    </row>
    <row r="6" spans="1:5" s="29" customFormat="1" ht="21.95" customHeight="1">
      <c r="A6" s="27" t="s">
        <v>20</v>
      </c>
      <c r="B6" s="28">
        <f>SUM(B3:B5)</f>
        <v>30000000</v>
      </c>
      <c r="C6" s="28">
        <f>SUM(C3:C5)</f>
        <v>485958</v>
      </c>
      <c r="D6" s="28">
        <f>SUM(D3:D5)</f>
        <v>78014437</v>
      </c>
      <c r="E6" s="28">
        <f>SUM(E3:E5)</f>
        <v>108500395</v>
      </c>
    </row>
    <row r="7" spans="1:5" s="29" customFormat="1" ht="13.5" customHeight="1">
      <c r="A7" s="25" t="s">
        <v>14</v>
      </c>
      <c r="B7" s="26">
        <v>0</v>
      </c>
      <c r="C7" s="26">
        <v>0</v>
      </c>
      <c r="D7" s="26">
        <f>Bilanci!C29</f>
        <v>1283346.8100000047</v>
      </c>
      <c r="E7" s="26">
        <f t="shared" ref="E7" si="1">SUM(B7:D7)</f>
        <v>1283346.8100000047</v>
      </c>
    </row>
    <row r="8" spans="1:5" ht="12.75" customHeight="1">
      <c r="A8" s="25" t="s">
        <v>15</v>
      </c>
      <c r="B8" s="26">
        <v>0</v>
      </c>
      <c r="C8" s="26">
        <v>0</v>
      </c>
      <c r="D8" s="26">
        <v>0</v>
      </c>
      <c r="E8" s="26">
        <f t="shared" ref="E8:E9" si="2">SUM(B8:D8)</f>
        <v>0</v>
      </c>
    </row>
    <row r="9" spans="1:5" s="29" customFormat="1" ht="21.95" customHeight="1">
      <c r="A9" s="27" t="s">
        <v>20</v>
      </c>
      <c r="B9" s="28">
        <f>SUM(B6:B8)</f>
        <v>30000000</v>
      </c>
      <c r="C9" s="28">
        <f>SUM(C6:C8)</f>
        <v>485958</v>
      </c>
      <c r="D9" s="28">
        <f>SUM(D6:D8)</f>
        <v>79297783.810000002</v>
      </c>
      <c r="E9" s="28">
        <f t="shared" si="2"/>
        <v>109783741.81</v>
      </c>
    </row>
  </sheetData>
  <mergeCells count="5">
    <mergeCell ref="E1:E2"/>
    <mergeCell ref="A1:A2"/>
    <mergeCell ref="B1:B2"/>
    <mergeCell ref="C1:C2"/>
    <mergeCell ref="D1:D2"/>
  </mergeCells>
  <phoneticPr fontId="4" type="noConversion"/>
  <printOptions horizontalCentered="1"/>
  <pageMargins left="0.55511811023622004" right="0.55511811023622004" top="2" bottom="1" header="1" footer="0.5"/>
  <pageSetup orientation="portrait" r:id="rId1"/>
  <headerFooter>
    <oddHeader>&amp;L&amp;"-,Bold"ALBANIAN INVESTMENT CONSTRUCTION SHPK
Pasqyra e ndryshimeve te kapitalit per periudhen qe mbyllet ne daten 31 Dhjetor 2012</oddHeader>
  </headerFooter>
  <ignoredErrors>
    <ignoredError sqref="E6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FAQE1</vt:lpstr>
      <vt:lpstr>Bilanci</vt:lpstr>
      <vt:lpstr>Rezultati</vt:lpstr>
      <vt:lpstr>Cash Flow</vt:lpstr>
      <vt:lpstr>Kapitali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AIC</cp:lastModifiedBy>
  <cp:lastPrinted>2012-03-29T10:31:31Z</cp:lastPrinted>
  <dcterms:created xsi:type="dcterms:W3CDTF">2005-10-03T19:59:59Z</dcterms:created>
  <dcterms:modified xsi:type="dcterms:W3CDTF">2013-03-29T10:02:30Z</dcterms:modified>
</cp:coreProperties>
</file>