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21075" windowHeight="9780"/>
  </bookViews>
  <sheets>
    <sheet name="I.PL" sheetId="1" r:id="rId1"/>
  </sheets>
  <externalReferences>
    <externalReference r:id="rId2"/>
  </externalReferences>
  <definedNames>
    <definedName name="_xlnm.Print_Area" localSheetId="0">I.PL!$A$1:$H$35</definedName>
  </definedNames>
  <calcPr calcId="125725"/>
</workbook>
</file>

<file path=xl/calcChain.xml><?xml version="1.0" encoding="utf-8"?>
<calcChain xmlns="http://schemas.openxmlformats.org/spreadsheetml/2006/main">
  <c r="G43" i="1"/>
  <c r="E22"/>
  <c r="E15"/>
  <c r="E14"/>
  <c r="E12"/>
  <c r="E11"/>
  <c r="E7"/>
  <c r="E16" s="1"/>
  <c r="E23" s="1"/>
  <c r="E26" s="1"/>
  <c r="E32" s="1"/>
  <c r="E43" s="1"/>
</calcChain>
</file>

<file path=xl/sharedStrings.xml><?xml version="1.0" encoding="utf-8"?>
<sst xmlns="http://schemas.openxmlformats.org/spreadsheetml/2006/main" count="45" uniqueCount="44">
  <si>
    <t xml:space="preserve"> Statement of comprehensive income  "OMNIFACTOR" L.L.C</t>
  </si>
  <si>
    <t>Pasqyra e te ardhurave gjithpërfshirëse "OMNIFACTOR" SH.P.K</t>
  </si>
  <si>
    <t>Shënime</t>
  </si>
  <si>
    <t>Viti mbyllur më</t>
  </si>
  <si>
    <t>31.12.2015</t>
  </si>
  <si>
    <t>31.12.2014</t>
  </si>
  <si>
    <t>Factoring commission income</t>
  </si>
  <si>
    <t>Të ardhura nga interesat e faktoringut</t>
  </si>
  <si>
    <t xml:space="preserve">Te ardhura komisione </t>
  </si>
  <si>
    <t>Të ardhura nga kthimet e provizioneve</t>
  </si>
  <si>
    <t>Te ardhura te tjera financiare</t>
  </si>
  <si>
    <t>Shpenzime për provizione</t>
  </si>
  <si>
    <t>Employee benefit expenses</t>
  </si>
  <si>
    <t>Shpenzime për personelin</t>
  </si>
  <si>
    <t>Depreciation and amortization</t>
  </si>
  <si>
    <t>Shpenzime zhvlerësimi dhe amortizimi</t>
  </si>
  <si>
    <t>Shpenzime per interesa dhe komisione AGC</t>
  </si>
  <si>
    <t>Other operating expenses</t>
  </si>
  <si>
    <t>Shpenzime të tjera</t>
  </si>
  <si>
    <t>Operational profit/loss</t>
  </si>
  <si>
    <t>Fitim/ Humbja operative</t>
  </si>
  <si>
    <t>Të ardhura nga interesat</t>
  </si>
  <si>
    <t>Net financial income/(expenses)</t>
  </si>
  <si>
    <t>Shpenzime për interesa</t>
  </si>
  <si>
    <t>Fitim nga këmbimi valutor</t>
  </si>
  <si>
    <t>Humbje për këmbimi valutor</t>
  </si>
  <si>
    <t>Total financial income/(expenses)</t>
  </si>
  <si>
    <t>Total shpenzime financiare</t>
  </si>
  <si>
    <t>Profit/Loss before tax</t>
  </si>
  <si>
    <t>Fitim/ Humbja para tatimit</t>
  </si>
  <si>
    <t>Income tax expense</t>
  </si>
  <si>
    <t>Shpenzimi i tatimit mbi fitimin</t>
  </si>
  <si>
    <t>Profit/Loss for the year</t>
  </si>
  <si>
    <t>Fitim/ Humbja e vitit</t>
  </si>
  <si>
    <t>Other comprehensive income for the year</t>
  </si>
  <si>
    <t>Të ardhura të tjera gjithëpërfshirëse</t>
  </si>
  <si>
    <t>Total comprehensive income for the year</t>
  </si>
  <si>
    <t>Totali i të ardhurave të tjera gjithëpërfshirëse</t>
  </si>
  <si>
    <t>Profit attributable to ordinary shareholders</t>
  </si>
  <si>
    <t>Fitimi që i atribuohet aksionerëve të kompanisë mëmë</t>
  </si>
  <si>
    <t>Total comprehensive income attributable to shareholders of parent company</t>
  </si>
  <si>
    <t>Totali i të ardhurave gjithëpërfshirëse që i përket aksionerëve të kompanisë.</t>
  </si>
  <si>
    <t>ADMINISTRATOR</t>
  </si>
  <si>
    <t>GENCI KUSHTA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</si>
</sst>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* #,##0.00_L_e_k_-;\-* #,##0.00_L_e_k_-;_-* &quot;-&quot;??_L_e_k_-;_-@_-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1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40"/>
      <name val="Times New Roman"/>
      <family val="1"/>
    </font>
    <font>
      <b/>
      <sz val="11"/>
      <name val="Garamond"/>
      <family val="1"/>
    </font>
    <font>
      <sz val="10"/>
      <name val="Arial"/>
      <family val="2"/>
    </font>
    <font>
      <sz val="9"/>
      <color indexed="8"/>
      <name val="Times New Roman"/>
      <family val="1"/>
    </font>
    <font>
      <sz val="10"/>
      <name val="Arial"/>
    </font>
    <font>
      <sz val="10"/>
      <color indexed="8"/>
      <name val="Arial"/>
      <family val="2"/>
    </font>
    <font>
      <sz val="10"/>
      <color indexed="8"/>
      <name val="MS Sans Serif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double">
        <color indexed="3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5">
    <xf numFmtId="0" fontId="0" fillId="0" borderId="0"/>
    <xf numFmtId="164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166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>
      <alignment vertical="top"/>
    </xf>
    <xf numFmtId="0" fontId="11" fillId="0" borderId="0"/>
    <xf numFmtId="0" fontId="9" fillId="0" borderId="0"/>
    <xf numFmtId="0" fontId="9" fillId="0" borderId="0"/>
  </cellStyleXfs>
  <cellXfs count="52">
    <xf numFmtId="0" fontId="0" fillId="0" borderId="0" xfId="0"/>
    <xf numFmtId="165" fontId="3" fillId="2" borderId="1" xfId="1" applyNumberFormat="1" applyFont="1" applyFill="1" applyBorder="1" applyAlignment="1"/>
    <xf numFmtId="165" fontId="4" fillId="2" borderId="0" xfId="1" applyNumberFormat="1" applyFont="1" applyFill="1" applyAlignment="1">
      <alignment horizontal="center" vertical="center"/>
    </xf>
    <xf numFmtId="165" fontId="4" fillId="2" borderId="0" xfId="1" applyNumberFormat="1" applyFont="1" applyFill="1" applyAlignment="1">
      <alignment horizontal="center"/>
    </xf>
    <xf numFmtId="165" fontId="4" fillId="2" borderId="0" xfId="1" applyNumberFormat="1" applyFont="1" applyFill="1"/>
    <xf numFmtId="165" fontId="4" fillId="2" borderId="0" xfId="1" applyNumberFormat="1" applyFont="1" applyFill="1" applyBorder="1"/>
    <xf numFmtId="165" fontId="3" fillId="2" borderId="0" xfId="1" applyNumberFormat="1" applyFont="1" applyFill="1" applyBorder="1" applyAlignment="1"/>
    <xf numFmtId="165" fontId="4" fillId="2" borderId="0" xfId="1" applyNumberFormat="1" applyFont="1" applyFill="1" applyAlignment="1"/>
    <xf numFmtId="0" fontId="3" fillId="2" borderId="0" xfId="2" applyFont="1" applyFill="1" applyAlignment="1">
      <alignment horizontal="center"/>
    </xf>
    <xf numFmtId="0" fontId="5" fillId="3" borderId="0" xfId="2" applyFont="1" applyFill="1" applyAlignment="1">
      <alignment horizontal="right" wrapText="1"/>
    </xf>
    <xf numFmtId="0" fontId="3" fillId="2" borderId="0" xfId="2" applyFont="1" applyFill="1" applyAlignment="1">
      <alignment horizontal="center" vertical="center"/>
    </xf>
    <xf numFmtId="165" fontId="6" fillId="2" borderId="0" xfId="1" applyNumberFormat="1" applyFont="1" applyFill="1" applyAlignment="1">
      <alignment horizontal="right" wrapText="1"/>
    </xf>
    <xf numFmtId="165" fontId="7" fillId="2" borderId="0" xfId="1" applyNumberFormat="1" applyFont="1" applyFill="1" applyAlignment="1">
      <alignment vertical="center" wrapText="1"/>
    </xf>
    <xf numFmtId="0" fontId="3" fillId="2" borderId="0" xfId="2" applyFont="1" applyFill="1" applyAlignment="1">
      <alignment horizontal="right" vertical="center" wrapText="1"/>
    </xf>
    <xf numFmtId="0" fontId="4" fillId="2" borderId="0" xfId="2" applyFont="1" applyFill="1" applyAlignment="1">
      <alignment horizontal="center"/>
    </xf>
    <xf numFmtId="165" fontId="3" fillId="2" borderId="0" xfId="1" applyNumberFormat="1" applyFont="1" applyFill="1" applyBorder="1" applyAlignment="1">
      <alignment horizontal="right" vertical="center" wrapText="1"/>
    </xf>
    <xf numFmtId="165" fontId="4" fillId="2" borderId="0" xfId="1" applyNumberFormat="1" applyFont="1" applyFill="1" applyAlignment="1">
      <alignment vertical="center" wrapText="1"/>
    </xf>
    <xf numFmtId="165" fontId="4" fillId="2" borderId="0" xfId="1" applyNumberFormat="1" applyFont="1" applyFill="1" applyAlignment="1">
      <alignment horizontal="center" vertical="center" wrapText="1"/>
    </xf>
    <xf numFmtId="165" fontId="4" fillId="2" borderId="0" xfId="1" applyNumberFormat="1" applyFont="1" applyFill="1" applyAlignment="1">
      <alignment horizontal="center" wrapText="1"/>
    </xf>
    <xf numFmtId="165" fontId="4" fillId="2" borderId="0" xfId="1" applyNumberFormat="1" applyFont="1" applyFill="1" applyAlignment="1">
      <alignment horizontal="right" vertical="center" wrapText="1"/>
    </xf>
    <xf numFmtId="165" fontId="4" fillId="2" borderId="0" xfId="1" applyNumberFormat="1" applyFont="1" applyFill="1" applyBorder="1" applyAlignment="1">
      <alignment horizontal="right" vertical="center" wrapText="1"/>
    </xf>
    <xf numFmtId="165" fontId="3" fillId="2" borderId="0" xfId="1" applyNumberFormat="1" applyFont="1" applyFill="1" applyBorder="1" applyAlignment="1">
      <alignment horizontal="center" vertical="center" wrapText="1"/>
    </xf>
    <xf numFmtId="165" fontId="4" fillId="2" borderId="0" xfId="1" applyNumberFormat="1" applyFont="1" applyFill="1" applyBorder="1" applyAlignment="1">
      <alignment horizontal="center" wrapText="1"/>
    </xf>
    <xf numFmtId="165" fontId="4" fillId="3" borderId="0" xfId="1" applyNumberFormat="1" applyFont="1" applyFill="1" applyAlignment="1">
      <alignment vertical="center" wrapText="1"/>
    </xf>
    <xf numFmtId="165" fontId="3" fillId="2" borderId="0" xfId="1" applyNumberFormat="1" applyFont="1" applyFill="1" applyBorder="1" applyAlignment="1">
      <alignment horizontal="center" vertical="center" wrapText="1"/>
    </xf>
    <xf numFmtId="165" fontId="4" fillId="2" borderId="0" xfId="1" applyNumberFormat="1" applyFont="1" applyFill="1" applyBorder="1" applyAlignment="1">
      <alignment vertical="center" wrapText="1"/>
    </xf>
    <xf numFmtId="165" fontId="4" fillId="2" borderId="2" xfId="1" applyNumberFormat="1" applyFont="1" applyFill="1" applyBorder="1" applyAlignment="1">
      <alignment vertical="center" wrapText="1"/>
    </xf>
    <xf numFmtId="165" fontId="4" fillId="2" borderId="2" xfId="1" applyNumberFormat="1" applyFont="1" applyFill="1" applyBorder="1" applyAlignment="1">
      <alignment horizontal="center" wrapText="1"/>
    </xf>
    <xf numFmtId="165" fontId="4" fillId="2" borderId="2" xfId="1" applyNumberFormat="1" applyFont="1" applyFill="1" applyBorder="1" applyAlignment="1">
      <alignment horizontal="right" vertical="center" wrapText="1"/>
    </xf>
    <xf numFmtId="165" fontId="3" fillId="2" borderId="0" xfId="1" applyNumberFormat="1" applyFont="1" applyFill="1" applyAlignment="1">
      <alignment vertical="center" wrapText="1"/>
    </xf>
    <xf numFmtId="165" fontId="3" fillId="2" borderId="0" xfId="1" applyNumberFormat="1" applyFont="1" applyFill="1" applyAlignment="1">
      <alignment horizontal="right" vertical="center" wrapText="1"/>
    </xf>
    <xf numFmtId="165" fontId="3" fillId="2" borderId="0" xfId="1" applyNumberFormat="1" applyFont="1" applyFill="1" applyBorder="1" applyAlignment="1">
      <alignment horizontal="center" wrapText="1"/>
    </xf>
    <xf numFmtId="165" fontId="3" fillId="2" borderId="0" xfId="1" applyNumberFormat="1" applyFont="1" applyFill="1" applyBorder="1" applyAlignment="1">
      <alignment horizontal="center" vertical="center"/>
    </xf>
    <xf numFmtId="165" fontId="4" fillId="2" borderId="0" xfId="1" applyNumberFormat="1" applyFont="1" applyFill="1" applyBorder="1" applyAlignment="1">
      <alignment horizontal="center"/>
    </xf>
    <xf numFmtId="165" fontId="4" fillId="2" borderId="3" xfId="1" applyNumberFormat="1" applyFont="1" applyFill="1" applyBorder="1" applyAlignment="1">
      <alignment vertical="center" wrapText="1"/>
    </xf>
    <xf numFmtId="165" fontId="3" fillId="2" borderId="3" xfId="1" applyNumberFormat="1" applyFont="1" applyFill="1" applyBorder="1" applyAlignment="1">
      <alignment horizontal="right" vertical="center" wrapText="1"/>
    </xf>
    <xf numFmtId="165" fontId="4" fillId="2" borderId="0" xfId="1" applyNumberFormat="1" applyFont="1" applyFill="1" applyBorder="1" applyAlignment="1">
      <alignment horizontal="center" vertical="center" wrapText="1"/>
    </xf>
    <xf numFmtId="165" fontId="4" fillId="2" borderId="0" xfId="1" applyNumberFormat="1" applyFont="1" applyFill="1" applyBorder="1" applyAlignment="1">
      <alignment horizontal="left" vertical="center" wrapText="1"/>
    </xf>
    <xf numFmtId="165" fontId="4" fillId="0" borderId="0" xfId="1" applyNumberFormat="1" applyFont="1" applyBorder="1"/>
    <xf numFmtId="165" fontId="4" fillId="2" borderId="0" xfId="1" applyNumberFormat="1" applyFont="1" applyFill="1" applyBorder="1" applyAlignment="1">
      <alignment horizontal="left" wrapText="1"/>
    </xf>
    <xf numFmtId="165" fontId="3" fillId="2" borderId="0" xfId="1" applyNumberFormat="1" applyFont="1" applyFill="1" applyBorder="1" applyAlignment="1">
      <alignment vertical="center" wrapText="1"/>
    </xf>
    <xf numFmtId="165" fontId="3" fillId="2" borderId="4" xfId="1" applyNumberFormat="1" applyFont="1" applyFill="1" applyBorder="1" applyAlignment="1">
      <alignment vertical="center" wrapText="1"/>
    </xf>
    <xf numFmtId="165" fontId="3" fillId="2" borderId="4" xfId="1" applyNumberFormat="1" applyFont="1" applyFill="1" applyBorder="1" applyAlignment="1">
      <alignment horizontal="right" vertical="center" wrapText="1"/>
    </xf>
    <xf numFmtId="165" fontId="3" fillId="2" borderId="5" xfId="1" applyNumberFormat="1" applyFont="1" applyFill="1" applyBorder="1" applyAlignment="1">
      <alignment vertical="center" wrapText="1"/>
    </xf>
    <xf numFmtId="165" fontId="3" fillId="2" borderId="5" xfId="1" applyNumberFormat="1" applyFont="1" applyFill="1" applyBorder="1" applyAlignment="1">
      <alignment horizontal="right" vertical="center" wrapText="1"/>
    </xf>
    <xf numFmtId="0" fontId="8" fillId="0" borderId="0" xfId="0" applyFont="1"/>
    <xf numFmtId="165" fontId="4" fillId="2" borderId="0" xfId="1" applyNumberFormat="1" applyFont="1" applyFill="1" applyBorder="1" applyAlignment="1">
      <alignment horizontal="center" vertical="center"/>
    </xf>
    <xf numFmtId="165" fontId="4" fillId="4" borderId="0" xfId="1" applyNumberFormat="1" applyFont="1" applyFill="1" applyAlignment="1"/>
    <xf numFmtId="165" fontId="4" fillId="4" borderId="0" xfId="1" applyNumberFormat="1" applyFont="1" applyFill="1" applyBorder="1" applyAlignment="1">
      <alignment horizontal="center" vertical="center"/>
    </xf>
    <xf numFmtId="165" fontId="4" fillId="4" borderId="0" xfId="1" applyNumberFormat="1" applyFont="1" applyFill="1" applyBorder="1" applyAlignment="1">
      <alignment horizontal="center"/>
    </xf>
    <xf numFmtId="165" fontId="4" fillId="4" borderId="0" xfId="1" applyNumberFormat="1" applyFont="1" applyFill="1" applyBorder="1"/>
    <xf numFmtId="165" fontId="4" fillId="4" borderId="0" xfId="1" applyNumberFormat="1" applyFont="1" applyFill="1"/>
  </cellXfs>
  <cellStyles count="15">
    <cellStyle name="Comma" xfId="1" builtinId="3"/>
    <cellStyle name="Comma 2" xfId="3"/>
    <cellStyle name="Comma 2 2" xfId="4"/>
    <cellStyle name="Comma 5" xfId="5"/>
    <cellStyle name="Comma 7" xfId="6"/>
    <cellStyle name="Normal" xfId="0" builtinId="0"/>
    <cellStyle name="Normal 15" xfId="2"/>
    <cellStyle name="Normal 2" xfId="7"/>
    <cellStyle name="Normal 2 2" xfId="8"/>
    <cellStyle name="Normal 3" xfId="9"/>
    <cellStyle name="Normal 4" xfId="10"/>
    <cellStyle name="Normal 5" xfId="11"/>
    <cellStyle name="Normal 6" xfId="12"/>
    <cellStyle name="Normál_All substation_10" xfId="13"/>
    <cellStyle name="Normál_HPP Vau i Dejes" xfId="1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ILANCI%20OMNIFACTOR%202015%20dorzuar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.PL"/>
      <sheetName val="II.BS"/>
      <sheetName val="III.CAP"/>
      <sheetName val="IV.CF"/>
      <sheetName val="NOTE "/>
      <sheetName val="TE tjera Note "/>
      <sheetName val="KAP 2"/>
      <sheetName val="1-AAM"/>
      <sheetName val="NA"/>
      <sheetName val="Kurset"/>
      <sheetName val="Sheet3"/>
      <sheetName val="AAM"/>
    </sheetNames>
    <sheetDataSet>
      <sheetData sheetId="0"/>
      <sheetData sheetId="1">
        <row r="27">
          <cell r="E27">
            <v>-2539493.3499999987</v>
          </cell>
          <cell r="G27">
            <v>895323.57250000047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2:H44"/>
  <sheetViews>
    <sheetView tabSelected="1" view="pageBreakPreview" topLeftCell="A16" zoomScaleSheetLayoutView="100" workbookViewId="0">
      <selection activeCell="C34" sqref="C34:C35"/>
    </sheetView>
  </sheetViews>
  <sheetFormatPr defaultRowHeight="15"/>
  <cols>
    <col min="1" max="1" width="5.42578125" style="4" customWidth="1"/>
    <col min="2" max="2" width="63.7109375" style="7" hidden="1" customWidth="1"/>
    <col min="3" max="3" width="59.140625" style="7" customWidth="1"/>
    <col min="4" max="4" width="8.5703125" style="2" customWidth="1"/>
    <col min="5" max="5" width="11.85546875" style="3" customWidth="1"/>
    <col min="6" max="6" width="3.140625" style="3" customWidth="1"/>
    <col min="7" max="7" width="11.85546875" style="4" bestFit="1" customWidth="1"/>
    <col min="8" max="8" width="12.7109375" style="5" customWidth="1"/>
    <col min="9" max="9" width="9.7109375" style="4" bestFit="1" customWidth="1"/>
    <col min="10" max="16384" width="9.140625" style="4"/>
  </cols>
  <sheetData>
    <row r="2" spans="2:8" ht="15.75" thickBot="1">
      <c r="B2" s="1" t="s">
        <v>0</v>
      </c>
      <c r="C2" s="1" t="s">
        <v>1</v>
      </c>
    </row>
    <row r="3" spans="2:8" ht="15.75" thickTop="1">
      <c r="B3" s="6"/>
      <c r="C3" s="6"/>
    </row>
    <row r="4" spans="2:8" ht="30">
      <c r="D4" s="8" t="s">
        <v>2</v>
      </c>
      <c r="E4" s="9" t="s">
        <v>3</v>
      </c>
      <c r="F4" s="10"/>
      <c r="G4" s="9" t="s">
        <v>3</v>
      </c>
      <c r="H4" s="11"/>
    </row>
    <row r="5" spans="2:8">
      <c r="B5" s="12"/>
      <c r="C5" s="12"/>
      <c r="D5" s="8"/>
      <c r="E5" s="13" t="s">
        <v>4</v>
      </c>
      <c r="F5" s="14"/>
      <c r="G5" s="13" t="s">
        <v>5</v>
      </c>
      <c r="H5" s="15"/>
    </row>
    <row r="6" spans="2:8" ht="11.25" customHeight="1">
      <c r="B6" s="16"/>
      <c r="C6" s="16"/>
      <c r="D6" s="17"/>
      <c r="E6" s="18"/>
      <c r="F6" s="18"/>
      <c r="G6" s="19"/>
      <c r="H6" s="20"/>
    </row>
    <row r="7" spans="2:8">
      <c r="B7" s="16" t="s">
        <v>6</v>
      </c>
      <c r="C7" s="16" t="s">
        <v>7</v>
      </c>
      <c r="D7" s="21">
        <v>4</v>
      </c>
      <c r="E7" s="22">
        <f>3584776.15+6042558</f>
        <v>9627334.1500000004</v>
      </c>
      <c r="F7" s="22"/>
      <c r="G7" s="19">
        <v>866053.31</v>
      </c>
      <c r="H7" s="20"/>
    </row>
    <row r="8" spans="2:8">
      <c r="B8" s="16"/>
      <c r="C8" s="23" t="s">
        <v>8</v>
      </c>
      <c r="D8" s="21"/>
      <c r="E8" s="22">
        <v>353267</v>
      </c>
      <c r="F8" s="22"/>
      <c r="G8" s="19">
        <v>2986937</v>
      </c>
      <c r="H8" s="20"/>
    </row>
    <row r="9" spans="2:8">
      <c r="B9" s="16"/>
      <c r="C9" s="16" t="s">
        <v>9</v>
      </c>
      <c r="D9" s="21"/>
      <c r="E9" s="22">
        <v>1046740.65</v>
      </c>
      <c r="F9" s="22"/>
      <c r="G9" s="19">
        <v>8702</v>
      </c>
      <c r="H9" s="20"/>
    </row>
    <row r="10" spans="2:8">
      <c r="B10" s="16"/>
      <c r="C10" s="23" t="s">
        <v>10</v>
      </c>
      <c r="D10" s="21"/>
      <c r="E10" s="22"/>
      <c r="F10" s="22"/>
      <c r="G10" s="19">
        <v>57407.7</v>
      </c>
      <c r="H10" s="20"/>
    </row>
    <row r="11" spans="2:8">
      <c r="B11" s="16"/>
      <c r="C11" s="16" t="s">
        <v>11</v>
      </c>
      <c r="D11" s="21"/>
      <c r="E11" s="22">
        <f>-190097.67-112329.75-626388-70476-17994.45</f>
        <v>-1017285.87</v>
      </c>
      <c r="F11" s="22"/>
      <c r="G11" s="19">
        <v>-693496.88</v>
      </c>
      <c r="H11" s="20"/>
    </row>
    <row r="12" spans="2:8">
      <c r="B12" s="16" t="s">
        <v>12</v>
      </c>
      <c r="C12" s="16" t="s">
        <v>13</v>
      </c>
      <c r="D12" s="24">
        <v>5</v>
      </c>
      <c r="E12" s="22">
        <f>-1531150-240870</f>
        <v>-1772020</v>
      </c>
      <c r="F12" s="22"/>
      <c r="G12" s="19">
        <v>-1938464</v>
      </c>
      <c r="H12" s="20"/>
    </row>
    <row r="13" spans="2:8">
      <c r="B13" s="16" t="s">
        <v>14</v>
      </c>
      <c r="C13" s="16" t="s">
        <v>15</v>
      </c>
      <c r="D13" s="24">
        <v>6</v>
      </c>
      <c r="E13" s="22">
        <v>-97000.53</v>
      </c>
      <c r="F13" s="22"/>
      <c r="G13" s="19">
        <v>-123074.52</v>
      </c>
      <c r="H13" s="20"/>
    </row>
    <row r="14" spans="2:8">
      <c r="B14" s="25"/>
      <c r="C14" s="25" t="s">
        <v>16</v>
      </c>
      <c r="D14" s="24"/>
      <c r="E14" s="22">
        <f>-6620977.45-2330745.97</f>
        <v>-8951723.4199999999</v>
      </c>
      <c r="F14" s="22"/>
      <c r="G14" s="20"/>
      <c r="H14" s="20"/>
    </row>
    <row r="15" spans="2:8">
      <c r="B15" s="26" t="s">
        <v>17</v>
      </c>
      <c r="C15" s="26" t="s">
        <v>18</v>
      </c>
      <c r="D15" s="24">
        <v>7</v>
      </c>
      <c r="E15" s="27">
        <f>-33951-144000-504000-42279.62-37120</f>
        <v>-761350.62</v>
      </c>
      <c r="F15" s="22"/>
      <c r="G15" s="28">
        <v>-229211.68</v>
      </c>
      <c r="H15" s="20"/>
    </row>
    <row r="16" spans="2:8">
      <c r="B16" s="29" t="s">
        <v>19</v>
      </c>
      <c r="C16" s="29" t="s">
        <v>20</v>
      </c>
      <c r="D16" s="24"/>
      <c r="E16" s="30">
        <f>SUM(E7:E15)</f>
        <v>-1572038.6399999987</v>
      </c>
      <c r="F16" s="31"/>
      <c r="G16" s="30">
        <v>934852.9300000004</v>
      </c>
      <c r="H16" s="15"/>
    </row>
    <row r="17" spans="2:8">
      <c r="B17" s="16"/>
      <c r="C17" s="4"/>
      <c r="D17" s="24"/>
      <c r="E17" s="22"/>
      <c r="F17" s="22"/>
      <c r="G17" s="19"/>
      <c r="H17" s="20"/>
    </row>
    <row r="18" spans="2:8">
      <c r="B18" s="16"/>
      <c r="C18" s="16" t="s">
        <v>21</v>
      </c>
      <c r="D18" s="32"/>
      <c r="E18" s="22">
        <v>131862.15</v>
      </c>
      <c r="F18" s="33"/>
      <c r="G18" s="19">
        <v>222411.69</v>
      </c>
      <c r="H18" s="20"/>
    </row>
    <row r="19" spans="2:8">
      <c r="B19" s="25" t="s">
        <v>22</v>
      </c>
      <c r="C19" s="25" t="s">
        <v>23</v>
      </c>
      <c r="D19" s="24">
        <v>8</v>
      </c>
      <c r="E19" s="22">
        <v>0</v>
      </c>
      <c r="F19" s="22"/>
      <c r="G19" s="20">
        <v>-93362.7</v>
      </c>
      <c r="H19" s="20"/>
    </row>
    <row r="20" spans="2:8">
      <c r="B20" s="25"/>
      <c r="C20" s="16" t="s">
        <v>24</v>
      </c>
      <c r="D20" s="24"/>
      <c r="E20" s="22">
        <v>0</v>
      </c>
      <c r="F20" s="22"/>
      <c r="G20" s="20">
        <v>5045.49</v>
      </c>
      <c r="H20" s="20"/>
    </row>
    <row r="21" spans="2:8">
      <c r="B21" s="25"/>
      <c r="C21" s="25" t="s">
        <v>25</v>
      </c>
      <c r="D21" s="24"/>
      <c r="E21" s="22">
        <v>-1099316.8600000001</v>
      </c>
      <c r="F21" s="22"/>
      <c r="G21" s="20">
        <v>-15625.56</v>
      </c>
      <c r="H21" s="20"/>
    </row>
    <row r="22" spans="2:8">
      <c r="B22" s="34" t="s">
        <v>26</v>
      </c>
      <c r="C22" s="34" t="s">
        <v>27</v>
      </c>
      <c r="D22" s="24"/>
      <c r="E22" s="35">
        <f>SUM(E18:E21)</f>
        <v>-967454.71000000008</v>
      </c>
      <c r="F22" s="22"/>
      <c r="G22" s="35">
        <v>118468.92000000001</v>
      </c>
      <c r="H22" s="15"/>
    </row>
    <row r="23" spans="2:8">
      <c r="B23" s="29" t="s">
        <v>28</v>
      </c>
      <c r="C23" s="29" t="s">
        <v>29</v>
      </c>
      <c r="D23" s="24">
        <v>9</v>
      </c>
      <c r="E23" s="30">
        <f>E16+E22</f>
        <v>-2539493.3499999987</v>
      </c>
      <c r="F23" s="22"/>
      <c r="G23" s="30">
        <v>1053321.8500000003</v>
      </c>
      <c r="H23" s="15"/>
    </row>
    <row r="24" spans="2:8">
      <c r="B24" s="16"/>
      <c r="C24" s="16"/>
      <c r="D24" s="36"/>
      <c r="E24" s="22"/>
      <c r="F24" s="22"/>
      <c r="G24" s="19"/>
      <c r="H24" s="20"/>
    </row>
    <row r="25" spans="2:8">
      <c r="B25" s="25" t="s">
        <v>30</v>
      </c>
      <c r="C25" s="25" t="s">
        <v>31</v>
      </c>
      <c r="D25" s="37"/>
      <c r="E25" s="38">
        <v>0</v>
      </c>
      <c r="F25" s="39"/>
      <c r="G25" s="38">
        <v>-157998.27750000008</v>
      </c>
      <c r="H25" s="20"/>
    </row>
    <row r="26" spans="2:8">
      <c r="B26" s="40" t="s">
        <v>32</v>
      </c>
      <c r="C26" s="40" t="s">
        <v>33</v>
      </c>
      <c r="D26" s="24"/>
      <c r="E26" s="15">
        <f>SUM(E23:E25)</f>
        <v>-2539493.3499999987</v>
      </c>
      <c r="F26" s="31"/>
      <c r="G26" s="15">
        <v>895323.57250000024</v>
      </c>
      <c r="H26" s="15"/>
    </row>
    <row r="27" spans="2:8">
      <c r="B27" s="41"/>
      <c r="C27" s="41"/>
      <c r="D27" s="24"/>
      <c r="E27" s="42"/>
      <c r="F27" s="31"/>
      <c r="G27" s="42"/>
      <c r="H27" s="15"/>
    </row>
    <row r="28" spans="2:8">
      <c r="B28" s="26" t="s">
        <v>34</v>
      </c>
      <c r="C28" s="26" t="s">
        <v>35</v>
      </c>
      <c r="D28" s="36"/>
      <c r="E28" s="28">
        <v>0</v>
      </c>
      <c r="F28" s="22"/>
      <c r="G28" s="28">
        <v>0</v>
      </c>
      <c r="H28" s="20"/>
    </row>
    <row r="29" spans="2:8" ht="15.75" thickBot="1">
      <c r="B29" s="43" t="s">
        <v>36</v>
      </c>
      <c r="C29" s="43" t="s">
        <v>37</v>
      </c>
      <c r="D29" s="24"/>
      <c r="E29" s="44">
        <v>0</v>
      </c>
      <c r="F29" s="31"/>
      <c r="G29" s="44">
        <v>0</v>
      </c>
      <c r="H29" s="15"/>
    </row>
    <row r="30" spans="2:8" ht="15.75" thickTop="1">
      <c r="B30" s="16"/>
      <c r="C30" s="16"/>
      <c r="D30" s="36"/>
      <c r="E30" s="19"/>
      <c r="F30" s="22"/>
      <c r="G30" s="19"/>
      <c r="H30" s="20"/>
    </row>
    <row r="31" spans="2:8" ht="22.5" customHeight="1">
      <c r="B31" s="25" t="s">
        <v>38</v>
      </c>
      <c r="C31" s="25" t="s">
        <v>39</v>
      </c>
      <c r="D31" s="36"/>
      <c r="E31" s="20">
        <v>0</v>
      </c>
      <c r="F31" s="22"/>
      <c r="G31" s="20">
        <v>0</v>
      </c>
      <c r="H31" s="20"/>
    </row>
    <row r="32" spans="2:8" ht="33.75" customHeight="1" thickBot="1">
      <c r="B32" s="43" t="s">
        <v>40</v>
      </c>
      <c r="C32" s="43" t="s">
        <v>41</v>
      </c>
      <c r="D32" s="24"/>
      <c r="E32" s="44">
        <f>E26+E29</f>
        <v>-2539493.3499999987</v>
      </c>
      <c r="F32" s="31"/>
      <c r="G32" s="44">
        <v>895323.57250000024</v>
      </c>
      <c r="H32" s="15"/>
    </row>
    <row r="33" spans="2:8" ht="33.75" customHeight="1" thickTop="1">
      <c r="B33" s="40"/>
      <c r="C33" s="40"/>
      <c r="D33" s="24"/>
      <c r="E33" s="15"/>
      <c r="F33" s="31"/>
      <c r="G33" s="15"/>
      <c r="H33" s="15"/>
    </row>
    <row r="34" spans="2:8">
      <c r="B34" s="40"/>
      <c r="C34" s="45" t="s">
        <v>42</v>
      </c>
      <c r="D34" s="24"/>
      <c r="E34" s="15"/>
      <c r="F34" s="31"/>
      <c r="G34" s="15"/>
      <c r="H34" s="15"/>
    </row>
    <row r="35" spans="2:8">
      <c r="B35" s="40"/>
      <c r="C35" s="45" t="s">
        <v>43</v>
      </c>
      <c r="D35" s="24"/>
      <c r="E35" s="15"/>
      <c r="F35" s="31"/>
      <c r="G35" s="15"/>
      <c r="H35" s="15"/>
    </row>
    <row r="36" spans="2:8" ht="33.75" customHeight="1">
      <c r="B36" s="40"/>
      <c r="C36" s="40"/>
      <c r="D36" s="24"/>
      <c r="E36" s="15"/>
      <c r="F36" s="31"/>
      <c r="G36" s="15"/>
      <c r="H36" s="15"/>
    </row>
    <row r="37" spans="2:8" ht="33.75" customHeight="1">
      <c r="B37" s="40"/>
      <c r="C37" s="40"/>
      <c r="D37" s="24"/>
      <c r="E37" s="15"/>
      <c r="F37" s="31"/>
      <c r="G37" s="15"/>
      <c r="H37" s="15"/>
    </row>
    <row r="38" spans="2:8" ht="33.75" customHeight="1">
      <c r="B38" s="40"/>
      <c r="C38" s="40"/>
      <c r="D38" s="24"/>
      <c r="E38" s="15"/>
      <c r="F38" s="31"/>
      <c r="G38" s="15"/>
      <c r="H38" s="15"/>
    </row>
    <row r="39" spans="2:8" ht="33.75" customHeight="1">
      <c r="B39" s="40"/>
      <c r="C39" s="40"/>
      <c r="D39" s="24"/>
      <c r="E39" s="15"/>
      <c r="F39" s="31"/>
      <c r="G39" s="15"/>
      <c r="H39" s="15"/>
    </row>
    <row r="40" spans="2:8" ht="33.75" customHeight="1">
      <c r="B40" s="40"/>
      <c r="C40" s="40"/>
      <c r="D40" s="24"/>
      <c r="E40" s="15"/>
      <c r="F40" s="31"/>
      <c r="G40" s="15"/>
      <c r="H40" s="15"/>
    </row>
    <row r="41" spans="2:8" ht="6" customHeight="1">
      <c r="D41" s="46"/>
      <c r="E41" s="33"/>
      <c r="F41" s="33"/>
    </row>
    <row r="42" spans="2:8">
      <c r="D42" s="46"/>
      <c r="E42" s="33"/>
      <c r="F42" s="33"/>
    </row>
    <row r="43" spans="2:8" s="51" customFormat="1">
      <c r="B43" s="47"/>
      <c r="C43" s="47"/>
      <c r="D43" s="48"/>
      <c r="E43" s="49">
        <f>E32-[1]II.BS!E27</f>
        <v>0</v>
      </c>
      <c r="F43" s="49"/>
      <c r="G43" s="49">
        <f>G32-[1]II.BS!G27</f>
        <v>0</v>
      </c>
      <c r="H43" s="50"/>
    </row>
    <row r="44" spans="2:8" s="51" customFormat="1">
      <c r="B44" s="47"/>
      <c r="C44" s="47"/>
      <c r="D44" s="48"/>
      <c r="E44" s="49"/>
      <c r="F44" s="49"/>
      <c r="H44" s="50"/>
    </row>
  </sheetData>
  <mergeCells count="1">
    <mergeCell ref="D7:D11"/>
  </mergeCells>
  <pageMargins left="0.7" right="0.7" top="0.75" bottom="0.75" header="0.3" footer="0.3"/>
  <pageSetup paperSize="9" scale="77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I.PL</vt:lpstr>
      <vt:lpstr>I.PL!Print_Area</vt:lpstr>
    </vt:vector>
  </TitlesOfParts>
  <Company>BASTARDS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2016-07-16T07:46:36Z</dcterms:created>
  <dcterms:modified xsi:type="dcterms:W3CDTF">2016-07-16T07:46:43Z</dcterms:modified>
</cp:coreProperties>
</file>