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tabRatio="823" activeTab="8"/>
  </bookViews>
  <sheets>
    <sheet name="Centro 08" sheetId="1" r:id="rId1"/>
    <sheet name="Aktivet" sheetId="2" r:id="rId2"/>
    <sheet name="Pasivet" sheetId="3" r:id="rId3"/>
    <sheet name="Rezultati" sheetId="4" r:id="rId4"/>
    <sheet name="Fluksi" sheetId="5" r:id="rId5"/>
    <sheet name="Kapitali" sheetId="6" r:id="rId6"/>
    <sheet name="Ndihmese Fluksi" sheetId="7" r:id="rId7"/>
    <sheet name="Kopertina" sheetId="8" r:id="rId8"/>
    <sheet name="Shenimet" sheetId="9" r:id="rId9"/>
  </sheets>
  <definedNames/>
  <calcPr fullCalcOnLoad="1"/>
</workbook>
</file>

<file path=xl/sharedStrings.xml><?xml version="1.0" encoding="utf-8"?>
<sst xmlns="http://schemas.openxmlformats.org/spreadsheetml/2006/main" count="456" uniqueCount="283">
  <si>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</si>
  <si>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</si>
  <si>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</si>
  <si>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</si>
  <si>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</si>
  <si>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</si>
  <si>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</si>
  <si>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</si>
  <si>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</si>
  <si>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</si>
  <si>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</si>
  <si>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</si>
  <si>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</si>
  <si>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</si>
  <si>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</si>
  <si>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</si>
  <si>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</si>
  <si>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</si>
  <si>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</si>
  <si>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</si>
  <si>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</si>
  <si>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</si>
  <si>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</si>
  <si>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</si>
  <si>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</si>
  <si>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</si>
  <si>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</si>
  <si>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</si>
  <si>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</si>
  <si>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</si>
  <si>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</si>
  <si>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</si>
  <si>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</si>
  <si>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</si>
  <si>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</si>
  <si>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</si>
  <si>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</si>
  <si>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</si>
  <si>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</si>
  <si>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</si>
  <si>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</si>
  <si>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</si>
  <si>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</si>
  <si>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</si>
  <si>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</si>
  <si>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</si>
  <si>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</si>
  <si>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</si>
  <si>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</si>
  <si>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</si>
  <si>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</si>
  <si>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</si>
  <si>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</si>
  <si>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</si>
  <si>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</si>
  <si>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</si>
  <si>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</si>
  <si>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</si>
  <si>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</si>
  <si>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</si>
  <si>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</si>
  <si>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</si>
  <si>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</si>
  <si>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</si>
  <si>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</si>
  <si>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</si>
  <si>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</si>
  <si>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</si>
  <si>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</si>
  <si>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Pozicioni me 31 dhjetor 2007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</si>
  <si>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</si>
  <si>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</si>
  <si>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</si>
  <si>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</si>
  <si>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</si>
  <si>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</si>
  <si>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</si>
  <si>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</si>
  <si>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</si>
  <si>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</si>
  <si>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</si>
  <si>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</si>
  <si>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</si>
  <si>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</si>
  <si>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</si>
  <si>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</si>
  <si>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</si>
  <si>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</si>
  <si>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</si>
  <si>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</si>
  <si>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</si>
  <si>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</si>
  <si>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</si>
  <si>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</si>
  <si>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</si>
  <si>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</si>
  <si>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</si>
  <si>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</si>
  <si>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Referenca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</si>
  <si>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</si>
  <si>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</si>
  <si>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</si>
  <si>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</si>
  <si>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</si>
  <si>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</si>
  <si>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</si>
  <si>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</si>
  <si>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</si>
  <si>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</si>
  <si>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</si>
  <si>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</si>
  <si>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</si>
  <si>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</si>
  <si>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</si>
  <si>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</si>
  <si>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</si>
  <si>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</si>
  <si>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</si>
  <si>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</si>
  <si>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</si>
  <si>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</si>
  <si>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</si>
  <si>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</si>
  <si>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</si>
  <si>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</si>
  <si>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</si>
  <si>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</si>
  <si>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702,708X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</si>
  <si>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</si>
  <si>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</si>
  <si>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</si>
  <si>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</si>
  <si>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</si>
  <si>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</si>
  <si>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</si>
  <si>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601,608X</t>
  </si>
  <si>
    <t>68X</t>
  </si>
  <si>
    <t>Fitimi (humbja) nga veprimtarite e kryesore (1+2+/-3-8)</t>
  </si>
  <si>
    <t>Te ardhurat dhe shpenzimet financiare nga pjesemarrjet</t>
  </si>
  <si>
    <t>Te ardhurat dhe shpenzimet nga interesat</t>
  </si>
  <si>
    <t>763,764,765,664,665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</si>
  <si>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</si>
  <si>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</si>
  <si>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</si>
  <si>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</si>
  <si>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</si>
  <si>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</si>
  <si>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</si>
  <si>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Pozicioni me 31 dhjetor 2008</t>
  </si>
  <si>
    <t xml:space="preserve">Permbledhese e ditareve   2008   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</si>
  <si>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</si>
  <si>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</si>
  <si>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</si>
  <si>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</si>
  <si>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</si>
  <si>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</si>
  <si>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</si>
  <si>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</si>
  <si>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</si>
  <si>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</si>
  <si>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</si>
  <si>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</si>
  <si>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</si>
  <si>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</si>
  <si>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</si>
  <si>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</si>
  <si>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</si>
  <si>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</si>
  <si>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</si>
  <si>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</si>
  <si>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</si>
  <si>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</si>
  <si>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</si>
  <si>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</si>
  <si>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</si>
  <si>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</si>
  <si>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</si>
  <si>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</si>
  <si>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</si>
  <si>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</si>
  <si>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</si>
  <si>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</si>
  <si>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</si>
  <si>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</si>
  <si>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</si>
  <si>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</si>
  <si>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</si>
  <si>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</si>
  <si>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</si>
  <si>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</si>
  <si>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</si>
  <si>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</si>
  <si>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</si>
  <si>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</si>
  <si>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</si>
  <si>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Shitje Prod.Gat.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</si>
  <si>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</si>
  <si>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</si>
  <si>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</si>
  <si>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</si>
  <si>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</si>
  <si>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</si>
  <si>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</si>
  <si>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Detyrime orakeve</t>
  </si>
  <si>
    <t>657 penalitete</t>
  </si>
  <si>
    <t>Te ardhura dhe shpenzime te tjera financiare (Gjoba)</t>
  </si>
  <si>
    <t>Shuma per tatim</t>
  </si>
  <si>
    <t>Tatimi mbi fitimin 10 %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</si>
  <si>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</si>
  <si>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</si>
  <si>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</si>
  <si>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</si>
  <si>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</si>
  <si>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</si>
  <si>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</si>
  <si>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</si>
  <si>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</si>
  <si>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</si>
  <si>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</si>
  <si>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</si>
  <si>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</si>
  <si>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</si>
  <si>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</si>
  <si>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</si>
  <si>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</si>
  <si>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</si>
  <si>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</si>
  <si>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</si>
  <si>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</si>
  <si>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</si>
  <si>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</si>
  <si>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</si>
  <si>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</si>
  <si>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</si>
  <si>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</si>
  <si>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</si>
  <si>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</si>
  <si>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</si>
  <si>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</si>
  <si>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</si>
  <si>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</si>
  <si>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</si>
  <si>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</si>
  <si>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>Emertimi</t>
  </si>
  <si>
    <t>Gjendja</t>
  </si>
  <si>
    <t>Ndryshimi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</si>
  <si>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</si>
  <si>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</si>
  <si>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</si>
  <si>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</si>
  <si>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</si>
  <si>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</si>
  <si>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</si>
  <si>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</si>
  <si>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</si>
  <si>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>S H U M A</t>
  </si>
  <si>
    <t>Pasivet afatgjata</t>
  </si>
  <si>
    <t>Pasivet afatshkurtera</t>
  </si>
  <si>
    <t xml:space="preserve">Kapitali </t>
  </si>
  <si>
    <t>ELI   SHPK</t>
  </si>
  <si>
    <t>K 71920502 I</t>
  </si>
  <si>
    <t xml:space="preserve">MAMINAS </t>
  </si>
  <si>
    <t>DURRES</t>
  </si>
  <si>
    <t>05,07,2007</t>
  </si>
  <si>
    <t>Shoqeria  ELI   SHPK</t>
  </si>
  <si>
    <t>Tregeti mjete e makineri te renda.</t>
  </si>
  <si>
    <t>Import - export</t>
  </si>
  <si>
    <t>etj.</t>
  </si>
  <si>
    <t>(     ILMI   PAJA            )</t>
  </si>
  <si>
    <t>Viti   2009</t>
  </si>
  <si>
    <t>01.01.2009</t>
  </si>
  <si>
    <t>31.12.2009</t>
  </si>
  <si>
    <t xml:space="preserve">           20,03,2010</t>
  </si>
  <si>
    <t>Pasqyrat    Financiare    te    Vitit   2009</t>
  </si>
  <si>
    <t>Pasqyra   e   te   Ardhurave   dhe   Shpenzimeve     2009</t>
  </si>
  <si>
    <t>Pasqyra   e   Fluksit   Monetar  -  Metoda  Indirekte   2009</t>
  </si>
  <si>
    <t>Pasqyra  e  Ndryshimeve  ne  Kapital  2009</t>
  </si>
  <si>
    <t>31.12.08</t>
  </si>
  <si>
    <t>Shoqeria   Eli  shpk 2009</t>
  </si>
  <si>
    <t>Pasqyre  Ndihmese per Fluksin Monetar 2009</t>
  </si>
  <si>
    <t>Pozicioni me 31 dhjetor 2009</t>
  </si>
  <si>
    <t xml:space="preserve"> Hartuesi</t>
  </si>
  <si>
    <t xml:space="preserve">      (   Agron    BEQJA   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</si>
</sst>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</numFmts>
  <fonts count="60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6"/>
      <name val="Arial Narrow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10" fillId="0" borderId="0" xfId="59" applyFont="1" applyFill="1">
      <alignment/>
      <protection/>
    </xf>
    <xf numFmtId="0" fontId="0" fillId="0" borderId="0" xfId="58" applyFont="1" applyFill="1">
      <alignment/>
      <protection/>
    </xf>
    <xf numFmtId="0" fontId="11" fillId="0" borderId="0" xfId="59" applyFont="1" applyFill="1">
      <alignment/>
      <protection/>
    </xf>
    <xf numFmtId="0" fontId="12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14" fillId="0" borderId="20" xfId="59" applyFont="1" applyFill="1" applyBorder="1" applyAlignment="1">
      <alignment horizontal="center"/>
      <protection/>
    </xf>
    <xf numFmtId="0" fontId="14" fillId="0" borderId="19" xfId="59" applyFont="1" applyFill="1" applyBorder="1" applyAlignment="1">
      <alignment horizontal="center"/>
      <protection/>
    </xf>
    <xf numFmtId="0" fontId="15" fillId="0" borderId="29" xfId="59" applyFont="1" applyFill="1" applyBorder="1" applyAlignment="1">
      <alignment horizontal="center"/>
      <protection/>
    </xf>
    <xf numFmtId="0" fontId="15" fillId="0" borderId="30" xfId="59" applyFont="1" applyFill="1" applyBorder="1" applyAlignment="1">
      <alignment horizontal="center"/>
      <protection/>
    </xf>
    <xf numFmtId="0" fontId="14" fillId="0" borderId="31" xfId="59" applyFont="1" applyFill="1" applyBorder="1" applyAlignment="1">
      <alignment horizontal="center"/>
      <protection/>
    </xf>
    <xf numFmtId="0" fontId="14" fillId="0" borderId="0" xfId="59" applyFont="1" applyFill="1" applyAlignment="1">
      <alignment horizontal="center"/>
      <protection/>
    </xf>
    <xf numFmtId="0" fontId="16" fillId="0" borderId="20" xfId="59" applyFont="1" applyFill="1" applyBorder="1">
      <alignment/>
      <protection/>
    </xf>
    <xf numFmtId="3" fontId="16" fillId="0" borderId="20" xfId="44" applyNumberFormat="1" applyFont="1" applyFill="1" applyBorder="1" applyAlignment="1">
      <alignment/>
    </xf>
    <xf numFmtId="0" fontId="16" fillId="0" borderId="0" xfId="59" applyFont="1" applyFill="1">
      <alignment/>
      <protection/>
    </xf>
    <xf numFmtId="3" fontId="16" fillId="0" borderId="32" xfId="44" applyNumberFormat="1" applyFont="1" applyFill="1" applyBorder="1" applyAlignment="1">
      <alignment/>
    </xf>
    <xf numFmtId="3" fontId="16" fillId="0" borderId="33" xfId="44" applyNumberFormat="1" applyFont="1" applyFill="1" applyBorder="1" applyAlignment="1">
      <alignment/>
    </xf>
    <xf numFmtId="0" fontId="16" fillId="0" borderId="0" xfId="58" applyFont="1" applyFill="1">
      <alignment/>
      <protection/>
    </xf>
    <xf numFmtId="3" fontId="16" fillId="0" borderId="0" xfId="58" applyNumberFormat="1" applyFont="1" applyFill="1">
      <alignment/>
      <protection/>
    </xf>
    <xf numFmtId="3" fontId="16" fillId="0" borderId="11" xfId="44" applyNumberFormat="1" applyFont="1" applyFill="1" applyBorder="1" applyAlignment="1">
      <alignment/>
    </xf>
    <xf numFmtId="0" fontId="5" fillId="0" borderId="0" xfId="58" applyFont="1" applyFill="1">
      <alignment/>
      <protection/>
    </xf>
    <xf numFmtId="3" fontId="14" fillId="0" borderId="0" xfId="58" applyNumberFormat="1" applyFont="1" applyFill="1">
      <alignment/>
      <protection/>
    </xf>
    <xf numFmtId="3" fontId="5" fillId="0" borderId="0" xfId="58" applyNumberFormat="1" applyFont="1" applyFill="1">
      <alignment/>
      <protection/>
    </xf>
    <xf numFmtId="3" fontId="0" fillId="0" borderId="0" xfId="58" applyNumberFormat="1" applyFont="1" applyFill="1">
      <alignment/>
      <protection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22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180" fontId="0" fillId="0" borderId="19" xfId="0" applyNumberFormat="1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22" fillId="0" borderId="19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31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16" fillId="0" borderId="19" xfId="44" applyNumberFormat="1" applyFont="1" applyFill="1" applyBorder="1" applyAlignment="1">
      <alignment/>
    </xf>
    <xf numFmtId="3" fontId="16" fillId="0" borderId="39" xfId="44" applyNumberFormat="1" applyFont="1" applyFill="1" applyBorder="1" applyAlignment="1">
      <alignment/>
    </xf>
    <xf numFmtId="3" fontId="16" fillId="0" borderId="40" xfId="44" applyNumberFormat="1" applyFont="1" applyFill="1" applyBorder="1" applyAlignment="1">
      <alignment/>
    </xf>
    <xf numFmtId="3" fontId="16" fillId="0" borderId="31" xfId="44" applyNumberFormat="1" applyFont="1" applyFill="1" applyBorder="1" applyAlignment="1">
      <alignment/>
    </xf>
    <xf numFmtId="3" fontId="5" fillId="0" borderId="0" xfId="0" applyNumberFormat="1" applyFont="1" applyAlignment="1">
      <alignment horizontal="center" vertical="center"/>
    </xf>
    <xf numFmtId="0" fontId="24" fillId="0" borderId="16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1" fontId="6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/>
    </xf>
    <xf numFmtId="0" fontId="6" fillId="0" borderId="22" xfId="0" applyFont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1" fontId="6" fillId="0" borderId="37" xfId="0" applyNumberFormat="1" applyFont="1" applyBorder="1" applyAlignment="1">
      <alignment horizontal="center"/>
    </xf>
    <xf numFmtId="1" fontId="6" fillId="0" borderId="3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46" fontId="6" fillId="0" borderId="37" xfId="0" applyNumberFormat="1" applyFont="1" applyBorder="1" applyAlignment="1">
      <alignment horizontal="center"/>
    </xf>
    <xf numFmtId="0" fontId="17" fillId="0" borderId="20" xfId="0" applyFont="1" applyBorder="1" applyAlignment="1">
      <alignment/>
    </xf>
    <xf numFmtId="3" fontId="6" fillId="0" borderId="37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/>
    </xf>
    <xf numFmtId="0" fontId="6" fillId="0" borderId="37" xfId="0" applyFont="1" applyBorder="1" applyAlignment="1">
      <alignment horizontal="center"/>
    </xf>
    <xf numFmtId="46" fontId="6" fillId="0" borderId="37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3" fillId="0" borderId="36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ook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01.Centralizatori  model 08" xfId="58"/>
    <cellStyle name="Normal_Book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N25">
      <selection activeCell="E59" sqref="E59"/>
    </sheetView>
  </sheetViews>
  <sheetFormatPr defaultColWidth="9.140625" defaultRowHeight="12.75"/>
  <cols>
    <col min="1" max="1" width="5.28125" style="37" customWidth="1"/>
    <col min="2" max="2" width="12.57421875" style="37" customWidth="1"/>
    <col min="3" max="22" width="9.140625" style="37" customWidth="1"/>
    <col min="23" max="23" width="2.7109375" style="37" customWidth="1"/>
    <col min="24" max="24" width="4.00390625" style="37" customWidth="1"/>
    <col min="25" max="25" width="13.00390625" style="37" customWidth="1"/>
    <col min="26" max="16384" width="9.140625" style="37" customWidth="1"/>
  </cols>
  <sheetData>
    <row r="1" spans="1:25" ht="19.5" thickBot="1">
      <c r="A1" s="36"/>
      <c r="C1" s="38"/>
      <c r="D1" s="39"/>
      <c r="E1" s="38"/>
      <c r="F1" s="38"/>
      <c r="G1" s="40" t="s">
        <v>149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12.75">
      <c r="A2" s="41" t="s">
        <v>150</v>
      </c>
      <c r="B2" s="41" t="s">
        <v>151</v>
      </c>
      <c r="C2" s="41" t="s">
        <v>152</v>
      </c>
      <c r="D2" s="41" t="s">
        <v>30</v>
      </c>
      <c r="E2" s="41" t="s">
        <v>29</v>
      </c>
      <c r="F2" s="41" t="s">
        <v>153</v>
      </c>
      <c r="G2" s="41" t="s">
        <v>154</v>
      </c>
      <c r="H2" s="41" t="s">
        <v>155</v>
      </c>
      <c r="I2" s="41" t="s">
        <v>156</v>
      </c>
      <c r="J2" s="41" t="s">
        <v>157</v>
      </c>
      <c r="K2" s="42"/>
      <c r="L2" s="43" t="s">
        <v>158</v>
      </c>
      <c r="M2" s="44" t="s">
        <v>159</v>
      </c>
      <c r="N2" s="45"/>
      <c r="O2" s="41" t="s">
        <v>157</v>
      </c>
      <c r="P2" s="41" t="s">
        <v>156</v>
      </c>
      <c r="Q2" s="41" t="s">
        <v>155</v>
      </c>
      <c r="R2" s="41" t="s">
        <v>154</v>
      </c>
      <c r="S2" s="41" t="s">
        <v>153</v>
      </c>
      <c r="T2" s="41" t="s">
        <v>29</v>
      </c>
      <c r="U2" s="41" t="s">
        <v>30</v>
      </c>
      <c r="V2" s="41" t="s">
        <v>152</v>
      </c>
      <c r="W2" s="46"/>
      <c r="X2" s="41" t="s">
        <v>150</v>
      </c>
      <c r="Y2" s="41" t="s">
        <v>151</v>
      </c>
    </row>
    <row r="3" spans="1:25" ht="13.5">
      <c r="A3" s="47">
        <v>101</v>
      </c>
      <c r="B3" s="47" t="s">
        <v>160</v>
      </c>
      <c r="C3" s="48"/>
      <c r="D3" s="48"/>
      <c r="E3" s="48"/>
      <c r="F3" s="48"/>
      <c r="G3" s="48"/>
      <c r="H3" s="48"/>
      <c r="I3" s="48">
        <f aca="true" t="shared" si="0" ref="I3:I37">C3+D3+E3+F3+G3+H3</f>
        <v>0</v>
      </c>
      <c r="J3" s="48"/>
      <c r="K3" s="197">
        <f aca="true" t="shared" si="1" ref="K3:K50">(I3+J3)-(O3+P3)</f>
        <v>0</v>
      </c>
      <c r="L3" s="198"/>
      <c r="M3" s="199"/>
      <c r="N3" s="200">
        <f aca="true" t="shared" si="2" ref="N3:N50">(O3+P3)-(I3+J3)</f>
        <v>0</v>
      </c>
      <c r="O3" s="48"/>
      <c r="P3" s="48">
        <f aca="true" t="shared" si="3" ref="P3:P37">Q3+R3+S3+T3+U3+V3</f>
        <v>0</v>
      </c>
      <c r="Q3" s="48"/>
      <c r="R3" s="48"/>
      <c r="S3" s="48"/>
      <c r="T3" s="48"/>
      <c r="U3" s="48"/>
      <c r="V3" s="48"/>
      <c r="W3" s="49"/>
      <c r="X3" s="47">
        <v>101</v>
      </c>
      <c r="Y3" s="47" t="s">
        <v>160</v>
      </c>
    </row>
    <row r="4" spans="1:25" ht="13.5">
      <c r="A4" s="47">
        <v>1071</v>
      </c>
      <c r="B4" s="47" t="s">
        <v>161</v>
      </c>
      <c r="C4" s="48"/>
      <c r="D4" s="48"/>
      <c r="E4" s="48"/>
      <c r="F4" s="48"/>
      <c r="G4" s="48"/>
      <c r="H4" s="48"/>
      <c r="I4" s="48">
        <f t="shared" si="0"/>
        <v>0</v>
      </c>
      <c r="J4" s="48"/>
      <c r="K4" s="197">
        <f t="shared" si="1"/>
        <v>0</v>
      </c>
      <c r="L4" s="198"/>
      <c r="M4" s="199"/>
      <c r="N4" s="200">
        <f t="shared" si="2"/>
        <v>0</v>
      </c>
      <c r="O4" s="48"/>
      <c r="P4" s="48">
        <f t="shared" si="3"/>
        <v>0</v>
      </c>
      <c r="Q4" s="48"/>
      <c r="R4" s="48"/>
      <c r="S4" s="48"/>
      <c r="T4" s="48"/>
      <c r="U4" s="48"/>
      <c r="V4" s="48"/>
      <c r="W4" s="49"/>
      <c r="X4" s="47">
        <v>1071</v>
      </c>
      <c r="Y4" s="47" t="s">
        <v>161</v>
      </c>
    </row>
    <row r="5" spans="1:25" ht="13.5">
      <c r="A5" s="47">
        <v>1078</v>
      </c>
      <c r="B5" s="47" t="s">
        <v>162</v>
      </c>
      <c r="C5" s="48"/>
      <c r="D5" s="48"/>
      <c r="E5" s="48"/>
      <c r="F5" s="48"/>
      <c r="G5" s="48"/>
      <c r="H5" s="48"/>
      <c r="I5" s="48">
        <f t="shared" si="0"/>
        <v>0</v>
      </c>
      <c r="J5" s="48"/>
      <c r="K5" s="197">
        <f t="shared" si="1"/>
        <v>0</v>
      </c>
      <c r="L5" s="198"/>
      <c r="M5" s="199"/>
      <c r="N5" s="200">
        <f t="shared" si="2"/>
        <v>0</v>
      </c>
      <c r="O5" s="48"/>
      <c r="P5" s="48">
        <f t="shared" si="3"/>
        <v>0</v>
      </c>
      <c r="Q5" s="48"/>
      <c r="R5" s="48"/>
      <c r="S5" s="48"/>
      <c r="T5" s="48"/>
      <c r="U5" s="48"/>
      <c r="V5" s="48"/>
      <c r="W5" s="49"/>
      <c r="X5" s="47">
        <v>1078</v>
      </c>
      <c r="Y5" s="47" t="s">
        <v>162</v>
      </c>
    </row>
    <row r="6" spans="1:25" ht="13.5">
      <c r="A6" s="47">
        <v>108</v>
      </c>
      <c r="B6" s="47" t="s">
        <v>163</v>
      </c>
      <c r="C6" s="48"/>
      <c r="D6" s="48"/>
      <c r="E6" s="48"/>
      <c r="F6" s="48"/>
      <c r="G6" s="48"/>
      <c r="H6" s="48"/>
      <c r="I6" s="48">
        <f t="shared" si="0"/>
        <v>0</v>
      </c>
      <c r="J6" s="48"/>
      <c r="K6" s="197">
        <f t="shared" si="1"/>
        <v>0</v>
      </c>
      <c r="L6" s="198"/>
      <c r="M6" s="199"/>
      <c r="N6" s="200">
        <f t="shared" si="2"/>
        <v>0</v>
      </c>
      <c r="O6" s="48"/>
      <c r="P6" s="48">
        <f t="shared" si="3"/>
        <v>0</v>
      </c>
      <c r="Q6" s="48"/>
      <c r="R6" s="48"/>
      <c r="S6" s="48"/>
      <c r="T6" s="48"/>
      <c r="U6" s="48"/>
      <c r="V6" s="48"/>
      <c r="W6" s="49"/>
      <c r="X6" s="47">
        <v>108</v>
      </c>
      <c r="Y6" s="47" t="s">
        <v>163</v>
      </c>
    </row>
    <row r="7" spans="1:25" ht="13.5">
      <c r="A7" s="47">
        <v>109</v>
      </c>
      <c r="B7" s="47" t="s">
        <v>164</v>
      </c>
      <c r="C7" s="48"/>
      <c r="D7" s="48"/>
      <c r="E7" s="48"/>
      <c r="F7" s="48"/>
      <c r="G7" s="48"/>
      <c r="H7" s="48"/>
      <c r="I7" s="48">
        <f t="shared" si="0"/>
        <v>0</v>
      </c>
      <c r="J7" s="48"/>
      <c r="K7" s="197">
        <f t="shared" si="1"/>
        <v>0</v>
      </c>
      <c r="L7" s="198"/>
      <c r="M7" s="199"/>
      <c r="N7" s="200">
        <f t="shared" si="2"/>
        <v>0</v>
      </c>
      <c r="O7" s="48"/>
      <c r="P7" s="48">
        <f t="shared" si="3"/>
        <v>0</v>
      </c>
      <c r="Q7" s="48"/>
      <c r="R7" s="48"/>
      <c r="S7" s="48"/>
      <c r="T7" s="48"/>
      <c r="U7" s="48"/>
      <c r="V7" s="48"/>
      <c r="W7" s="49"/>
      <c r="X7" s="47">
        <v>109</v>
      </c>
      <c r="Y7" s="47" t="s">
        <v>164</v>
      </c>
    </row>
    <row r="8" spans="1:25" ht="13.5">
      <c r="A8" s="47">
        <v>211</v>
      </c>
      <c r="B8" s="47" t="s">
        <v>24</v>
      </c>
      <c r="C8" s="48"/>
      <c r="D8" s="48"/>
      <c r="E8" s="48"/>
      <c r="F8" s="48"/>
      <c r="G8" s="48"/>
      <c r="H8" s="48"/>
      <c r="I8" s="48">
        <f t="shared" si="0"/>
        <v>0</v>
      </c>
      <c r="J8" s="48"/>
      <c r="K8" s="197">
        <f t="shared" si="1"/>
        <v>0</v>
      </c>
      <c r="L8" s="198"/>
      <c r="M8" s="199"/>
      <c r="N8" s="200">
        <f t="shared" si="2"/>
        <v>0</v>
      </c>
      <c r="O8" s="48"/>
      <c r="P8" s="48">
        <f t="shared" si="3"/>
        <v>0</v>
      </c>
      <c r="Q8" s="48"/>
      <c r="R8" s="48"/>
      <c r="S8" s="48"/>
      <c r="T8" s="48"/>
      <c r="U8" s="48"/>
      <c r="V8" s="48"/>
      <c r="W8" s="49"/>
      <c r="X8" s="47">
        <v>211</v>
      </c>
      <c r="Y8" s="47" t="s">
        <v>24</v>
      </c>
    </row>
    <row r="9" spans="1:25" ht="13.5">
      <c r="A9" s="47">
        <v>212</v>
      </c>
      <c r="B9" s="47" t="s">
        <v>5</v>
      </c>
      <c r="C9" s="48"/>
      <c r="D9" s="48"/>
      <c r="E9" s="48"/>
      <c r="F9" s="48"/>
      <c r="G9" s="48"/>
      <c r="H9" s="48"/>
      <c r="I9" s="48">
        <f t="shared" si="0"/>
        <v>0</v>
      </c>
      <c r="J9" s="48"/>
      <c r="K9" s="197">
        <f t="shared" si="1"/>
        <v>0</v>
      </c>
      <c r="L9" s="198"/>
      <c r="M9" s="199"/>
      <c r="N9" s="200">
        <f t="shared" si="2"/>
        <v>0</v>
      </c>
      <c r="O9" s="48"/>
      <c r="P9" s="48">
        <f t="shared" si="3"/>
        <v>0</v>
      </c>
      <c r="Q9" s="48"/>
      <c r="R9" s="48"/>
      <c r="S9" s="48"/>
      <c r="T9" s="48"/>
      <c r="U9" s="48"/>
      <c r="V9" s="48"/>
      <c r="W9" s="49"/>
      <c r="X9" s="47">
        <v>212</v>
      </c>
      <c r="Y9" s="47" t="s">
        <v>5</v>
      </c>
    </row>
    <row r="10" spans="1:25" ht="13.5">
      <c r="A10" s="47">
        <v>213</v>
      </c>
      <c r="B10" s="47" t="s">
        <v>165</v>
      </c>
      <c r="C10" s="48"/>
      <c r="D10" s="48"/>
      <c r="E10" s="48"/>
      <c r="F10" s="48"/>
      <c r="G10" s="48"/>
      <c r="H10" s="48"/>
      <c r="I10" s="48">
        <f t="shared" si="0"/>
        <v>0</v>
      </c>
      <c r="J10" s="48"/>
      <c r="K10" s="197">
        <f t="shared" si="1"/>
        <v>0</v>
      </c>
      <c r="L10" s="198"/>
      <c r="M10" s="199"/>
      <c r="N10" s="200">
        <f t="shared" si="2"/>
        <v>0</v>
      </c>
      <c r="O10" s="48"/>
      <c r="P10" s="48">
        <f t="shared" si="3"/>
        <v>0</v>
      </c>
      <c r="Q10" s="48"/>
      <c r="R10" s="48"/>
      <c r="S10" s="48"/>
      <c r="T10" s="48"/>
      <c r="U10" s="48"/>
      <c r="V10" s="48"/>
      <c r="W10" s="49"/>
      <c r="X10" s="47">
        <v>213</v>
      </c>
      <c r="Y10" s="47" t="s">
        <v>165</v>
      </c>
    </row>
    <row r="11" spans="1:25" ht="13.5">
      <c r="A11" s="47">
        <v>215</v>
      </c>
      <c r="B11" s="47" t="s">
        <v>166</v>
      </c>
      <c r="C11" s="48"/>
      <c r="D11" s="48"/>
      <c r="E11" s="48"/>
      <c r="F11" s="48"/>
      <c r="G11" s="48"/>
      <c r="H11" s="48"/>
      <c r="I11" s="48">
        <f t="shared" si="0"/>
        <v>0</v>
      </c>
      <c r="J11" s="48"/>
      <c r="K11" s="197">
        <f t="shared" si="1"/>
        <v>0</v>
      </c>
      <c r="L11" s="198"/>
      <c r="M11" s="199"/>
      <c r="N11" s="200">
        <f t="shared" si="2"/>
        <v>0</v>
      </c>
      <c r="O11" s="48"/>
      <c r="P11" s="48">
        <f t="shared" si="3"/>
        <v>0</v>
      </c>
      <c r="Q11" s="48"/>
      <c r="R11" s="48"/>
      <c r="S11" s="48"/>
      <c r="T11" s="48"/>
      <c r="U11" s="48"/>
      <c r="V11" s="48"/>
      <c r="W11" s="49"/>
      <c r="X11" s="47">
        <v>215</v>
      </c>
      <c r="Y11" s="47" t="s">
        <v>166</v>
      </c>
    </row>
    <row r="12" spans="1:25" ht="13.5">
      <c r="A12" s="47">
        <v>218</v>
      </c>
      <c r="B12" s="47" t="s">
        <v>167</v>
      </c>
      <c r="C12" s="48"/>
      <c r="D12" s="48"/>
      <c r="E12" s="48"/>
      <c r="F12" s="48"/>
      <c r="G12" s="48"/>
      <c r="H12" s="48"/>
      <c r="I12" s="48">
        <f t="shared" si="0"/>
        <v>0</v>
      </c>
      <c r="J12" s="48"/>
      <c r="K12" s="197">
        <f t="shared" si="1"/>
        <v>0</v>
      </c>
      <c r="L12" s="198"/>
      <c r="M12" s="199"/>
      <c r="N12" s="200">
        <f t="shared" si="2"/>
        <v>0</v>
      </c>
      <c r="O12" s="48"/>
      <c r="P12" s="48">
        <f t="shared" si="3"/>
        <v>0</v>
      </c>
      <c r="Q12" s="48"/>
      <c r="R12" s="48"/>
      <c r="S12" s="48"/>
      <c r="T12" s="48"/>
      <c r="U12" s="48"/>
      <c r="V12" s="48"/>
      <c r="W12" s="49"/>
      <c r="X12" s="47">
        <v>218</v>
      </c>
      <c r="Y12" s="47" t="s">
        <v>167</v>
      </c>
    </row>
    <row r="13" spans="1:25" ht="13.5">
      <c r="A13" s="47">
        <v>2812</v>
      </c>
      <c r="B13" s="47" t="s">
        <v>168</v>
      </c>
      <c r="C13" s="48"/>
      <c r="D13" s="48"/>
      <c r="E13" s="48"/>
      <c r="F13" s="48"/>
      <c r="G13" s="48"/>
      <c r="H13" s="48"/>
      <c r="I13" s="48">
        <f t="shared" si="0"/>
        <v>0</v>
      </c>
      <c r="J13" s="48"/>
      <c r="K13" s="197">
        <f t="shared" si="1"/>
        <v>0</v>
      </c>
      <c r="L13" s="198"/>
      <c r="M13" s="199"/>
      <c r="N13" s="200">
        <f t="shared" si="2"/>
        <v>0</v>
      </c>
      <c r="O13" s="48"/>
      <c r="P13" s="48">
        <f t="shared" si="3"/>
        <v>0</v>
      </c>
      <c r="Q13" s="48"/>
      <c r="R13" s="48"/>
      <c r="S13" s="48"/>
      <c r="T13" s="48"/>
      <c r="U13" s="48"/>
      <c r="V13" s="48"/>
      <c r="W13" s="49"/>
      <c r="X13" s="47">
        <v>2812</v>
      </c>
      <c r="Y13" s="47" t="s">
        <v>168</v>
      </c>
    </row>
    <row r="14" spans="1:25" ht="13.5">
      <c r="A14" s="47">
        <v>2813</v>
      </c>
      <c r="B14" s="47" t="s">
        <v>169</v>
      </c>
      <c r="C14" s="48"/>
      <c r="D14" s="48"/>
      <c r="E14" s="48"/>
      <c r="F14" s="48"/>
      <c r="G14" s="48"/>
      <c r="H14" s="48"/>
      <c r="I14" s="48">
        <f t="shared" si="0"/>
        <v>0</v>
      </c>
      <c r="J14" s="48"/>
      <c r="K14" s="197">
        <f t="shared" si="1"/>
        <v>0</v>
      </c>
      <c r="L14" s="198"/>
      <c r="M14" s="199"/>
      <c r="N14" s="200">
        <f t="shared" si="2"/>
        <v>0</v>
      </c>
      <c r="O14" s="48"/>
      <c r="P14" s="48">
        <f t="shared" si="3"/>
        <v>0</v>
      </c>
      <c r="Q14" s="48"/>
      <c r="R14" s="48"/>
      <c r="S14" s="48"/>
      <c r="T14" s="48"/>
      <c r="U14" s="48"/>
      <c r="V14" s="48"/>
      <c r="W14" s="49"/>
      <c r="X14" s="47">
        <v>2813</v>
      </c>
      <c r="Y14" s="47" t="s">
        <v>169</v>
      </c>
    </row>
    <row r="15" spans="1:25" ht="13.5">
      <c r="A15" s="47">
        <v>2815</v>
      </c>
      <c r="B15" s="47" t="s">
        <v>170</v>
      </c>
      <c r="C15" s="48"/>
      <c r="D15" s="48"/>
      <c r="E15" s="48"/>
      <c r="F15" s="48"/>
      <c r="G15" s="48"/>
      <c r="H15" s="48"/>
      <c r="I15" s="48">
        <f t="shared" si="0"/>
        <v>0</v>
      </c>
      <c r="J15" s="48"/>
      <c r="K15" s="197">
        <f t="shared" si="1"/>
        <v>0</v>
      </c>
      <c r="L15" s="198"/>
      <c r="M15" s="199"/>
      <c r="N15" s="200">
        <f t="shared" si="2"/>
        <v>0</v>
      </c>
      <c r="O15" s="48"/>
      <c r="P15" s="48">
        <f t="shared" si="3"/>
        <v>0</v>
      </c>
      <c r="Q15" s="48"/>
      <c r="R15" s="48"/>
      <c r="S15" s="48"/>
      <c r="T15" s="48"/>
      <c r="U15" s="48"/>
      <c r="V15" s="48"/>
      <c r="W15" s="49"/>
      <c r="X15" s="47">
        <v>2815</v>
      </c>
      <c r="Y15" s="47" t="s">
        <v>170</v>
      </c>
    </row>
    <row r="16" spans="1:25" ht="13.5">
      <c r="A16" s="47">
        <v>2818</v>
      </c>
      <c r="B16" s="47" t="s">
        <v>171</v>
      </c>
      <c r="C16" s="48"/>
      <c r="D16" s="48"/>
      <c r="E16" s="48"/>
      <c r="F16" s="48"/>
      <c r="G16" s="48"/>
      <c r="H16" s="48"/>
      <c r="I16" s="48">
        <f t="shared" si="0"/>
        <v>0</v>
      </c>
      <c r="J16" s="48"/>
      <c r="K16" s="197">
        <f t="shared" si="1"/>
        <v>0</v>
      </c>
      <c r="L16" s="198"/>
      <c r="M16" s="199"/>
      <c r="N16" s="200">
        <f t="shared" si="2"/>
        <v>0</v>
      </c>
      <c r="O16" s="48"/>
      <c r="P16" s="48">
        <f t="shared" si="3"/>
        <v>0</v>
      </c>
      <c r="Q16" s="48"/>
      <c r="R16" s="48"/>
      <c r="S16" s="48"/>
      <c r="T16" s="48"/>
      <c r="U16" s="48"/>
      <c r="V16" s="48"/>
      <c r="W16" s="49"/>
      <c r="X16" s="47">
        <v>2818</v>
      </c>
      <c r="Y16" s="47" t="s">
        <v>171</v>
      </c>
    </row>
    <row r="17" spans="1:25" ht="13.5">
      <c r="A17" s="47">
        <v>312</v>
      </c>
      <c r="B17" s="47" t="s">
        <v>172</v>
      </c>
      <c r="C17" s="48"/>
      <c r="D17" s="48"/>
      <c r="E17" s="48"/>
      <c r="F17" s="48"/>
      <c r="G17" s="48"/>
      <c r="H17" s="48"/>
      <c r="I17" s="48">
        <f t="shared" si="0"/>
        <v>0</v>
      </c>
      <c r="J17" s="48"/>
      <c r="K17" s="197">
        <f t="shared" si="1"/>
        <v>0</v>
      </c>
      <c r="L17" s="198"/>
      <c r="M17" s="199"/>
      <c r="N17" s="200">
        <f t="shared" si="2"/>
        <v>0</v>
      </c>
      <c r="O17" s="48"/>
      <c r="P17" s="48">
        <f t="shared" si="3"/>
        <v>0</v>
      </c>
      <c r="Q17" s="48"/>
      <c r="R17" s="48"/>
      <c r="S17" s="48"/>
      <c r="T17" s="48"/>
      <c r="U17" s="48"/>
      <c r="V17" s="48"/>
      <c r="W17" s="49"/>
      <c r="X17" s="47">
        <v>312</v>
      </c>
      <c r="Y17" s="47" t="s">
        <v>172</v>
      </c>
    </row>
    <row r="18" spans="1:25" ht="13.5">
      <c r="A18" s="47">
        <v>401</v>
      </c>
      <c r="B18" s="47" t="s">
        <v>173</v>
      </c>
      <c r="C18" s="48"/>
      <c r="D18" s="48"/>
      <c r="E18" s="48"/>
      <c r="F18" s="48"/>
      <c r="G18" s="48"/>
      <c r="H18" s="48"/>
      <c r="I18" s="48">
        <f t="shared" si="0"/>
        <v>0</v>
      </c>
      <c r="J18" s="48"/>
      <c r="K18" s="197">
        <f t="shared" si="1"/>
        <v>0</v>
      </c>
      <c r="L18" s="198"/>
      <c r="M18" s="199"/>
      <c r="N18" s="200">
        <f t="shared" si="2"/>
        <v>0</v>
      </c>
      <c r="O18" s="48"/>
      <c r="P18" s="48">
        <f t="shared" si="3"/>
        <v>0</v>
      </c>
      <c r="Q18" s="48"/>
      <c r="R18" s="48"/>
      <c r="S18" s="48"/>
      <c r="T18" s="48"/>
      <c r="U18" s="48"/>
      <c r="V18" s="48"/>
      <c r="W18" s="49"/>
      <c r="X18" s="47">
        <v>401</v>
      </c>
      <c r="Y18" s="47" t="s">
        <v>173</v>
      </c>
    </row>
    <row r="19" spans="1:25" ht="13.5">
      <c r="A19" s="47">
        <v>411</v>
      </c>
      <c r="B19" s="47" t="s">
        <v>110</v>
      </c>
      <c r="C19" s="48"/>
      <c r="D19" s="48"/>
      <c r="E19" s="48"/>
      <c r="F19" s="48"/>
      <c r="G19" s="48"/>
      <c r="H19" s="48"/>
      <c r="I19" s="48">
        <f t="shared" si="0"/>
        <v>0</v>
      </c>
      <c r="J19" s="48"/>
      <c r="K19" s="197">
        <f t="shared" si="1"/>
        <v>0</v>
      </c>
      <c r="L19" s="198"/>
      <c r="M19" s="199"/>
      <c r="N19" s="200">
        <f t="shared" si="2"/>
        <v>0</v>
      </c>
      <c r="O19" s="48"/>
      <c r="P19" s="48">
        <f t="shared" si="3"/>
        <v>0</v>
      </c>
      <c r="Q19" s="48"/>
      <c r="R19" s="48"/>
      <c r="S19" s="48"/>
      <c r="T19" s="48"/>
      <c r="U19" s="48"/>
      <c r="V19" s="48"/>
      <c r="W19" s="49"/>
      <c r="X19" s="47">
        <v>411</v>
      </c>
      <c r="Y19" s="47" t="s">
        <v>110</v>
      </c>
    </row>
    <row r="20" spans="1:25" ht="13.5">
      <c r="A20" s="47">
        <v>421</v>
      </c>
      <c r="B20" s="47" t="s">
        <v>174</v>
      </c>
      <c r="C20" s="48"/>
      <c r="D20" s="48"/>
      <c r="E20" s="48"/>
      <c r="F20" s="48"/>
      <c r="G20" s="48"/>
      <c r="H20" s="48"/>
      <c r="I20" s="48">
        <f t="shared" si="0"/>
        <v>0</v>
      </c>
      <c r="J20" s="48"/>
      <c r="K20" s="197">
        <f t="shared" si="1"/>
        <v>0</v>
      </c>
      <c r="L20" s="198"/>
      <c r="M20" s="199"/>
      <c r="N20" s="200">
        <f t="shared" si="2"/>
        <v>0</v>
      </c>
      <c r="O20" s="48"/>
      <c r="P20" s="48">
        <f t="shared" si="3"/>
        <v>0</v>
      </c>
      <c r="Q20" s="48"/>
      <c r="R20" s="48"/>
      <c r="S20" s="48"/>
      <c r="T20" s="48"/>
      <c r="U20" s="48"/>
      <c r="V20" s="48"/>
      <c r="W20" s="49"/>
      <c r="X20" s="47">
        <v>421</v>
      </c>
      <c r="Y20" s="47" t="s">
        <v>174</v>
      </c>
    </row>
    <row r="21" spans="1:25" ht="13.5">
      <c r="A21" s="47">
        <v>431</v>
      </c>
      <c r="B21" s="47" t="s">
        <v>175</v>
      </c>
      <c r="C21" s="48"/>
      <c r="D21" s="48"/>
      <c r="E21" s="48"/>
      <c r="F21" s="48"/>
      <c r="G21" s="48"/>
      <c r="H21" s="48"/>
      <c r="I21" s="48">
        <f t="shared" si="0"/>
        <v>0</v>
      </c>
      <c r="J21" s="48"/>
      <c r="K21" s="197">
        <f t="shared" si="1"/>
        <v>0</v>
      </c>
      <c r="L21" s="198"/>
      <c r="M21" s="199"/>
      <c r="N21" s="200">
        <f t="shared" si="2"/>
        <v>0</v>
      </c>
      <c r="O21" s="48"/>
      <c r="P21" s="48">
        <f t="shared" si="3"/>
        <v>0</v>
      </c>
      <c r="Q21" s="48"/>
      <c r="R21" s="48"/>
      <c r="S21" s="48"/>
      <c r="T21" s="48"/>
      <c r="U21" s="48"/>
      <c r="V21" s="48"/>
      <c r="W21" s="49"/>
      <c r="X21" s="47">
        <v>431</v>
      </c>
      <c r="Y21" s="47" t="s">
        <v>175</v>
      </c>
    </row>
    <row r="22" spans="1:25" ht="13.5">
      <c r="A22" s="47">
        <v>442</v>
      </c>
      <c r="B22" s="47" t="s">
        <v>176</v>
      </c>
      <c r="C22" s="48"/>
      <c r="D22" s="48"/>
      <c r="E22" s="48"/>
      <c r="F22" s="48"/>
      <c r="G22" s="48"/>
      <c r="H22" s="48"/>
      <c r="I22" s="48">
        <f t="shared" si="0"/>
        <v>0</v>
      </c>
      <c r="J22" s="48"/>
      <c r="K22" s="197">
        <f t="shared" si="1"/>
        <v>0</v>
      </c>
      <c r="L22" s="198"/>
      <c r="M22" s="199"/>
      <c r="N22" s="200">
        <f t="shared" si="2"/>
        <v>0</v>
      </c>
      <c r="O22" s="48"/>
      <c r="P22" s="48">
        <f t="shared" si="3"/>
        <v>0</v>
      </c>
      <c r="Q22" s="48"/>
      <c r="R22" s="48"/>
      <c r="S22" s="48"/>
      <c r="T22" s="48"/>
      <c r="U22" s="48"/>
      <c r="V22" s="48"/>
      <c r="W22" s="49"/>
      <c r="X22" s="47">
        <v>442</v>
      </c>
      <c r="Y22" s="47" t="s">
        <v>176</v>
      </c>
    </row>
    <row r="23" spans="1:25" ht="13.5">
      <c r="A23" s="47">
        <v>444</v>
      </c>
      <c r="B23" s="47" t="s">
        <v>177</v>
      </c>
      <c r="C23" s="48"/>
      <c r="D23" s="48"/>
      <c r="E23" s="48"/>
      <c r="F23" s="48"/>
      <c r="G23" s="48"/>
      <c r="H23" s="48"/>
      <c r="I23" s="48">
        <f t="shared" si="0"/>
        <v>0</v>
      </c>
      <c r="J23" s="48"/>
      <c r="K23" s="197">
        <f t="shared" si="1"/>
        <v>0</v>
      </c>
      <c r="L23" s="198"/>
      <c r="M23" s="199"/>
      <c r="N23" s="200">
        <f t="shared" si="2"/>
        <v>0</v>
      </c>
      <c r="O23" s="48"/>
      <c r="P23" s="48">
        <f t="shared" si="3"/>
        <v>0</v>
      </c>
      <c r="Q23" s="48"/>
      <c r="R23" s="48"/>
      <c r="S23" s="48"/>
      <c r="T23" s="48"/>
      <c r="U23" s="48"/>
      <c r="V23" s="48"/>
      <c r="W23" s="49"/>
      <c r="X23" s="47">
        <v>444</v>
      </c>
      <c r="Y23" s="47" t="s">
        <v>177</v>
      </c>
    </row>
    <row r="24" spans="1:25" ht="13.5">
      <c r="A24" s="47">
        <v>445</v>
      </c>
      <c r="B24" s="47" t="s">
        <v>113</v>
      </c>
      <c r="C24" s="48"/>
      <c r="D24" s="48"/>
      <c r="E24" s="48"/>
      <c r="F24" s="48"/>
      <c r="G24" s="48"/>
      <c r="H24" s="48"/>
      <c r="I24" s="48">
        <f t="shared" si="0"/>
        <v>0</v>
      </c>
      <c r="J24" s="48"/>
      <c r="K24" s="197">
        <f t="shared" si="1"/>
        <v>0</v>
      </c>
      <c r="L24" s="198"/>
      <c r="M24" s="199"/>
      <c r="N24" s="200">
        <f t="shared" si="2"/>
        <v>0</v>
      </c>
      <c r="O24" s="48"/>
      <c r="P24" s="48">
        <f t="shared" si="3"/>
        <v>0</v>
      </c>
      <c r="Q24" s="48"/>
      <c r="R24" s="48"/>
      <c r="S24" s="48"/>
      <c r="T24" s="48"/>
      <c r="U24" s="48"/>
      <c r="V24" s="48"/>
      <c r="W24" s="49"/>
      <c r="X24" s="47">
        <v>445</v>
      </c>
      <c r="Y24" s="47" t="s">
        <v>113</v>
      </c>
    </row>
    <row r="25" spans="1:25" ht="13.5">
      <c r="A25" s="47">
        <v>449</v>
      </c>
      <c r="B25" s="47" t="s">
        <v>178</v>
      </c>
      <c r="C25" s="48"/>
      <c r="D25" s="48"/>
      <c r="E25" s="48"/>
      <c r="F25" s="48"/>
      <c r="G25" s="48"/>
      <c r="H25" s="48"/>
      <c r="I25" s="48">
        <f t="shared" si="0"/>
        <v>0</v>
      </c>
      <c r="J25" s="48"/>
      <c r="K25" s="197">
        <f t="shared" si="1"/>
        <v>0</v>
      </c>
      <c r="L25" s="198"/>
      <c r="M25" s="199"/>
      <c r="N25" s="200">
        <f t="shared" si="2"/>
        <v>0</v>
      </c>
      <c r="O25" s="48"/>
      <c r="P25" s="48">
        <f t="shared" si="3"/>
        <v>0</v>
      </c>
      <c r="Q25" s="48"/>
      <c r="R25" s="48"/>
      <c r="S25" s="48"/>
      <c r="T25" s="48"/>
      <c r="U25" s="48"/>
      <c r="V25" s="48"/>
      <c r="W25" s="49"/>
      <c r="X25" s="47">
        <v>449</v>
      </c>
      <c r="Y25" s="47" t="s">
        <v>178</v>
      </c>
    </row>
    <row r="26" spans="1:25" ht="13.5">
      <c r="A26" s="47">
        <v>455</v>
      </c>
      <c r="B26" s="47" t="s">
        <v>203</v>
      </c>
      <c r="C26" s="48"/>
      <c r="D26" s="48"/>
      <c r="E26" s="48"/>
      <c r="F26" s="48"/>
      <c r="G26" s="48"/>
      <c r="H26" s="48"/>
      <c r="I26" s="48">
        <f>C26+D26+E26+F26+G26+H26</f>
        <v>0</v>
      </c>
      <c r="J26" s="48"/>
      <c r="K26" s="197">
        <f>(I26+J26)-(O26+P26)</f>
        <v>0</v>
      </c>
      <c r="L26" s="198"/>
      <c r="M26" s="199"/>
      <c r="N26" s="200">
        <f>(O26+P26)-(I26+J26)</f>
        <v>0</v>
      </c>
      <c r="O26" s="48"/>
      <c r="P26" s="48">
        <f>Q26+R26+S26+T26+U26+V26</f>
        <v>0</v>
      </c>
      <c r="Q26" s="48"/>
      <c r="R26" s="48"/>
      <c r="S26" s="48"/>
      <c r="T26" s="48"/>
      <c r="U26" s="48"/>
      <c r="V26" s="48"/>
      <c r="W26" s="49"/>
      <c r="X26" s="47">
        <v>455</v>
      </c>
      <c r="Y26" s="47" t="s">
        <v>203</v>
      </c>
    </row>
    <row r="27" spans="1:25" ht="13.5">
      <c r="A27" s="47">
        <v>461</v>
      </c>
      <c r="B27" s="47" t="s">
        <v>200</v>
      </c>
      <c r="C27" s="48"/>
      <c r="D27" s="48"/>
      <c r="E27" s="48"/>
      <c r="F27" s="48"/>
      <c r="G27" s="48"/>
      <c r="H27" s="48"/>
      <c r="I27" s="48">
        <f>C27+D27+E27+F27+G27+H27</f>
        <v>0</v>
      </c>
      <c r="J27" s="48"/>
      <c r="K27" s="197">
        <f>(I27+J27)-(O27+P27)</f>
        <v>0</v>
      </c>
      <c r="L27" s="198"/>
      <c r="M27" s="199"/>
      <c r="N27" s="200">
        <f>(O27+P27)-(I27+J27)</f>
        <v>0</v>
      </c>
      <c r="O27" s="48"/>
      <c r="P27" s="48">
        <f>Q27+R27+S27+T27+U27+V27</f>
        <v>0</v>
      </c>
      <c r="Q27" s="48"/>
      <c r="R27" s="48"/>
      <c r="S27" s="48"/>
      <c r="T27" s="48"/>
      <c r="U27" s="48"/>
      <c r="V27" s="48"/>
      <c r="W27" s="49"/>
      <c r="X27" s="47">
        <v>461</v>
      </c>
      <c r="Y27" s="47" t="s">
        <v>200</v>
      </c>
    </row>
    <row r="28" spans="1:25" ht="13.5">
      <c r="A28" s="47">
        <v>467</v>
      </c>
      <c r="B28" s="47" t="s">
        <v>202</v>
      </c>
      <c r="C28" s="48"/>
      <c r="D28" s="48"/>
      <c r="E28" s="48"/>
      <c r="F28" s="48"/>
      <c r="G28" s="48"/>
      <c r="H28" s="48"/>
      <c r="I28" s="48">
        <f>C28+D28+E28+F28+G28+H28</f>
        <v>0</v>
      </c>
      <c r="J28" s="48"/>
      <c r="K28" s="197">
        <f>(I28+J28)-(O28+P28)</f>
        <v>0</v>
      </c>
      <c r="L28" s="198"/>
      <c r="M28" s="199"/>
      <c r="N28" s="200">
        <f>(O28+P28)-(I28+J28)</f>
        <v>0</v>
      </c>
      <c r="O28" s="48"/>
      <c r="P28" s="48">
        <f>Q28+R28+S28+T28+U28+V28</f>
        <v>0</v>
      </c>
      <c r="Q28" s="48"/>
      <c r="R28" s="48"/>
      <c r="S28" s="48"/>
      <c r="T28" s="48"/>
      <c r="U28" s="48"/>
      <c r="V28" s="48"/>
      <c r="W28" s="49"/>
      <c r="X28" s="47">
        <v>467</v>
      </c>
      <c r="Y28" s="47" t="s">
        <v>202</v>
      </c>
    </row>
    <row r="29" spans="1:25" ht="13.5">
      <c r="A29" s="47">
        <v>468</v>
      </c>
      <c r="B29" s="47" t="s">
        <v>201</v>
      </c>
      <c r="C29" s="48"/>
      <c r="D29" s="48"/>
      <c r="E29" s="48"/>
      <c r="F29" s="48"/>
      <c r="G29" s="48"/>
      <c r="H29" s="48"/>
      <c r="I29" s="48">
        <f>C29+D29+E29+F29+G29+H29</f>
        <v>0</v>
      </c>
      <c r="J29" s="48"/>
      <c r="K29" s="197">
        <f>(I29+J29)-(O29+P29)</f>
        <v>0</v>
      </c>
      <c r="L29" s="198"/>
      <c r="M29" s="199"/>
      <c r="N29" s="200">
        <f>(O29+P29)-(I29+J29)</f>
        <v>0</v>
      </c>
      <c r="O29" s="48"/>
      <c r="P29" s="48">
        <f>Q29+R29+S29+T29+U29+V29</f>
        <v>0</v>
      </c>
      <c r="Q29" s="48"/>
      <c r="R29" s="48"/>
      <c r="S29" s="48"/>
      <c r="T29" s="48"/>
      <c r="U29" s="48"/>
      <c r="V29" s="48"/>
      <c r="W29" s="49"/>
      <c r="X29" s="47">
        <v>468</v>
      </c>
      <c r="Y29" s="47" t="s">
        <v>201</v>
      </c>
    </row>
    <row r="30" spans="1:25" ht="13.5">
      <c r="A30" s="47">
        <v>512</v>
      </c>
      <c r="B30" s="47" t="s">
        <v>179</v>
      </c>
      <c r="C30" s="48"/>
      <c r="D30" s="48"/>
      <c r="E30" s="48"/>
      <c r="F30" s="48"/>
      <c r="G30" s="48"/>
      <c r="H30" s="48"/>
      <c r="I30" s="48">
        <f>C30+D30+E30+F30+G30+H30</f>
        <v>0</v>
      </c>
      <c r="J30" s="48"/>
      <c r="K30" s="197">
        <f>(I30+J30)-(O30+P30)</f>
        <v>0</v>
      </c>
      <c r="L30" s="198"/>
      <c r="M30" s="199"/>
      <c r="N30" s="200">
        <f>(O30+P30)-(I30+J30)</f>
        <v>0</v>
      </c>
      <c r="O30" s="48"/>
      <c r="P30" s="48">
        <f>Q30+R30+S30+T30+U30+V30</f>
        <v>0</v>
      </c>
      <c r="Q30" s="48"/>
      <c r="R30" s="48"/>
      <c r="S30" s="48"/>
      <c r="T30" s="48"/>
      <c r="U30" s="48"/>
      <c r="V30" s="48"/>
      <c r="W30" s="49"/>
      <c r="X30" s="47">
        <v>512</v>
      </c>
      <c r="Y30" s="47" t="s">
        <v>179</v>
      </c>
    </row>
    <row r="31" spans="1:25" ht="13.5">
      <c r="A31" s="47">
        <v>519</v>
      </c>
      <c r="B31" s="47" t="s">
        <v>180</v>
      </c>
      <c r="C31" s="48"/>
      <c r="D31" s="48"/>
      <c r="E31" s="48"/>
      <c r="F31" s="48"/>
      <c r="G31" s="48"/>
      <c r="H31" s="48"/>
      <c r="I31" s="48">
        <f t="shared" si="0"/>
        <v>0</v>
      </c>
      <c r="J31" s="48"/>
      <c r="K31" s="197">
        <f t="shared" si="1"/>
        <v>0</v>
      </c>
      <c r="L31" s="198"/>
      <c r="M31" s="199"/>
      <c r="N31" s="200">
        <f t="shared" si="2"/>
        <v>0</v>
      </c>
      <c r="O31" s="48"/>
      <c r="P31" s="48">
        <f t="shared" si="3"/>
        <v>0</v>
      </c>
      <c r="Q31" s="48"/>
      <c r="R31" s="48"/>
      <c r="S31" s="48"/>
      <c r="T31" s="48"/>
      <c r="U31" s="48"/>
      <c r="V31" s="48"/>
      <c r="W31" s="49"/>
      <c r="X31" s="47">
        <v>519</v>
      </c>
      <c r="Y31" s="47" t="s">
        <v>180</v>
      </c>
    </row>
    <row r="32" spans="1:25" ht="13.5">
      <c r="A32" s="47">
        <v>531</v>
      </c>
      <c r="B32" s="47" t="s">
        <v>30</v>
      </c>
      <c r="C32" s="48"/>
      <c r="D32" s="48"/>
      <c r="E32" s="48"/>
      <c r="F32" s="48"/>
      <c r="G32" s="48"/>
      <c r="H32" s="48"/>
      <c r="I32" s="48">
        <f t="shared" si="0"/>
        <v>0</v>
      </c>
      <c r="J32" s="48"/>
      <c r="K32" s="197">
        <f t="shared" si="1"/>
        <v>0</v>
      </c>
      <c r="L32" s="198"/>
      <c r="M32" s="199"/>
      <c r="N32" s="200">
        <f t="shared" si="2"/>
        <v>0</v>
      </c>
      <c r="O32" s="48"/>
      <c r="P32" s="48">
        <f t="shared" si="3"/>
        <v>0</v>
      </c>
      <c r="Q32" s="48"/>
      <c r="R32" s="48"/>
      <c r="S32" s="48"/>
      <c r="T32" s="48"/>
      <c r="U32" s="48"/>
      <c r="V32" s="48"/>
      <c r="W32" s="49"/>
      <c r="X32" s="47">
        <v>531</v>
      </c>
      <c r="Y32" s="47" t="s">
        <v>30</v>
      </c>
    </row>
    <row r="33" spans="1:25" ht="13.5">
      <c r="A33" s="47">
        <v>581</v>
      </c>
      <c r="B33" s="47" t="s">
        <v>181</v>
      </c>
      <c r="C33" s="48"/>
      <c r="D33" s="48"/>
      <c r="E33" s="48"/>
      <c r="F33" s="48"/>
      <c r="G33" s="48"/>
      <c r="H33" s="48"/>
      <c r="I33" s="48">
        <f t="shared" si="0"/>
        <v>0</v>
      </c>
      <c r="J33" s="48"/>
      <c r="K33" s="197">
        <f t="shared" si="1"/>
        <v>0</v>
      </c>
      <c r="L33" s="198"/>
      <c r="M33" s="199"/>
      <c r="N33" s="200">
        <f t="shared" si="2"/>
        <v>0</v>
      </c>
      <c r="O33" s="48"/>
      <c r="P33" s="48">
        <f t="shared" si="3"/>
        <v>0</v>
      </c>
      <c r="Q33" s="48"/>
      <c r="R33" s="48"/>
      <c r="S33" s="48"/>
      <c r="T33" s="48"/>
      <c r="U33" s="48"/>
      <c r="V33" s="48"/>
      <c r="W33" s="49"/>
      <c r="X33" s="47">
        <v>581</v>
      </c>
      <c r="Y33" s="47" t="s">
        <v>181</v>
      </c>
    </row>
    <row r="34" spans="1:25" ht="13.5">
      <c r="A34" s="47">
        <v>601</v>
      </c>
      <c r="B34" s="47" t="s">
        <v>182</v>
      </c>
      <c r="C34" s="48"/>
      <c r="D34" s="48"/>
      <c r="E34" s="48"/>
      <c r="F34" s="48"/>
      <c r="G34" s="48"/>
      <c r="H34" s="48"/>
      <c r="I34" s="48">
        <f t="shared" si="0"/>
        <v>0</v>
      </c>
      <c r="J34" s="48"/>
      <c r="K34" s="197">
        <f t="shared" si="1"/>
        <v>0</v>
      </c>
      <c r="L34" s="198"/>
      <c r="M34" s="199"/>
      <c r="N34" s="200">
        <f t="shared" si="2"/>
        <v>0</v>
      </c>
      <c r="O34" s="48"/>
      <c r="P34" s="48">
        <f t="shared" si="3"/>
        <v>0</v>
      </c>
      <c r="Q34" s="48"/>
      <c r="R34" s="48"/>
      <c r="S34" s="48"/>
      <c r="T34" s="48"/>
      <c r="U34" s="48"/>
      <c r="V34" s="48"/>
      <c r="W34" s="49"/>
      <c r="X34" s="47">
        <v>601</v>
      </c>
      <c r="Y34" s="47" t="s">
        <v>182</v>
      </c>
    </row>
    <row r="35" spans="1:25" ht="13.5">
      <c r="A35" s="47">
        <v>602</v>
      </c>
      <c r="B35" s="47" t="s">
        <v>183</v>
      </c>
      <c r="C35" s="48"/>
      <c r="D35" s="48"/>
      <c r="E35" s="48"/>
      <c r="F35" s="48"/>
      <c r="G35" s="48"/>
      <c r="H35" s="48"/>
      <c r="I35" s="48">
        <f t="shared" si="0"/>
        <v>0</v>
      </c>
      <c r="J35" s="48"/>
      <c r="K35" s="197">
        <f t="shared" si="1"/>
        <v>0</v>
      </c>
      <c r="L35" s="198"/>
      <c r="M35" s="199"/>
      <c r="N35" s="200">
        <f t="shared" si="2"/>
        <v>0</v>
      </c>
      <c r="O35" s="48"/>
      <c r="P35" s="48">
        <f t="shared" si="3"/>
        <v>0</v>
      </c>
      <c r="Q35" s="48"/>
      <c r="R35" s="48"/>
      <c r="S35" s="48"/>
      <c r="T35" s="48"/>
      <c r="U35" s="48"/>
      <c r="V35" s="48"/>
      <c r="W35" s="49"/>
      <c r="X35" s="47">
        <v>602</v>
      </c>
      <c r="Y35" s="47" t="s">
        <v>183</v>
      </c>
    </row>
    <row r="36" spans="1:25" ht="13.5">
      <c r="A36" s="47">
        <v>605</v>
      </c>
      <c r="B36" s="47" t="s">
        <v>184</v>
      </c>
      <c r="C36" s="48"/>
      <c r="D36" s="48"/>
      <c r="E36" s="48"/>
      <c r="F36" s="48"/>
      <c r="G36" s="48"/>
      <c r="H36" s="48"/>
      <c r="I36" s="48">
        <f t="shared" si="0"/>
        <v>0</v>
      </c>
      <c r="J36" s="48"/>
      <c r="K36" s="197">
        <f t="shared" si="1"/>
        <v>0</v>
      </c>
      <c r="L36" s="198"/>
      <c r="M36" s="199"/>
      <c r="N36" s="200">
        <f t="shared" si="2"/>
        <v>0</v>
      </c>
      <c r="O36" s="48"/>
      <c r="P36" s="48">
        <f t="shared" si="3"/>
        <v>0</v>
      </c>
      <c r="Q36" s="48"/>
      <c r="R36" s="48"/>
      <c r="S36" s="48"/>
      <c r="T36" s="48"/>
      <c r="U36" s="48"/>
      <c r="V36" s="48"/>
      <c r="W36" s="49"/>
      <c r="X36" s="47">
        <v>605</v>
      </c>
      <c r="Y36" s="47" t="s">
        <v>184</v>
      </c>
    </row>
    <row r="37" spans="1:25" ht="13.5">
      <c r="A37" s="47">
        <v>608</v>
      </c>
      <c r="B37" s="47" t="s">
        <v>185</v>
      </c>
      <c r="C37" s="48"/>
      <c r="D37" s="48"/>
      <c r="E37" s="48"/>
      <c r="F37" s="48"/>
      <c r="G37" s="48"/>
      <c r="H37" s="48"/>
      <c r="I37" s="48">
        <f t="shared" si="0"/>
        <v>0</v>
      </c>
      <c r="J37" s="48"/>
      <c r="K37" s="197">
        <f t="shared" si="1"/>
        <v>0</v>
      </c>
      <c r="L37" s="198"/>
      <c r="M37" s="199"/>
      <c r="N37" s="200">
        <f t="shared" si="2"/>
        <v>0</v>
      </c>
      <c r="O37" s="48"/>
      <c r="P37" s="48">
        <f t="shared" si="3"/>
        <v>0</v>
      </c>
      <c r="Q37" s="48"/>
      <c r="R37" s="48"/>
      <c r="S37" s="48"/>
      <c r="T37" s="48"/>
      <c r="U37" s="48"/>
      <c r="V37" s="48"/>
      <c r="W37" s="49"/>
      <c r="X37" s="47">
        <v>608</v>
      </c>
      <c r="Y37" s="47" t="s">
        <v>185</v>
      </c>
    </row>
    <row r="38" spans="1:25" ht="13.5">
      <c r="A38" s="47">
        <v>613</v>
      </c>
      <c r="B38" s="47" t="s">
        <v>186</v>
      </c>
      <c r="C38" s="48"/>
      <c r="D38" s="48"/>
      <c r="E38" s="48"/>
      <c r="F38" s="48"/>
      <c r="G38" s="48"/>
      <c r="H38" s="48"/>
      <c r="I38" s="48">
        <f aca="true" t="shared" si="4" ref="I38:I53">C38+D38+E38+F38+G38+H38</f>
        <v>0</v>
      </c>
      <c r="J38" s="48"/>
      <c r="K38" s="197">
        <f t="shared" si="1"/>
        <v>0</v>
      </c>
      <c r="L38" s="198"/>
      <c r="M38" s="199"/>
      <c r="N38" s="200">
        <f t="shared" si="2"/>
        <v>0</v>
      </c>
      <c r="O38" s="48"/>
      <c r="P38" s="48">
        <f aca="true" t="shared" si="5" ref="P38:P53">Q38+R38+S38+T38+U38+V38</f>
        <v>0</v>
      </c>
      <c r="Q38" s="48"/>
      <c r="R38" s="48"/>
      <c r="S38" s="48"/>
      <c r="T38" s="48"/>
      <c r="U38" s="48"/>
      <c r="V38" s="48"/>
      <c r="W38" s="49"/>
      <c r="X38" s="47">
        <v>613</v>
      </c>
      <c r="Y38" s="47" t="s">
        <v>186</v>
      </c>
    </row>
    <row r="39" spans="1:25" ht="13.5">
      <c r="A39" s="47">
        <v>618</v>
      </c>
      <c r="B39" s="47" t="s">
        <v>187</v>
      </c>
      <c r="C39" s="48"/>
      <c r="D39" s="48"/>
      <c r="E39" s="48"/>
      <c r="F39" s="48"/>
      <c r="G39" s="48"/>
      <c r="H39" s="48"/>
      <c r="I39" s="48">
        <f t="shared" si="4"/>
        <v>0</v>
      </c>
      <c r="J39" s="48"/>
      <c r="K39" s="197">
        <f t="shared" si="1"/>
        <v>0</v>
      </c>
      <c r="L39" s="198"/>
      <c r="M39" s="199"/>
      <c r="N39" s="200">
        <f t="shared" si="2"/>
        <v>0</v>
      </c>
      <c r="O39" s="48"/>
      <c r="P39" s="48">
        <f t="shared" si="5"/>
        <v>0</v>
      </c>
      <c r="Q39" s="48"/>
      <c r="R39" s="48"/>
      <c r="S39" s="48"/>
      <c r="T39" s="48"/>
      <c r="U39" s="48"/>
      <c r="V39" s="48"/>
      <c r="W39" s="49"/>
      <c r="X39" s="47">
        <v>618</v>
      </c>
      <c r="Y39" s="47" t="s">
        <v>187</v>
      </c>
    </row>
    <row r="40" spans="1:25" ht="13.5">
      <c r="A40" s="47">
        <v>628</v>
      </c>
      <c r="B40" s="47" t="s">
        <v>188</v>
      </c>
      <c r="C40" s="48"/>
      <c r="D40" s="48"/>
      <c r="E40" s="48"/>
      <c r="F40" s="48"/>
      <c r="G40" s="48"/>
      <c r="H40" s="48"/>
      <c r="I40" s="48">
        <f t="shared" si="4"/>
        <v>0</v>
      </c>
      <c r="J40" s="48"/>
      <c r="K40" s="197">
        <f t="shared" si="1"/>
        <v>0</v>
      </c>
      <c r="L40" s="198"/>
      <c r="M40" s="199"/>
      <c r="N40" s="200">
        <f t="shared" si="2"/>
        <v>0</v>
      </c>
      <c r="O40" s="48"/>
      <c r="P40" s="48">
        <f t="shared" si="5"/>
        <v>0</v>
      </c>
      <c r="Q40" s="48"/>
      <c r="R40" s="48"/>
      <c r="S40" s="48"/>
      <c r="T40" s="48"/>
      <c r="U40" s="48"/>
      <c r="V40" s="48"/>
      <c r="W40" s="49"/>
      <c r="X40" s="47">
        <v>628</v>
      </c>
      <c r="Y40" s="47" t="s">
        <v>188</v>
      </c>
    </row>
    <row r="41" spans="1:25" ht="13.5">
      <c r="A41" s="47">
        <v>634</v>
      </c>
      <c r="B41" s="47" t="s">
        <v>189</v>
      </c>
      <c r="C41" s="48"/>
      <c r="D41" s="48"/>
      <c r="E41" s="48"/>
      <c r="F41" s="48"/>
      <c r="G41" s="48"/>
      <c r="H41" s="48"/>
      <c r="I41" s="48">
        <f t="shared" si="4"/>
        <v>0</v>
      </c>
      <c r="J41" s="48"/>
      <c r="K41" s="197">
        <f t="shared" si="1"/>
        <v>0</v>
      </c>
      <c r="L41" s="198"/>
      <c r="M41" s="199"/>
      <c r="N41" s="200">
        <f t="shared" si="2"/>
        <v>0</v>
      </c>
      <c r="O41" s="48"/>
      <c r="P41" s="48">
        <f t="shared" si="5"/>
        <v>0</v>
      </c>
      <c r="Q41" s="48"/>
      <c r="R41" s="48"/>
      <c r="S41" s="48"/>
      <c r="T41" s="48"/>
      <c r="U41" s="48"/>
      <c r="V41" s="48"/>
      <c r="W41" s="49"/>
      <c r="X41" s="47">
        <v>634</v>
      </c>
      <c r="Y41" s="47" t="s">
        <v>189</v>
      </c>
    </row>
    <row r="42" spans="1:25" ht="13.5">
      <c r="A42" s="47">
        <v>641</v>
      </c>
      <c r="B42" s="47" t="s">
        <v>130</v>
      </c>
      <c r="C42" s="48"/>
      <c r="D42" s="48"/>
      <c r="E42" s="48"/>
      <c r="F42" s="48"/>
      <c r="G42" s="48"/>
      <c r="H42" s="48"/>
      <c r="I42" s="48">
        <f t="shared" si="4"/>
        <v>0</v>
      </c>
      <c r="J42" s="48"/>
      <c r="K42" s="197">
        <f t="shared" si="1"/>
        <v>0</v>
      </c>
      <c r="L42" s="198"/>
      <c r="M42" s="199"/>
      <c r="N42" s="200">
        <f t="shared" si="2"/>
        <v>0</v>
      </c>
      <c r="O42" s="48"/>
      <c r="P42" s="48">
        <f t="shared" si="5"/>
        <v>0</v>
      </c>
      <c r="Q42" s="48"/>
      <c r="R42" s="48"/>
      <c r="S42" s="48"/>
      <c r="T42" s="48"/>
      <c r="U42" s="48"/>
      <c r="V42" s="48"/>
      <c r="W42" s="49"/>
      <c r="X42" s="47">
        <v>641</v>
      </c>
      <c r="Y42" s="47" t="s">
        <v>130</v>
      </c>
    </row>
    <row r="43" spans="1:25" ht="13.5">
      <c r="A43" s="47">
        <v>644</v>
      </c>
      <c r="B43" s="47" t="s">
        <v>190</v>
      </c>
      <c r="C43" s="48"/>
      <c r="D43" s="48"/>
      <c r="E43" s="48"/>
      <c r="F43" s="48"/>
      <c r="G43" s="48"/>
      <c r="H43" s="48"/>
      <c r="I43" s="48">
        <f t="shared" si="4"/>
        <v>0</v>
      </c>
      <c r="J43" s="48"/>
      <c r="K43" s="197">
        <f t="shared" si="1"/>
        <v>0</v>
      </c>
      <c r="L43" s="198"/>
      <c r="M43" s="199"/>
      <c r="N43" s="200">
        <f t="shared" si="2"/>
        <v>0</v>
      </c>
      <c r="O43" s="48"/>
      <c r="P43" s="48">
        <f t="shared" si="5"/>
        <v>0</v>
      </c>
      <c r="Q43" s="48"/>
      <c r="R43" s="48"/>
      <c r="S43" s="48"/>
      <c r="T43" s="48"/>
      <c r="U43" s="48"/>
      <c r="V43" s="48"/>
      <c r="W43" s="49"/>
      <c r="X43" s="47">
        <v>644</v>
      </c>
      <c r="Y43" s="47" t="s">
        <v>190</v>
      </c>
    </row>
    <row r="44" spans="1:25" ht="13.5">
      <c r="A44" s="47">
        <v>657</v>
      </c>
      <c r="B44" s="47" t="s">
        <v>191</v>
      </c>
      <c r="C44" s="48"/>
      <c r="D44" s="48"/>
      <c r="E44" s="48"/>
      <c r="F44" s="48"/>
      <c r="G44" s="48"/>
      <c r="H44" s="48"/>
      <c r="I44" s="48">
        <f t="shared" si="4"/>
        <v>0</v>
      </c>
      <c r="J44" s="48"/>
      <c r="K44" s="197">
        <f t="shared" si="1"/>
        <v>0</v>
      </c>
      <c r="L44" s="198"/>
      <c r="M44" s="199"/>
      <c r="N44" s="200">
        <f t="shared" si="2"/>
        <v>0</v>
      </c>
      <c r="O44" s="48"/>
      <c r="P44" s="48">
        <f t="shared" si="5"/>
        <v>0</v>
      </c>
      <c r="Q44" s="48"/>
      <c r="R44" s="48"/>
      <c r="S44" s="48"/>
      <c r="T44" s="48"/>
      <c r="U44" s="48"/>
      <c r="V44" s="48"/>
      <c r="W44" s="49"/>
      <c r="X44" s="47">
        <v>657</v>
      </c>
      <c r="Y44" s="47" t="s">
        <v>191</v>
      </c>
    </row>
    <row r="45" spans="1:25" ht="13.5">
      <c r="A45" s="47">
        <v>667</v>
      </c>
      <c r="B45" s="47" t="s">
        <v>192</v>
      </c>
      <c r="C45" s="48"/>
      <c r="D45" s="48"/>
      <c r="E45" s="48"/>
      <c r="F45" s="48"/>
      <c r="G45" s="48"/>
      <c r="H45" s="48"/>
      <c r="I45" s="48">
        <f t="shared" si="4"/>
        <v>0</v>
      </c>
      <c r="J45" s="48"/>
      <c r="K45" s="197">
        <f t="shared" si="1"/>
        <v>0</v>
      </c>
      <c r="L45" s="198"/>
      <c r="M45" s="199"/>
      <c r="N45" s="200">
        <f t="shared" si="2"/>
        <v>0</v>
      </c>
      <c r="O45" s="48"/>
      <c r="P45" s="48">
        <f t="shared" si="5"/>
        <v>0</v>
      </c>
      <c r="Q45" s="48"/>
      <c r="R45" s="48"/>
      <c r="S45" s="48"/>
      <c r="T45" s="48"/>
      <c r="U45" s="48"/>
      <c r="V45" s="48"/>
      <c r="W45" s="49"/>
      <c r="X45" s="47">
        <v>667</v>
      </c>
      <c r="Y45" s="47" t="s">
        <v>192</v>
      </c>
    </row>
    <row r="46" spans="1:25" ht="13.5">
      <c r="A46" s="47">
        <v>669</v>
      </c>
      <c r="B46" s="47" t="s">
        <v>193</v>
      </c>
      <c r="C46" s="48"/>
      <c r="D46" s="48"/>
      <c r="E46" s="48"/>
      <c r="F46" s="48"/>
      <c r="G46" s="48"/>
      <c r="H46" s="48"/>
      <c r="I46" s="48">
        <f t="shared" si="4"/>
        <v>0</v>
      </c>
      <c r="J46" s="48"/>
      <c r="K46" s="197">
        <f t="shared" si="1"/>
        <v>0</v>
      </c>
      <c r="L46" s="198"/>
      <c r="M46" s="199"/>
      <c r="N46" s="200">
        <f t="shared" si="2"/>
        <v>0</v>
      </c>
      <c r="O46" s="48"/>
      <c r="P46" s="48">
        <f t="shared" si="5"/>
        <v>0</v>
      </c>
      <c r="Q46" s="48"/>
      <c r="R46" s="48"/>
      <c r="S46" s="48"/>
      <c r="T46" s="48"/>
      <c r="U46" s="48"/>
      <c r="V46" s="48"/>
      <c r="W46" s="49"/>
      <c r="X46" s="47">
        <v>669</v>
      </c>
      <c r="Y46" s="47" t="s">
        <v>193</v>
      </c>
    </row>
    <row r="47" spans="1:25" ht="13.5">
      <c r="A47" s="47">
        <v>6811</v>
      </c>
      <c r="B47" s="47" t="s">
        <v>194</v>
      </c>
      <c r="C47" s="48"/>
      <c r="D47" s="48"/>
      <c r="E47" s="48"/>
      <c r="F47" s="48"/>
      <c r="G47" s="48"/>
      <c r="H47" s="48"/>
      <c r="I47" s="48">
        <f t="shared" si="4"/>
        <v>0</v>
      </c>
      <c r="J47" s="48"/>
      <c r="K47" s="197">
        <f t="shared" si="1"/>
        <v>0</v>
      </c>
      <c r="L47" s="198"/>
      <c r="M47" s="199"/>
      <c r="N47" s="200">
        <f t="shared" si="2"/>
        <v>0</v>
      </c>
      <c r="O47" s="48"/>
      <c r="P47" s="48">
        <f t="shared" si="5"/>
        <v>0</v>
      </c>
      <c r="Q47" s="48"/>
      <c r="R47" s="48"/>
      <c r="S47" s="48"/>
      <c r="T47" s="48"/>
      <c r="U47" s="48"/>
      <c r="V47" s="48"/>
      <c r="W47" s="49"/>
      <c r="X47" s="47">
        <v>6811</v>
      </c>
      <c r="Y47" s="47" t="s">
        <v>194</v>
      </c>
    </row>
    <row r="48" spans="1:25" ht="13.5">
      <c r="A48" s="47">
        <v>69</v>
      </c>
      <c r="B48" s="47" t="s">
        <v>112</v>
      </c>
      <c r="C48" s="48"/>
      <c r="D48" s="48"/>
      <c r="E48" s="48"/>
      <c r="F48" s="48"/>
      <c r="G48" s="48"/>
      <c r="H48" s="48"/>
      <c r="I48" s="48">
        <f t="shared" si="4"/>
        <v>0</v>
      </c>
      <c r="J48" s="48"/>
      <c r="K48" s="197">
        <f t="shared" si="1"/>
        <v>0</v>
      </c>
      <c r="L48" s="198"/>
      <c r="M48" s="199"/>
      <c r="N48" s="200">
        <f t="shared" si="2"/>
        <v>0</v>
      </c>
      <c r="O48" s="48"/>
      <c r="P48" s="48">
        <f t="shared" si="5"/>
        <v>0</v>
      </c>
      <c r="Q48" s="48"/>
      <c r="R48" s="48"/>
      <c r="S48" s="48"/>
      <c r="T48" s="48"/>
      <c r="U48" s="48"/>
      <c r="V48" s="48"/>
      <c r="W48" s="49"/>
      <c r="X48" s="47">
        <v>69</v>
      </c>
      <c r="Y48" s="47" t="s">
        <v>112</v>
      </c>
    </row>
    <row r="49" spans="1:25" ht="13.5">
      <c r="A49" s="47">
        <v>701</v>
      </c>
      <c r="B49" s="47" t="s">
        <v>195</v>
      </c>
      <c r="C49" s="48"/>
      <c r="D49" s="48"/>
      <c r="E49" s="48"/>
      <c r="F49" s="48"/>
      <c r="G49" s="48"/>
      <c r="H49" s="48"/>
      <c r="I49" s="48">
        <f t="shared" si="4"/>
        <v>0</v>
      </c>
      <c r="J49" s="48"/>
      <c r="K49" s="197">
        <f t="shared" si="1"/>
        <v>0</v>
      </c>
      <c r="L49" s="198"/>
      <c r="M49" s="199"/>
      <c r="N49" s="200">
        <f t="shared" si="2"/>
        <v>0</v>
      </c>
      <c r="O49" s="48"/>
      <c r="P49" s="48">
        <f t="shared" si="5"/>
        <v>0</v>
      </c>
      <c r="Q49" s="48"/>
      <c r="R49" s="48"/>
      <c r="S49" s="48"/>
      <c r="T49" s="48"/>
      <c r="U49" s="48"/>
      <c r="V49" s="48"/>
      <c r="W49" s="49"/>
      <c r="X49" s="47">
        <v>701</v>
      </c>
      <c r="Y49" s="47" t="s">
        <v>195</v>
      </c>
    </row>
    <row r="50" spans="1:25" ht="13.5">
      <c r="A50" s="47">
        <v>767</v>
      </c>
      <c r="B50" s="47" t="s">
        <v>197</v>
      </c>
      <c r="C50" s="48"/>
      <c r="D50" s="48"/>
      <c r="E50" s="48"/>
      <c r="F50" s="48"/>
      <c r="G50" s="48"/>
      <c r="H50" s="48"/>
      <c r="I50" s="48">
        <f t="shared" si="4"/>
        <v>0</v>
      </c>
      <c r="J50" s="48"/>
      <c r="K50" s="197">
        <f t="shared" si="1"/>
        <v>0</v>
      </c>
      <c r="L50" s="198"/>
      <c r="M50" s="199"/>
      <c r="N50" s="200">
        <f t="shared" si="2"/>
        <v>0</v>
      </c>
      <c r="O50" s="48"/>
      <c r="P50" s="48">
        <f t="shared" si="5"/>
        <v>0</v>
      </c>
      <c r="Q50" s="48"/>
      <c r="R50" s="48"/>
      <c r="S50" s="48"/>
      <c r="T50" s="48"/>
      <c r="U50" s="48"/>
      <c r="V50" s="48"/>
      <c r="W50" s="49"/>
      <c r="X50" s="47">
        <v>767</v>
      </c>
      <c r="Y50" s="47" t="s">
        <v>197</v>
      </c>
    </row>
    <row r="51" spans="1:25" ht="13.5">
      <c r="A51" s="47">
        <v>768</v>
      </c>
      <c r="B51" s="47" t="s">
        <v>198</v>
      </c>
      <c r="C51" s="48"/>
      <c r="D51" s="48"/>
      <c r="E51" s="48"/>
      <c r="F51" s="48"/>
      <c r="G51" s="48"/>
      <c r="H51" s="48"/>
      <c r="I51" s="48">
        <f>C51+D51+E51+F51+G51+H51</f>
        <v>0</v>
      </c>
      <c r="J51" s="48"/>
      <c r="K51" s="197">
        <f>(I51+J51)-(O51+P51)</f>
        <v>0</v>
      </c>
      <c r="L51" s="198"/>
      <c r="M51" s="199"/>
      <c r="N51" s="200">
        <f>(O51+P51)-(I51+J51)</f>
        <v>0</v>
      </c>
      <c r="O51" s="48"/>
      <c r="P51" s="48">
        <f>Q51+R51+S51+T51+U51+V51</f>
        <v>0</v>
      </c>
      <c r="Q51" s="48"/>
      <c r="R51" s="48"/>
      <c r="S51" s="48"/>
      <c r="T51" s="48"/>
      <c r="U51" s="48"/>
      <c r="V51" s="48"/>
      <c r="W51" s="49"/>
      <c r="X51" s="47"/>
      <c r="Y51" s="47"/>
    </row>
    <row r="52" spans="1:25" ht="13.5">
      <c r="A52" s="47">
        <v>769</v>
      </c>
      <c r="B52" s="47" t="s">
        <v>196</v>
      </c>
      <c r="C52" s="48"/>
      <c r="D52" s="48"/>
      <c r="E52" s="48"/>
      <c r="F52" s="48"/>
      <c r="G52" s="48"/>
      <c r="H52" s="48"/>
      <c r="I52" s="48">
        <f>C52+D52+E52+F52+G52+H52</f>
        <v>0</v>
      </c>
      <c r="J52" s="48"/>
      <c r="K52" s="197">
        <f>(I52+J52)-(O52+P52)</f>
        <v>0</v>
      </c>
      <c r="L52" s="198"/>
      <c r="M52" s="199"/>
      <c r="N52" s="200">
        <f>(O52+P52)-(I52+J52)</f>
        <v>0</v>
      </c>
      <c r="O52" s="48"/>
      <c r="P52" s="48">
        <f>Q52+R52+S52+T52+U52+V52</f>
        <v>0</v>
      </c>
      <c r="Q52" s="48"/>
      <c r="R52" s="48"/>
      <c r="S52" s="48"/>
      <c r="T52" s="48"/>
      <c r="U52" s="48"/>
      <c r="V52" s="48"/>
      <c r="W52" s="49"/>
      <c r="X52" s="47"/>
      <c r="Y52" s="47"/>
    </row>
    <row r="53" spans="1:25" ht="14.25" thickBot="1">
      <c r="A53" s="47"/>
      <c r="B53" s="47" t="s">
        <v>199</v>
      </c>
      <c r="C53" s="48">
        <f aca="true" t="shared" si="6" ref="C53:H53">SUM(C3:C52)</f>
        <v>0</v>
      </c>
      <c r="D53" s="48">
        <f t="shared" si="6"/>
        <v>0</v>
      </c>
      <c r="E53" s="48">
        <f t="shared" si="6"/>
        <v>0</v>
      </c>
      <c r="F53" s="48">
        <f t="shared" si="6"/>
        <v>0</v>
      </c>
      <c r="G53" s="48">
        <f t="shared" si="6"/>
        <v>0</v>
      </c>
      <c r="H53" s="48">
        <f t="shared" si="6"/>
        <v>0</v>
      </c>
      <c r="I53" s="48">
        <f t="shared" si="4"/>
        <v>0</v>
      </c>
      <c r="J53" s="48">
        <f aca="true" t="shared" si="7" ref="J53:O53">SUM(J3:J52)</f>
        <v>0</v>
      </c>
      <c r="K53" s="48">
        <f t="shared" si="7"/>
        <v>0</v>
      </c>
      <c r="L53" s="50">
        <f t="shared" si="7"/>
        <v>0</v>
      </c>
      <c r="M53" s="51">
        <f t="shared" si="7"/>
        <v>0</v>
      </c>
      <c r="N53" s="48">
        <f t="shared" si="7"/>
        <v>0</v>
      </c>
      <c r="O53" s="48">
        <f t="shared" si="7"/>
        <v>0</v>
      </c>
      <c r="P53" s="48">
        <f t="shared" si="5"/>
        <v>0</v>
      </c>
      <c r="Q53" s="48">
        <f aca="true" t="shared" si="8" ref="Q53:V53">SUM(Q3:Q52)</f>
        <v>0</v>
      </c>
      <c r="R53" s="48">
        <f t="shared" si="8"/>
        <v>0</v>
      </c>
      <c r="S53" s="48">
        <f t="shared" si="8"/>
        <v>0</v>
      </c>
      <c r="T53" s="48">
        <f t="shared" si="8"/>
        <v>0</v>
      </c>
      <c r="U53" s="48">
        <f t="shared" si="8"/>
        <v>0</v>
      </c>
      <c r="V53" s="48">
        <f t="shared" si="8"/>
        <v>0</v>
      </c>
      <c r="W53" s="49"/>
      <c r="X53" s="47"/>
      <c r="Y53" s="47" t="s">
        <v>199</v>
      </c>
    </row>
    <row r="54" spans="3:15" s="52" customFormat="1" ht="12.75">
      <c r="C54" s="53">
        <f>C53-V53</f>
        <v>0</v>
      </c>
      <c r="D54" s="53">
        <f>D53-U53</f>
        <v>0</v>
      </c>
      <c r="E54" s="53">
        <f>E53-T53</f>
        <v>0</v>
      </c>
      <c r="F54" s="53">
        <f>F53-S53</f>
        <v>0</v>
      </c>
      <c r="G54" s="53">
        <f>G53-R53</f>
        <v>0</v>
      </c>
      <c r="H54" s="53">
        <f>H53-Q53</f>
        <v>0</v>
      </c>
      <c r="I54" s="53">
        <f>I53-P53</f>
        <v>0</v>
      </c>
      <c r="J54" s="53">
        <f>J53-O53</f>
        <v>0</v>
      </c>
      <c r="N54" s="54"/>
      <c r="O54" s="53"/>
    </row>
    <row r="55" spans="11:15" ht="13.5">
      <c r="K55" s="55"/>
      <c r="M55" s="53">
        <f>M53-L53</f>
        <v>0</v>
      </c>
      <c r="N55" s="53"/>
      <c r="O55" s="53"/>
    </row>
    <row r="56" spans="9:14" ht="12.75">
      <c r="I56" s="56"/>
      <c r="K56" s="57"/>
      <c r="N56" s="58"/>
    </row>
    <row r="57" spans="9:14" ht="12.75">
      <c r="I57" s="56"/>
      <c r="N57" s="58"/>
    </row>
    <row r="58" spans="9:14" ht="12.75">
      <c r="I58" s="56"/>
      <c r="L58" s="58"/>
      <c r="M58" s="58"/>
      <c r="N58" s="58"/>
    </row>
    <row r="59" ht="12.75">
      <c r="N59" s="58"/>
    </row>
  </sheetData>
  <sheetProtection password="CA45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  <ignoredErrors>
    <ignoredError sqref="I53:P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H47"/>
  <sheetViews>
    <sheetView zoomScalePageLayoutView="0" workbookViewId="0" topLeftCell="A34">
      <selection activeCell="E22" sqref="E22"/>
    </sheetView>
  </sheetViews>
  <sheetFormatPr defaultColWidth="9.140625" defaultRowHeight="12.75"/>
  <cols>
    <col min="1" max="1" width="9.7109375" style="138" customWidth="1"/>
    <col min="2" max="2" width="3.7109375" style="139" customWidth="1"/>
    <col min="3" max="3" width="2.7109375" style="139" customWidth="1"/>
    <col min="4" max="4" width="4.00390625" style="139" customWidth="1"/>
    <col min="5" max="5" width="40.57421875" style="138" customWidth="1"/>
    <col min="6" max="6" width="8.28125" style="138" customWidth="1"/>
    <col min="7" max="7" width="15.7109375" style="140" customWidth="1"/>
    <col min="8" max="8" width="15.00390625" style="140" customWidth="1"/>
    <col min="9" max="9" width="1.421875" style="138" customWidth="1"/>
    <col min="10" max="16384" width="9.140625" style="138" customWidth="1"/>
  </cols>
  <sheetData>
    <row r="1" spans="2:8" s="63" customFormat="1" ht="17.25" customHeight="1">
      <c r="B1" s="100"/>
      <c r="C1" s="100"/>
      <c r="D1" s="100"/>
      <c r="G1" s="101"/>
      <c r="H1" s="101"/>
    </row>
    <row r="2" spans="2:8" s="105" customFormat="1" ht="18">
      <c r="B2" s="102" t="s">
        <v>264</v>
      </c>
      <c r="C2" s="103"/>
      <c r="D2" s="103"/>
      <c r="E2" s="104"/>
      <c r="H2" s="106" t="s">
        <v>242</v>
      </c>
    </row>
    <row r="3" spans="2:8" s="105" customFormat="1" ht="9" customHeight="1">
      <c r="B3" s="102"/>
      <c r="C3" s="103"/>
      <c r="D3" s="103"/>
      <c r="E3" s="104"/>
      <c r="G3" s="106"/>
      <c r="H3" s="106"/>
    </row>
    <row r="4" spans="2:8" s="107" customFormat="1" ht="18" customHeight="1">
      <c r="B4" s="234" t="s">
        <v>273</v>
      </c>
      <c r="C4" s="234"/>
      <c r="D4" s="234"/>
      <c r="E4" s="234"/>
      <c r="F4" s="234"/>
      <c r="G4" s="234"/>
      <c r="H4" s="234"/>
    </row>
    <row r="5" spans="2:8" s="84" customFormat="1" ht="6.75" customHeight="1">
      <c r="B5" s="108"/>
      <c r="C5" s="108"/>
      <c r="D5" s="108"/>
      <c r="G5" s="109"/>
      <c r="H5" s="109"/>
    </row>
    <row r="6" spans="2:8" s="84" customFormat="1" ht="12" customHeight="1">
      <c r="B6" s="238" t="s">
        <v>2</v>
      </c>
      <c r="C6" s="240" t="s">
        <v>8</v>
      </c>
      <c r="D6" s="241"/>
      <c r="E6" s="242"/>
      <c r="F6" s="238" t="s">
        <v>9</v>
      </c>
      <c r="G6" s="113" t="s">
        <v>146</v>
      </c>
      <c r="H6" s="113" t="s">
        <v>146</v>
      </c>
    </row>
    <row r="7" spans="2:8" s="84" customFormat="1" ht="12" customHeight="1">
      <c r="B7" s="239"/>
      <c r="C7" s="243"/>
      <c r="D7" s="244"/>
      <c r="E7" s="245"/>
      <c r="F7" s="239"/>
      <c r="G7" s="114" t="s">
        <v>147</v>
      </c>
      <c r="H7" s="115" t="s">
        <v>209</v>
      </c>
    </row>
    <row r="8" spans="2:8" s="120" customFormat="1" ht="24.75" customHeight="1">
      <c r="B8" s="116" t="s">
        <v>3</v>
      </c>
      <c r="C8" s="235" t="s">
        <v>210</v>
      </c>
      <c r="D8" s="236"/>
      <c r="E8" s="237"/>
      <c r="F8" s="118"/>
      <c r="G8" s="119">
        <f>G9+G12+G13+G21+G29+G30+G31</f>
        <v>35865538</v>
      </c>
      <c r="H8" s="119">
        <f>H9+H12+H13+H21+H29+H30+H31</f>
        <v>28784060</v>
      </c>
    </row>
    <row r="9" spans="2:8" s="120" customFormat="1" ht="16.5" customHeight="1">
      <c r="B9" s="121"/>
      <c r="C9" s="117">
        <v>1</v>
      </c>
      <c r="D9" s="112" t="s">
        <v>10</v>
      </c>
      <c r="E9" s="122"/>
      <c r="F9" s="123"/>
      <c r="G9" s="119">
        <f>G10+G11</f>
        <v>1902217</v>
      </c>
      <c r="H9" s="119">
        <f>H10+H11</f>
        <v>208288</v>
      </c>
    </row>
    <row r="10" spans="2:8" s="128" customFormat="1" ht="16.5" customHeight="1">
      <c r="B10" s="121"/>
      <c r="C10" s="117"/>
      <c r="D10" s="124" t="s">
        <v>109</v>
      </c>
      <c r="E10" s="125" t="s">
        <v>29</v>
      </c>
      <c r="F10" s="126"/>
      <c r="G10" s="127">
        <v>1896229</v>
      </c>
      <c r="H10" s="127">
        <v>204302</v>
      </c>
    </row>
    <row r="11" spans="2:8" s="128" customFormat="1" ht="16.5" customHeight="1">
      <c r="B11" s="129"/>
      <c r="C11" s="117"/>
      <c r="D11" s="124" t="s">
        <v>109</v>
      </c>
      <c r="E11" s="125" t="s">
        <v>30</v>
      </c>
      <c r="F11" s="126"/>
      <c r="G11" s="127">
        <v>5988</v>
      </c>
      <c r="H11" s="127">
        <v>3986</v>
      </c>
    </row>
    <row r="12" spans="2:8" s="120" customFormat="1" ht="16.5" customHeight="1">
      <c r="B12" s="129"/>
      <c r="C12" s="117">
        <v>2</v>
      </c>
      <c r="D12" s="112" t="s">
        <v>211</v>
      </c>
      <c r="E12" s="122"/>
      <c r="F12" s="123"/>
      <c r="G12" s="119"/>
      <c r="H12" s="119"/>
    </row>
    <row r="13" spans="2:8" s="120" customFormat="1" ht="16.5" customHeight="1">
      <c r="B13" s="121"/>
      <c r="C13" s="117">
        <v>3</v>
      </c>
      <c r="D13" s="112" t="s">
        <v>212</v>
      </c>
      <c r="E13" s="122"/>
      <c r="F13" s="123"/>
      <c r="G13" s="119">
        <f>G14+G15+G16+G17+G18+G19+G20</f>
        <v>6859186</v>
      </c>
      <c r="H13" s="119">
        <f>H14+H15+H16+H17+H18+H19+H20</f>
        <v>8284041</v>
      </c>
    </row>
    <row r="14" spans="2:8" s="128" customFormat="1" ht="16.5" customHeight="1">
      <c r="B14" s="121"/>
      <c r="C14" s="130"/>
      <c r="D14" s="124" t="s">
        <v>109</v>
      </c>
      <c r="E14" s="125" t="s">
        <v>110</v>
      </c>
      <c r="F14" s="126"/>
      <c r="G14" s="127">
        <v>264000</v>
      </c>
      <c r="H14" s="127">
        <v>3358407</v>
      </c>
    </row>
    <row r="15" spans="2:8" s="128" customFormat="1" ht="16.5" customHeight="1">
      <c r="B15" s="129"/>
      <c r="C15" s="131"/>
      <c r="D15" s="132" t="s">
        <v>109</v>
      </c>
      <c r="E15" s="125" t="s">
        <v>111</v>
      </c>
      <c r="F15" s="126"/>
      <c r="G15" s="127"/>
      <c r="H15" s="127"/>
    </row>
    <row r="16" spans="2:8" s="128" customFormat="1" ht="16.5" customHeight="1">
      <c r="B16" s="129"/>
      <c r="C16" s="131"/>
      <c r="D16" s="132" t="s">
        <v>109</v>
      </c>
      <c r="E16" s="125" t="s">
        <v>112</v>
      </c>
      <c r="F16" s="126"/>
      <c r="G16" s="127">
        <v>143142</v>
      </c>
      <c r="H16" s="127"/>
    </row>
    <row r="17" spans="2:8" s="128" customFormat="1" ht="16.5" customHeight="1">
      <c r="B17" s="129"/>
      <c r="C17" s="131"/>
      <c r="D17" s="132" t="s">
        <v>109</v>
      </c>
      <c r="E17" s="125" t="s">
        <v>113</v>
      </c>
      <c r="F17" s="126"/>
      <c r="G17" s="127">
        <v>6452044</v>
      </c>
      <c r="H17" s="127">
        <v>4925634</v>
      </c>
    </row>
    <row r="18" spans="2:8" s="128" customFormat="1" ht="16.5" customHeight="1">
      <c r="B18" s="129"/>
      <c r="C18" s="131"/>
      <c r="D18" s="132" t="s">
        <v>109</v>
      </c>
      <c r="E18" s="125" t="s">
        <v>116</v>
      </c>
      <c r="F18" s="126"/>
      <c r="G18" s="127"/>
      <c r="H18" s="127"/>
    </row>
    <row r="19" spans="2:8" s="128" customFormat="1" ht="16.5" customHeight="1">
      <c r="B19" s="129"/>
      <c r="C19" s="131"/>
      <c r="D19" s="132" t="s">
        <v>109</v>
      </c>
      <c r="E19" s="125"/>
      <c r="F19" s="126"/>
      <c r="G19" s="127"/>
      <c r="H19" s="127"/>
    </row>
    <row r="20" spans="2:8" s="128" customFormat="1" ht="16.5" customHeight="1">
      <c r="B20" s="129"/>
      <c r="C20" s="131"/>
      <c r="D20" s="132" t="s">
        <v>109</v>
      </c>
      <c r="E20" s="125"/>
      <c r="F20" s="126"/>
      <c r="G20" s="127"/>
      <c r="H20" s="127"/>
    </row>
    <row r="21" spans="2:8" s="120" customFormat="1" ht="16.5" customHeight="1">
      <c r="B21" s="129"/>
      <c r="C21" s="117">
        <v>4</v>
      </c>
      <c r="D21" s="112" t="s">
        <v>11</v>
      </c>
      <c r="E21" s="122"/>
      <c r="F21" s="123"/>
      <c r="G21" s="119">
        <f>G22+G23+G24+G25+G26+G27+G28</f>
        <v>27104135</v>
      </c>
      <c r="H21" s="119">
        <f>H22+H23+H24+H25+H26+H27+H28</f>
        <v>20291731</v>
      </c>
    </row>
    <row r="22" spans="2:8" s="128" customFormat="1" ht="16.5" customHeight="1">
      <c r="B22" s="121"/>
      <c r="C22" s="130"/>
      <c r="D22" s="124" t="s">
        <v>109</v>
      </c>
      <c r="E22" s="125" t="s">
        <v>12</v>
      </c>
      <c r="F22" s="126"/>
      <c r="G22" s="127">
        <f>'Centro 08'!L17</f>
        <v>0</v>
      </c>
      <c r="H22" s="127">
        <f>'Centro 08'!C17</f>
        <v>0</v>
      </c>
    </row>
    <row r="23" spans="2:8" s="128" customFormat="1" ht="16.5" customHeight="1">
      <c r="B23" s="129"/>
      <c r="C23" s="131"/>
      <c r="D23" s="132" t="s">
        <v>109</v>
      </c>
      <c r="E23" s="125" t="s">
        <v>115</v>
      </c>
      <c r="F23" s="126"/>
      <c r="G23" s="127"/>
      <c r="H23" s="127"/>
    </row>
    <row r="24" spans="2:8" s="128" customFormat="1" ht="16.5" customHeight="1">
      <c r="B24" s="129"/>
      <c r="C24" s="131"/>
      <c r="D24" s="132" t="s">
        <v>109</v>
      </c>
      <c r="E24" s="125" t="s">
        <v>13</v>
      </c>
      <c r="F24" s="126"/>
      <c r="G24" s="127"/>
      <c r="H24" s="127"/>
    </row>
    <row r="25" spans="2:8" s="128" customFormat="1" ht="16.5" customHeight="1">
      <c r="B25" s="129"/>
      <c r="C25" s="131"/>
      <c r="D25" s="132" t="s">
        <v>109</v>
      </c>
      <c r="E25" s="125" t="s">
        <v>215</v>
      </c>
      <c r="F25" s="126"/>
      <c r="G25" s="127"/>
      <c r="H25" s="127"/>
    </row>
    <row r="26" spans="2:8" s="128" customFormat="1" ht="16.5" customHeight="1">
      <c r="B26" s="129"/>
      <c r="C26" s="131"/>
      <c r="D26" s="132" t="s">
        <v>109</v>
      </c>
      <c r="E26" s="125" t="s">
        <v>14</v>
      </c>
      <c r="F26" s="126"/>
      <c r="G26" s="127">
        <v>27104135</v>
      </c>
      <c r="H26" s="127">
        <v>20291731</v>
      </c>
    </row>
    <row r="27" spans="2:8" s="128" customFormat="1" ht="16.5" customHeight="1">
      <c r="B27" s="129"/>
      <c r="C27" s="131"/>
      <c r="D27" s="132" t="s">
        <v>109</v>
      </c>
      <c r="E27" s="125" t="s">
        <v>15</v>
      </c>
      <c r="F27" s="126"/>
      <c r="G27" s="127"/>
      <c r="H27" s="127"/>
    </row>
    <row r="28" spans="2:8" s="128" customFormat="1" ht="16.5" customHeight="1">
      <c r="B28" s="129"/>
      <c r="C28" s="131"/>
      <c r="D28" s="132" t="s">
        <v>109</v>
      </c>
      <c r="E28" s="125"/>
      <c r="F28" s="126"/>
      <c r="G28" s="127"/>
      <c r="H28" s="127"/>
    </row>
    <row r="29" spans="2:8" s="120" customFormat="1" ht="16.5" customHeight="1">
      <c r="B29" s="129"/>
      <c r="C29" s="117">
        <v>5</v>
      </c>
      <c r="D29" s="112" t="s">
        <v>213</v>
      </c>
      <c r="E29" s="122"/>
      <c r="F29" s="123"/>
      <c r="G29" s="119"/>
      <c r="H29" s="119"/>
    </row>
    <row r="30" spans="2:8" s="120" customFormat="1" ht="16.5" customHeight="1">
      <c r="B30" s="121"/>
      <c r="C30" s="117">
        <v>6</v>
      </c>
      <c r="D30" s="112" t="s">
        <v>214</v>
      </c>
      <c r="E30" s="122"/>
      <c r="F30" s="123"/>
      <c r="G30" s="119"/>
      <c r="H30" s="119"/>
    </row>
    <row r="31" spans="2:8" s="120" customFormat="1" ht="16.5" customHeight="1">
      <c r="B31" s="121"/>
      <c r="C31" s="117">
        <v>7</v>
      </c>
      <c r="D31" s="112" t="s">
        <v>16</v>
      </c>
      <c r="E31" s="122"/>
      <c r="F31" s="123"/>
      <c r="G31" s="119">
        <f>G32+G33</f>
        <v>0</v>
      </c>
      <c r="H31" s="119">
        <f>H32+H33</f>
        <v>0</v>
      </c>
    </row>
    <row r="32" spans="2:8" s="120" customFormat="1" ht="16.5" customHeight="1">
      <c r="B32" s="121"/>
      <c r="C32" s="117"/>
      <c r="D32" s="124" t="s">
        <v>109</v>
      </c>
      <c r="E32" s="122" t="s">
        <v>216</v>
      </c>
      <c r="F32" s="123"/>
      <c r="G32" s="119"/>
      <c r="H32" s="119"/>
    </row>
    <row r="33" spans="2:8" s="120" customFormat="1" ht="16.5" customHeight="1">
      <c r="B33" s="121"/>
      <c r="C33" s="117"/>
      <c r="D33" s="124" t="s">
        <v>109</v>
      </c>
      <c r="E33" s="122"/>
      <c r="F33" s="123"/>
      <c r="G33" s="119"/>
      <c r="H33" s="119"/>
    </row>
    <row r="34" spans="2:8" s="120" customFormat="1" ht="24.75" customHeight="1">
      <c r="B34" s="133" t="s">
        <v>4</v>
      </c>
      <c r="C34" s="235" t="s">
        <v>17</v>
      </c>
      <c r="D34" s="236"/>
      <c r="E34" s="237"/>
      <c r="F34" s="123"/>
      <c r="G34" s="119">
        <f>G35+G36+G41+G42+G43+G44</f>
        <v>2284713</v>
      </c>
      <c r="H34" s="119">
        <f>H35+H36+H41+H42+H43+H44</f>
        <v>3559347</v>
      </c>
    </row>
    <row r="35" spans="2:8" s="120" customFormat="1" ht="16.5" customHeight="1">
      <c r="B35" s="121"/>
      <c r="C35" s="117">
        <v>1</v>
      </c>
      <c r="D35" s="112" t="s">
        <v>18</v>
      </c>
      <c r="E35" s="122"/>
      <c r="F35" s="123"/>
      <c r="G35" s="119"/>
      <c r="H35" s="119"/>
    </row>
    <row r="36" spans="2:8" s="120" customFormat="1" ht="16.5" customHeight="1">
      <c r="B36" s="121"/>
      <c r="C36" s="117">
        <v>2</v>
      </c>
      <c r="D36" s="112" t="s">
        <v>19</v>
      </c>
      <c r="E36" s="134"/>
      <c r="F36" s="123"/>
      <c r="G36" s="119">
        <f>G37+G38+G39+G40</f>
        <v>2284713</v>
      </c>
      <c r="H36" s="119">
        <f>H37+H38+H39+H40</f>
        <v>3559347</v>
      </c>
    </row>
    <row r="37" spans="2:8" s="128" customFormat="1" ht="16.5" customHeight="1">
      <c r="B37" s="121"/>
      <c r="C37" s="130"/>
      <c r="D37" s="124" t="s">
        <v>109</v>
      </c>
      <c r="E37" s="125" t="s">
        <v>24</v>
      </c>
      <c r="F37" s="126"/>
      <c r="G37" s="127">
        <f>'Centro 08'!L8</f>
        <v>0</v>
      </c>
      <c r="H37" s="127">
        <f>'Centro 08'!C8</f>
        <v>0</v>
      </c>
    </row>
    <row r="38" spans="2:8" s="128" customFormat="1" ht="16.5" customHeight="1">
      <c r="B38" s="129"/>
      <c r="C38" s="131"/>
      <c r="D38" s="132" t="s">
        <v>109</v>
      </c>
      <c r="E38" s="125" t="s">
        <v>5</v>
      </c>
      <c r="F38" s="126"/>
      <c r="G38" s="127">
        <f>'Centro 08'!L9+'Centro 08'!L13</f>
        <v>0</v>
      </c>
      <c r="H38" s="127">
        <f>'Centro 08'!C9+'Centro 08'!C13</f>
        <v>0</v>
      </c>
    </row>
    <row r="39" spans="2:8" s="128" customFormat="1" ht="16.5" customHeight="1">
      <c r="B39" s="129"/>
      <c r="C39" s="131"/>
      <c r="D39" s="132" t="s">
        <v>109</v>
      </c>
      <c r="E39" s="125" t="s">
        <v>114</v>
      </c>
      <c r="F39" s="126"/>
      <c r="G39" s="127">
        <v>2284713</v>
      </c>
      <c r="H39" s="127">
        <v>3559347</v>
      </c>
    </row>
    <row r="40" spans="2:8" s="128" customFormat="1" ht="16.5" customHeight="1">
      <c r="B40" s="129"/>
      <c r="C40" s="131"/>
      <c r="D40" s="132" t="s">
        <v>109</v>
      </c>
      <c r="E40" s="125" t="s">
        <v>123</v>
      </c>
      <c r="F40" s="126"/>
      <c r="G40" s="127">
        <f>'Centro 08'!L11+'Centro 08'!L15</f>
        <v>0</v>
      </c>
      <c r="H40" s="127">
        <f>'Centro 08'!C11+'Centro 08'!C15</f>
        <v>0</v>
      </c>
    </row>
    <row r="41" spans="2:8" s="120" customFormat="1" ht="16.5" customHeight="1">
      <c r="B41" s="129"/>
      <c r="C41" s="117">
        <v>3</v>
      </c>
      <c r="D41" s="112" t="s">
        <v>20</v>
      </c>
      <c r="E41" s="122"/>
      <c r="F41" s="123"/>
      <c r="G41" s="119"/>
      <c r="H41" s="119"/>
    </row>
    <row r="42" spans="2:8" s="120" customFormat="1" ht="16.5" customHeight="1">
      <c r="B42" s="121"/>
      <c r="C42" s="117">
        <v>4</v>
      </c>
      <c r="D42" s="112" t="s">
        <v>21</v>
      </c>
      <c r="E42" s="122"/>
      <c r="F42" s="123"/>
      <c r="G42" s="119"/>
      <c r="H42" s="119"/>
    </row>
    <row r="43" spans="2:8" s="120" customFormat="1" ht="16.5" customHeight="1">
      <c r="B43" s="121"/>
      <c r="C43" s="117">
        <v>5</v>
      </c>
      <c r="D43" s="112" t="s">
        <v>22</v>
      </c>
      <c r="E43" s="122"/>
      <c r="F43" s="123"/>
      <c r="G43" s="119"/>
      <c r="H43" s="119"/>
    </row>
    <row r="44" spans="2:8" s="120" customFormat="1" ht="16.5" customHeight="1">
      <c r="B44" s="121"/>
      <c r="C44" s="117">
        <v>6</v>
      </c>
      <c r="D44" s="112" t="s">
        <v>23</v>
      </c>
      <c r="E44" s="122"/>
      <c r="F44" s="123"/>
      <c r="G44" s="119"/>
      <c r="H44" s="119"/>
    </row>
    <row r="45" spans="2:8" s="120" customFormat="1" ht="30" customHeight="1">
      <c r="B45" s="123"/>
      <c r="C45" s="235" t="s">
        <v>54</v>
      </c>
      <c r="D45" s="236"/>
      <c r="E45" s="237"/>
      <c r="F45" s="123"/>
      <c r="G45" s="119">
        <f>G8+G34</f>
        <v>38150251</v>
      </c>
      <c r="H45" s="119">
        <f>H8+H34</f>
        <v>32343407</v>
      </c>
    </row>
    <row r="46" spans="2:8" s="120" customFormat="1" ht="9.75" customHeight="1">
      <c r="B46" s="135"/>
      <c r="C46" s="135"/>
      <c r="D46" s="135"/>
      <c r="E46" s="135"/>
      <c r="F46" s="136"/>
      <c r="G46" s="137"/>
      <c r="H46" s="137"/>
    </row>
    <row r="47" spans="2:8" s="120" customFormat="1" ht="15.75" customHeight="1">
      <c r="B47" s="135"/>
      <c r="C47" s="135"/>
      <c r="D47" s="135"/>
      <c r="E47" s="135"/>
      <c r="F47" s="136"/>
      <c r="G47" s="137">
        <f>G45-Pasivet!G45</f>
        <v>0</v>
      </c>
      <c r="H47" s="137">
        <f>H45-Pasivet!H45</f>
        <v>0</v>
      </c>
    </row>
  </sheetData>
  <sheetProtection password="CA45" sheet="1" formatCells="0" formatColumns="0" formatRows="0" insertColumns="0" insertRows="0" insertHyperlinks="0" deleteColumns="0" deleteRows="0" sort="0" autoFilter="0" pivotTables="0"/>
  <mergeCells count="7"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6"/>
  <sheetViews>
    <sheetView zoomScalePageLayoutView="0" workbookViewId="0" topLeftCell="A28">
      <selection activeCell="G20" sqref="G20"/>
    </sheetView>
  </sheetViews>
  <sheetFormatPr defaultColWidth="9.140625" defaultRowHeight="12.75"/>
  <cols>
    <col min="1" max="1" width="10.28125" style="138" customWidth="1"/>
    <col min="2" max="2" width="3.7109375" style="139" customWidth="1"/>
    <col min="3" max="3" width="2.7109375" style="139" customWidth="1"/>
    <col min="4" max="4" width="4.00390625" style="139" customWidth="1"/>
    <col min="5" max="5" width="40.57421875" style="138" customWidth="1"/>
    <col min="6" max="6" width="8.28125" style="138" customWidth="1"/>
    <col min="7" max="8" width="15.7109375" style="140" customWidth="1"/>
    <col min="9" max="9" width="1.421875" style="138" customWidth="1"/>
    <col min="10" max="16384" width="9.140625" style="138" customWidth="1"/>
  </cols>
  <sheetData>
    <row r="2" spans="2:8" s="105" customFormat="1" ht="18">
      <c r="B2" s="102" t="s">
        <v>264</v>
      </c>
      <c r="C2" s="103"/>
      <c r="D2" s="103"/>
      <c r="E2" s="104"/>
      <c r="H2" s="106" t="s">
        <v>242</v>
      </c>
    </row>
    <row r="3" spans="2:8" s="105" customFormat="1" ht="6" customHeight="1">
      <c r="B3" s="102"/>
      <c r="C3" s="103"/>
      <c r="D3" s="103"/>
      <c r="E3" s="104"/>
      <c r="G3" s="106"/>
      <c r="H3" s="106"/>
    </row>
    <row r="4" spans="2:8" s="107" customFormat="1" ht="18" customHeight="1">
      <c r="B4" s="234" t="s">
        <v>273</v>
      </c>
      <c r="C4" s="234"/>
      <c r="D4" s="234"/>
      <c r="E4" s="234"/>
      <c r="F4" s="234"/>
      <c r="G4" s="234"/>
      <c r="H4" s="234"/>
    </row>
    <row r="5" spans="2:8" s="84" customFormat="1" ht="6.75" customHeight="1">
      <c r="B5" s="108"/>
      <c r="C5" s="108"/>
      <c r="D5" s="108"/>
      <c r="G5" s="109"/>
      <c r="H5" s="109"/>
    </row>
    <row r="6" spans="2:8" s="107" customFormat="1" ht="15.75" customHeight="1">
      <c r="B6" s="238" t="s">
        <v>2</v>
      </c>
      <c r="C6" s="240" t="s">
        <v>49</v>
      </c>
      <c r="D6" s="241"/>
      <c r="E6" s="242"/>
      <c r="F6" s="238" t="s">
        <v>9</v>
      </c>
      <c r="G6" s="113" t="s">
        <v>146</v>
      </c>
      <c r="H6" s="113" t="s">
        <v>146</v>
      </c>
    </row>
    <row r="7" spans="2:8" s="107" customFormat="1" ht="15.75" customHeight="1">
      <c r="B7" s="239"/>
      <c r="C7" s="243"/>
      <c r="D7" s="244"/>
      <c r="E7" s="245"/>
      <c r="F7" s="239"/>
      <c r="G7" s="114" t="s">
        <v>147</v>
      </c>
      <c r="H7" s="115" t="s">
        <v>209</v>
      </c>
    </row>
    <row r="8" spans="2:8" s="120" customFormat="1" ht="24.75" customHeight="1">
      <c r="B8" s="133" t="s">
        <v>3</v>
      </c>
      <c r="C8" s="235" t="s">
        <v>50</v>
      </c>
      <c r="D8" s="236"/>
      <c r="E8" s="237"/>
      <c r="F8" s="123"/>
      <c r="G8" s="119">
        <f>G9+G10+G13+G24+G25</f>
        <v>33254372</v>
      </c>
      <c r="H8" s="119">
        <f>H9+H10+H13+H24+H25</f>
        <v>29399251</v>
      </c>
    </row>
    <row r="9" spans="2:8" s="120" customFormat="1" ht="15.75" customHeight="1">
      <c r="B9" s="121"/>
      <c r="C9" s="117">
        <v>1</v>
      </c>
      <c r="D9" s="112" t="s">
        <v>25</v>
      </c>
      <c r="E9" s="122"/>
      <c r="F9" s="123"/>
      <c r="G9" s="119"/>
      <c r="H9" s="119"/>
    </row>
    <row r="10" spans="2:8" s="120" customFormat="1" ht="15.75" customHeight="1">
      <c r="B10" s="121"/>
      <c r="C10" s="117">
        <v>2</v>
      </c>
      <c r="D10" s="112" t="s">
        <v>26</v>
      </c>
      <c r="E10" s="122"/>
      <c r="F10" s="123"/>
      <c r="G10" s="119">
        <f>G11+G12</f>
        <v>0</v>
      </c>
      <c r="H10" s="119">
        <f>H11+H12</f>
        <v>0</v>
      </c>
    </row>
    <row r="11" spans="2:8" s="128" customFormat="1" ht="15.75" customHeight="1">
      <c r="B11" s="121"/>
      <c r="C11" s="130"/>
      <c r="D11" s="124" t="s">
        <v>109</v>
      </c>
      <c r="E11" s="125" t="s">
        <v>117</v>
      </c>
      <c r="F11" s="126"/>
      <c r="G11" s="127">
        <f>'Centro 08'!M31</f>
        <v>0</v>
      </c>
      <c r="H11" s="127">
        <f>'Centro 08'!V31</f>
        <v>0</v>
      </c>
    </row>
    <row r="12" spans="2:8" s="128" customFormat="1" ht="15.75" customHeight="1">
      <c r="B12" s="129"/>
      <c r="C12" s="131"/>
      <c r="D12" s="132" t="s">
        <v>109</v>
      </c>
      <c r="E12" s="125" t="s">
        <v>217</v>
      </c>
      <c r="F12" s="126"/>
      <c r="G12" s="127">
        <f>'Centro 08'!M27</f>
        <v>0</v>
      </c>
      <c r="H12" s="127">
        <f>'Centro 08'!V27</f>
        <v>0</v>
      </c>
    </row>
    <row r="13" spans="2:8" s="120" customFormat="1" ht="15.75" customHeight="1">
      <c r="B13" s="129"/>
      <c r="C13" s="117">
        <v>3</v>
      </c>
      <c r="D13" s="112" t="s">
        <v>27</v>
      </c>
      <c r="E13" s="122"/>
      <c r="F13" s="123"/>
      <c r="G13" s="119">
        <f>G14+G15+G16+G17+G18+G19+G20+G21+G22+G23</f>
        <v>33254372</v>
      </c>
      <c r="H13" s="119">
        <f>H14+H15+H16+H17+H18+H19+H20+H21+H22+H23</f>
        <v>29399251</v>
      </c>
    </row>
    <row r="14" spans="2:8" s="128" customFormat="1" ht="15.75" customHeight="1">
      <c r="B14" s="121"/>
      <c r="C14" s="130"/>
      <c r="D14" s="124" t="s">
        <v>109</v>
      </c>
      <c r="E14" s="125" t="s">
        <v>33</v>
      </c>
      <c r="F14" s="126"/>
      <c r="G14" s="127">
        <v>881174</v>
      </c>
      <c r="H14" s="127">
        <v>169938</v>
      </c>
    </row>
    <row r="15" spans="2:8" s="128" customFormat="1" ht="15.75" customHeight="1">
      <c r="B15" s="129"/>
      <c r="C15" s="131"/>
      <c r="D15" s="132" t="s">
        <v>109</v>
      </c>
      <c r="E15" s="125" t="s">
        <v>64</v>
      </c>
      <c r="F15" s="126"/>
      <c r="G15" s="127">
        <v>76267</v>
      </c>
      <c r="H15" s="127">
        <v>75481</v>
      </c>
    </row>
    <row r="16" spans="2:8" s="128" customFormat="1" ht="15.75" customHeight="1">
      <c r="B16" s="129"/>
      <c r="C16" s="131"/>
      <c r="D16" s="132" t="s">
        <v>109</v>
      </c>
      <c r="E16" s="125" t="s">
        <v>118</v>
      </c>
      <c r="F16" s="126"/>
      <c r="G16" s="127">
        <v>26297</v>
      </c>
      <c r="H16" s="127">
        <v>30680</v>
      </c>
    </row>
    <row r="17" spans="2:8" s="128" customFormat="1" ht="15.75" customHeight="1">
      <c r="B17" s="129"/>
      <c r="C17" s="131"/>
      <c r="D17" s="132" t="s">
        <v>109</v>
      </c>
      <c r="E17" s="125" t="s">
        <v>119</v>
      </c>
      <c r="F17" s="126"/>
      <c r="G17" s="127">
        <v>7425</v>
      </c>
      <c r="H17" s="127">
        <v>7325</v>
      </c>
    </row>
    <row r="18" spans="2:8" s="128" customFormat="1" ht="15.75" customHeight="1">
      <c r="B18" s="129"/>
      <c r="C18" s="131"/>
      <c r="D18" s="132" t="s">
        <v>109</v>
      </c>
      <c r="E18" s="125" t="s">
        <v>120</v>
      </c>
      <c r="F18" s="126"/>
      <c r="G18" s="127"/>
      <c r="H18" s="127">
        <v>182413</v>
      </c>
    </row>
    <row r="19" spans="2:8" s="128" customFormat="1" ht="15.75" customHeight="1">
      <c r="B19" s="129"/>
      <c r="C19" s="131"/>
      <c r="D19" s="132" t="s">
        <v>109</v>
      </c>
      <c r="E19" s="125" t="s">
        <v>121</v>
      </c>
      <c r="F19" s="126"/>
      <c r="G19" s="127">
        <f>'Centro 08'!M24</f>
        <v>0</v>
      </c>
      <c r="H19" s="127">
        <f>'Centro 08'!V24</f>
        <v>0</v>
      </c>
    </row>
    <row r="20" spans="2:8" s="128" customFormat="1" ht="15.75" customHeight="1">
      <c r="B20" s="129"/>
      <c r="C20" s="131"/>
      <c r="D20" s="132" t="s">
        <v>109</v>
      </c>
      <c r="E20" s="125" t="s">
        <v>122</v>
      </c>
      <c r="F20" s="126"/>
      <c r="G20" s="127">
        <f>'Centro 08'!M25</f>
        <v>0</v>
      </c>
      <c r="H20" s="127">
        <f>'Centro 08'!V25</f>
        <v>0</v>
      </c>
    </row>
    <row r="21" spans="2:8" s="128" customFormat="1" ht="15.75" customHeight="1">
      <c r="B21" s="129"/>
      <c r="C21" s="131"/>
      <c r="D21" s="132" t="s">
        <v>109</v>
      </c>
      <c r="E21" s="125" t="s">
        <v>116</v>
      </c>
      <c r="F21" s="126"/>
      <c r="G21" s="127">
        <f>'Centro 08'!M26</f>
        <v>0</v>
      </c>
      <c r="H21" s="127">
        <f>'Centro 08'!V26</f>
        <v>0</v>
      </c>
    </row>
    <row r="22" spans="2:8" s="128" customFormat="1" ht="15.75" customHeight="1">
      <c r="B22" s="129"/>
      <c r="C22" s="131"/>
      <c r="D22" s="132" t="s">
        <v>109</v>
      </c>
      <c r="E22" s="125" t="s">
        <v>125</v>
      </c>
      <c r="F22" s="126"/>
      <c r="G22" s="127"/>
      <c r="H22" s="127"/>
    </row>
    <row r="23" spans="2:8" s="128" customFormat="1" ht="15.75" customHeight="1">
      <c r="B23" s="129"/>
      <c r="C23" s="131"/>
      <c r="D23" s="132" t="s">
        <v>109</v>
      </c>
      <c r="E23" s="125" t="s">
        <v>124</v>
      </c>
      <c r="F23" s="126"/>
      <c r="G23" s="127">
        <v>32263209</v>
      </c>
      <c r="H23" s="127">
        <v>28933414</v>
      </c>
    </row>
    <row r="24" spans="2:8" s="120" customFormat="1" ht="15.75" customHeight="1">
      <c r="B24" s="129"/>
      <c r="C24" s="117">
        <v>4</v>
      </c>
      <c r="D24" s="112" t="s">
        <v>28</v>
      </c>
      <c r="E24" s="122"/>
      <c r="F24" s="123"/>
      <c r="G24" s="119"/>
      <c r="H24" s="119"/>
    </row>
    <row r="25" spans="2:8" s="120" customFormat="1" ht="15.75" customHeight="1">
      <c r="B25" s="121"/>
      <c r="C25" s="117">
        <v>5</v>
      </c>
      <c r="D25" s="112" t="s">
        <v>218</v>
      </c>
      <c r="E25" s="122"/>
      <c r="F25" s="123"/>
      <c r="G25" s="119"/>
      <c r="H25" s="119"/>
    </row>
    <row r="26" spans="2:8" s="120" customFormat="1" ht="24.75" customHeight="1">
      <c r="B26" s="133" t="s">
        <v>4</v>
      </c>
      <c r="C26" s="235" t="s">
        <v>51</v>
      </c>
      <c r="D26" s="236"/>
      <c r="E26" s="237"/>
      <c r="F26" s="123"/>
      <c r="G26" s="119">
        <f>G27+G30+G31+G32</f>
        <v>0</v>
      </c>
      <c r="H26" s="119">
        <f>H27+H30+H31+H32</f>
        <v>0</v>
      </c>
    </row>
    <row r="27" spans="2:8" s="120" customFormat="1" ht="15.75" customHeight="1">
      <c r="B27" s="121"/>
      <c r="C27" s="117">
        <v>1</v>
      </c>
      <c r="D27" s="112" t="s">
        <v>34</v>
      </c>
      <c r="E27" s="134"/>
      <c r="F27" s="123"/>
      <c r="G27" s="119">
        <f>G28+G29</f>
        <v>0</v>
      </c>
      <c r="H27" s="119">
        <f>H28+H29</f>
        <v>0</v>
      </c>
    </row>
    <row r="28" spans="2:8" s="128" customFormat="1" ht="15.75" customHeight="1">
      <c r="B28" s="121"/>
      <c r="C28" s="130"/>
      <c r="D28" s="124" t="s">
        <v>109</v>
      </c>
      <c r="E28" s="125" t="s">
        <v>35</v>
      </c>
      <c r="F28" s="126"/>
      <c r="G28" s="127"/>
      <c r="H28" s="127"/>
    </row>
    <row r="29" spans="2:8" s="128" customFormat="1" ht="15.75" customHeight="1">
      <c r="B29" s="129"/>
      <c r="C29" s="131"/>
      <c r="D29" s="132" t="s">
        <v>109</v>
      </c>
      <c r="E29" s="125" t="s">
        <v>31</v>
      </c>
      <c r="F29" s="126"/>
      <c r="G29" s="127"/>
      <c r="H29" s="127"/>
    </row>
    <row r="30" spans="2:8" s="120" customFormat="1" ht="15.75" customHeight="1">
      <c r="B30" s="129"/>
      <c r="C30" s="117">
        <v>2</v>
      </c>
      <c r="D30" s="112" t="s">
        <v>36</v>
      </c>
      <c r="E30" s="122"/>
      <c r="F30" s="123"/>
      <c r="G30" s="119">
        <f>'Centro 08'!M29</f>
        <v>0</v>
      </c>
      <c r="H30" s="119">
        <f>'Centro 08'!V29</f>
        <v>0</v>
      </c>
    </row>
    <row r="31" spans="2:8" s="120" customFormat="1" ht="15.75" customHeight="1">
      <c r="B31" s="121"/>
      <c r="C31" s="117">
        <v>3</v>
      </c>
      <c r="D31" s="112" t="s">
        <v>28</v>
      </c>
      <c r="E31" s="122"/>
      <c r="F31" s="123"/>
      <c r="G31" s="119"/>
      <c r="H31" s="119"/>
    </row>
    <row r="32" spans="2:8" s="120" customFormat="1" ht="15.75" customHeight="1">
      <c r="B32" s="121"/>
      <c r="C32" s="117">
        <v>4</v>
      </c>
      <c r="D32" s="112" t="s">
        <v>37</v>
      </c>
      <c r="E32" s="122"/>
      <c r="F32" s="123"/>
      <c r="G32" s="119"/>
      <c r="H32" s="119"/>
    </row>
    <row r="33" spans="2:8" s="120" customFormat="1" ht="24.75" customHeight="1">
      <c r="B33" s="121"/>
      <c r="C33" s="235" t="s">
        <v>53</v>
      </c>
      <c r="D33" s="236"/>
      <c r="E33" s="237"/>
      <c r="F33" s="123"/>
      <c r="G33" s="119">
        <f>G8+G26</f>
        <v>33254372</v>
      </c>
      <c r="H33" s="119">
        <f>H8+H26</f>
        <v>29399251</v>
      </c>
    </row>
    <row r="34" spans="2:8" s="120" customFormat="1" ht="24.75" customHeight="1">
      <c r="B34" s="133" t="s">
        <v>38</v>
      </c>
      <c r="C34" s="235" t="s">
        <v>39</v>
      </c>
      <c r="D34" s="236"/>
      <c r="E34" s="237"/>
      <c r="F34" s="123"/>
      <c r="G34" s="119">
        <f>G35+G36+G37+G38+G39+G40+G41+G42+G43+G44</f>
        <v>4895879</v>
      </c>
      <c r="H34" s="119">
        <f>H35+H36+H37+H38+H39+H40+H41+H42+H43+H44</f>
        <v>2944156</v>
      </c>
    </row>
    <row r="35" spans="2:8" s="120" customFormat="1" ht="15.75" customHeight="1">
      <c r="B35" s="121"/>
      <c r="C35" s="117">
        <v>1</v>
      </c>
      <c r="D35" s="112" t="s">
        <v>40</v>
      </c>
      <c r="E35" s="122"/>
      <c r="F35" s="123"/>
      <c r="G35" s="119"/>
      <c r="H35" s="119"/>
    </row>
    <row r="36" spans="2:8" s="120" customFormat="1" ht="15.75" customHeight="1">
      <c r="B36" s="121"/>
      <c r="C36" s="141">
        <v>2</v>
      </c>
      <c r="D36" s="112" t="s">
        <v>41</v>
      </c>
      <c r="E36" s="122"/>
      <c r="F36" s="123"/>
      <c r="G36" s="119"/>
      <c r="H36" s="119"/>
    </row>
    <row r="37" spans="2:8" s="120" customFormat="1" ht="15.75" customHeight="1">
      <c r="B37" s="121"/>
      <c r="C37" s="117">
        <v>3</v>
      </c>
      <c r="D37" s="112" t="s">
        <v>42</v>
      </c>
      <c r="E37" s="122"/>
      <c r="F37" s="123"/>
      <c r="G37" s="119">
        <v>100000</v>
      </c>
      <c r="H37" s="119">
        <v>100000</v>
      </c>
    </row>
    <row r="38" spans="2:8" s="120" customFormat="1" ht="15.75" customHeight="1">
      <c r="B38" s="121"/>
      <c r="C38" s="141">
        <v>4</v>
      </c>
      <c r="D38" s="112" t="s">
        <v>43</v>
      </c>
      <c r="E38" s="122"/>
      <c r="F38" s="123"/>
      <c r="G38" s="119"/>
      <c r="H38" s="119"/>
    </row>
    <row r="39" spans="2:8" s="120" customFormat="1" ht="15.75" customHeight="1">
      <c r="B39" s="121"/>
      <c r="C39" s="117">
        <v>5</v>
      </c>
      <c r="D39" s="112" t="s">
        <v>126</v>
      </c>
      <c r="E39" s="122"/>
      <c r="F39" s="123"/>
      <c r="G39" s="119"/>
      <c r="H39" s="119"/>
    </row>
    <row r="40" spans="2:8" s="120" customFormat="1" ht="15.75" customHeight="1">
      <c r="B40" s="121"/>
      <c r="C40" s="141">
        <v>6</v>
      </c>
      <c r="D40" s="112" t="s">
        <v>44</v>
      </c>
      <c r="E40" s="122"/>
      <c r="F40" s="123"/>
      <c r="G40" s="119"/>
      <c r="H40" s="119"/>
    </row>
    <row r="41" spans="2:8" s="120" customFormat="1" ht="15.75" customHeight="1">
      <c r="B41" s="121"/>
      <c r="C41" s="117">
        <v>7</v>
      </c>
      <c r="D41" s="112" t="s">
        <v>45</v>
      </c>
      <c r="E41" s="122"/>
      <c r="F41" s="123"/>
      <c r="G41" s="119">
        <f>'Centro 08'!M4</f>
        <v>0</v>
      </c>
      <c r="H41" s="119">
        <f>'Centro 08'!V4</f>
        <v>0</v>
      </c>
    </row>
    <row r="42" spans="2:8" s="120" customFormat="1" ht="15.75" customHeight="1">
      <c r="B42" s="121"/>
      <c r="C42" s="141">
        <v>8</v>
      </c>
      <c r="D42" s="112" t="s">
        <v>46</v>
      </c>
      <c r="E42" s="122"/>
      <c r="F42" s="123"/>
      <c r="G42" s="119">
        <v>2844156</v>
      </c>
      <c r="H42" s="119">
        <f>'Centro 08'!V5</f>
        <v>0</v>
      </c>
    </row>
    <row r="43" spans="2:8" s="120" customFormat="1" ht="15.75" customHeight="1">
      <c r="B43" s="121"/>
      <c r="C43" s="117">
        <v>9</v>
      </c>
      <c r="D43" s="112" t="s">
        <v>47</v>
      </c>
      <c r="E43" s="122"/>
      <c r="F43" s="123"/>
      <c r="G43" s="119"/>
      <c r="H43" s="119">
        <v>25697</v>
      </c>
    </row>
    <row r="44" spans="2:8" s="120" customFormat="1" ht="15.75" customHeight="1">
      <c r="B44" s="121"/>
      <c r="C44" s="141">
        <v>10</v>
      </c>
      <c r="D44" s="112" t="s">
        <v>48</v>
      </c>
      <c r="E44" s="122"/>
      <c r="F44" s="123"/>
      <c r="G44" s="119">
        <v>1951723</v>
      </c>
      <c r="H44" s="119">
        <v>2818459</v>
      </c>
    </row>
    <row r="45" spans="2:8" s="120" customFormat="1" ht="24.75" customHeight="1">
      <c r="B45" s="121"/>
      <c r="C45" s="235" t="s">
        <v>52</v>
      </c>
      <c r="D45" s="236"/>
      <c r="E45" s="237"/>
      <c r="F45" s="123"/>
      <c r="G45" s="119">
        <f>G33+G34</f>
        <v>38150251</v>
      </c>
      <c r="H45" s="119">
        <f>H33+H34</f>
        <v>32343407</v>
      </c>
    </row>
    <row r="46" spans="2:8" s="120" customFormat="1" ht="15.75" customHeight="1">
      <c r="B46" s="135"/>
      <c r="C46" s="135"/>
      <c r="D46" s="142"/>
      <c r="E46" s="136"/>
      <c r="F46" s="136"/>
      <c r="G46" s="137"/>
      <c r="H46" s="137"/>
    </row>
    <row r="47" spans="2:8" s="120" customFormat="1" ht="15.75" customHeight="1">
      <c r="B47" s="135"/>
      <c r="C47" s="135"/>
      <c r="D47" s="142"/>
      <c r="E47" s="136"/>
      <c r="F47" s="136"/>
      <c r="G47" s="137"/>
      <c r="H47" s="137"/>
    </row>
    <row r="48" spans="2:8" s="120" customFormat="1" ht="15.75" customHeight="1">
      <c r="B48" s="135"/>
      <c r="C48" s="135"/>
      <c r="D48" s="142"/>
      <c r="E48" s="136"/>
      <c r="F48" s="136"/>
      <c r="G48" s="137"/>
      <c r="H48" s="137"/>
    </row>
    <row r="49" spans="2:8" s="120" customFormat="1" ht="15.75" customHeight="1">
      <c r="B49" s="135"/>
      <c r="C49" s="135"/>
      <c r="D49" s="142"/>
      <c r="E49" s="136"/>
      <c r="F49" s="136"/>
      <c r="G49" s="137"/>
      <c r="H49" s="137"/>
    </row>
    <row r="50" spans="2:8" s="120" customFormat="1" ht="15.75" customHeight="1">
      <c r="B50" s="135"/>
      <c r="C50" s="135"/>
      <c r="D50" s="142"/>
      <c r="E50" s="136"/>
      <c r="F50" s="136"/>
      <c r="G50" s="137"/>
      <c r="H50" s="137"/>
    </row>
    <row r="51" spans="2:8" s="120" customFormat="1" ht="15.75" customHeight="1">
      <c r="B51" s="135"/>
      <c r="C51" s="135"/>
      <c r="D51" s="142"/>
      <c r="E51" s="136"/>
      <c r="F51" s="136"/>
      <c r="G51" s="137"/>
      <c r="H51" s="137"/>
    </row>
    <row r="52" spans="2:8" s="120" customFormat="1" ht="15.75" customHeight="1">
      <c r="B52" s="135"/>
      <c r="C52" s="135"/>
      <c r="D52" s="142"/>
      <c r="E52" s="136"/>
      <c r="F52" s="136"/>
      <c r="G52" s="137"/>
      <c r="H52" s="137"/>
    </row>
    <row r="53" spans="2:8" s="120" customFormat="1" ht="15.75" customHeight="1">
      <c r="B53" s="135"/>
      <c r="C53" s="135"/>
      <c r="D53" s="142"/>
      <c r="E53" s="136"/>
      <c r="F53" s="136"/>
      <c r="G53" s="137"/>
      <c r="H53" s="137"/>
    </row>
    <row r="54" spans="2:8" s="120" customFormat="1" ht="15.75" customHeight="1">
      <c r="B54" s="135"/>
      <c r="C54" s="135"/>
      <c r="D54" s="142"/>
      <c r="E54" s="136"/>
      <c r="F54" s="136"/>
      <c r="G54" s="137"/>
      <c r="H54" s="137"/>
    </row>
    <row r="55" spans="2:8" s="120" customFormat="1" ht="15.75" customHeight="1">
      <c r="B55" s="135"/>
      <c r="C55" s="135"/>
      <c r="D55" s="135"/>
      <c r="E55" s="135"/>
      <c r="F55" s="136"/>
      <c r="G55" s="137"/>
      <c r="H55" s="137"/>
    </row>
    <row r="56" spans="2:8" ht="12.75">
      <c r="B56" s="143"/>
      <c r="C56" s="143"/>
      <c r="D56" s="144"/>
      <c r="E56" s="145"/>
      <c r="F56" s="145"/>
      <c r="G56" s="146"/>
      <c r="H56" s="146"/>
    </row>
  </sheetData>
  <sheetProtection password="CA45" sheet="1" formatCells="0" formatColumns="0" formatRows="0" insertColumns="0" insertRows="0" insertHyperlinks="0" deleteColumns="0" deleteRows="0" sort="0" autoFilter="0" pivotTables="0"/>
  <mergeCells count="9">
    <mergeCell ref="C34:E34"/>
    <mergeCell ref="C45:E45"/>
    <mergeCell ref="B6:B7"/>
    <mergeCell ref="C6:E7"/>
    <mergeCell ref="C26:E26"/>
    <mergeCell ref="B4:H4"/>
    <mergeCell ref="C33:E33"/>
    <mergeCell ref="C8:E8"/>
    <mergeCell ref="F6:F7"/>
  </mergeCells>
  <printOptions horizontalCentered="1" verticalCentered="1"/>
  <pageMargins left="0" right="0" top="0.16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2"/>
  <sheetViews>
    <sheetView zoomScalePageLayoutView="0" workbookViewId="0" topLeftCell="B10">
      <selection activeCell="C30" sqref="C30:E30"/>
    </sheetView>
  </sheetViews>
  <sheetFormatPr defaultColWidth="9.140625" defaultRowHeight="12.75"/>
  <cols>
    <col min="1" max="1" width="11.57421875" style="84" customWidth="1"/>
    <col min="2" max="2" width="3.7109375" style="108" customWidth="1"/>
    <col min="3" max="3" width="5.28125" style="108" customWidth="1"/>
    <col min="4" max="4" width="2.7109375" style="108" customWidth="1"/>
    <col min="5" max="5" width="51.7109375" style="84" customWidth="1"/>
    <col min="6" max="6" width="14.8515625" style="109" customWidth="1"/>
    <col min="7" max="7" width="14.00390625" style="109" customWidth="1"/>
    <col min="8" max="8" width="1.421875" style="84" customWidth="1"/>
    <col min="9" max="9" width="9.140625" style="84" customWidth="1"/>
    <col min="10" max="10" width="18.00390625" style="150" customWidth="1"/>
    <col min="11" max="11" width="13.57421875" style="84" customWidth="1"/>
    <col min="12" max="16384" width="9.140625" style="84" customWidth="1"/>
  </cols>
  <sheetData>
    <row r="2" spans="2:10" s="107" customFormat="1" ht="18">
      <c r="B2" s="102" t="s">
        <v>264</v>
      </c>
      <c r="C2" s="103"/>
      <c r="D2" s="103"/>
      <c r="E2" s="104"/>
      <c r="F2" s="105"/>
      <c r="G2" s="106" t="s">
        <v>242</v>
      </c>
      <c r="H2" s="105"/>
      <c r="I2" s="105"/>
      <c r="J2" s="148"/>
    </row>
    <row r="3" spans="2:10" s="107" customFormat="1" ht="7.5" customHeight="1">
      <c r="B3" s="102"/>
      <c r="C3" s="102"/>
      <c r="D3" s="103"/>
      <c r="E3" s="104"/>
      <c r="F3" s="106"/>
      <c r="G3" s="147"/>
      <c r="H3" s="105"/>
      <c r="I3" s="105"/>
      <c r="J3" s="148"/>
    </row>
    <row r="4" spans="2:10" s="107" customFormat="1" ht="29.25" customHeight="1">
      <c r="B4" s="255" t="s">
        <v>274</v>
      </c>
      <c r="C4" s="255"/>
      <c r="D4" s="255"/>
      <c r="E4" s="255"/>
      <c r="F4" s="255"/>
      <c r="G4" s="255"/>
      <c r="H4" s="105"/>
      <c r="I4" s="105"/>
      <c r="J4" s="148"/>
    </row>
    <row r="5" spans="2:10" s="107" customFormat="1" ht="18.75" customHeight="1">
      <c r="B5" s="246" t="s">
        <v>144</v>
      </c>
      <c r="C5" s="246"/>
      <c r="D5" s="246"/>
      <c r="E5" s="246"/>
      <c r="F5" s="246"/>
      <c r="G5" s="246"/>
      <c r="H5" s="149"/>
      <c r="I5" s="149"/>
      <c r="J5" s="148"/>
    </row>
    <row r="6" ht="7.5" customHeight="1"/>
    <row r="7" spans="2:10" s="107" customFormat="1" ht="15.75" customHeight="1">
      <c r="B7" s="262" t="s">
        <v>2</v>
      </c>
      <c r="C7" s="256" t="s">
        <v>145</v>
      </c>
      <c r="D7" s="257"/>
      <c r="E7" s="258"/>
      <c r="F7" s="151" t="s">
        <v>146</v>
      </c>
      <c r="G7" s="151" t="s">
        <v>146</v>
      </c>
      <c r="H7" s="120"/>
      <c r="I7" s="120"/>
      <c r="J7" s="148"/>
    </row>
    <row r="8" spans="2:10" s="107" customFormat="1" ht="15.75" customHeight="1">
      <c r="B8" s="263"/>
      <c r="C8" s="259"/>
      <c r="D8" s="260"/>
      <c r="E8" s="261"/>
      <c r="F8" s="152" t="s">
        <v>147</v>
      </c>
      <c r="G8" s="153" t="s">
        <v>209</v>
      </c>
      <c r="H8" s="120"/>
      <c r="I8" s="120"/>
      <c r="J8" s="148" t="s">
        <v>98</v>
      </c>
    </row>
    <row r="9" spans="2:10" s="107" customFormat="1" ht="24.75" customHeight="1">
      <c r="B9" s="154">
        <v>1</v>
      </c>
      <c r="C9" s="252" t="s">
        <v>55</v>
      </c>
      <c r="D9" s="253"/>
      <c r="E9" s="254"/>
      <c r="F9" s="156">
        <v>42203955</v>
      </c>
      <c r="G9" s="156">
        <v>46946413</v>
      </c>
      <c r="J9" s="148">
        <v>701.705</v>
      </c>
    </row>
    <row r="10" spans="2:10" s="107" customFormat="1" ht="24.75" customHeight="1">
      <c r="B10" s="154">
        <v>2</v>
      </c>
      <c r="C10" s="252" t="s">
        <v>56</v>
      </c>
      <c r="D10" s="253"/>
      <c r="E10" s="254"/>
      <c r="F10" s="156"/>
      <c r="G10" s="156"/>
      <c r="J10" s="148" t="s">
        <v>127</v>
      </c>
    </row>
    <row r="11" spans="2:10" s="107" customFormat="1" ht="24.75" customHeight="1">
      <c r="B11" s="110">
        <v>3</v>
      </c>
      <c r="C11" s="252" t="s">
        <v>219</v>
      </c>
      <c r="D11" s="253"/>
      <c r="E11" s="254"/>
      <c r="F11" s="157"/>
      <c r="G11" s="157"/>
      <c r="J11" s="148">
        <v>71</v>
      </c>
    </row>
    <row r="12" spans="2:10" s="107" customFormat="1" ht="24.75" customHeight="1">
      <c r="B12" s="110">
        <v>4</v>
      </c>
      <c r="C12" s="252" t="s">
        <v>128</v>
      </c>
      <c r="D12" s="253"/>
      <c r="E12" s="254"/>
      <c r="F12" s="157">
        <v>35838675</v>
      </c>
      <c r="G12" s="157">
        <v>39422491</v>
      </c>
      <c r="J12" s="148" t="s">
        <v>135</v>
      </c>
    </row>
    <row r="13" spans="2:10" s="107" customFormat="1" ht="24.75" customHeight="1">
      <c r="B13" s="110">
        <v>5</v>
      </c>
      <c r="C13" s="252" t="s">
        <v>129</v>
      </c>
      <c r="D13" s="253"/>
      <c r="E13" s="254"/>
      <c r="F13" s="157">
        <f>F14+F15</f>
        <v>1333859</v>
      </c>
      <c r="G13" s="157">
        <f>G14+G15</f>
        <v>1348002</v>
      </c>
      <c r="J13" s="148">
        <v>641.648</v>
      </c>
    </row>
    <row r="14" spans="2:10" s="107" customFormat="1" ht="24.75" customHeight="1">
      <c r="B14" s="110"/>
      <c r="C14" s="155"/>
      <c r="D14" s="247" t="s">
        <v>130</v>
      </c>
      <c r="E14" s="248"/>
      <c r="F14" s="158">
        <v>1127000</v>
      </c>
      <c r="G14" s="158">
        <v>1107640</v>
      </c>
      <c r="H14" s="128"/>
      <c r="I14" s="128"/>
      <c r="J14" s="148">
        <v>641</v>
      </c>
    </row>
    <row r="15" spans="2:10" s="107" customFormat="1" ht="24.75" customHeight="1">
      <c r="B15" s="110"/>
      <c r="C15" s="155"/>
      <c r="D15" s="247" t="s">
        <v>131</v>
      </c>
      <c r="E15" s="248"/>
      <c r="F15" s="158">
        <v>206859</v>
      </c>
      <c r="G15" s="158">
        <v>240362</v>
      </c>
      <c r="H15" s="128"/>
      <c r="I15" s="128"/>
      <c r="J15" s="148">
        <v>644</v>
      </c>
    </row>
    <row r="16" spans="2:10" s="107" customFormat="1" ht="24.75" customHeight="1">
      <c r="B16" s="154">
        <v>6</v>
      </c>
      <c r="C16" s="252" t="s">
        <v>132</v>
      </c>
      <c r="D16" s="253"/>
      <c r="E16" s="254"/>
      <c r="F16" s="156">
        <v>338907</v>
      </c>
      <c r="G16" s="156"/>
      <c r="J16" s="148" t="s">
        <v>136</v>
      </c>
    </row>
    <row r="17" spans="2:10" s="107" customFormat="1" ht="24.75" customHeight="1">
      <c r="B17" s="154">
        <v>7</v>
      </c>
      <c r="C17" s="252" t="s">
        <v>133</v>
      </c>
      <c r="D17" s="253"/>
      <c r="E17" s="254"/>
      <c r="F17" s="156">
        <v>2523933</v>
      </c>
      <c r="G17" s="156">
        <v>2927830</v>
      </c>
      <c r="J17" s="148">
        <v>61.63</v>
      </c>
    </row>
    <row r="18" spans="2:10" s="107" customFormat="1" ht="39.75" customHeight="1">
      <c r="B18" s="154">
        <v>8</v>
      </c>
      <c r="C18" s="235" t="s">
        <v>134</v>
      </c>
      <c r="D18" s="236"/>
      <c r="E18" s="237"/>
      <c r="F18" s="159">
        <f>F12+F13+F16+F17</f>
        <v>40035374</v>
      </c>
      <c r="G18" s="159">
        <f>G12+G13+G16+G17</f>
        <v>43698323</v>
      </c>
      <c r="H18" s="120"/>
      <c r="I18" s="120"/>
      <c r="J18" s="148"/>
    </row>
    <row r="19" spans="2:10" s="107" customFormat="1" ht="39.75" customHeight="1">
      <c r="B19" s="154">
        <v>9</v>
      </c>
      <c r="C19" s="249" t="s">
        <v>137</v>
      </c>
      <c r="D19" s="250"/>
      <c r="E19" s="251"/>
      <c r="F19" s="159">
        <f>(F9+F10+F11)-F18</f>
        <v>2168581</v>
      </c>
      <c r="G19" s="159">
        <f>(G9+G10+G11)-G18</f>
        <v>3248090</v>
      </c>
      <c r="H19" s="120"/>
      <c r="I19" s="120"/>
      <c r="J19" s="148"/>
    </row>
    <row r="20" spans="2:10" s="107" customFormat="1" ht="24.75" customHeight="1">
      <c r="B20" s="154">
        <v>10</v>
      </c>
      <c r="C20" s="252" t="s">
        <v>57</v>
      </c>
      <c r="D20" s="253"/>
      <c r="E20" s="254"/>
      <c r="F20" s="156"/>
      <c r="G20" s="156"/>
      <c r="J20" s="148">
        <v>761.661</v>
      </c>
    </row>
    <row r="21" spans="2:10" s="107" customFormat="1" ht="24.75" customHeight="1">
      <c r="B21" s="154">
        <v>11</v>
      </c>
      <c r="C21" s="252" t="s">
        <v>138</v>
      </c>
      <c r="D21" s="253"/>
      <c r="E21" s="254"/>
      <c r="F21" s="156"/>
      <c r="G21" s="156"/>
      <c r="J21" s="148">
        <v>762.662</v>
      </c>
    </row>
    <row r="22" spans="2:10" s="107" customFormat="1" ht="24.75" customHeight="1">
      <c r="B22" s="154">
        <v>12</v>
      </c>
      <c r="C22" s="252" t="s">
        <v>58</v>
      </c>
      <c r="D22" s="253"/>
      <c r="E22" s="254"/>
      <c r="F22" s="156"/>
      <c r="G22" s="156">
        <v>-104985</v>
      </c>
      <c r="J22" s="148"/>
    </row>
    <row r="23" spans="2:10" s="107" customFormat="1" ht="24.75" customHeight="1">
      <c r="B23" s="154"/>
      <c r="C23" s="160">
        <v>121</v>
      </c>
      <c r="D23" s="247" t="s">
        <v>59</v>
      </c>
      <c r="E23" s="248"/>
      <c r="F23" s="161"/>
      <c r="G23" s="161"/>
      <c r="H23" s="128"/>
      <c r="I23" s="128"/>
      <c r="J23" s="148" t="s">
        <v>140</v>
      </c>
    </row>
    <row r="24" spans="2:10" s="107" customFormat="1" ht="24.75" customHeight="1">
      <c r="B24" s="154"/>
      <c r="C24" s="155">
        <v>122</v>
      </c>
      <c r="D24" s="247" t="s">
        <v>139</v>
      </c>
      <c r="E24" s="248"/>
      <c r="F24" s="161">
        <f>'Centro 08'!J50-'Centro 08'!O45</f>
        <v>0</v>
      </c>
      <c r="G24" s="161"/>
      <c r="H24" s="128"/>
      <c r="I24" s="128"/>
      <c r="J24" s="148">
        <v>767.667</v>
      </c>
    </row>
    <row r="25" spans="2:10" s="107" customFormat="1" ht="24.75" customHeight="1">
      <c r="B25" s="154"/>
      <c r="C25" s="155">
        <v>123</v>
      </c>
      <c r="D25" s="247" t="s">
        <v>60</v>
      </c>
      <c r="E25" s="248"/>
      <c r="F25" s="161"/>
      <c r="G25" s="161">
        <v>-1627</v>
      </c>
      <c r="H25" s="128"/>
      <c r="I25" s="128"/>
      <c r="J25" s="148">
        <v>769.669</v>
      </c>
    </row>
    <row r="26" spans="2:11" s="107" customFormat="1" ht="24.75" customHeight="1">
      <c r="B26" s="154"/>
      <c r="C26" s="155">
        <v>124</v>
      </c>
      <c r="D26" s="247" t="s">
        <v>61</v>
      </c>
      <c r="E26" s="248"/>
      <c r="F26" s="161"/>
      <c r="G26" s="161">
        <v>-103358</v>
      </c>
      <c r="H26" s="128"/>
      <c r="I26" s="128"/>
      <c r="J26" s="148">
        <v>768.668</v>
      </c>
      <c r="K26" s="162" t="s">
        <v>204</v>
      </c>
    </row>
    <row r="27" spans="2:10" s="107" customFormat="1" ht="39.75" customHeight="1">
      <c r="B27" s="154">
        <v>13</v>
      </c>
      <c r="C27" s="249" t="s">
        <v>62</v>
      </c>
      <c r="D27" s="250"/>
      <c r="E27" s="251"/>
      <c r="F27" s="159">
        <f>F20+F21+F22</f>
        <v>0</v>
      </c>
      <c r="G27" s="159">
        <f>G20+G21+G22</f>
        <v>-104985</v>
      </c>
      <c r="H27" s="120"/>
      <c r="I27" s="120"/>
      <c r="J27" s="148"/>
    </row>
    <row r="28" spans="2:10" s="107" customFormat="1" ht="39.75" customHeight="1">
      <c r="B28" s="154">
        <v>14</v>
      </c>
      <c r="C28" s="249" t="s">
        <v>142</v>
      </c>
      <c r="D28" s="250"/>
      <c r="E28" s="251"/>
      <c r="F28" s="159">
        <f>F19+F27</f>
        <v>2168581</v>
      </c>
      <c r="G28" s="159">
        <f>G19+G27</f>
        <v>3143105</v>
      </c>
      <c r="H28" s="120"/>
      <c r="I28" s="120"/>
      <c r="J28" s="148"/>
    </row>
    <row r="29" spans="2:10" s="107" customFormat="1" ht="24.75" customHeight="1">
      <c r="B29" s="154">
        <v>15</v>
      </c>
      <c r="C29" s="252" t="s">
        <v>63</v>
      </c>
      <c r="D29" s="253"/>
      <c r="E29" s="254"/>
      <c r="F29" s="156">
        <v>216858</v>
      </c>
      <c r="G29" s="156">
        <v>324646</v>
      </c>
      <c r="J29" s="148">
        <v>69</v>
      </c>
    </row>
    <row r="30" spans="2:10" s="107" customFormat="1" ht="39.75" customHeight="1">
      <c r="B30" s="154">
        <v>16</v>
      </c>
      <c r="C30" s="249" t="s">
        <v>143</v>
      </c>
      <c r="D30" s="250"/>
      <c r="E30" s="251"/>
      <c r="F30" s="159">
        <f>F28-F29</f>
        <v>1951723</v>
      </c>
      <c r="G30" s="159">
        <f>G28-G29</f>
        <v>2818459</v>
      </c>
      <c r="H30" s="120"/>
      <c r="I30" s="120"/>
      <c r="J30" s="148"/>
    </row>
    <row r="31" spans="2:10" s="107" customFormat="1" ht="24.75" customHeight="1">
      <c r="B31" s="154">
        <v>17</v>
      </c>
      <c r="C31" s="252" t="s">
        <v>141</v>
      </c>
      <c r="D31" s="253"/>
      <c r="E31" s="254"/>
      <c r="F31" s="156"/>
      <c r="G31" s="156"/>
      <c r="J31" s="148"/>
    </row>
    <row r="32" spans="2:10" s="107" customFormat="1" ht="15.75" customHeight="1">
      <c r="B32" s="163"/>
      <c r="C32" s="163"/>
      <c r="D32" s="163"/>
      <c r="E32" s="164"/>
      <c r="F32" s="165"/>
      <c r="G32" s="165"/>
      <c r="J32" s="201"/>
    </row>
    <row r="33" spans="2:10" s="107" customFormat="1" ht="15.75" customHeight="1">
      <c r="B33" s="163"/>
      <c r="C33" s="163"/>
      <c r="D33" s="163"/>
      <c r="E33" s="164"/>
      <c r="F33" s="165">
        <f>'Centro 08'!M7</f>
        <v>0</v>
      </c>
      <c r="G33" s="165"/>
      <c r="J33" s="201"/>
    </row>
    <row r="34" spans="2:10" s="107" customFormat="1" ht="15.75" customHeight="1">
      <c r="B34" s="163"/>
      <c r="C34" s="163"/>
      <c r="D34" s="163"/>
      <c r="E34" s="164"/>
      <c r="F34" s="165"/>
      <c r="G34" s="165"/>
      <c r="J34" s="148"/>
    </row>
    <row r="35" spans="2:10" s="107" customFormat="1" ht="15.75" customHeight="1">
      <c r="B35" s="163"/>
      <c r="E35" s="164" t="s">
        <v>142</v>
      </c>
      <c r="F35" s="165">
        <f>F28</f>
        <v>2168581</v>
      </c>
      <c r="G35" s="164"/>
      <c r="J35" s="148"/>
    </row>
    <row r="36" spans="2:10" s="107" customFormat="1" ht="15.75" customHeight="1">
      <c r="B36" s="163"/>
      <c r="C36" s="163"/>
      <c r="E36" s="166" t="s">
        <v>205</v>
      </c>
      <c r="F36" s="165"/>
      <c r="G36" s="165"/>
      <c r="J36" s="148"/>
    </row>
    <row r="37" spans="2:10" s="107" customFormat="1" ht="15.75" customHeight="1">
      <c r="B37" s="163"/>
      <c r="C37" s="163"/>
      <c r="D37" s="163"/>
      <c r="E37" s="164" t="s">
        <v>206</v>
      </c>
      <c r="F37" s="165">
        <f>F35+F36</f>
        <v>2168581</v>
      </c>
      <c r="G37" s="165"/>
      <c r="J37" s="148"/>
    </row>
    <row r="38" spans="2:10" s="107" customFormat="1" ht="15.75" customHeight="1">
      <c r="B38" s="163"/>
      <c r="C38" s="163"/>
      <c r="D38" s="163"/>
      <c r="E38" s="164" t="s">
        <v>207</v>
      </c>
      <c r="F38" s="165">
        <f>F37*10%</f>
        <v>216858.1</v>
      </c>
      <c r="G38" s="165"/>
      <c r="J38" s="148"/>
    </row>
    <row r="39" spans="2:10" s="107" customFormat="1" ht="15.75" customHeight="1">
      <c r="B39" s="163"/>
      <c r="C39" s="163"/>
      <c r="D39" s="163"/>
      <c r="E39" s="164" t="s">
        <v>143</v>
      </c>
      <c r="F39" s="165">
        <f>F37-F38</f>
        <v>1951722.9</v>
      </c>
      <c r="G39" s="165"/>
      <c r="J39" s="148"/>
    </row>
    <row r="40" spans="2:10" s="107" customFormat="1" ht="15.75" customHeight="1">
      <c r="B40" s="163"/>
      <c r="C40" s="163"/>
      <c r="D40" s="163"/>
      <c r="E40" s="164"/>
      <c r="F40" s="165"/>
      <c r="G40" s="165"/>
      <c r="J40" s="148"/>
    </row>
    <row r="41" spans="2:10" s="107" customFormat="1" ht="15.75" customHeight="1">
      <c r="B41" s="163"/>
      <c r="C41" s="163"/>
      <c r="D41" s="163"/>
      <c r="E41" s="163"/>
      <c r="F41" s="165"/>
      <c r="G41" s="165"/>
      <c r="J41" s="148"/>
    </row>
    <row r="42" spans="2:7" ht="12.75">
      <c r="B42" s="167"/>
      <c r="C42" s="167"/>
      <c r="D42" s="167"/>
      <c r="E42" s="82"/>
      <c r="F42" s="168"/>
      <c r="G42" s="168"/>
    </row>
  </sheetData>
  <sheetProtection password="CA45" sheet="1" formatCells="0" formatColumns="0" formatRows="0" insertColumns="0" insertRows="0" insertHyperlinks="0" deleteColumns="0" deleteRows="0" sort="0" autoFilter="0" pivotTables="0"/>
  <mergeCells count="27"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C31:E31"/>
    <mergeCell ref="C30:E30"/>
    <mergeCell ref="C13:E13"/>
    <mergeCell ref="D14:E14"/>
    <mergeCell ref="D15:E15"/>
    <mergeCell ref="C16:E16"/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4"/>
  <sheetViews>
    <sheetView zoomScalePageLayoutView="0" workbookViewId="0" topLeftCell="A20">
      <selection activeCell="J37" sqref="J37"/>
    </sheetView>
  </sheetViews>
  <sheetFormatPr defaultColWidth="9.140625" defaultRowHeight="12.75"/>
  <cols>
    <col min="1" max="1" width="11.421875" style="63" customWidth="1"/>
    <col min="2" max="3" width="3.7109375" style="100" customWidth="1"/>
    <col min="4" max="4" width="3.57421875" style="100" customWidth="1"/>
    <col min="5" max="5" width="44.421875" style="63" customWidth="1"/>
    <col min="6" max="7" width="15.421875" style="101" customWidth="1"/>
    <col min="8" max="8" width="1.421875" style="63" customWidth="1"/>
    <col min="9" max="16384" width="9.140625" style="63" customWidth="1"/>
  </cols>
  <sheetData>
    <row r="2" spans="2:7" s="173" customFormat="1" ht="18">
      <c r="B2" s="102" t="s">
        <v>264</v>
      </c>
      <c r="C2" s="103"/>
      <c r="D2" s="103"/>
      <c r="E2" s="104"/>
      <c r="F2" s="105"/>
      <c r="G2" s="106" t="s">
        <v>242</v>
      </c>
    </row>
    <row r="3" spans="2:7" s="173" customFormat="1" ht="7.5" customHeight="1">
      <c r="B3" s="102"/>
      <c r="C3" s="102"/>
      <c r="D3" s="103"/>
      <c r="E3" s="104"/>
      <c r="F3" s="175"/>
      <c r="G3" s="176"/>
    </row>
    <row r="4" spans="2:7" s="173" customFormat="1" ht="8.25" customHeight="1">
      <c r="B4" s="102"/>
      <c r="C4" s="102"/>
      <c r="D4" s="103"/>
      <c r="E4" s="104"/>
      <c r="F4" s="177"/>
      <c r="G4" s="174"/>
    </row>
    <row r="5" spans="2:7" s="173" customFormat="1" ht="18" customHeight="1">
      <c r="B5" s="255" t="s">
        <v>275</v>
      </c>
      <c r="C5" s="255"/>
      <c r="D5" s="255"/>
      <c r="E5" s="255"/>
      <c r="F5" s="255"/>
      <c r="G5" s="255"/>
    </row>
    <row r="6" ht="6.75" customHeight="1"/>
    <row r="7" spans="2:7" s="173" customFormat="1" ht="15.75" customHeight="1">
      <c r="B7" s="266" t="s">
        <v>2</v>
      </c>
      <c r="C7" s="256" t="s">
        <v>223</v>
      </c>
      <c r="D7" s="257"/>
      <c r="E7" s="258"/>
      <c r="F7" s="178" t="s">
        <v>146</v>
      </c>
      <c r="G7" s="178" t="s">
        <v>146</v>
      </c>
    </row>
    <row r="8" spans="2:7" s="173" customFormat="1" ht="15.75" customHeight="1">
      <c r="B8" s="267"/>
      <c r="C8" s="259"/>
      <c r="D8" s="260"/>
      <c r="E8" s="261"/>
      <c r="F8" s="180" t="s">
        <v>147</v>
      </c>
      <c r="G8" s="181" t="s">
        <v>209</v>
      </c>
    </row>
    <row r="9" spans="2:7" s="173" customFormat="1" ht="24.75" customHeight="1">
      <c r="B9" s="182"/>
      <c r="C9" s="169" t="s">
        <v>224</v>
      </c>
      <c r="D9" s="170"/>
      <c r="E9" s="134"/>
      <c r="F9" s="183"/>
      <c r="G9" s="183">
        <f>G10+G11+G16+G18+G19+G21+G22+G23+G24</f>
        <v>3527092</v>
      </c>
    </row>
    <row r="10" spans="2:7" s="173" customFormat="1" ht="19.5" customHeight="1">
      <c r="B10" s="182"/>
      <c r="C10" s="169"/>
      <c r="D10" s="184" t="s">
        <v>208</v>
      </c>
      <c r="E10" s="184"/>
      <c r="F10" s="183">
        <v>2168581</v>
      </c>
      <c r="G10" s="183">
        <v>3143105</v>
      </c>
    </row>
    <row r="11" spans="2:7" s="173" customFormat="1" ht="19.5" customHeight="1">
      <c r="B11" s="182"/>
      <c r="C11" s="171"/>
      <c r="D11" s="185" t="s">
        <v>225</v>
      </c>
      <c r="F11" s="183"/>
      <c r="G11" s="183"/>
    </row>
    <row r="12" spans="2:7" s="173" customFormat="1" ht="19.5" customHeight="1">
      <c r="B12" s="182"/>
      <c r="C12" s="169"/>
      <c r="D12" s="170"/>
      <c r="E12" s="186" t="s">
        <v>226</v>
      </c>
      <c r="F12" s="183">
        <v>338907</v>
      </c>
      <c r="G12" s="183"/>
    </row>
    <row r="13" spans="2:7" s="173" customFormat="1" ht="19.5" customHeight="1">
      <c r="B13" s="182"/>
      <c r="C13" s="169"/>
      <c r="D13" s="170"/>
      <c r="E13" s="186" t="s">
        <v>227</v>
      </c>
      <c r="F13" s="183"/>
      <c r="G13" s="183">
        <v>1627</v>
      </c>
    </row>
    <row r="14" spans="2:7" s="173" customFormat="1" ht="19.5" customHeight="1">
      <c r="B14" s="182"/>
      <c r="C14" s="169"/>
      <c r="D14" s="170"/>
      <c r="E14" s="186" t="s">
        <v>228</v>
      </c>
      <c r="F14" s="183"/>
      <c r="G14" s="183"/>
    </row>
    <row r="15" spans="2:7" s="173" customFormat="1" ht="19.5" customHeight="1">
      <c r="B15" s="182"/>
      <c r="C15" s="169"/>
      <c r="D15" s="170"/>
      <c r="E15" s="186" t="s">
        <v>229</v>
      </c>
      <c r="F15" s="183"/>
      <c r="G15" s="183">
        <v>103358</v>
      </c>
    </row>
    <row r="16" spans="2:7" s="188" customFormat="1" ht="19.5" customHeight="1">
      <c r="B16" s="270"/>
      <c r="C16" s="256"/>
      <c r="D16" s="187" t="s">
        <v>230</v>
      </c>
      <c r="F16" s="268">
        <v>1424855</v>
      </c>
      <c r="G16" s="264">
        <v>-6846742</v>
      </c>
    </row>
    <row r="17" spans="2:7" s="188" customFormat="1" ht="19.5" customHeight="1">
      <c r="B17" s="271"/>
      <c r="C17" s="259"/>
      <c r="D17" s="189" t="s">
        <v>231</v>
      </c>
      <c r="F17" s="269"/>
      <c r="G17" s="265"/>
    </row>
    <row r="18" spans="2:7" s="173" customFormat="1" ht="19.5" customHeight="1">
      <c r="B18" s="179"/>
      <c r="C18" s="169"/>
      <c r="D18" s="184" t="s">
        <v>232</v>
      </c>
      <c r="E18" s="184"/>
      <c r="F18" s="190">
        <v>-6812404</v>
      </c>
      <c r="G18" s="190">
        <v>-14292191</v>
      </c>
    </row>
    <row r="19" spans="2:7" s="173" customFormat="1" ht="19.5" customHeight="1">
      <c r="B19" s="266"/>
      <c r="C19" s="256"/>
      <c r="D19" s="187" t="s">
        <v>233</v>
      </c>
      <c r="E19" s="187"/>
      <c r="F19" s="268">
        <v>3855121</v>
      </c>
      <c r="G19" s="264">
        <v>21847566</v>
      </c>
    </row>
    <row r="20" spans="2:7" s="173" customFormat="1" ht="19.5" customHeight="1">
      <c r="B20" s="267"/>
      <c r="C20" s="259"/>
      <c r="D20" s="185" t="s">
        <v>234</v>
      </c>
      <c r="E20" s="185"/>
      <c r="F20" s="269"/>
      <c r="G20" s="265"/>
    </row>
    <row r="21" spans="2:7" s="173" customFormat="1" ht="19.5" customHeight="1">
      <c r="B21" s="182"/>
      <c r="C21" s="169"/>
      <c r="D21" s="184" t="s">
        <v>235</v>
      </c>
      <c r="E21" s="184"/>
      <c r="F21" s="191"/>
      <c r="G21" s="191"/>
    </row>
    <row r="22" spans="2:7" s="173" customFormat="1" ht="19.5" customHeight="1">
      <c r="B22" s="182"/>
      <c r="C22" s="169"/>
      <c r="D22" s="184" t="s">
        <v>82</v>
      </c>
      <c r="E22" s="184"/>
      <c r="F22" s="183"/>
      <c r="G22" s="183"/>
    </row>
    <row r="23" spans="2:7" s="173" customFormat="1" ht="19.5" customHeight="1">
      <c r="B23" s="182"/>
      <c r="C23" s="169"/>
      <c r="D23" s="184" t="s">
        <v>83</v>
      </c>
      <c r="E23" s="184"/>
      <c r="F23" s="183">
        <v>-216858</v>
      </c>
      <c r="G23" s="183">
        <v>-324646</v>
      </c>
    </row>
    <row r="24" spans="2:7" s="173" customFormat="1" ht="19.5" customHeight="1">
      <c r="B24" s="182"/>
      <c r="C24" s="169"/>
      <c r="D24" s="125" t="s">
        <v>236</v>
      </c>
      <c r="E24" s="184"/>
      <c r="F24" s="183"/>
      <c r="G24" s="183"/>
    </row>
    <row r="25" spans="2:7" s="173" customFormat="1" ht="24.75" customHeight="1">
      <c r="B25" s="182"/>
      <c r="C25" s="172" t="s">
        <v>84</v>
      </c>
      <c r="D25" s="170"/>
      <c r="E25" s="184"/>
      <c r="F25" s="183"/>
      <c r="G25" s="183"/>
    </row>
    <row r="26" spans="2:7" s="173" customFormat="1" ht="19.5" customHeight="1">
      <c r="B26" s="182"/>
      <c r="C26" s="169"/>
      <c r="D26" s="184" t="s">
        <v>237</v>
      </c>
      <c r="E26" s="184"/>
      <c r="F26" s="183"/>
      <c r="G26" s="183"/>
    </row>
    <row r="27" spans="2:7" s="173" customFormat="1" ht="19.5" customHeight="1">
      <c r="B27" s="182"/>
      <c r="C27" s="169"/>
      <c r="D27" s="184" t="s">
        <v>85</v>
      </c>
      <c r="E27" s="184"/>
      <c r="F27" s="183">
        <v>935727</v>
      </c>
      <c r="G27" s="183">
        <v>-3559347</v>
      </c>
    </row>
    <row r="28" spans="2:7" s="173" customFormat="1" ht="19.5" customHeight="1">
      <c r="B28" s="182"/>
      <c r="C28" s="111"/>
      <c r="D28" s="184" t="s">
        <v>86</v>
      </c>
      <c r="E28" s="184"/>
      <c r="F28" s="183">
        <v>0</v>
      </c>
      <c r="G28" s="183"/>
    </row>
    <row r="29" spans="2:7" s="173" customFormat="1" ht="19.5" customHeight="1">
      <c r="B29" s="182"/>
      <c r="C29" s="192"/>
      <c r="D29" s="184" t="s">
        <v>87</v>
      </c>
      <c r="E29" s="184"/>
      <c r="F29" s="183"/>
      <c r="G29" s="183"/>
    </row>
    <row r="30" spans="2:7" s="173" customFormat="1" ht="19.5" customHeight="1">
      <c r="B30" s="182"/>
      <c r="C30" s="192"/>
      <c r="D30" s="184" t="s">
        <v>88</v>
      </c>
      <c r="E30" s="184"/>
      <c r="F30" s="183"/>
      <c r="G30" s="183"/>
    </row>
    <row r="31" spans="2:7" s="173" customFormat="1" ht="19.5" customHeight="1">
      <c r="B31" s="182"/>
      <c r="C31" s="192"/>
      <c r="D31" s="125" t="s">
        <v>89</v>
      </c>
      <c r="E31" s="184"/>
      <c r="F31" s="183"/>
      <c r="G31" s="183"/>
    </row>
    <row r="32" spans="2:7" s="173" customFormat="1" ht="24.75" customHeight="1">
      <c r="B32" s="182"/>
      <c r="C32" s="169" t="s">
        <v>90</v>
      </c>
      <c r="D32" s="193"/>
      <c r="E32" s="184"/>
      <c r="F32" s="183">
        <v>0</v>
      </c>
      <c r="G32" s="183">
        <v>100000</v>
      </c>
    </row>
    <row r="33" spans="2:7" s="173" customFormat="1" ht="19.5" customHeight="1">
      <c r="B33" s="182"/>
      <c r="C33" s="192"/>
      <c r="D33" s="184" t="s">
        <v>97</v>
      </c>
      <c r="E33" s="184"/>
      <c r="F33" s="183">
        <v>0</v>
      </c>
      <c r="G33" s="183"/>
    </row>
    <row r="34" spans="2:7" s="173" customFormat="1" ht="19.5" customHeight="1">
      <c r="B34" s="182"/>
      <c r="C34" s="192"/>
      <c r="D34" s="184" t="s">
        <v>91</v>
      </c>
      <c r="E34" s="184"/>
      <c r="F34" s="183"/>
      <c r="G34" s="183"/>
    </row>
    <row r="35" spans="2:7" s="173" customFormat="1" ht="19.5" customHeight="1">
      <c r="B35" s="182"/>
      <c r="C35" s="192"/>
      <c r="D35" s="184" t="s">
        <v>92</v>
      </c>
      <c r="E35" s="184"/>
      <c r="F35" s="183"/>
      <c r="G35" s="183"/>
    </row>
    <row r="36" spans="2:7" s="173" customFormat="1" ht="19.5" customHeight="1">
      <c r="B36" s="182"/>
      <c r="C36" s="192"/>
      <c r="D36" s="184" t="s">
        <v>93</v>
      </c>
      <c r="E36" s="184"/>
      <c r="F36" s="183"/>
      <c r="G36" s="183"/>
    </row>
    <row r="37" spans="2:7" s="173" customFormat="1" ht="19.5" customHeight="1">
      <c r="B37" s="182"/>
      <c r="C37" s="192"/>
      <c r="D37" s="125" t="s">
        <v>238</v>
      </c>
      <c r="E37" s="184"/>
      <c r="F37" s="183"/>
      <c r="G37" s="183"/>
    </row>
    <row r="38" spans="2:7" ht="25.5" customHeight="1">
      <c r="B38" s="194"/>
      <c r="C38" s="172" t="s">
        <v>94</v>
      </c>
      <c r="D38" s="194"/>
      <c r="E38" s="195"/>
      <c r="F38" s="196">
        <v>1693929</v>
      </c>
      <c r="G38" s="196">
        <v>175852</v>
      </c>
    </row>
    <row r="39" spans="2:10" ht="25.5" customHeight="1">
      <c r="B39" s="194"/>
      <c r="C39" s="172" t="s">
        <v>95</v>
      </c>
      <c r="D39" s="194"/>
      <c r="E39" s="195"/>
      <c r="F39" s="196">
        <v>208288</v>
      </c>
      <c r="G39" s="229">
        <v>32436</v>
      </c>
      <c r="J39" s="101"/>
    </row>
    <row r="40" spans="2:7" ht="25.5" customHeight="1">
      <c r="B40" s="194"/>
      <c r="C40" s="172" t="s">
        <v>96</v>
      </c>
      <c r="D40" s="194"/>
      <c r="E40" s="195"/>
      <c r="F40" s="196">
        <v>1902217</v>
      </c>
      <c r="G40" s="196">
        <f>SUM(G38:G39)</f>
        <v>208288</v>
      </c>
    </row>
    <row r="42" ht="12.75">
      <c r="G42" s="223"/>
    </row>
    <row r="44" ht="12.75">
      <c r="G44" s="101">
        <f>G40-G42</f>
        <v>208288</v>
      </c>
    </row>
  </sheetData>
  <sheetProtection password="CA45" sheet="1" formatCells="0" formatColumns="0" formatRows="0" insertColumns="0" insertRows="0" insertHyperlinks="0" deleteColumns="0" deleteRows="0" sort="0" autoFilter="0" pivotTables="0"/>
  <mergeCells count="11">
    <mergeCell ref="B16:B17"/>
    <mergeCell ref="C16:C17"/>
    <mergeCell ref="G19:G20"/>
    <mergeCell ref="C19:C20"/>
    <mergeCell ref="B19:B20"/>
    <mergeCell ref="F19:F20"/>
    <mergeCell ref="B5:G5"/>
    <mergeCell ref="C7:E8"/>
    <mergeCell ref="B7:B8"/>
    <mergeCell ref="F16:F17"/>
    <mergeCell ref="G16:G1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4">
      <selection activeCell="H21" sqref="H21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spans="2:8" ht="18">
      <c r="B2" s="102" t="s">
        <v>264</v>
      </c>
      <c r="C2" s="103"/>
      <c r="D2" s="103"/>
      <c r="E2" s="104"/>
      <c r="G2" s="105"/>
      <c r="H2" s="106" t="s">
        <v>242</v>
      </c>
    </row>
    <row r="3" ht="6.75" customHeight="1"/>
    <row r="4" spans="1:8" ht="25.5" customHeight="1">
      <c r="A4" s="272" t="s">
        <v>276</v>
      </c>
      <c r="B4" s="272"/>
      <c r="C4" s="272"/>
      <c r="D4" s="272"/>
      <c r="E4" s="272"/>
      <c r="F4" s="272"/>
      <c r="G4" s="272"/>
      <c r="H4" s="272"/>
    </row>
    <row r="5" ht="6.75" customHeight="1"/>
    <row r="6" spans="2:7" ht="12.75" customHeight="1">
      <c r="B6" s="25" t="s">
        <v>71</v>
      </c>
      <c r="G6" s="12"/>
    </row>
    <row r="7" ht="6.75" customHeight="1" thickBot="1"/>
    <row r="8" spans="1:8" s="13" customFormat="1" ht="24.75" customHeight="1" thickTop="1">
      <c r="A8" s="273"/>
      <c r="B8" s="274"/>
      <c r="C8" s="33" t="s">
        <v>42</v>
      </c>
      <c r="D8" s="33" t="s">
        <v>43</v>
      </c>
      <c r="E8" s="34" t="s">
        <v>73</v>
      </c>
      <c r="F8" s="34" t="s">
        <v>72</v>
      </c>
      <c r="G8" s="33" t="s">
        <v>74</v>
      </c>
      <c r="H8" s="35" t="s">
        <v>66</v>
      </c>
    </row>
    <row r="9" spans="1:8" s="18" customFormat="1" ht="30" customHeight="1">
      <c r="A9" s="59" t="s">
        <v>3</v>
      </c>
      <c r="B9" s="60" t="s">
        <v>69</v>
      </c>
      <c r="C9" s="16">
        <v>100000</v>
      </c>
      <c r="D9" s="16"/>
      <c r="E9" s="16"/>
      <c r="F9" s="16"/>
      <c r="G9" s="16">
        <v>25697</v>
      </c>
      <c r="H9" s="17">
        <f>SUM(C9:G9)</f>
        <v>125697</v>
      </c>
    </row>
    <row r="10" spans="1:8" s="18" customFormat="1" ht="19.5" customHeight="1">
      <c r="A10" s="14" t="s">
        <v>220</v>
      </c>
      <c r="B10" s="15" t="s">
        <v>67</v>
      </c>
      <c r="C10" s="16"/>
      <c r="D10" s="16"/>
      <c r="E10" s="16"/>
      <c r="F10" s="16"/>
      <c r="G10" s="16"/>
      <c r="H10" s="17">
        <f aca="true" t="shared" si="0" ref="H10:H16">SUM(C10:G10)</f>
        <v>0</v>
      </c>
    </row>
    <row r="11" spans="1:8" s="18" customFormat="1" ht="19.5" customHeight="1">
      <c r="A11" s="59" t="s">
        <v>221</v>
      </c>
      <c r="B11" s="60" t="s">
        <v>65</v>
      </c>
      <c r="C11" s="16"/>
      <c r="D11" s="16"/>
      <c r="E11" s="16"/>
      <c r="F11" s="16"/>
      <c r="G11" s="16"/>
      <c r="H11" s="17">
        <f t="shared" si="0"/>
        <v>0</v>
      </c>
    </row>
    <row r="12" spans="1:8" s="18" customFormat="1" ht="19.5" customHeight="1">
      <c r="A12" s="22">
        <v>1</v>
      </c>
      <c r="B12" s="19" t="s">
        <v>70</v>
      </c>
      <c r="C12" s="20"/>
      <c r="D12" s="20"/>
      <c r="E12" s="20"/>
      <c r="F12" s="20"/>
      <c r="G12" s="20">
        <v>2818459</v>
      </c>
      <c r="H12" s="17">
        <f t="shared" si="0"/>
        <v>2818459</v>
      </c>
    </row>
    <row r="13" spans="1:8" s="18" customFormat="1" ht="19.5" customHeight="1">
      <c r="A13" s="22">
        <v>2</v>
      </c>
      <c r="B13" s="19" t="s">
        <v>68</v>
      </c>
      <c r="C13" s="20"/>
      <c r="D13" s="20"/>
      <c r="E13" s="20"/>
      <c r="F13" s="20"/>
      <c r="G13" s="20"/>
      <c r="H13" s="17">
        <f t="shared" si="0"/>
        <v>0</v>
      </c>
    </row>
    <row r="14" spans="1:8" s="18" customFormat="1" ht="19.5" customHeight="1">
      <c r="A14" s="22">
        <v>3</v>
      </c>
      <c r="B14" s="19" t="s">
        <v>75</v>
      </c>
      <c r="C14" s="20"/>
      <c r="D14" s="20"/>
      <c r="E14" s="20"/>
      <c r="F14" s="20"/>
      <c r="G14" s="20"/>
      <c r="H14" s="17">
        <f t="shared" si="0"/>
        <v>0</v>
      </c>
    </row>
    <row r="15" spans="1:8" s="18" customFormat="1" ht="19.5" customHeight="1">
      <c r="A15" s="22">
        <v>4</v>
      </c>
      <c r="B15" s="19" t="s">
        <v>76</v>
      </c>
      <c r="C15" s="20"/>
      <c r="D15" s="20"/>
      <c r="E15" s="20"/>
      <c r="F15" s="20"/>
      <c r="G15" s="20"/>
      <c r="H15" s="17">
        <f t="shared" si="0"/>
        <v>0</v>
      </c>
    </row>
    <row r="16" spans="1:8" s="18" customFormat="1" ht="30" customHeight="1">
      <c r="A16" s="59" t="s">
        <v>4</v>
      </c>
      <c r="B16" s="60" t="s">
        <v>148</v>
      </c>
      <c r="C16" s="20">
        <v>100000</v>
      </c>
      <c r="D16" s="20">
        <f>SUM(D9:D15)</f>
        <v>0</v>
      </c>
      <c r="E16" s="20">
        <f>SUM(E9:E15)</f>
        <v>0</v>
      </c>
      <c r="F16" s="20">
        <f>SUM(F9:F15)</f>
        <v>0</v>
      </c>
      <c r="G16" s="20">
        <f>G9+G12</f>
        <v>2844156</v>
      </c>
      <c r="H16" s="17">
        <f t="shared" si="0"/>
        <v>2944156</v>
      </c>
    </row>
    <row r="17" spans="1:8" s="18" customFormat="1" ht="19.5" customHeight="1">
      <c r="A17" s="14">
        <v>1</v>
      </c>
      <c r="B17" s="19" t="s">
        <v>70</v>
      </c>
      <c r="C17" s="20"/>
      <c r="D17" s="20"/>
      <c r="E17" s="20"/>
      <c r="F17" s="20"/>
      <c r="G17" s="20">
        <v>1951723</v>
      </c>
      <c r="H17" s="21">
        <v>1951723</v>
      </c>
    </row>
    <row r="18" spans="1:8" s="18" customFormat="1" ht="19.5" customHeight="1">
      <c r="A18" s="14">
        <v>2</v>
      </c>
      <c r="B18" s="19" t="s">
        <v>68</v>
      </c>
      <c r="C18" s="20"/>
      <c r="D18" s="20"/>
      <c r="E18" s="20"/>
      <c r="F18" s="20"/>
      <c r="G18" s="20"/>
      <c r="H18" s="21"/>
    </row>
    <row r="19" spans="1:8" s="18" customFormat="1" ht="19.5" customHeight="1">
      <c r="A19" s="14">
        <v>3</v>
      </c>
      <c r="B19" s="19" t="s">
        <v>77</v>
      </c>
      <c r="C19" s="20"/>
      <c r="D19" s="20"/>
      <c r="E19" s="20"/>
      <c r="F19" s="20">
        <v>2844156</v>
      </c>
      <c r="G19" s="20">
        <v>-2844156</v>
      </c>
      <c r="H19" s="21"/>
    </row>
    <row r="20" spans="1:8" s="18" customFormat="1" ht="19.5" customHeight="1">
      <c r="A20" s="14">
        <v>4</v>
      </c>
      <c r="B20" s="19" t="s">
        <v>222</v>
      </c>
      <c r="C20" s="20"/>
      <c r="D20" s="20"/>
      <c r="E20" s="20"/>
      <c r="F20" s="20"/>
      <c r="G20" s="20"/>
      <c r="H20" s="21"/>
    </row>
    <row r="21" spans="1:8" s="18" customFormat="1" ht="30" customHeight="1" thickBot="1">
      <c r="A21" s="61" t="s">
        <v>38</v>
      </c>
      <c r="B21" s="62" t="s">
        <v>280</v>
      </c>
      <c r="C21" s="23">
        <f aca="true" t="shared" si="1" ref="C21:H21">SUM(C16:C20)</f>
        <v>100000</v>
      </c>
      <c r="D21" s="23">
        <f t="shared" si="1"/>
        <v>0</v>
      </c>
      <c r="E21" s="23">
        <f t="shared" si="1"/>
        <v>0</v>
      </c>
      <c r="F21" s="23">
        <f t="shared" si="1"/>
        <v>2844156</v>
      </c>
      <c r="G21" s="23">
        <f t="shared" si="1"/>
        <v>1951723</v>
      </c>
      <c r="H21" s="24">
        <f t="shared" si="1"/>
        <v>4895879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 password="CA45" sheet="1" formatRows="0" insertColumns="0" insertRows="0" insertHyperlinks="0" deleteColumns="0" deleteRows="0" selectLockedCells="1" sort="0" autoFilter="0" pivotTables="0" selectUnlockedCells="1"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0">
      <selection activeCell="E12" sqref="E12"/>
    </sheetView>
  </sheetViews>
  <sheetFormatPr defaultColWidth="9.140625" defaultRowHeight="12.75"/>
  <cols>
    <col min="1" max="1" width="3.28125" style="73" customWidth="1"/>
    <col min="2" max="2" width="35.28125" style="73" customWidth="1"/>
    <col min="3" max="3" width="17.8515625" style="73" customWidth="1"/>
    <col min="4" max="4" width="9.7109375" style="73" customWidth="1"/>
    <col min="5" max="5" width="9.57421875" style="73" customWidth="1"/>
    <col min="6" max="6" width="11.7109375" style="73" customWidth="1"/>
    <col min="7" max="7" width="11.140625" style="73" customWidth="1"/>
    <col min="8" max="8" width="9.421875" style="73" customWidth="1"/>
    <col min="9" max="9" width="9.7109375" style="73" customWidth="1"/>
    <col min="10" max="10" width="10.421875" style="73" customWidth="1"/>
    <col min="11" max="16384" width="9.140625" style="73" customWidth="1"/>
  </cols>
  <sheetData>
    <row r="2" ht="15">
      <c r="B2" s="232" t="s">
        <v>278</v>
      </c>
    </row>
    <row r="3" ht="15">
      <c r="C3" s="233" t="s">
        <v>279</v>
      </c>
    </row>
    <row r="4" ht="6.75" customHeight="1"/>
    <row r="5" spans="1:10" ht="13.5" customHeight="1">
      <c r="A5" s="275" t="s">
        <v>2</v>
      </c>
      <c r="B5" s="275" t="s">
        <v>243</v>
      </c>
      <c r="C5" s="203"/>
      <c r="D5" s="203"/>
      <c r="E5" s="203"/>
      <c r="F5" s="203"/>
      <c r="G5" s="203"/>
      <c r="H5" s="204" t="s">
        <v>244</v>
      </c>
      <c r="I5" s="204" t="s">
        <v>244</v>
      </c>
      <c r="J5" s="203" t="s">
        <v>245</v>
      </c>
    </row>
    <row r="6" spans="1:10" ht="13.5" customHeight="1">
      <c r="A6" s="276"/>
      <c r="B6" s="276"/>
      <c r="C6" s="205"/>
      <c r="D6" s="205"/>
      <c r="E6" s="205"/>
      <c r="F6" s="205"/>
      <c r="G6" s="205"/>
      <c r="H6" s="231" t="s">
        <v>271</v>
      </c>
      <c r="I6" s="230" t="s">
        <v>277</v>
      </c>
      <c r="J6" s="205" t="s">
        <v>246</v>
      </c>
    </row>
    <row r="7" spans="1:10" ht="12">
      <c r="A7" s="206">
        <v>1</v>
      </c>
      <c r="B7" s="207" t="s">
        <v>29</v>
      </c>
      <c r="C7" s="207"/>
      <c r="D7" s="208"/>
      <c r="E7" s="208"/>
      <c r="F7" s="208"/>
      <c r="G7" s="208"/>
      <c r="H7" s="209">
        <f>Aktivet!G10</f>
        <v>1896229</v>
      </c>
      <c r="I7" s="209">
        <f>Aktivet!H10</f>
        <v>204302</v>
      </c>
      <c r="J7" s="209">
        <f>H7-I7</f>
        <v>1691927</v>
      </c>
    </row>
    <row r="8" spans="1:10" ht="12">
      <c r="A8" s="206">
        <v>2</v>
      </c>
      <c r="B8" s="207" t="s">
        <v>30</v>
      </c>
      <c r="C8" s="207"/>
      <c r="D8" s="208"/>
      <c r="E8" s="208"/>
      <c r="F8" s="208"/>
      <c r="G8" s="208"/>
      <c r="H8" s="209">
        <f>Aktivet!G11</f>
        <v>5988</v>
      </c>
      <c r="I8" s="209">
        <f>Aktivet!H11</f>
        <v>3986</v>
      </c>
      <c r="J8" s="209">
        <f>H8-I8</f>
        <v>2002</v>
      </c>
    </row>
    <row r="9" spans="1:10" s="214" customFormat="1" ht="27" customHeight="1">
      <c r="A9" s="210"/>
      <c r="B9" s="211" t="s">
        <v>247</v>
      </c>
      <c r="C9" s="211"/>
      <c r="D9" s="212"/>
      <c r="E9" s="212"/>
      <c r="F9" s="212"/>
      <c r="G9" s="212"/>
      <c r="H9" s="213">
        <f>SUM(H7:H8)</f>
        <v>1902217</v>
      </c>
      <c r="I9" s="213">
        <f>SUM(I7:I8)</f>
        <v>208288</v>
      </c>
      <c r="J9" s="213">
        <f>SUM(J7:J8)</f>
        <v>1693929</v>
      </c>
    </row>
    <row r="10" spans="4:10" ht="12">
      <c r="D10" s="215"/>
      <c r="E10" s="215"/>
      <c r="F10" s="215"/>
      <c r="G10" s="215"/>
      <c r="H10" s="215"/>
      <c r="I10" s="215"/>
      <c r="J10" s="215"/>
    </row>
    <row r="11" spans="1:10" s="214" customFormat="1" ht="13.5" customHeight="1">
      <c r="A11" s="216" t="s">
        <v>2</v>
      </c>
      <c r="B11" s="275" t="s">
        <v>243</v>
      </c>
      <c r="C11" s="275" t="s">
        <v>248</v>
      </c>
      <c r="D11" s="217" t="s">
        <v>244</v>
      </c>
      <c r="E11" s="217" t="s">
        <v>244</v>
      </c>
      <c r="F11" s="217" t="s">
        <v>249</v>
      </c>
      <c r="G11" s="217" t="s">
        <v>249</v>
      </c>
      <c r="H11" s="217" t="s">
        <v>250</v>
      </c>
      <c r="I11" s="217" t="s">
        <v>251</v>
      </c>
      <c r="J11" s="217" t="s">
        <v>245</v>
      </c>
    </row>
    <row r="12" spans="1:10" s="214" customFormat="1" ht="13.5" customHeight="1">
      <c r="A12" s="218"/>
      <c r="B12" s="276"/>
      <c r="C12" s="276"/>
      <c r="D12" s="224" t="s">
        <v>271</v>
      </c>
      <c r="E12" s="230" t="s">
        <v>277</v>
      </c>
      <c r="F12" s="219"/>
      <c r="G12" s="219"/>
      <c r="H12" s="220"/>
      <c r="I12" s="220"/>
      <c r="J12" s="220" t="s">
        <v>246</v>
      </c>
    </row>
    <row r="13" spans="1:10" s="214" customFormat="1" ht="13.5" customHeight="1">
      <c r="A13" s="206">
        <v>1</v>
      </c>
      <c r="B13" s="112" t="s">
        <v>212</v>
      </c>
      <c r="C13" s="221" t="s">
        <v>252</v>
      </c>
      <c r="D13" s="226">
        <f>Aktivet!G13</f>
        <v>6859186</v>
      </c>
      <c r="E13" s="226">
        <f>Aktivet!H13</f>
        <v>8284041</v>
      </c>
      <c r="F13" s="209">
        <f>D13-E13</f>
        <v>-1424855</v>
      </c>
      <c r="G13" s="209">
        <f>E13-D13</f>
        <v>1424855</v>
      </c>
      <c r="H13" s="220"/>
      <c r="I13" s="220"/>
      <c r="J13" s="209">
        <f>H13-I13</f>
        <v>0</v>
      </c>
    </row>
    <row r="14" spans="1:10" s="214" customFormat="1" ht="13.5" customHeight="1">
      <c r="A14" s="206">
        <v>2</v>
      </c>
      <c r="B14" s="112" t="s">
        <v>11</v>
      </c>
      <c r="C14" s="221" t="s">
        <v>252</v>
      </c>
      <c r="D14" s="226">
        <f>Aktivet!G21</f>
        <v>27104135</v>
      </c>
      <c r="E14" s="226">
        <f>Aktivet!H21</f>
        <v>20291731</v>
      </c>
      <c r="F14" s="209">
        <f>D14-E14</f>
        <v>6812404</v>
      </c>
      <c r="G14" s="209">
        <f>E14-D14</f>
        <v>-6812404</v>
      </c>
      <c r="H14" s="220"/>
      <c r="I14" s="220"/>
      <c r="J14" s="209">
        <f>H14-I14</f>
        <v>0</v>
      </c>
    </row>
    <row r="15" spans="1:10" ht="12.75">
      <c r="A15" s="206">
        <v>3</v>
      </c>
      <c r="B15" s="112" t="s">
        <v>19</v>
      </c>
      <c r="C15" s="221" t="s">
        <v>252</v>
      </c>
      <c r="D15" s="227">
        <f>'Centro 08'!K10+'Centro 08'!K11</f>
        <v>0</v>
      </c>
      <c r="E15" s="227">
        <f>'Centro 08'!C10+'Centro 08'!C11</f>
        <v>0</v>
      </c>
      <c r="F15" s="209">
        <f aca="true" t="shared" si="0" ref="F15:F20">D15-E15</f>
        <v>0</v>
      </c>
      <c r="G15" s="209">
        <f aca="true" t="shared" si="1" ref="G15:G20">E15-D15</f>
        <v>0</v>
      </c>
      <c r="H15" s="209"/>
      <c r="I15" s="209"/>
      <c r="J15" s="209">
        <f aca="true" t="shared" si="2" ref="J15:J20">H15-I15</f>
        <v>0</v>
      </c>
    </row>
    <row r="16" spans="1:10" ht="12">
      <c r="A16" s="206">
        <v>4</v>
      </c>
      <c r="B16" s="225" t="s">
        <v>253</v>
      </c>
      <c r="C16" s="221" t="s">
        <v>254</v>
      </c>
      <c r="D16" s="227">
        <f>('Centro 08'!K14+'Centro 08'!K15)*-1</f>
        <v>0</v>
      </c>
      <c r="E16" s="227">
        <f>('Centro 08'!C14+'Centro 08'!C15)*-1</f>
        <v>0</v>
      </c>
      <c r="F16" s="209">
        <f t="shared" si="0"/>
        <v>0</v>
      </c>
      <c r="G16" s="209">
        <f t="shared" si="1"/>
        <v>0</v>
      </c>
      <c r="H16" s="209"/>
      <c r="I16" s="209"/>
      <c r="J16" s="209">
        <f t="shared" si="2"/>
        <v>0</v>
      </c>
    </row>
    <row r="17" spans="1:10" ht="12.75">
      <c r="A17" s="206">
        <v>5</v>
      </c>
      <c r="B17" s="112" t="s">
        <v>20</v>
      </c>
      <c r="C17" s="221" t="s">
        <v>252</v>
      </c>
      <c r="D17" s="227">
        <f>Aktivet!G41</f>
        <v>0</v>
      </c>
      <c r="E17" s="227">
        <f>Aktivet!H41</f>
        <v>0</v>
      </c>
      <c r="F17" s="209">
        <f t="shared" si="0"/>
        <v>0</v>
      </c>
      <c r="G17" s="209">
        <f t="shared" si="1"/>
        <v>0</v>
      </c>
      <c r="H17" s="209"/>
      <c r="I17" s="209"/>
      <c r="J17" s="209">
        <f t="shared" si="2"/>
        <v>0</v>
      </c>
    </row>
    <row r="18" spans="1:10" ht="12.75">
      <c r="A18" s="206">
        <v>6</v>
      </c>
      <c r="B18" s="112" t="s">
        <v>21</v>
      </c>
      <c r="C18" s="221" t="s">
        <v>252</v>
      </c>
      <c r="D18" s="227">
        <f>Aktivet!G42</f>
        <v>0</v>
      </c>
      <c r="E18" s="227">
        <f>Aktivet!H42</f>
        <v>0</v>
      </c>
      <c r="F18" s="209">
        <f t="shared" si="0"/>
        <v>0</v>
      </c>
      <c r="G18" s="209">
        <f t="shared" si="1"/>
        <v>0</v>
      </c>
      <c r="H18" s="209"/>
      <c r="I18" s="209"/>
      <c r="J18" s="209">
        <f t="shared" si="2"/>
        <v>0</v>
      </c>
    </row>
    <row r="19" spans="1:10" ht="12.75">
      <c r="A19" s="206">
        <v>7</v>
      </c>
      <c r="B19" s="112" t="s">
        <v>22</v>
      </c>
      <c r="C19" s="221" t="s">
        <v>252</v>
      </c>
      <c r="D19" s="227">
        <f>Aktivet!G43</f>
        <v>0</v>
      </c>
      <c r="E19" s="227">
        <f>Aktivet!H43</f>
        <v>0</v>
      </c>
      <c r="F19" s="209">
        <f t="shared" si="0"/>
        <v>0</v>
      </c>
      <c r="G19" s="209">
        <f t="shared" si="1"/>
        <v>0</v>
      </c>
      <c r="H19" s="209"/>
      <c r="I19" s="209"/>
      <c r="J19" s="209">
        <f t="shared" si="2"/>
        <v>0</v>
      </c>
    </row>
    <row r="20" spans="1:10" ht="12.75">
      <c r="A20" s="206">
        <v>8</v>
      </c>
      <c r="B20" s="112" t="s">
        <v>23</v>
      </c>
      <c r="C20" s="221" t="s">
        <v>254</v>
      </c>
      <c r="D20" s="227">
        <f>Aktivet!G44</f>
        <v>0</v>
      </c>
      <c r="E20" s="227">
        <f>Aktivet!H44</f>
        <v>0</v>
      </c>
      <c r="F20" s="209">
        <f t="shared" si="0"/>
        <v>0</v>
      </c>
      <c r="G20" s="209">
        <f t="shared" si="1"/>
        <v>0</v>
      </c>
      <c r="H20" s="209"/>
      <c r="I20" s="209"/>
      <c r="J20" s="209">
        <f t="shared" si="2"/>
        <v>0</v>
      </c>
    </row>
    <row r="21" spans="1:10" ht="12.75">
      <c r="A21" s="206"/>
      <c r="B21" s="112"/>
      <c r="C21" s="221"/>
      <c r="D21" s="227"/>
      <c r="E21" s="227"/>
      <c r="F21" s="209">
        <f>D21-E21</f>
        <v>0</v>
      </c>
      <c r="G21" s="209">
        <f>E21-D21</f>
        <v>0</v>
      </c>
      <c r="H21" s="209"/>
      <c r="I21" s="209"/>
      <c r="J21" s="209">
        <f>H21-I21</f>
        <v>0</v>
      </c>
    </row>
    <row r="22" spans="1:10" ht="12.75">
      <c r="A22" s="206">
        <v>9</v>
      </c>
      <c r="B22" s="112" t="s">
        <v>257</v>
      </c>
      <c r="C22" s="221" t="s">
        <v>254</v>
      </c>
      <c r="D22" s="227">
        <f>Pasivet!G8</f>
        <v>33254372</v>
      </c>
      <c r="E22" s="227">
        <f>Pasivet!H8</f>
        <v>29399251</v>
      </c>
      <c r="F22" s="209">
        <f>D22-E22</f>
        <v>3855121</v>
      </c>
      <c r="G22" s="209">
        <f>E22-D22</f>
        <v>-3855121</v>
      </c>
      <c r="H22" s="209"/>
      <c r="I22" s="209"/>
      <c r="J22" s="209">
        <f>H22-I22</f>
        <v>0</v>
      </c>
    </row>
    <row r="23" spans="1:10" ht="12.75">
      <c r="A23" s="206">
        <v>10</v>
      </c>
      <c r="B23" s="112" t="s">
        <v>256</v>
      </c>
      <c r="C23" s="221" t="s">
        <v>254</v>
      </c>
      <c r="D23" s="227">
        <f>Pasivet!G26</f>
        <v>0</v>
      </c>
      <c r="E23" s="227">
        <f>Pasivet!H26</f>
        <v>0</v>
      </c>
      <c r="F23" s="209">
        <f>D23-E23</f>
        <v>0</v>
      </c>
      <c r="G23" s="209">
        <f>E23-D23</f>
        <v>0</v>
      </c>
      <c r="H23" s="209"/>
      <c r="I23" s="209"/>
      <c r="J23" s="209">
        <f>H23-I23</f>
        <v>0</v>
      </c>
    </row>
    <row r="24" spans="1:10" ht="12.75">
      <c r="A24" s="206">
        <v>11</v>
      </c>
      <c r="B24" s="112" t="s">
        <v>258</v>
      </c>
      <c r="C24" s="221" t="s">
        <v>254</v>
      </c>
      <c r="D24" s="227">
        <f>Pasivet!G34</f>
        <v>4895879</v>
      </c>
      <c r="E24" s="227">
        <f>Pasivet!H34</f>
        <v>2944156</v>
      </c>
      <c r="F24" s="209">
        <f>D24-E24</f>
        <v>1951723</v>
      </c>
      <c r="G24" s="209">
        <f>E24-D24</f>
        <v>-1951723</v>
      </c>
      <c r="H24" s="209"/>
      <c r="I24" s="209"/>
      <c r="J24" s="209">
        <f>H24-I24</f>
        <v>0</v>
      </c>
    </row>
    <row r="25" spans="1:10" s="214" customFormat="1" ht="27" customHeight="1">
      <c r="A25" s="210"/>
      <c r="B25" s="210" t="s">
        <v>255</v>
      </c>
      <c r="C25" s="210"/>
      <c r="D25" s="228">
        <f>SUM(D13:D24)</f>
        <v>72113572</v>
      </c>
      <c r="E25" s="228">
        <f aca="true" t="shared" si="3" ref="E25:J25">SUM(E13:E24)</f>
        <v>60919179</v>
      </c>
      <c r="F25" s="228">
        <f t="shared" si="3"/>
        <v>11194393</v>
      </c>
      <c r="G25" s="228">
        <f t="shared" si="3"/>
        <v>-11194393</v>
      </c>
      <c r="H25" s="228">
        <f t="shared" si="3"/>
        <v>0</v>
      </c>
      <c r="I25" s="228">
        <f t="shared" si="3"/>
        <v>0</v>
      </c>
      <c r="J25" s="228">
        <f t="shared" si="3"/>
        <v>0</v>
      </c>
    </row>
    <row r="27" ht="12">
      <c r="J27" s="222">
        <f>+J25-J9</f>
        <v>-1693929</v>
      </c>
    </row>
  </sheetData>
  <sheetProtection password="CA45" sheet="1" formatCells="0" formatColumns="0" formatRows="0" insertColumns="0" insertRows="0" insertHyperlinks="0" deleteColumns="0" deleteRows="0" sort="0" autoFilter="0" pivotTables="0"/>
  <mergeCells count="4">
    <mergeCell ref="C11:C12"/>
    <mergeCell ref="A5:A6"/>
    <mergeCell ref="B5:B6"/>
    <mergeCell ref="B11:B12"/>
  </mergeCells>
  <printOptions horizontalCentered="1"/>
  <pageMargins left="0" right="0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10">
      <selection activeCell="F42" sqref="F42"/>
    </sheetView>
  </sheetViews>
  <sheetFormatPr defaultColWidth="9.140625" defaultRowHeight="12.75"/>
  <cols>
    <col min="1" max="1" width="4.421875" style="99" customWidth="1"/>
    <col min="2" max="3" width="9.140625" style="99" customWidth="1"/>
    <col min="4" max="4" width="9.28125" style="99" customWidth="1"/>
    <col min="5" max="5" width="11.421875" style="99" customWidth="1"/>
    <col min="6" max="6" width="12.8515625" style="99" customWidth="1"/>
    <col min="7" max="7" width="5.421875" style="99" customWidth="1"/>
    <col min="8" max="9" width="9.140625" style="99" customWidth="1"/>
    <col min="10" max="10" width="3.140625" style="99" customWidth="1"/>
    <col min="11" max="11" width="9.140625" style="99" customWidth="1"/>
    <col min="12" max="12" width="1.8515625" style="99" customWidth="1"/>
    <col min="13" max="16384" width="9.140625" style="99" customWidth="1"/>
  </cols>
  <sheetData>
    <row r="1" s="63" customFormat="1" ht="6.75" customHeight="1"/>
    <row r="2" spans="2:11" s="63" customFormat="1" ht="12.75">
      <c r="B2" s="64"/>
      <c r="C2" s="65"/>
      <c r="D2" s="65"/>
      <c r="E2" s="65"/>
      <c r="F2" s="65"/>
      <c r="G2" s="65"/>
      <c r="H2" s="65"/>
      <c r="I2" s="65"/>
      <c r="J2" s="65"/>
      <c r="K2" s="66"/>
    </row>
    <row r="3" spans="2:11" s="73" customFormat="1" ht="21" customHeight="1">
      <c r="B3" s="67"/>
      <c r="C3" s="68" t="s">
        <v>239</v>
      </c>
      <c r="D3" s="68"/>
      <c r="E3" s="68"/>
      <c r="F3" s="202" t="s">
        <v>259</v>
      </c>
      <c r="G3" s="70"/>
      <c r="H3" s="71"/>
      <c r="I3" s="69"/>
      <c r="J3" s="68"/>
      <c r="K3" s="72"/>
    </row>
    <row r="4" spans="2:11" s="73" customFormat="1" ht="13.5" customHeight="1">
      <c r="B4" s="67"/>
      <c r="C4" s="68" t="s">
        <v>99</v>
      </c>
      <c r="D4" s="68"/>
      <c r="E4" s="68"/>
      <c r="F4" s="69" t="s">
        <v>260</v>
      </c>
      <c r="G4" s="74"/>
      <c r="H4" s="75"/>
      <c r="I4" s="76"/>
      <c r="J4" s="76"/>
      <c r="K4" s="72"/>
    </row>
    <row r="5" spans="2:11" s="73" customFormat="1" ht="13.5" customHeight="1">
      <c r="B5" s="67"/>
      <c r="C5" s="68" t="s">
        <v>6</v>
      </c>
      <c r="D5" s="68"/>
      <c r="E5" s="68"/>
      <c r="F5" s="77" t="s">
        <v>261</v>
      </c>
      <c r="G5" s="69"/>
      <c r="H5" s="69"/>
      <c r="I5" s="69"/>
      <c r="J5" s="69"/>
      <c r="K5" s="72"/>
    </row>
    <row r="6" spans="2:11" s="73" customFormat="1" ht="13.5" customHeight="1">
      <c r="B6" s="67"/>
      <c r="C6" s="68"/>
      <c r="D6" s="68"/>
      <c r="E6" s="68"/>
      <c r="F6" s="68"/>
      <c r="G6" s="68"/>
      <c r="H6" s="78" t="s">
        <v>262</v>
      </c>
      <c r="I6" s="78"/>
      <c r="J6" s="76"/>
      <c r="K6" s="72"/>
    </row>
    <row r="7" spans="2:11" s="73" customFormat="1" ht="13.5" customHeight="1">
      <c r="B7" s="67"/>
      <c r="C7" s="68" t="s">
        <v>0</v>
      </c>
      <c r="D7" s="68"/>
      <c r="E7" s="68"/>
      <c r="F7" s="69" t="s">
        <v>263</v>
      </c>
      <c r="G7" s="79"/>
      <c r="H7" s="68"/>
      <c r="I7" s="68"/>
      <c r="J7" s="68"/>
      <c r="K7" s="72"/>
    </row>
    <row r="8" spans="2:11" s="73" customFormat="1" ht="13.5" customHeight="1">
      <c r="B8" s="67"/>
      <c r="C8" s="68" t="s">
        <v>1</v>
      </c>
      <c r="D8" s="68"/>
      <c r="E8" s="68"/>
      <c r="F8" s="77">
        <v>38734</v>
      </c>
      <c r="G8" s="80"/>
      <c r="H8" s="68"/>
      <c r="I8" s="68"/>
      <c r="J8" s="68"/>
      <c r="K8" s="72"/>
    </row>
    <row r="9" spans="2:11" s="73" customFormat="1" ht="13.5" customHeight="1">
      <c r="B9" s="67"/>
      <c r="C9" s="68"/>
      <c r="D9" s="68"/>
      <c r="E9" s="68"/>
      <c r="F9" s="68"/>
      <c r="G9" s="68"/>
      <c r="H9" s="68"/>
      <c r="I9" s="68"/>
      <c r="J9" s="68"/>
      <c r="K9" s="72"/>
    </row>
    <row r="10" spans="2:11" s="73" customFormat="1" ht="13.5" customHeight="1">
      <c r="B10" s="67"/>
      <c r="C10" s="68" t="s">
        <v>32</v>
      </c>
      <c r="D10" s="68"/>
      <c r="E10" s="68"/>
      <c r="F10" s="69" t="s">
        <v>265</v>
      </c>
      <c r="G10" s="69"/>
      <c r="H10" s="69"/>
      <c r="I10" s="69"/>
      <c r="J10" s="69"/>
      <c r="K10" s="72"/>
    </row>
    <row r="11" spans="2:11" s="73" customFormat="1" ht="13.5" customHeight="1">
      <c r="B11" s="67"/>
      <c r="C11" s="68"/>
      <c r="D11" s="68"/>
      <c r="E11" s="68"/>
      <c r="F11" s="77" t="s">
        <v>266</v>
      </c>
      <c r="G11" s="77" t="s">
        <v>267</v>
      </c>
      <c r="H11" s="77"/>
      <c r="I11" s="77"/>
      <c r="J11" s="77"/>
      <c r="K11" s="72"/>
    </row>
    <row r="12" spans="2:11" s="73" customFormat="1" ht="13.5" customHeight="1">
      <c r="B12" s="67"/>
      <c r="C12" s="68"/>
      <c r="D12" s="68"/>
      <c r="E12" s="68"/>
      <c r="F12" s="77"/>
      <c r="G12" s="77"/>
      <c r="H12" s="77"/>
      <c r="I12" s="77"/>
      <c r="J12" s="77"/>
      <c r="K12" s="72"/>
    </row>
    <row r="13" spans="2:11" s="84" customFormat="1" ht="12.75">
      <c r="B13" s="81"/>
      <c r="C13" s="82"/>
      <c r="D13" s="82"/>
      <c r="E13" s="82"/>
      <c r="F13" s="82"/>
      <c r="G13" s="82"/>
      <c r="H13" s="82"/>
      <c r="I13" s="82"/>
      <c r="J13" s="82"/>
      <c r="K13" s="83"/>
    </row>
    <row r="14" spans="2:11" s="84" customFormat="1" ht="12.75">
      <c r="B14" s="81"/>
      <c r="C14" s="82"/>
      <c r="D14" s="82"/>
      <c r="E14" s="82"/>
      <c r="F14" s="82"/>
      <c r="G14" s="82"/>
      <c r="H14" s="82"/>
      <c r="I14" s="82"/>
      <c r="J14" s="82"/>
      <c r="K14" s="83"/>
    </row>
    <row r="15" spans="2:11" s="84" customFormat="1" ht="12.75">
      <c r="B15" s="81"/>
      <c r="C15" s="82"/>
      <c r="D15" s="82"/>
      <c r="E15" s="82"/>
      <c r="F15" s="82"/>
      <c r="G15" s="82"/>
      <c r="H15" s="82"/>
      <c r="I15" s="82"/>
      <c r="J15" s="82"/>
      <c r="K15" s="83"/>
    </row>
    <row r="16" spans="2:11" s="84" customFormat="1" ht="12.75">
      <c r="B16" s="81"/>
      <c r="C16" s="82"/>
      <c r="D16" s="82"/>
      <c r="E16" s="82"/>
      <c r="F16" s="82"/>
      <c r="G16" s="82"/>
      <c r="H16" s="82"/>
      <c r="I16" s="82"/>
      <c r="J16" s="82"/>
      <c r="K16" s="83"/>
    </row>
    <row r="17" spans="2:11" s="84" customFormat="1" ht="12.75">
      <c r="B17" s="81"/>
      <c r="C17" s="82"/>
      <c r="D17" s="82"/>
      <c r="E17" s="82"/>
      <c r="F17" s="82"/>
      <c r="G17" s="82"/>
      <c r="H17" s="82"/>
      <c r="I17" s="82"/>
      <c r="J17" s="82"/>
      <c r="K17" s="83"/>
    </row>
    <row r="18" spans="2:11" s="84" customFormat="1" ht="12.75">
      <c r="B18" s="81"/>
      <c r="C18" s="82"/>
      <c r="D18" s="82"/>
      <c r="E18" s="82"/>
      <c r="F18" s="82"/>
      <c r="G18" s="82"/>
      <c r="H18" s="82"/>
      <c r="I18" s="82"/>
      <c r="J18" s="82"/>
      <c r="K18" s="83"/>
    </row>
    <row r="19" spans="2:11" s="84" customFormat="1" ht="12.75">
      <c r="B19" s="81"/>
      <c r="C19" s="82"/>
      <c r="D19" s="82"/>
      <c r="E19" s="82"/>
      <c r="F19" s="82"/>
      <c r="G19" s="82"/>
      <c r="H19" s="82"/>
      <c r="I19" s="82"/>
      <c r="J19" s="82"/>
      <c r="K19" s="83"/>
    </row>
    <row r="20" spans="2:11" s="84" customFormat="1" ht="12.75">
      <c r="B20" s="81"/>
      <c r="C20" s="82"/>
      <c r="D20" s="82"/>
      <c r="E20" s="82"/>
      <c r="F20" s="82"/>
      <c r="G20" s="82"/>
      <c r="H20" s="82"/>
      <c r="I20" s="82"/>
      <c r="J20" s="82"/>
      <c r="K20" s="83"/>
    </row>
    <row r="21" spans="2:11" s="84" customFormat="1" ht="12.75">
      <c r="B21" s="81"/>
      <c r="D21" s="82"/>
      <c r="E21" s="82"/>
      <c r="F21" s="82"/>
      <c r="G21" s="82"/>
      <c r="H21" s="82"/>
      <c r="I21" s="82"/>
      <c r="J21" s="82"/>
      <c r="K21" s="83"/>
    </row>
    <row r="22" spans="2:11" s="84" customFormat="1" ht="12.75">
      <c r="B22" s="81"/>
      <c r="C22" s="82"/>
      <c r="D22" s="82"/>
      <c r="E22" s="82"/>
      <c r="F22" s="82"/>
      <c r="G22" s="82"/>
      <c r="H22" s="82"/>
      <c r="I22" s="82"/>
      <c r="J22" s="82"/>
      <c r="K22" s="83"/>
    </row>
    <row r="23" spans="2:11" s="84" customFormat="1" ht="12.75">
      <c r="B23" s="81"/>
      <c r="C23" s="82"/>
      <c r="D23" s="82"/>
      <c r="E23" s="82"/>
      <c r="F23" s="82"/>
      <c r="G23" s="82"/>
      <c r="H23" s="82"/>
      <c r="I23" s="82"/>
      <c r="J23" s="82"/>
      <c r="K23" s="83"/>
    </row>
    <row r="24" spans="2:11" s="84" customFormat="1" ht="12.75">
      <c r="B24" s="81"/>
      <c r="C24" s="82"/>
      <c r="D24" s="82"/>
      <c r="E24" s="82"/>
      <c r="F24" s="82"/>
      <c r="G24" s="82"/>
      <c r="H24" s="82"/>
      <c r="I24" s="82"/>
      <c r="J24" s="82"/>
      <c r="K24" s="83"/>
    </row>
    <row r="25" spans="2:11" s="85" customFormat="1" ht="33.75">
      <c r="B25" s="277" t="s">
        <v>7</v>
      </c>
      <c r="C25" s="278"/>
      <c r="D25" s="278"/>
      <c r="E25" s="278"/>
      <c r="F25" s="278"/>
      <c r="G25" s="278"/>
      <c r="H25" s="278"/>
      <c r="I25" s="278"/>
      <c r="J25" s="278"/>
      <c r="K25" s="279"/>
    </row>
    <row r="26" spans="2:11" s="84" customFormat="1" ht="12.75">
      <c r="B26" s="86"/>
      <c r="C26" s="280" t="s">
        <v>80</v>
      </c>
      <c r="D26" s="280"/>
      <c r="E26" s="280"/>
      <c r="F26" s="280"/>
      <c r="G26" s="280"/>
      <c r="H26" s="280"/>
      <c r="I26" s="280"/>
      <c r="J26" s="280"/>
      <c r="K26" s="83"/>
    </row>
    <row r="27" spans="2:11" s="84" customFormat="1" ht="12.75">
      <c r="B27" s="81"/>
      <c r="C27" s="280" t="s">
        <v>81</v>
      </c>
      <c r="D27" s="280"/>
      <c r="E27" s="280"/>
      <c r="F27" s="280"/>
      <c r="G27" s="280"/>
      <c r="H27" s="280"/>
      <c r="I27" s="280"/>
      <c r="J27" s="280"/>
      <c r="K27" s="83"/>
    </row>
    <row r="28" spans="2:11" s="84" customFormat="1" ht="12.75">
      <c r="B28" s="81"/>
      <c r="C28" s="82"/>
      <c r="D28" s="82"/>
      <c r="E28" s="82"/>
      <c r="F28" s="82"/>
      <c r="G28" s="82"/>
      <c r="H28" s="82"/>
      <c r="I28" s="82"/>
      <c r="J28" s="82"/>
      <c r="K28" s="83"/>
    </row>
    <row r="29" spans="2:11" s="84" customFormat="1" ht="12.75">
      <c r="B29" s="81"/>
      <c r="C29" s="82"/>
      <c r="D29" s="82"/>
      <c r="E29" s="82"/>
      <c r="F29" s="82"/>
      <c r="G29" s="82"/>
      <c r="H29" s="82"/>
      <c r="I29" s="82"/>
      <c r="J29" s="82"/>
      <c r="K29" s="83"/>
    </row>
    <row r="30" spans="2:11" s="90" customFormat="1" ht="33.75">
      <c r="B30" s="81"/>
      <c r="C30" s="82"/>
      <c r="D30" s="82"/>
      <c r="E30" s="82"/>
      <c r="F30" s="87" t="s">
        <v>269</v>
      </c>
      <c r="G30" s="88"/>
      <c r="H30" s="88"/>
      <c r="I30" s="88"/>
      <c r="J30" s="88"/>
      <c r="K30" s="89"/>
    </row>
    <row r="31" spans="2:11" s="90" customFormat="1" ht="12.75">
      <c r="B31" s="91"/>
      <c r="C31" s="88"/>
      <c r="D31" s="88"/>
      <c r="E31" s="88"/>
      <c r="F31" s="88"/>
      <c r="G31" s="88"/>
      <c r="H31" s="88"/>
      <c r="I31" s="88"/>
      <c r="J31" s="88"/>
      <c r="K31" s="89"/>
    </row>
    <row r="32" spans="2:11" s="90" customFormat="1" ht="12.75">
      <c r="B32" s="91"/>
      <c r="C32" s="88"/>
      <c r="D32" s="88"/>
      <c r="E32" s="88"/>
      <c r="F32" s="88"/>
      <c r="G32" s="88"/>
      <c r="H32" s="88"/>
      <c r="I32" s="88"/>
      <c r="J32" s="88"/>
      <c r="K32" s="89"/>
    </row>
    <row r="33" spans="2:11" s="90" customFormat="1" ht="12.75">
      <c r="B33" s="91"/>
      <c r="C33" s="88"/>
      <c r="D33" s="88"/>
      <c r="E33" s="88"/>
      <c r="F33" s="88"/>
      <c r="G33" s="88"/>
      <c r="H33" s="88"/>
      <c r="I33" s="88"/>
      <c r="J33" s="88"/>
      <c r="K33" s="89"/>
    </row>
    <row r="34" spans="2:11" s="90" customFormat="1" ht="12.75">
      <c r="B34" s="91"/>
      <c r="C34" s="88"/>
      <c r="D34" s="88"/>
      <c r="E34" s="88"/>
      <c r="F34" s="88"/>
      <c r="G34" s="88"/>
      <c r="H34" s="88"/>
      <c r="I34" s="88"/>
      <c r="J34" s="88"/>
      <c r="K34" s="89"/>
    </row>
    <row r="35" spans="2:11" s="90" customFormat="1" ht="12.75">
      <c r="B35" s="91"/>
      <c r="C35" s="88"/>
      <c r="D35" s="88"/>
      <c r="E35" s="88"/>
      <c r="F35" s="88"/>
      <c r="G35" s="88"/>
      <c r="H35" s="88"/>
      <c r="I35" s="88"/>
      <c r="J35" s="88"/>
      <c r="K35" s="89"/>
    </row>
    <row r="36" spans="2:11" s="90" customFormat="1" ht="12.75">
      <c r="B36" s="91"/>
      <c r="C36" s="88"/>
      <c r="D36" s="88"/>
      <c r="E36" s="88"/>
      <c r="F36" s="88"/>
      <c r="G36" s="88"/>
      <c r="H36" s="88"/>
      <c r="I36" s="88"/>
      <c r="J36" s="88"/>
      <c r="K36" s="89"/>
    </row>
    <row r="37" spans="2:11" s="90" customFormat="1" ht="12.75">
      <c r="B37" s="91"/>
      <c r="C37" s="88"/>
      <c r="D37" s="88"/>
      <c r="E37" s="88"/>
      <c r="F37" s="88"/>
      <c r="G37" s="88"/>
      <c r="H37" s="88"/>
      <c r="I37" s="88"/>
      <c r="J37" s="88"/>
      <c r="K37" s="89"/>
    </row>
    <row r="38" spans="2:11" s="90" customFormat="1" ht="12.75">
      <c r="B38" s="91"/>
      <c r="C38" s="88"/>
      <c r="D38" s="88"/>
      <c r="E38" s="88"/>
      <c r="F38" s="88"/>
      <c r="G38" s="88"/>
      <c r="H38" s="88"/>
      <c r="I38" s="88"/>
      <c r="J38" s="88"/>
      <c r="K38" s="89"/>
    </row>
    <row r="39" spans="2:11" s="90" customFormat="1" ht="12.75">
      <c r="B39" s="91"/>
      <c r="C39" s="88"/>
      <c r="D39" s="88"/>
      <c r="E39" s="88"/>
      <c r="F39" s="88"/>
      <c r="G39" s="88"/>
      <c r="H39" s="88"/>
      <c r="I39" s="88"/>
      <c r="J39" s="88"/>
      <c r="K39" s="89"/>
    </row>
    <row r="40" spans="2:11" s="90" customFormat="1" ht="12.75">
      <c r="B40" s="91"/>
      <c r="C40" s="88"/>
      <c r="D40" s="88"/>
      <c r="E40" s="88"/>
      <c r="F40" s="88"/>
      <c r="G40" s="88"/>
      <c r="H40" s="88"/>
      <c r="I40" s="88"/>
      <c r="J40" s="88"/>
      <c r="K40" s="89"/>
    </row>
    <row r="41" spans="2:11" s="90" customFormat="1" ht="12.75">
      <c r="B41" s="91"/>
      <c r="C41" s="88"/>
      <c r="D41" s="88"/>
      <c r="E41" s="88"/>
      <c r="F41" s="88"/>
      <c r="G41" s="88"/>
      <c r="H41" s="88"/>
      <c r="I41" s="88"/>
      <c r="J41" s="88"/>
      <c r="K41" s="89"/>
    </row>
    <row r="42" spans="2:11" s="90" customFormat="1" ht="12.75">
      <c r="B42" s="91"/>
      <c r="C42" s="88"/>
      <c r="D42" s="88"/>
      <c r="E42" s="88"/>
      <c r="F42" s="88"/>
      <c r="G42" s="88"/>
      <c r="H42" s="88"/>
      <c r="I42" s="88"/>
      <c r="J42" s="88"/>
      <c r="K42" s="89"/>
    </row>
    <row r="43" spans="2:11" s="90" customFormat="1" ht="12.75">
      <c r="B43" s="91"/>
      <c r="C43" s="88"/>
      <c r="D43" s="88"/>
      <c r="E43" s="88"/>
      <c r="F43" s="88"/>
      <c r="G43" s="88"/>
      <c r="H43" s="88"/>
      <c r="I43" s="88"/>
      <c r="J43" s="88"/>
      <c r="K43" s="89"/>
    </row>
    <row r="44" spans="2:11" s="90" customFormat="1" ht="12.75">
      <c r="B44" s="91"/>
      <c r="C44" s="88"/>
      <c r="D44" s="88"/>
      <c r="E44" s="88"/>
      <c r="F44" s="88"/>
      <c r="G44" s="88"/>
      <c r="H44" s="88"/>
      <c r="I44" s="88"/>
      <c r="J44" s="88"/>
      <c r="K44" s="89"/>
    </row>
    <row r="45" spans="2:11" s="90" customFormat="1" ht="9" customHeight="1">
      <c r="B45" s="91"/>
      <c r="C45" s="88"/>
      <c r="D45" s="88"/>
      <c r="E45" s="88"/>
      <c r="F45" s="88"/>
      <c r="G45" s="88"/>
      <c r="H45" s="88"/>
      <c r="I45" s="88"/>
      <c r="J45" s="88"/>
      <c r="K45" s="89"/>
    </row>
    <row r="46" spans="2:11" s="90" customFormat="1" ht="12.75">
      <c r="B46" s="91"/>
      <c r="C46" s="88"/>
      <c r="D46" s="88"/>
      <c r="E46" s="88"/>
      <c r="F46" s="88"/>
      <c r="G46" s="88"/>
      <c r="H46" s="88"/>
      <c r="I46" s="88"/>
      <c r="J46" s="88"/>
      <c r="K46" s="89"/>
    </row>
    <row r="47" spans="2:11" s="90" customFormat="1" ht="12.75">
      <c r="B47" s="91"/>
      <c r="C47" s="88"/>
      <c r="D47" s="88"/>
      <c r="E47" s="88"/>
      <c r="F47" s="88"/>
      <c r="G47" s="88"/>
      <c r="H47" s="88"/>
      <c r="I47" s="88"/>
      <c r="J47" s="88"/>
      <c r="K47" s="89"/>
    </row>
    <row r="48" spans="2:11" s="73" customFormat="1" ht="12.75" customHeight="1">
      <c r="B48" s="67"/>
      <c r="C48" s="68" t="s">
        <v>105</v>
      </c>
      <c r="D48" s="68"/>
      <c r="E48" s="68"/>
      <c r="F48" s="68"/>
      <c r="G48" s="68"/>
      <c r="H48" s="281" t="s">
        <v>240</v>
      </c>
      <c r="I48" s="281"/>
      <c r="J48" s="68"/>
      <c r="K48" s="72"/>
    </row>
    <row r="49" spans="2:11" s="73" customFormat="1" ht="12.75" customHeight="1">
      <c r="B49" s="67"/>
      <c r="C49" s="68" t="s">
        <v>106</v>
      </c>
      <c r="D49" s="68"/>
      <c r="E49" s="68"/>
      <c r="F49" s="68"/>
      <c r="G49" s="68"/>
      <c r="H49" s="282" t="s">
        <v>241</v>
      </c>
      <c r="I49" s="282"/>
      <c r="J49" s="68"/>
      <c r="K49" s="72"/>
    </row>
    <row r="50" spans="2:11" s="73" customFormat="1" ht="12.75" customHeight="1">
      <c r="B50" s="67"/>
      <c r="C50" s="68" t="s">
        <v>100</v>
      </c>
      <c r="D50" s="68"/>
      <c r="E50" s="68"/>
      <c r="F50" s="68"/>
      <c r="G50" s="68"/>
      <c r="H50" s="282" t="s">
        <v>107</v>
      </c>
      <c r="I50" s="282"/>
      <c r="J50" s="68"/>
      <c r="K50" s="72"/>
    </row>
    <row r="51" spans="2:11" s="73" customFormat="1" ht="12.75" customHeight="1">
      <c r="B51" s="67"/>
      <c r="C51" s="68" t="s">
        <v>101</v>
      </c>
      <c r="D51" s="68"/>
      <c r="E51" s="68"/>
      <c r="F51" s="68"/>
      <c r="G51" s="68"/>
      <c r="H51" s="282" t="s">
        <v>107</v>
      </c>
      <c r="I51" s="282"/>
      <c r="J51" s="68"/>
      <c r="K51" s="72"/>
    </row>
    <row r="52" spans="2:11" s="84" customFormat="1" ht="12.75">
      <c r="B52" s="81"/>
      <c r="C52" s="82"/>
      <c r="D52" s="82"/>
      <c r="E52" s="82"/>
      <c r="F52" s="82"/>
      <c r="G52" s="82"/>
      <c r="H52" s="82"/>
      <c r="I52" s="82"/>
      <c r="J52" s="82"/>
      <c r="K52" s="83"/>
    </row>
    <row r="53" spans="2:11" s="95" customFormat="1" ht="12.75" customHeight="1">
      <c r="B53" s="92"/>
      <c r="C53" s="68" t="s">
        <v>108</v>
      </c>
      <c r="D53" s="68"/>
      <c r="E53" s="68"/>
      <c r="F53" s="68"/>
      <c r="G53" s="80" t="s">
        <v>102</v>
      </c>
      <c r="H53" s="281" t="s">
        <v>270</v>
      </c>
      <c r="I53" s="281"/>
      <c r="J53" s="93"/>
      <c r="K53" s="94"/>
    </row>
    <row r="54" spans="2:11" s="95" customFormat="1" ht="12.75" customHeight="1">
      <c r="B54" s="92"/>
      <c r="C54" s="68"/>
      <c r="D54" s="68"/>
      <c r="E54" s="68"/>
      <c r="F54" s="68"/>
      <c r="G54" s="80" t="s">
        <v>103</v>
      </c>
      <c r="H54" s="282" t="s">
        <v>271</v>
      </c>
      <c r="I54" s="282"/>
      <c r="J54" s="93"/>
      <c r="K54" s="94"/>
    </row>
    <row r="55" spans="2:11" s="95" customFormat="1" ht="7.5" customHeight="1">
      <c r="B55" s="92"/>
      <c r="C55" s="68"/>
      <c r="D55" s="68"/>
      <c r="E55" s="68"/>
      <c r="F55" s="68"/>
      <c r="G55" s="80"/>
      <c r="H55" s="80"/>
      <c r="I55" s="80"/>
      <c r="J55" s="93"/>
      <c r="K55" s="94"/>
    </row>
    <row r="56" spans="2:11" s="95" customFormat="1" ht="12.75" customHeight="1">
      <c r="B56" s="92"/>
      <c r="C56" s="68" t="s">
        <v>104</v>
      </c>
      <c r="D56" s="68"/>
      <c r="E56" s="68"/>
      <c r="F56" s="80"/>
      <c r="G56" s="68"/>
      <c r="H56" s="69" t="s">
        <v>272</v>
      </c>
      <c r="I56" s="69"/>
      <c r="J56" s="93"/>
      <c r="K56" s="94"/>
    </row>
    <row r="57" spans="2:11" ht="22.5" customHeight="1">
      <c r="B57" s="96"/>
      <c r="C57" s="97"/>
      <c r="D57" s="97"/>
      <c r="E57" s="97"/>
      <c r="F57" s="97"/>
      <c r="G57" s="97"/>
      <c r="H57" s="97"/>
      <c r="I57" s="97"/>
      <c r="J57" s="97"/>
      <c r="K57" s="98"/>
    </row>
    <row r="58" ht="6.75" customHeight="1"/>
  </sheetData>
  <sheetProtection password="CA45" sheet="1" formatCells="0" formatColumns="0" formatRows="0" insertColumns="0" insertRows="0" insertHyperlinks="0" deleteColumns="0" deleteRows="0" sort="0" autoFilter="0" pivotTables="0"/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57"/>
  <sheetViews>
    <sheetView tabSelected="1" zoomScalePageLayoutView="0" workbookViewId="0" topLeftCell="A1">
      <selection activeCell="E46" sqref="E46"/>
    </sheetView>
  </sheetViews>
  <sheetFormatPr defaultColWidth="9.140625" defaultRowHeight="12.75"/>
  <cols>
    <col min="1" max="1" width="14.421875" style="0" customWidth="1"/>
    <col min="2" max="10" width="8.7109375" style="0" customWidth="1"/>
    <col min="11" max="11" width="10.7109375" style="0" customWidth="1"/>
    <col min="12" max="12" width="2.140625" style="0" customWidth="1"/>
    <col min="13" max="13" width="9.421875" style="0" customWidth="1"/>
  </cols>
  <sheetData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2.75">
      <c r="B3" s="4"/>
      <c r="C3" s="5"/>
      <c r="D3" s="5"/>
      <c r="E3" s="5"/>
      <c r="F3" s="5"/>
      <c r="G3" s="5"/>
      <c r="H3" s="5"/>
      <c r="I3" s="5"/>
      <c r="J3" s="5"/>
      <c r="K3" s="6"/>
    </row>
    <row r="4" spans="2:11" s="11" customFormat="1" ht="33" customHeight="1">
      <c r="B4" s="283" t="s">
        <v>78</v>
      </c>
      <c r="C4" s="284"/>
      <c r="D4" s="284"/>
      <c r="E4" s="284"/>
      <c r="F4" s="284"/>
      <c r="G4" s="284"/>
      <c r="H4" s="284"/>
      <c r="I4" s="284"/>
      <c r="J4" s="284"/>
      <c r="K4" s="285"/>
    </row>
    <row r="5" spans="2:11" ht="12.75">
      <c r="B5" s="4"/>
      <c r="C5" s="5"/>
      <c r="D5" s="5"/>
      <c r="E5" s="5"/>
      <c r="F5" s="5"/>
      <c r="G5" s="5"/>
      <c r="H5" s="5"/>
      <c r="I5" s="5"/>
      <c r="J5" s="5"/>
      <c r="K5" s="6"/>
    </row>
    <row r="6" spans="2:11" ht="15">
      <c r="B6" s="4"/>
      <c r="C6" s="5"/>
      <c r="D6" s="26"/>
      <c r="E6" s="5"/>
      <c r="F6" s="5"/>
      <c r="G6" s="5"/>
      <c r="H6" s="5"/>
      <c r="I6" s="5"/>
      <c r="J6" s="5"/>
      <c r="K6" s="6"/>
    </row>
    <row r="7" spans="2:11" ht="12.75">
      <c r="B7" s="4"/>
      <c r="C7" s="5"/>
      <c r="D7" s="5"/>
      <c r="E7" s="5"/>
      <c r="F7" s="5"/>
      <c r="G7" s="5"/>
      <c r="H7" s="5"/>
      <c r="I7" s="5"/>
      <c r="J7" s="5"/>
      <c r="K7" s="6"/>
    </row>
    <row r="8" spans="2:11" ht="12.75">
      <c r="B8" s="4"/>
      <c r="C8" s="5"/>
      <c r="D8" s="5"/>
      <c r="E8" s="5"/>
      <c r="F8" s="5"/>
      <c r="G8" s="5"/>
      <c r="H8" s="5"/>
      <c r="I8" s="5"/>
      <c r="J8" s="5"/>
      <c r="K8" s="6"/>
    </row>
    <row r="9" spans="2:11" ht="12.7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ht="12.75">
      <c r="B10" s="4"/>
      <c r="C10" s="5"/>
      <c r="D10" s="5"/>
      <c r="E10" s="5"/>
      <c r="F10" s="5"/>
      <c r="G10" s="5"/>
      <c r="H10" s="5"/>
      <c r="I10" s="5"/>
      <c r="J10" s="5"/>
      <c r="K10" s="6"/>
    </row>
    <row r="11" spans="2:11" ht="12.75">
      <c r="B11" s="4"/>
      <c r="C11" s="5"/>
      <c r="D11" s="5"/>
      <c r="E11" s="5"/>
      <c r="F11" s="5"/>
      <c r="G11" s="5"/>
      <c r="H11" s="5"/>
      <c r="I11" s="5"/>
      <c r="J11" s="5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2.7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2.7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2.75">
      <c r="B15" s="4"/>
      <c r="C15" s="5"/>
      <c r="D15" s="5"/>
      <c r="E15" s="5"/>
      <c r="F15" s="5"/>
      <c r="G15" s="5"/>
      <c r="H15" s="5"/>
      <c r="I15" s="5"/>
      <c r="J15" s="5"/>
      <c r="K15" s="6"/>
    </row>
    <row r="16" spans="2:11" ht="12.75">
      <c r="B16" s="4"/>
      <c r="C16" s="5"/>
      <c r="D16" s="5"/>
      <c r="E16" s="5"/>
      <c r="F16" s="5"/>
      <c r="G16" s="5"/>
      <c r="H16" s="5"/>
      <c r="I16" s="5"/>
      <c r="J16" s="5"/>
      <c r="K16" s="6"/>
    </row>
    <row r="17" spans="2:11" ht="12.75">
      <c r="B17" s="4"/>
      <c r="C17" s="5"/>
      <c r="D17" s="5"/>
      <c r="E17" s="5"/>
      <c r="F17" s="5"/>
      <c r="G17" s="5"/>
      <c r="H17" s="5"/>
      <c r="I17" s="5"/>
      <c r="J17" s="5"/>
      <c r="K17" s="6"/>
    </row>
    <row r="18" spans="2:11" ht="12.7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12.7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ht="12.7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ht="12.7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ht="12.7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ht="12.7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ht="12.75">
      <c r="B25" s="4"/>
      <c r="C25" s="5"/>
      <c r="D25" s="5"/>
      <c r="E25" s="5"/>
      <c r="F25" s="5"/>
      <c r="G25" s="5"/>
      <c r="H25" s="5"/>
      <c r="I25" s="5"/>
      <c r="J25" s="5"/>
      <c r="K25" s="6"/>
    </row>
    <row r="26" spans="2:11" ht="12.7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ht="12.7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ht="12.7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12.75">
      <c r="B29" s="4"/>
      <c r="C29" s="5"/>
      <c r="D29" s="5"/>
      <c r="E29" s="5"/>
      <c r="F29" s="5"/>
      <c r="G29" s="5"/>
      <c r="H29" s="5"/>
      <c r="I29" s="5"/>
      <c r="J29" s="5"/>
      <c r="K29" s="6"/>
    </row>
    <row r="30" spans="2:11" ht="12.75">
      <c r="B30" s="4"/>
      <c r="C30" s="5"/>
      <c r="D30" s="5"/>
      <c r="E30" s="5"/>
      <c r="F30" s="5"/>
      <c r="G30" s="5"/>
      <c r="H30" s="5"/>
      <c r="I30" s="5"/>
      <c r="J30" s="5"/>
      <c r="K30" s="6"/>
    </row>
    <row r="31" spans="2:11" ht="12.75">
      <c r="B31" s="4"/>
      <c r="C31" s="5"/>
      <c r="D31" s="5"/>
      <c r="E31" s="5"/>
      <c r="F31" s="5"/>
      <c r="G31" s="5"/>
      <c r="H31" s="5"/>
      <c r="I31" s="5"/>
      <c r="J31" s="5"/>
      <c r="K31" s="6"/>
    </row>
    <row r="32" spans="2:11" ht="12.7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ht="12.7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ht="12.75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ht="12.7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ht="12.75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ht="12.75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 ht="12.7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ht="12.75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 ht="12.7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ht="12.7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2.75">
      <c r="B42" s="4"/>
      <c r="C42" s="5"/>
      <c r="D42" s="5"/>
      <c r="E42" s="5"/>
      <c r="F42" s="5"/>
      <c r="G42" s="5"/>
      <c r="H42" s="5"/>
      <c r="I42" s="5"/>
      <c r="J42" s="5"/>
      <c r="K42" s="6"/>
    </row>
    <row r="43" spans="2:11" ht="12.75">
      <c r="B43" s="4"/>
      <c r="C43" s="5"/>
      <c r="D43" s="5"/>
      <c r="E43" s="5"/>
      <c r="F43" s="5"/>
      <c r="G43" s="5"/>
      <c r="H43" s="5"/>
      <c r="I43" s="5"/>
      <c r="J43" s="5"/>
      <c r="K43" s="6"/>
    </row>
    <row r="44" spans="2:11" ht="12.75">
      <c r="B44" s="4"/>
      <c r="C44" s="5"/>
      <c r="D44" s="5"/>
      <c r="E44" s="5"/>
      <c r="F44" s="5"/>
      <c r="G44" s="5"/>
      <c r="H44" s="5"/>
      <c r="I44" s="5"/>
      <c r="J44" s="5"/>
      <c r="K44" s="6"/>
    </row>
    <row r="45" spans="2:11" ht="12.75">
      <c r="B45" s="4"/>
      <c r="C45" s="5"/>
      <c r="D45" s="5"/>
      <c r="E45" s="5"/>
      <c r="F45" s="5"/>
      <c r="G45" s="5"/>
      <c r="H45" s="5"/>
      <c r="I45" s="5"/>
      <c r="J45" s="5"/>
      <c r="K45" s="6"/>
    </row>
    <row r="46" spans="2:11" ht="12.75">
      <c r="B46" s="4"/>
      <c r="C46" s="5"/>
      <c r="D46" s="5"/>
      <c r="E46" s="5"/>
      <c r="F46" s="5"/>
      <c r="G46" s="5"/>
      <c r="H46" s="5"/>
      <c r="I46" s="5"/>
      <c r="J46" s="5"/>
      <c r="K46" s="6"/>
    </row>
    <row r="47" spans="2:11" ht="12.75">
      <c r="B47" s="4"/>
      <c r="C47" s="5"/>
      <c r="D47" s="5"/>
      <c r="E47" s="5"/>
      <c r="F47" s="5"/>
      <c r="G47" s="5"/>
      <c r="H47" s="5"/>
      <c r="I47" s="5"/>
      <c r="J47" s="5"/>
      <c r="K47" s="6"/>
    </row>
    <row r="48" spans="2:11" ht="12.75">
      <c r="B48" s="4"/>
      <c r="C48" s="5"/>
      <c r="D48" s="5"/>
      <c r="E48" s="5"/>
      <c r="F48" s="5"/>
      <c r="G48" s="5"/>
      <c r="H48" s="5"/>
      <c r="I48" s="5"/>
      <c r="J48" s="5"/>
      <c r="K48" s="6"/>
    </row>
    <row r="49" spans="2:11" ht="12.75">
      <c r="B49" s="4"/>
      <c r="C49" s="5"/>
      <c r="D49" s="5"/>
      <c r="E49" s="5"/>
      <c r="F49" s="5"/>
      <c r="G49" s="5"/>
      <c r="H49" s="5"/>
      <c r="I49" s="5"/>
      <c r="J49" s="5"/>
      <c r="K49" s="6"/>
    </row>
    <row r="50" spans="2:11" s="30" customFormat="1" ht="15">
      <c r="B50" s="27"/>
      <c r="C50" s="28"/>
      <c r="D50" s="26"/>
      <c r="E50" s="28"/>
      <c r="F50" s="28"/>
      <c r="G50" s="28"/>
      <c r="H50" s="28"/>
      <c r="I50" s="28"/>
      <c r="J50" s="28"/>
      <c r="K50" s="29"/>
    </row>
    <row r="51" spans="2:11" s="30" customFormat="1" ht="15">
      <c r="B51" s="27"/>
      <c r="C51" s="10"/>
      <c r="E51" s="10"/>
      <c r="F51" s="10"/>
      <c r="G51" s="10"/>
      <c r="H51" s="10"/>
      <c r="I51" s="10"/>
      <c r="J51" s="28"/>
      <c r="K51" s="29"/>
    </row>
    <row r="52" spans="2:11" s="30" customFormat="1" ht="15">
      <c r="B52" s="27"/>
      <c r="C52" s="10"/>
      <c r="D52" s="10" t="s">
        <v>281</v>
      </c>
      <c r="E52" s="10"/>
      <c r="F52" s="10"/>
      <c r="G52" s="10"/>
      <c r="H52" s="10"/>
      <c r="I52" s="26" t="s">
        <v>79</v>
      </c>
      <c r="J52" s="28"/>
      <c r="K52" s="29"/>
    </row>
    <row r="53" spans="2:11" s="30" customFormat="1" ht="15">
      <c r="B53" s="27"/>
      <c r="C53" s="10" t="s">
        <v>282</v>
      </c>
      <c r="D53" s="10"/>
      <c r="E53" s="10"/>
      <c r="F53" s="10"/>
      <c r="G53" s="10"/>
      <c r="H53" s="10"/>
      <c r="I53" s="31" t="s">
        <v>268</v>
      </c>
      <c r="J53" s="28"/>
      <c r="K53" s="29"/>
    </row>
    <row r="54" spans="2:11" ht="15.75">
      <c r="B54" s="4"/>
      <c r="C54" s="32"/>
      <c r="D54" s="32"/>
      <c r="E54" s="32"/>
      <c r="F54" s="32"/>
      <c r="G54" s="32"/>
      <c r="H54" s="32"/>
      <c r="I54" s="32"/>
      <c r="J54" s="5"/>
      <c r="K54" s="6"/>
    </row>
    <row r="55" spans="2:11" ht="12.75">
      <c r="B55" s="4"/>
      <c r="C55" s="5"/>
      <c r="D55" s="5"/>
      <c r="E55" s="5"/>
      <c r="F55" s="5"/>
      <c r="G55" s="5"/>
      <c r="H55" s="5"/>
      <c r="I55" s="5"/>
      <c r="J55" s="5"/>
      <c r="K55" s="6"/>
    </row>
    <row r="56" spans="2:11" ht="12.75">
      <c r="B56" s="4"/>
      <c r="C56" s="5"/>
      <c r="D56" s="5"/>
      <c r="E56" s="5"/>
      <c r="F56" s="5"/>
      <c r="G56" s="5"/>
      <c r="H56" s="5"/>
      <c r="I56" s="5"/>
      <c r="J56" s="5"/>
      <c r="K56" s="6"/>
    </row>
    <row r="57" spans="2:11" ht="12.75">
      <c r="B57" s="7"/>
      <c r="C57" s="8"/>
      <c r="D57" s="8"/>
      <c r="E57" s="8"/>
      <c r="F57" s="8"/>
      <c r="G57" s="8"/>
      <c r="H57" s="8"/>
      <c r="I57" s="8"/>
      <c r="J57" s="8"/>
      <c r="K57" s="9"/>
    </row>
  </sheetData>
  <sheetProtection password="CA45" sheet="1" formatCells="0" formatColumns="0" formatRows="0" insertColumns="0" insertRows="0" insertHyperlinks="0" deleteColumns="0" deleteRows="0" sort="0" autoFilter="0" pivotTables="0"/>
  <mergeCells count="1">
    <mergeCell ref="B4:K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perdorues</cp:lastModifiedBy>
  <cp:lastPrinted>2010-03-01T21:22:29Z</cp:lastPrinted>
  <dcterms:created xsi:type="dcterms:W3CDTF">2002-02-16T18:16:52Z</dcterms:created>
  <dcterms:modified xsi:type="dcterms:W3CDTF">2010-07-26T17:49:43Z</dcterms:modified>
  <cp:category/>
  <cp:version/>
  <cp:contentType/>
  <cp:contentStatus/>
</cp:coreProperties>
</file>