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<sst xmlns="http://schemas.openxmlformats.org/spreadsheetml/2006/main" count="167" uniqueCount="146">
  <si>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</si>
  <si>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</si>
  <si>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</si>
  <si>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</si>
  <si>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</si>
  <si>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</si>
  <si>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</si>
  <si>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</si>
  <si>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</si>
  <si>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</si>
  <si>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</si>
  <si>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</si>
  <si>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</si>
  <si>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</si>
  <si>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</si>
  <si>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</si>
  <si>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</si>
  <si>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</si>
  <si>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</si>
  <si>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</si>
  <si>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</si>
  <si>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</si>
  <si>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</si>
  <si>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</si>
  <si>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</si>
  <si>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</si>
  <si>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</si>
  <si>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</si>
  <si>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</si>
  <si>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</si>
  <si>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</si>
  <si>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</si>
  <si>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</si>
  <si>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</si>
  <si>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</si>
  <si>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</si>
  <si>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</si>
  <si>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</si>
  <si>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</si>
  <si>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</si>
  <si>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</si>
  <si>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</si>
  <si>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</si>
  <si>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</si>
  <si>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</si>
  <si>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</si>
  <si>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</si>
  <si>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</si>
  <si>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</si>
  <si>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</si>
  <si>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</si>
  <si>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</si>
  <si>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</si>
  <si>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</si>
  <si>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</si>
  <si>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</si>
  <si>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</si>
  <si>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</si>
  <si>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</si>
  <si>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</si>
  <si>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</si>
  <si>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</si>
  <si>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</si>
  <si>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</si>
  <si>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</si>
  <si>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</si>
  <si>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</si>
  <si>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</si>
  <si>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</si>
  <si>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</si>
  <si>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</si>
  <si>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</si>
  <si>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</si>
  <si>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</si>
  <si>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</si>
  <si>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</si>
  <si>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</si>
  <si>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</si>
  <si>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</si>
  <si>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</si>
  <si>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</si>
  <si>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</si>
  <si>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</si>
  <si>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</si>
  <si>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</si>
  <si>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</si>
  <si>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</si>
  <si>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</si>
  <si>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</si>
  <si>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</si>
  <si>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</si>
  <si>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</si>
  <si>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</si>
  <si>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</si>
  <si>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</si>
  <si>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</si>
  <si>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</si>
  <si>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</si>
  <si>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</si>
  <si>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</si>
  <si>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</si>
  <si>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</si>
  <si>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</si>
  <si>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</si>
  <si>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</si>
  <si>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</si>
  <si>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</si>
  <si>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</si>
  <si>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</si>
  <si>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</si>
  <si>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</si>
  <si>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</si>
  <si>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</si>
  <si>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</si>
  <si>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</si>
  <si>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</si>
  <si>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</si>
  <si>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</si>
  <si>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</si>
  <si>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r>
      <t>Lendet e para</t>
    </r>
    <r>
      <rPr>
        <i/>
        <sz val="11"/>
        <rFont val="Times New Roman"/>
        <family val="1"/>
      </rPr>
      <t xml:space="preserve"> </t>
    </r>
  </si>
  <si>
    <t>Mjetet monetare ne filIim te periudhes kontabel</t>
  </si>
  <si>
    <t>Ndertesa</t>
  </si>
  <si>
    <t>Produkte te Gatshme</t>
  </si>
  <si>
    <t>Shoqeria" HOTEL VICTORIA" sh.p.k</t>
  </si>
  <si>
    <t>Viti 2011</t>
  </si>
  <si>
    <t>"HOTEL VICTORIA" sh.p.k</t>
  </si>
  <si>
    <t>VITI 2011</t>
  </si>
  <si>
    <t>"HOTEL VICTORIA"  sh.p.k</t>
  </si>
  <si>
    <t>HOTEL VICTORIA</t>
  </si>
  <si>
    <t>Paisje  dhomash dhe  guzhine</t>
  </si>
  <si>
    <t>PASIVET</t>
  </si>
  <si>
    <t>Bilanci   Kontabel  me  31 Dhjetor 2012</t>
  </si>
  <si>
    <t>Llogaria te Ardhura &amp; Shpenzime per vitin e mbyllur me 31 Dhjetor 2012</t>
  </si>
  <si>
    <t>Periudha kontabel     01 Janar-31 Dhjetor 2012</t>
  </si>
  <si>
    <t>Viti 2012</t>
  </si>
  <si>
    <t>Pozicioni me 01dhjetor 2011</t>
  </si>
  <si>
    <t>Pozicioni me 31 dhjetor 2011</t>
  </si>
  <si>
    <t>Pozicioni me 31 Dhjetor 2012</t>
  </si>
  <si>
    <t>Gjendje 01.01.2012</t>
  </si>
  <si>
    <t>Gjendje 31.12.2012</t>
  </si>
  <si>
    <t>Gjendje ne 01.01.2012</t>
  </si>
  <si>
    <t>Gjendje ne 31.12.2012</t>
  </si>
  <si>
    <t>Vlera neto 01.01.2012</t>
  </si>
  <si>
    <t>Vlera neto 31.12.2012</t>
  </si>
  <si>
    <t>Pasqyra e levizjes se kapitaleve te veta  me 31 Dhjetor 2011 dhe 2012</t>
  </si>
  <si>
    <t>VITI 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</si>
</sst>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left" wrapText="1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6" fillId="0" borderId="0" xfId="0" applyNumberFormat="1" applyFont="1" applyBorder="1" applyAlignment="1">
      <alignment/>
    </xf>
    <xf numFmtId="183" fontId="4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43" fontId="10" fillId="0" borderId="0" xfId="42" applyFont="1" applyBorder="1" applyAlignment="1">
      <alignment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38" fontId="6" fillId="0" borderId="0" xfId="0" applyNumberFormat="1" applyFont="1" applyBorder="1" applyAlignment="1">
      <alignment horizontal="center" vertical="center"/>
    </xf>
    <xf numFmtId="38" fontId="14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0" fontId="1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3" fontId="10" fillId="0" borderId="0" xfId="42" applyFont="1" applyAlignment="1">
      <alignment/>
    </xf>
    <xf numFmtId="43" fontId="10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Alignment="1">
      <alignment/>
    </xf>
    <xf numFmtId="182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40" fontId="6" fillId="0" borderId="0" xfId="0" applyNumberFormat="1" applyFont="1" applyBorder="1" applyAlignment="1">
      <alignment horizontal="center" vertical="center"/>
    </xf>
    <xf numFmtId="40" fontId="6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horizontal="justify" vertical="center"/>
    </xf>
    <xf numFmtId="43" fontId="0" fillId="0" borderId="0" xfId="42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43" fontId="17" fillId="0" borderId="0" xfId="42" applyFont="1" applyAlignment="1">
      <alignment horizontal="right" vertical="center"/>
    </xf>
    <xf numFmtId="40" fontId="10" fillId="0" borderId="0" xfId="0" applyNumberFormat="1" applyFont="1" applyAlignment="1">
      <alignment/>
    </xf>
    <xf numFmtId="43" fontId="10" fillId="0" borderId="12" xfId="42" applyFont="1" applyBorder="1" applyAlignment="1">
      <alignment/>
    </xf>
    <xf numFmtId="40" fontId="19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43" fontId="16" fillId="0" borderId="0" xfId="42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Alignment="1">
      <alignment horizontal="right" vertical="center"/>
    </xf>
    <xf numFmtId="40" fontId="10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3" fontId="16" fillId="0" borderId="11" xfId="42" applyFont="1" applyBorder="1" applyAlignment="1">
      <alignment horizontal="center"/>
    </xf>
    <xf numFmtId="0" fontId="10" fillId="0" borderId="0" xfId="0" applyFont="1" applyAlignment="1">
      <alignment horizontal="left" vertical="justify"/>
    </xf>
    <xf numFmtId="43" fontId="10" fillId="0" borderId="0" xfId="42" applyFont="1" applyFill="1" applyAlignment="1">
      <alignment/>
    </xf>
    <xf numFmtId="0" fontId="1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0" fontId="1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/>
    </xf>
    <xf numFmtId="4" fontId="16" fillId="0" borderId="1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left" wrapText="1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43" fontId="10" fillId="0" borderId="13" xfId="42" applyFont="1" applyBorder="1" applyAlignment="1">
      <alignment horizontal="center" wrapText="1"/>
    </xf>
    <xf numFmtId="43" fontId="10" fillId="0" borderId="0" xfId="42" applyFont="1" applyBorder="1" applyAlignment="1">
      <alignment horizontal="center" wrapText="1"/>
    </xf>
    <xf numFmtId="43" fontId="10" fillId="0" borderId="0" xfId="42" applyFont="1" applyBorder="1" applyAlignment="1">
      <alignment horizontal="left" wrapText="1"/>
    </xf>
    <xf numFmtId="43" fontId="10" fillId="0" borderId="10" xfId="42" applyFont="1" applyBorder="1" applyAlignment="1">
      <alignment horizontal="center" wrapText="1"/>
    </xf>
    <xf numFmtId="43" fontId="10" fillId="0" borderId="10" xfId="42" applyFont="1" applyBorder="1" applyAlignment="1">
      <alignment wrapText="1"/>
    </xf>
    <xf numFmtId="43" fontId="10" fillId="0" borderId="0" xfId="42" applyFont="1" applyBorder="1" applyAlignment="1">
      <alignment wrapText="1"/>
    </xf>
    <xf numFmtId="4" fontId="10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58">
      <selection activeCell="D24" sqref="D24"/>
    </sheetView>
  </sheetViews>
  <sheetFormatPr defaultColWidth="9.140625" defaultRowHeight="12.75"/>
  <cols>
    <col min="1" max="1" width="4.57421875" style="18" customWidth="1"/>
    <col min="2" max="2" width="48.140625" style="31" customWidth="1"/>
    <col min="3" max="3" width="4.8515625" style="32" customWidth="1"/>
    <col min="4" max="4" width="19.00390625" style="18" customWidth="1"/>
    <col min="5" max="5" width="3.8515625" style="18" customWidth="1"/>
    <col min="6" max="6" width="16.140625" style="18" bestFit="1" customWidth="1"/>
    <col min="7" max="7" width="9.140625" style="18" customWidth="1"/>
    <col min="8" max="8" width="15.7109375" style="18" bestFit="1" customWidth="1"/>
    <col min="9" max="16384" width="9.140625" style="18" customWidth="1"/>
  </cols>
  <sheetData>
    <row r="1" ht="15.75">
      <c r="A1" s="37" t="s">
        <v>123</v>
      </c>
    </row>
    <row r="2" ht="15.75">
      <c r="A2" s="21" t="s">
        <v>131</v>
      </c>
    </row>
    <row r="3" ht="15.75">
      <c r="A3" s="21" t="s">
        <v>100</v>
      </c>
    </row>
    <row r="4" ht="15.75">
      <c r="A4" s="21"/>
    </row>
    <row r="5" ht="15.75">
      <c r="A5" s="21"/>
    </row>
    <row r="6" ht="15.75">
      <c r="A6" s="21"/>
    </row>
    <row r="7" ht="15.75">
      <c r="A7" s="21"/>
    </row>
    <row r="8" spans="1:6" ht="15.75">
      <c r="A8" s="26"/>
      <c r="B8" s="42"/>
      <c r="C8" s="43"/>
      <c r="D8" s="26"/>
      <c r="E8" s="26"/>
      <c r="F8" s="26"/>
    </row>
    <row r="9" spans="1:6" ht="16.5" thickBot="1">
      <c r="A9" s="44" t="s">
        <v>0</v>
      </c>
      <c r="B9" s="42"/>
      <c r="C9" s="43" t="s">
        <v>110</v>
      </c>
      <c r="D9" s="45" t="s">
        <v>134</v>
      </c>
      <c r="E9" s="26"/>
      <c r="F9" s="45" t="s">
        <v>124</v>
      </c>
    </row>
    <row r="10" spans="1:6" ht="16.5" thickTop="1">
      <c r="A10" s="44" t="s">
        <v>42</v>
      </c>
      <c r="B10" s="42"/>
      <c r="C10" s="43"/>
      <c r="D10" s="26"/>
      <c r="E10" s="26"/>
      <c r="F10" s="26"/>
    </row>
    <row r="11" spans="1:6" ht="15.75">
      <c r="A11" s="26"/>
      <c r="B11" s="42"/>
      <c r="C11" s="43"/>
      <c r="D11" s="27"/>
      <c r="E11" s="26"/>
      <c r="F11" s="27"/>
    </row>
    <row r="12" spans="1:6" ht="15.75">
      <c r="A12" s="26"/>
      <c r="B12" s="42" t="s">
        <v>1</v>
      </c>
      <c r="C12" s="43" t="s">
        <v>107</v>
      </c>
      <c r="D12" s="46">
        <v>150473</v>
      </c>
      <c r="E12" s="26"/>
      <c r="F12" s="47">
        <v>139777</v>
      </c>
    </row>
    <row r="13" spans="1:6" ht="15.75">
      <c r="A13" s="26"/>
      <c r="B13" s="42" t="s">
        <v>41</v>
      </c>
      <c r="C13" s="43"/>
      <c r="D13" s="27"/>
      <c r="E13" s="26"/>
      <c r="F13" s="27"/>
    </row>
    <row r="14" spans="1:6" ht="15.75">
      <c r="A14" s="26"/>
      <c r="B14" s="44"/>
      <c r="C14" s="43"/>
      <c r="D14" s="48">
        <f>SUM(D12:D13)</f>
        <v>150473</v>
      </c>
      <c r="E14" s="26"/>
      <c r="F14" s="48">
        <f>SUM(F12:F13)</f>
        <v>139777</v>
      </c>
    </row>
    <row r="15" spans="1:6" ht="15.75">
      <c r="A15" s="42" t="s">
        <v>43</v>
      </c>
      <c r="B15" s="42"/>
      <c r="C15" s="43"/>
      <c r="D15" s="27"/>
      <c r="E15" s="26"/>
      <c r="F15" s="27"/>
    </row>
    <row r="16" spans="1:6" ht="12.75" customHeight="1">
      <c r="A16" s="26"/>
      <c r="B16" s="42" t="s">
        <v>52</v>
      </c>
      <c r="C16" s="43" t="s">
        <v>108</v>
      </c>
      <c r="D16" s="34">
        <v>2170166</v>
      </c>
      <c r="E16" s="26"/>
      <c r="F16" s="49">
        <v>1539220</v>
      </c>
    </row>
    <row r="17" spans="1:6" ht="12.75" customHeight="1">
      <c r="A17" s="26"/>
      <c r="B17" s="42" t="s">
        <v>44</v>
      </c>
      <c r="C17" s="43" t="s">
        <v>108</v>
      </c>
      <c r="D17" s="34">
        <v>1811363</v>
      </c>
      <c r="E17" s="26"/>
      <c r="F17" s="49">
        <v>1155663</v>
      </c>
    </row>
    <row r="18" spans="1:6" ht="12.75" customHeight="1">
      <c r="A18" s="26"/>
      <c r="B18" s="42" t="s">
        <v>3</v>
      </c>
      <c r="C18" s="43"/>
      <c r="D18" s="27"/>
      <c r="E18" s="26"/>
      <c r="F18" s="27"/>
    </row>
    <row r="19" spans="1:6" ht="12.75" customHeight="1">
      <c r="A19" s="26"/>
      <c r="B19" s="42" t="s">
        <v>4</v>
      </c>
      <c r="C19" s="43"/>
      <c r="D19" s="27"/>
      <c r="E19" s="26"/>
      <c r="F19" s="27"/>
    </row>
    <row r="20" spans="1:6" ht="12.75" customHeight="1">
      <c r="A20" s="26"/>
      <c r="B20" s="42"/>
      <c r="C20" s="43"/>
      <c r="D20" s="48">
        <f>SUM(D16:D19)</f>
        <v>3981529</v>
      </c>
      <c r="E20" s="26"/>
      <c r="F20" s="48">
        <f>SUM(F16:F19)</f>
        <v>2694883</v>
      </c>
    </row>
    <row r="21" spans="1:6" ht="15.75">
      <c r="A21" s="42" t="s">
        <v>5</v>
      </c>
      <c r="B21" s="42"/>
      <c r="C21" s="43"/>
      <c r="D21" s="27"/>
      <c r="E21" s="26"/>
      <c r="F21" s="27"/>
    </row>
    <row r="22" spans="1:6" ht="15.75">
      <c r="A22" s="26"/>
      <c r="B22" s="42" t="s">
        <v>119</v>
      </c>
      <c r="C22" s="43"/>
      <c r="D22" s="27"/>
      <c r="E22" s="26"/>
      <c r="F22" s="27"/>
    </row>
    <row r="23" spans="1:6" ht="15.75">
      <c r="A23" s="26"/>
      <c r="B23" s="42" t="s">
        <v>6</v>
      </c>
      <c r="C23" s="43"/>
      <c r="D23" s="27"/>
      <c r="E23" s="26"/>
      <c r="F23" s="27">
        <v>0</v>
      </c>
    </row>
    <row r="24" spans="1:6" ht="15.75">
      <c r="A24" s="26"/>
      <c r="B24" s="42" t="s">
        <v>122</v>
      </c>
      <c r="C24" s="43"/>
      <c r="D24" s="27"/>
      <c r="E24" s="26"/>
      <c r="F24" s="27"/>
    </row>
    <row r="25" spans="1:6" ht="15.75">
      <c r="A25" s="26"/>
      <c r="B25" s="42" t="s">
        <v>45</v>
      </c>
      <c r="C25" s="43" t="s">
        <v>109</v>
      </c>
      <c r="D25" s="27"/>
      <c r="E25" s="26"/>
      <c r="F25" s="49"/>
    </row>
    <row r="26" spans="1:6" ht="12.75" customHeight="1">
      <c r="A26" s="26"/>
      <c r="B26" s="42" t="s">
        <v>46</v>
      </c>
      <c r="C26" s="43"/>
      <c r="D26" s="27"/>
      <c r="E26" s="26"/>
      <c r="F26" s="27"/>
    </row>
    <row r="27" spans="1:6" ht="12.75" customHeight="1">
      <c r="A27" s="26"/>
      <c r="B27" s="42"/>
      <c r="C27" s="43"/>
      <c r="D27" s="48">
        <f>SUM(D22:D26)</f>
        <v>0</v>
      </c>
      <c r="E27" s="26"/>
      <c r="F27" s="48">
        <f>SUM(F22:F26)</f>
        <v>0</v>
      </c>
    </row>
    <row r="28" spans="1:6" ht="15.75">
      <c r="A28" s="26"/>
      <c r="B28" s="42" t="s">
        <v>47</v>
      </c>
      <c r="C28" s="43"/>
      <c r="D28" s="27"/>
      <c r="E28" s="26"/>
      <c r="F28" s="27"/>
    </row>
    <row r="29" spans="1:6" ht="15.75">
      <c r="A29" s="26"/>
      <c r="B29" s="42" t="s">
        <v>48</v>
      </c>
      <c r="C29" s="43"/>
      <c r="D29" s="27"/>
      <c r="E29" s="26"/>
      <c r="F29" s="27"/>
    </row>
    <row r="30" spans="1:6" ht="15.75">
      <c r="A30" s="26"/>
      <c r="B30" s="42" t="s">
        <v>49</v>
      </c>
      <c r="C30" s="43"/>
      <c r="D30" s="27"/>
      <c r="E30" s="26"/>
      <c r="F30" s="27"/>
    </row>
    <row r="31" spans="1:6" ht="15.75">
      <c r="A31" s="26"/>
      <c r="B31" s="42" t="s">
        <v>112</v>
      </c>
      <c r="C31" s="43"/>
      <c r="D31" s="27"/>
      <c r="E31" s="26"/>
      <c r="F31" s="42"/>
    </row>
    <row r="32" spans="1:6" ht="15.75">
      <c r="A32" s="26"/>
      <c r="B32" s="42"/>
      <c r="C32" s="43"/>
      <c r="D32" s="48"/>
      <c r="E32" s="26"/>
      <c r="F32" s="48"/>
    </row>
    <row r="33" spans="1:6" ht="16.5" thickBot="1">
      <c r="A33" s="26"/>
      <c r="B33" s="50" t="s">
        <v>50</v>
      </c>
      <c r="C33" s="43"/>
      <c r="D33" s="28">
        <f>+D27+D20+D14+D30</f>
        <v>4132002</v>
      </c>
      <c r="E33" s="28"/>
      <c r="F33" s="28">
        <f>+F27+F20+F14+F30</f>
        <v>2834660</v>
      </c>
    </row>
    <row r="34" spans="1:6" ht="16.5" thickTop="1">
      <c r="A34" s="26"/>
      <c r="B34" s="42"/>
      <c r="C34" s="43"/>
      <c r="D34" s="27"/>
      <c r="E34" s="26"/>
      <c r="F34" s="27"/>
    </row>
    <row r="35" spans="1:6" ht="15.75">
      <c r="A35" s="44" t="s">
        <v>7</v>
      </c>
      <c r="B35" s="42"/>
      <c r="C35" s="43"/>
      <c r="D35" s="27"/>
      <c r="E35" s="26"/>
      <c r="F35" s="27"/>
    </row>
    <row r="36" spans="1:6" ht="15.75">
      <c r="A36" s="26"/>
      <c r="B36" s="42" t="s">
        <v>51</v>
      </c>
      <c r="C36" s="43"/>
      <c r="D36" s="27"/>
      <c r="E36" s="26"/>
      <c r="F36" s="27"/>
    </row>
    <row r="37" spans="1:6" ht="15.75">
      <c r="A37" s="26"/>
      <c r="B37" s="42" t="s">
        <v>53</v>
      </c>
      <c r="C37" s="43">
        <v>6</v>
      </c>
      <c r="D37" s="46">
        <v>24437290</v>
      </c>
      <c r="E37" s="26"/>
      <c r="F37" s="47">
        <v>12014640</v>
      </c>
    </row>
    <row r="38" spans="1:6" ht="15.75">
      <c r="A38" s="26"/>
      <c r="B38" s="42" t="s">
        <v>54</v>
      </c>
      <c r="C38" s="43"/>
      <c r="D38" s="27"/>
      <c r="E38" s="26"/>
      <c r="F38" s="27"/>
    </row>
    <row r="39" spans="1:6" ht="15.75">
      <c r="A39" s="26"/>
      <c r="B39" s="42" t="s">
        <v>55</v>
      </c>
      <c r="C39" s="43"/>
      <c r="D39" s="27"/>
      <c r="E39" s="26"/>
      <c r="F39" s="27"/>
    </row>
    <row r="40" spans="1:6" ht="16.5" thickBot="1">
      <c r="A40" s="26"/>
      <c r="B40" s="50" t="s">
        <v>56</v>
      </c>
      <c r="C40" s="43"/>
      <c r="D40" s="28">
        <f>SUM(D37:D39)</f>
        <v>24437290</v>
      </c>
      <c r="E40" s="26"/>
      <c r="F40" s="28">
        <f>SUM(F36:F39)</f>
        <v>12014640</v>
      </c>
    </row>
    <row r="41" spans="1:6" ht="16.5" thickTop="1">
      <c r="A41" s="26"/>
      <c r="B41" s="42"/>
      <c r="C41" s="43"/>
      <c r="D41" s="27"/>
      <c r="E41" s="26"/>
      <c r="F41" s="27"/>
    </row>
    <row r="42" spans="1:8" ht="15.75">
      <c r="A42" s="26"/>
      <c r="B42" s="44" t="s">
        <v>57</v>
      </c>
      <c r="C42" s="43"/>
      <c r="D42" s="51">
        <f>+D33+D40</f>
        <v>28569292</v>
      </c>
      <c r="E42" s="30"/>
      <c r="F42" s="51">
        <f>+F40+F33</f>
        <v>14849300</v>
      </c>
      <c r="H42" s="33"/>
    </row>
    <row r="43" spans="1:8" ht="142.5" customHeight="1">
      <c r="A43" s="26"/>
      <c r="B43" s="44"/>
      <c r="C43" s="43"/>
      <c r="D43" s="51"/>
      <c r="E43" s="30"/>
      <c r="F43" s="51"/>
      <c r="H43" s="33"/>
    </row>
    <row r="44" spans="1:8" ht="15.75">
      <c r="A44" s="26"/>
      <c r="B44" s="44"/>
      <c r="C44" s="43"/>
      <c r="D44" s="51"/>
      <c r="E44" s="30"/>
      <c r="F44" s="51"/>
      <c r="H44" s="33"/>
    </row>
    <row r="45" spans="1:6" ht="15.75">
      <c r="A45" s="37" t="s">
        <v>123</v>
      </c>
      <c r="C45" s="43"/>
      <c r="D45" s="27"/>
      <c r="E45" s="30"/>
      <c r="F45" s="27"/>
    </row>
    <row r="46" spans="1:6" ht="15.75">
      <c r="A46" s="21" t="s">
        <v>131</v>
      </c>
      <c r="C46" s="43"/>
      <c r="D46" s="27"/>
      <c r="E46" s="26"/>
      <c r="F46" s="27"/>
    </row>
    <row r="47" spans="1:6" ht="12.75" customHeight="1">
      <c r="A47" s="21" t="s">
        <v>100</v>
      </c>
      <c r="C47" s="43"/>
      <c r="D47" s="27"/>
      <c r="E47" s="26"/>
      <c r="F47" s="27"/>
    </row>
    <row r="48" spans="1:6" ht="37.5" customHeight="1">
      <c r="A48" s="21"/>
      <c r="C48" s="43"/>
      <c r="D48" s="27"/>
      <c r="E48" s="26"/>
      <c r="F48" s="27"/>
    </row>
    <row r="49" spans="1:6" ht="20.25" customHeight="1" thickBot="1">
      <c r="A49" s="21"/>
      <c r="B49" s="94" t="s">
        <v>130</v>
      </c>
      <c r="C49" s="43"/>
      <c r="D49" s="45" t="s">
        <v>134</v>
      </c>
      <c r="E49" s="26"/>
      <c r="F49" s="45" t="s">
        <v>124</v>
      </c>
    </row>
    <row r="50" spans="1:6" ht="17.25" customHeight="1" thickTop="1">
      <c r="A50" s="52" t="s">
        <v>105</v>
      </c>
      <c r="B50" s="42"/>
      <c r="C50" s="43"/>
      <c r="D50" s="27"/>
      <c r="E50" s="26"/>
      <c r="F50" s="27"/>
    </row>
    <row r="51" spans="1:6" ht="15.75">
      <c r="A51" s="26"/>
      <c r="B51" s="26" t="s">
        <v>58</v>
      </c>
      <c r="C51" s="43" t="s">
        <v>114</v>
      </c>
      <c r="D51" s="27">
        <v>0</v>
      </c>
      <c r="E51" s="26"/>
      <c r="F51" s="47"/>
    </row>
    <row r="52" spans="1:6" ht="15.75">
      <c r="A52" s="26"/>
      <c r="B52" s="26" t="s">
        <v>59</v>
      </c>
      <c r="C52" s="43"/>
      <c r="D52" s="27"/>
      <c r="E52" s="26"/>
      <c r="F52" s="27"/>
    </row>
    <row r="53" spans="1:6" ht="15.75">
      <c r="A53" s="26"/>
      <c r="B53" s="53" t="s">
        <v>60</v>
      </c>
      <c r="C53" s="43" t="s">
        <v>113</v>
      </c>
      <c r="D53" s="34">
        <v>666230</v>
      </c>
      <c r="E53" s="26"/>
      <c r="F53" s="47">
        <v>954649</v>
      </c>
    </row>
    <row r="54" spans="1:6" ht="15.75">
      <c r="A54" s="26"/>
      <c r="B54" s="53" t="s">
        <v>61</v>
      </c>
      <c r="C54" s="43">
        <v>7</v>
      </c>
      <c r="D54" s="27"/>
      <c r="E54" s="26"/>
      <c r="F54" s="47"/>
    </row>
    <row r="55" spans="1:6" ht="15.75">
      <c r="A55" s="26"/>
      <c r="B55" s="53" t="s">
        <v>8</v>
      </c>
      <c r="C55" s="43" t="s">
        <v>114</v>
      </c>
      <c r="D55" s="34">
        <v>92838</v>
      </c>
      <c r="E55" s="26"/>
      <c r="F55" s="47">
        <v>73553</v>
      </c>
    </row>
    <row r="56" spans="1:6" ht="15.75">
      <c r="A56" s="26"/>
      <c r="B56" s="53" t="s">
        <v>99</v>
      </c>
      <c r="C56" s="43">
        <v>7</v>
      </c>
      <c r="D56" s="34"/>
      <c r="E56" s="26"/>
      <c r="F56" s="47"/>
    </row>
    <row r="57" spans="1:6" ht="15.75">
      <c r="A57" s="26"/>
      <c r="B57" s="53" t="s">
        <v>62</v>
      </c>
      <c r="C57" s="43"/>
      <c r="D57" s="34">
        <v>19000000</v>
      </c>
      <c r="E57" s="26"/>
      <c r="F57" s="34">
        <v>8619085</v>
      </c>
    </row>
    <row r="58" spans="1:6" ht="15.75">
      <c r="A58" s="26"/>
      <c r="B58" s="53" t="s">
        <v>63</v>
      </c>
      <c r="C58" s="43">
        <v>7</v>
      </c>
      <c r="D58" s="54"/>
      <c r="E58" s="26"/>
      <c r="F58" s="47"/>
    </row>
    <row r="59" spans="1:6" ht="15.75">
      <c r="A59" s="26"/>
      <c r="B59" s="26" t="s">
        <v>64</v>
      </c>
      <c r="C59" s="43"/>
      <c r="D59" s="27"/>
      <c r="E59" s="26"/>
      <c r="F59" s="34"/>
    </row>
    <row r="60" spans="1:6" ht="15.75">
      <c r="A60" s="26"/>
      <c r="B60" s="26" t="s">
        <v>65</v>
      </c>
      <c r="C60" s="43"/>
      <c r="D60" s="27"/>
      <c r="E60" s="26"/>
      <c r="F60" s="27"/>
    </row>
    <row r="61" spans="1:6" ht="15.75">
      <c r="A61" s="26"/>
      <c r="B61" s="26" t="s">
        <v>116</v>
      </c>
      <c r="C61" s="43"/>
      <c r="D61" s="27"/>
      <c r="E61" s="26"/>
      <c r="F61" s="55"/>
    </row>
    <row r="62" spans="1:6" ht="15.75">
      <c r="A62" s="26"/>
      <c r="B62" s="50" t="s">
        <v>66</v>
      </c>
      <c r="C62" s="43"/>
      <c r="D62" s="27"/>
      <c r="E62" s="26"/>
      <c r="F62" s="26"/>
    </row>
    <row r="63" spans="1:6" ht="16.5" thickBot="1">
      <c r="A63" s="26"/>
      <c r="B63" s="42"/>
      <c r="C63" s="43"/>
      <c r="D63" s="28">
        <f>SUM(D51:D62)</f>
        <v>19759068</v>
      </c>
      <c r="E63" s="26"/>
      <c r="F63" s="28">
        <f>SUM(F51:F62)</f>
        <v>9647287</v>
      </c>
    </row>
    <row r="64" spans="1:6" ht="16.5" thickTop="1">
      <c r="A64" s="52" t="s">
        <v>67</v>
      </c>
      <c r="B64" s="42"/>
      <c r="C64" s="43"/>
      <c r="D64" s="27"/>
      <c r="E64" s="26"/>
      <c r="F64" s="27"/>
    </row>
    <row r="65" spans="1:6" ht="15.75">
      <c r="A65" s="26"/>
      <c r="B65" s="26" t="s">
        <v>68</v>
      </c>
      <c r="C65" s="43"/>
      <c r="D65" s="27">
        <v>0</v>
      </c>
      <c r="E65" s="26"/>
      <c r="F65" s="34">
        <v>0</v>
      </c>
    </row>
    <row r="66" spans="1:6" ht="15.75">
      <c r="A66" s="26"/>
      <c r="B66" s="26" t="s">
        <v>69</v>
      </c>
      <c r="C66" s="43">
        <v>8</v>
      </c>
      <c r="D66" s="34"/>
      <c r="E66" s="26"/>
      <c r="F66" s="27"/>
    </row>
    <row r="67" spans="1:6" ht="15.75">
      <c r="A67" s="26"/>
      <c r="B67" s="26" t="s">
        <v>70</v>
      </c>
      <c r="C67" s="43"/>
      <c r="D67" s="27"/>
      <c r="E67" s="26"/>
      <c r="F67" s="27"/>
    </row>
    <row r="68" spans="1:6" ht="15.75">
      <c r="A68" s="26"/>
      <c r="B68" s="26" t="s">
        <v>64</v>
      </c>
      <c r="C68" s="43"/>
      <c r="D68" s="27"/>
      <c r="E68" s="26"/>
      <c r="F68" s="26"/>
    </row>
    <row r="69" spans="1:6" ht="16.5" thickBot="1">
      <c r="A69" s="26"/>
      <c r="B69" s="50" t="s">
        <v>71</v>
      </c>
      <c r="C69" s="43"/>
      <c r="D69" s="28">
        <f>SUM(D65:D68)</f>
        <v>0</v>
      </c>
      <c r="E69" s="26"/>
      <c r="F69" s="28">
        <f>SUM(F65:F68)</f>
        <v>0</v>
      </c>
    </row>
    <row r="70" spans="1:6" ht="16.5" thickTop="1">
      <c r="A70" s="26"/>
      <c r="B70" s="42"/>
      <c r="C70" s="43"/>
      <c r="D70" s="27"/>
      <c r="E70" s="26"/>
      <c r="F70" s="27"/>
    </row>
    <row r="71" spans="1:6" ht="15.75">
      <c r="A71" s="52" t="s">
        <v>72</v>
      </c>
      <c r="B71" s="42"/>
      <c r="C71" s="43"/>
      <c r="D71" s="26"/>
      <c r="E71" s="26"/>
      <c r="F71" s="27"/>
    </row>
    <row r="72" spans="1:6" ht="15.75">
      <c r="A72" s="26"/>
      <c r="B72" s="26" t="s">
        <v>40</v>
      </c>
      <c r="C72" s="43">
        <v>9</v>
      </c>
      <c r="D72" s="27">
        <v>100000</v>
      </c>
      <c r="E72" s="26"/>
      <c r="F72" s="47">
        <v>100000</v>
      </c>
    </row>
    <row r="73" spans="1:6" ht="15.75">
      <c r="A73" s="26"/>
      <c r="B73" s="26" t="s">
        <v>73</v>
      </c>
      <c r="C73" s="43"/>
      <c r="D73" s="34"/>
      <c r="E73" s="26"/>
      <c r="F73" s="34"/>
    </row>
    <row r="74" spans="1:6" ht="15.75">
      <c r="A74" s="26"/>
      <c r="B74" s="26" t="s">
        <v>74</v>
      </c>
      <c r="C74" s="43">
        <v>9</v>
      </c>
      <c r="D74" s="34"/>
      <c r="E74" s="26"/>
      <c r="F74" s="27"/>
    </row>
    <row r="75" spans="1:6" ht="15.75">
      <c r="A75" s="26"/>
      <c r="B75" s="26" t="s">
        <v>9</v>
      </c>
      <c r="C75" s="43">
        <v>9</v>
      </c>
      <c r="D75" s="27"/>
      <c r="E75" s="26"/>
      <c r="F75" s="27"/>
    </row>
    <row r="76" spans="1:6" ht="15.75">
      <c r="A76" s="26"/>
      <c r="B76" s="26" t="s">
        <v>75</v>
      </c>
      <c r="C76" s="43"/>
      <c r="D76" s="27">
        <v>5102013</v>
      </c>
      <c r="E76" s="26"/>
      <c r="F76" s="89">
        <v>4888798</v>
      </c>
    </row>
    <row r="77" spans="1:6" ht="15.75">
      <c r="A77" s="26"/>
      <c r="B77" s="26" t="s">
        <v>76</v>
      </c>
      <c r="C77" s="43">
        <v>15</v>
      </c>
      <c r="D77" s="27">
        <v>3608211</v>
      </c>
      <c r="E77" s="26"/>
      <c r="F77" s="47">
        <v>213215</v>
      </c>
    </row>
    <row r="78" spans="1:6" ht="15.75">
      <c r="A78" s="26"/>
      <c r="B78" s="42"/>
      <c r="C78" s="43"/>
      <c r="D78" s="34"/>
      <c r="E78" s="26"/>
      <c r="F78" s="26"/>
    </row>
    <row r="79" spans="1:6" ht="15.75">
      <c r="A79" s="26"/>
      <c r="B79" s="26"/>
      <c r="C79" s="43"/>
      <c r="D79" s="34"/>
      <c r="E79" s="26"/>
      <c r="F79" s="34"/>
    </row>
    <row r="80" spans="1:6" ht="16.5" thickBot="1">
      <c r="A80" s="26"/>
      <c r="B80" s="50" t="s">
        <v>115</v>
      </c>
      <c r="C80" s="43"/>
      <c r="D80" s="28">
        <f>SUM(D72:D79)</f>
        <v>8810224</v>
      </c>
      <c r="E80" s="26"/>
      <c r="F80" s="28">
        <f>SUM(F72:F77)</f>
        <v>5202013</v>
      </c>
    </row>
    <row r="81" spans="1:6" ht="16.5" thickTop="1">
      <c r="A81" s="26"/>
      <c r="B81" s="42"/>
      <c r="C81" s="43"/>
      <c r="D81" s="26"/>
      <c r="E81" s="26"/>
      <c r="F81" s="26"/>
    </row>
    <row r="82" spans="1:6" ht="15.75">
      <c r="A82" s="26"/>
      <c r="B82" s="50" t="s">
        <v>77</v>
      </c>
      <c r="C82" s="43"/>
      <c r="D82" s="56">
        <f>+D80+D69+D63</f>
        <v>28569292</v>
      </c>
      <c r="E82" s="52"/>
      <c r="F82" s="56">
        <f>+F80+F69+F63</f>
        <v>14849300</v>
      </c>
    </row>
    <row r="83" spans="1:6" ht="15.75">
      <c r="A83" s="26"/>
      <c r="B83" s="42"/>
      <c r="C83" s="43"/>
      <c r="D83" s="26"/>
      <c r="E83" s="26"/>
      <c r="F83" s="26"/>
    </row>
    <row r="84" spans="1:6" ht="15.75">
      <c r="A84" s="26"/>
      <c r="B84" s="42"/>
      <c r="C84" s="43"/>
      <c r="D84" s="30">
        <f>+D82-D42</f>
        <v>0</v>
      </c>
      <c r="E84" s="30"/>
      <c r="F84" s="30"/>
    </row>
    <row r="85" spans="1:6" ht="15.75">
      <c r="A85" s="26"/>
      <c r="B85" s="42"/>
      <c r="C85" s="43"/>
      <c r="D85" s="30"/>
      <c r="E85" s="26"/>
      <c r="F85" s="30"/>
    </row>
    <row r="86" spans="1:6" ht="15.75">
      <c r="A86" s="26"/>
      <c r="B86" s="42"/>
      <c r="C86" s="43"/>
      <c r="D86" s="26"/>
      <c r="E86" s="26"/>
      <c r="F86" s="26"/>
    </row>
    <row r="87" spans="1:6" ht="15.75">
      <c r="A87" s="26"/>
      <c r="B87" s="42"/>
      <c r="C87" s="43"/>
      <c r="D87" s="26"/>
      <c r="E87" s="26"/>
      <c r="F87" s="26"/>
    </row>
    <row r="88" spans="1:6" ht="15.75">
      <c r="A88" s="26"/>
      <c r="B88" s="42"/>
      <c r="C88" s="43"/>
      <c r="D88" s="26"/>
      <c r="E88" s="26"/>
      <c r="F88" s="26"/>
    </row>
  </sheetData>
  <sheetProtection/>
  <printOptions/>
  <pageMargins left="0.15" right="0.14" top="0.49" bottom="0.39" header="0.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0" customWidth="1"/>
    <col min="4" max="4" width="15.8515625" style="4" customWidth="1"/>
    <col min="5" max="5" width="2.28125" style="1" customWidth="1"/>
    <col min="6" max="6" width="15.57421875" style="4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4" ht="15.75">
      <c r="A1" s="65" t="s">
        <v>123</v>
      </c>
      <c r="B1" s="18"/>
      <c r="C1" s="66"/>
      <c r="D1" s="19"/>
    </row>
    <row r="2" spans="1:4" ht="15.75">
      <c r="A2" s="21" t="s">
        <v>132</v>
      </c>
      <c r="B2" s="18"/>
      <c r="C2" s="66"/>
      <c r="D2" s="19"/>
    </row>
    <row r="3" spans="1:4" ht="32.25" customHeight="1">
      <c r="A3" s="21" t="s">
        <v>100</v>
      </c>
      <c r="B3" s="18"/>
      <c r="C3" s="66"/>
      <c r="D3" s="19"/>
    </row>
    <row r="4" spans="1:6" ht="15.75" thickBot="1">
      <c r="A4" s="26"/>
      <c r="B4" s="26"/>
      <c r="C4" s="57"/>
      <c r="D4" s="58" t="s">
        <v>134</v>
      </c>
      <c r="E4" s="26"/>
      <c r="F4" s="58" t="s">
        <v>124</v>
      </c>
    </row>
    <row r="5" spans="1:6" ht="15.75" thickTop="1">
      <c r="A5" s="26"/>
      <c r="B5" s="26"/>
      <c r="C5" s="57" t="s">
        <v>110</v>
      </c>
      <c r="D5" s="27"/>
      <c r="E5" s="26"/>
      <c r="F5" s="27"/>
    </row>
    <row r="6" spans="1:6" ht="15">
      <c r="A6" s="26"/>
      <c r="B6" s="26"/>
      <c r="C6" s="57"/>
      <c r="D6" s="27"/>
      <c r="E6" s="26"/>
      <c r="F6" s="27"/>
    </row>
    <row r="7" spans="1:6" ht="15">
      <c r="A7" s="26"/>
      <c r="B7" s="26" t="s">
        <v>10</v>
      </c>
      <c r="C7" s="57">
        <v>10</v>
      </c>
      <c r="D7" s="27">
        <v>16658178</v>
      </c>
      <c r="E7" s="26"/>
      <c r="F7" s="27">
        <v>3285105</v>
      </c>
    </row>
    <row r="8" spans="1:6" ht="15">
      <c r="A8" s="26"/>
      <c r="B8" s="26" t="s">
        <v>78</v>
      </c>
      <c r="C8" s="57"/>
      <c r="D8" s="27"/>
      <c r="E8" s="26"/>
      <c r="F8" s="27"/>
    </row>
    <row r="9" spans="1:6" ht="30">
      <c r="A9" s="26"/>
      <c r="B9" s="59" t="s">
        <v>79</v>
      </c>
      <c r="C9" s="57"/>
      <c r="D9" s="27"/>
      <c r="E9" s="26"/>
      <c r="F9" s="27">
        <v>0</v>
      </c>
    </row>
    <row r="10" spans="1:6" ht="30">
      <c r="A10" s="26"/>
      <c r="B10" s="59" t="s">
        <v>80</v>
      </c>
      <c r="C10" s="57"/>
      <c r="D10" s="27"/>
      <c r="E10" s="26"/>
      <c r="F10" s="27">
        <v>0</v>
      </c>
    </row>
    <row r="11" spans="1:6" ht="15">
      <c r="A11" s="26"/>
      <c r="B11" s="26" t="s">
        <v>81</v>
      </c>
      <c r="C11" s="57">
        <v>11</v>
      </c>
      <c r="D11" s="27">
        <v>-8103136</v>
      </c>
      <c r="E11" s="26"/>
      <c r="F11" s="27">
        <v>-1481146</v>
      </c>
    </row>
    <row r="12" spans="1:8" ht="15">
      <c r="A12" s="26"/>
      <c r="B12" s="26" t="s">
        <v>82</v>
      </c>
      <c r="C12" s="57">
        <v>12</v>
      </c>
      <c r="D12" s="27">
        <v>-52130</v>
      </c>
      <c r="E12" s="26"/>
      <c r="F12" s="27">
        <v>0</v>
      </c>
      <c r="H12" s="5"/>
    </row>
    <row r="13" spans="1:6" ht="15">
      <c r="A13" s="26"/>
      <c r="B13" s="26" t="s">
        <v>11</v>
      </c>
      <c r="C13" s="57">
        <v>13</v>
      </c>
      <c r="D13" s="27">
        <v>-3416719</v>
      </c>
      <c r="E13" s="26"/>
      <c r="F13" s="27">
        <v>-1511498</v>
      </c>
    </row>
    <row r="14" spans="1:6" ht="15">
      <c r="A14" s="26"/>
      <c r="B14" s="26" t="s">
        <v>83</v>
      </c>
      <c r="C14" s="57">
        <v>6</v>
      </c>
      <c r="D14" s="60">
        <v>-1077070</v>
      </c>
      <c r="E14" s="26"/>
      <c r="F14" s="27">
        <v>0</v>
      </c>
    </row>
    <row r="15" spans="1:6" ht="15.75" thickBot="1">
      <c r="A15" s="26"/>
      <c r="B15" s="26"/>
      <c r="C15" s="57"/>
      <c r="D15" s="28">
        <f>SUM(D7:D14)</f>
        <v>4009123</v>
      </c>
      <c r="E15" s="42"/>
      <c r="F15" s="28">
        <f>SUM(F7:F14)</f>
        <v>292461</v>
      </c>
    </row>
    <row r="16" spans="1:6" s="2" customFormat="1" ht="15.75" thickTop="1">
      <c r="A16" s="52" t="s">
        <v>84</v>
      </c>
      <c r="B16" s="42"/>
      <c r="C16" s="43"/>
      <c r="D16" s="17"/>
      <c r="E16" s="42"/>
      <c r="F16" s="17">
        <v>0</v>
      </c>
    </row>
    <row r="17" spans="1:6" s="2" customFormat="1" ht="15">
      <c r="A17" s="42"/>
      <c r="B17" s="61"/>
      <c r="C17" s="43"/>
      <c r="D17" s="17"/>
      <c r="E17" s="42"/>
      <c r="F17" s="17"/>
    </row>
    <row r="18" spans="1:6" s="2" customFormat="1" ht="30">
      <c r="A18" s="42"/>
      <c r="B18" s="59" t="s">
        <v>85</v>
      </c>
      <c r="C18" s="43"/>
      <c r="D18" s="27"/>
      <c r="E18" s="26"/>
      <c r="F18" s="27">
        <v>0</v>
      </c>
    </row>
    <row r="19" spans="1:6" ht="30">
      <c r="A19" s="26"/>
      <c r="B19" s="59" t="s">
        <v>86</v>
      </c>
      <c r="C19" s="57"/>
      <c r="D19" s="27"/>
      <c r="E19" s="26"/>
      <c r="F19" s="27">
        <v>0</v>
      </c>
    </row>
    <row r="20" spans="1:8" ht="15">
      <c r="A20" s="26"/>
      <c r="B20" s="26" t="s">
        <v>12</v>
      </c>
      <c r="C20" s="57">
        <v>14</v>
      </c>
      <c r="D20" s="27">
        <v>0</v>
      </c>
      <c r="E20" s="26"/>
      <c r="F20" s="27">
        <v>-50000</v>
      </c>
      <c r="H20" s="5"/>
    </row>
    <row r="21" spans="1:6" ht="15">
      <c r="A21" s="26"/>
      <c r="B21" s="26"/>
      <c r="C21" s="57"/>
      <c r="D21" s="27"/>
      <c r="E21" s="26"/>
      <c r="F21" s="27">
        <v>0</v>
      </c>
    </row>
    <row r="22" spans="1:6" ht="15.75" thickBot="1">
      <c r="A22" s="26"/>
      <c r="B22" s="62" t="s">
        <v>13</v>
      </c>
      <c r="C22" s="63">
        <v>15</v>
      </c>
      <c r="D22" s="64">
        <f>SUM(D15:D21)</f>
        <v>4009123</v>
      </c>
      <c r="E22" s="42"/>
      <c r="F22" s="28">
        <f>SUM(F15+F20)</f>
        <v>242461</v>
      </c>
    </row>
    <row r="23" spans="1:6" s="2" customFormat="1" ht="15.75" thickTop="1">
      <c r="A23" s="42"/>
      <c r="B23" s="42"/>
      <c r="C23" s="63"/>
      <c r="D23" s="17"/>
      <c r="E23" s="42"/>
      <c r="F23" s="17"/>
    </row>
    <row r="24" spans="1:6" s="2" customFormat="1" ht="15">
      <c r="A24" s="42"/>
      <c r="B24" s="61" t="s">
        <v>14</v>
      </c>
      <c r="C24" s="63">
        <v>15</v>
      </c>
      <c r="D24" s="17">
        <v>400912</v>
      </c>
      <c r="E24" s="42"/>
      <c r="F24" s="17">
        <v>29246</v>
      </c>
    </row>
    <row r="25" spans="1:6" s="2" customFormat="1" ht="15">
      <c r="A25" s="42"/>
      <c r="B25" s="61"/>
      <c r="C25" s="63"/>
      <c r="D25" s="17"/>
      <c r="E25" s="42"/>
      <c r="F25" s="17"/>
    </row>
    <row r="26" spans="1:6" s="2" customFormat="1" ht="15.75" thickBot="1">
      <c r="A26" s="42"/>
      <c r="B26" s="62" t="s">
        <v>15</v>
      </c>
      <c r="C26" s="43">
        <v>15</v>
      </c>
      <c r="D26" s="64">
        <f>SUM(D22-D24)</f>
        <v>3608211</v>
      </c>
      <c r="E26" s="42"/>
      <c r="F26" s="28">
        <f>SUM(F22-F24)</f>
        <v>213215</v>
      </c>
    </row>
    <row r="27" spans="1:6" s="2" customFormat="1" ht="15.75" thickTop="1">
      <c r="A27" s="42"/>
      <c r="B27" s="42"/>
      <c r="C27" s="42"/>
      <c r="D27" s="17"/>
      <c r="E27" s="42"/>
      <c r="F27" s="17"/>
    </row>
    <row r="28" spans="2:6" s="2" customFormat="1" ht="15">
      <c r="B28" s="42"/>
      <c r="C28" s="43"/>
      <c r="D28" s="27"/>
      <c r="E28" s="26"/>
      <c r="F28" s="27"/>
    </row>
    <row r="29" spans="2:6" ht="15">
      <c r="B29" s="26"/>
      <c r="C29" s="57"/>
      <c r="D29" s="27"/>
      <c r="E29" s="26"/>
      <c r="F29" s="27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35" customWidth="1"/>
    <col min="5" max="5" width="3.7109375" style="9" customWidth="1"/>
    <col min="6" max="6" width="15.140625" style="9" customWidth="1"/>
    <col min="7" max="16384" width="9.140625" style="1" customWidth="1"/>
  </cols>
  <sheetData>
    <row r="1" ht="15">
      <c r="A1" s="37" t="s">
        <v>125</v>
      </c>
    </row>
    <row r="2" ht="15">
      <c r="A2" s="16" t="s">
        <v>23</v>
      </c>
    </row>
    <row r="3" spans="1:6" s="2" customFormat="1" ht="12.75">
      <c r="A3" s="13" t="s">
        <v>133</v>
      </c>
      <c r="D3" s="36"/>
      <c r="E3" s="10"/>
      <c r="F3" s="10"/>
    </row>
    <row r="4" spans="1:6" s="2" customFormat="1" ht="16.5">
      <c r="A4" s="8" t="s">
        <v>100</v>
      </c>
      <c r="D4" s="36"/>
      <c r="E4" s="10"/>
      <c r="F4" s="10"/>
    </row>
    <row r="5" spans="3:6" s="2" customFormat="1" ht="18.75" customHeight="1">
      <c r="C5" s="3"/>
      <c r="D5" s="12"/>
      <c r="E5" s="10"/>
      <c r="F5" s="11"/>
    </row>
    <row r="6" spans="1:6" s="2" customFormat="1" ht="15.75" thickBot="1">
      <c r="A6" s="42"/>
      <c r="B6" s="61"/>
      <c r="C6" s="61"/>
      <c r="D6" s="67" t="s">
        <v>145</v>
      </c>
      <c r="E6" s="68"/>
      <c r="F6" s="69" t="s">
        <v>126</v>
      </c>
    </row>
    <row r="7" spans="1:6" s="2" customFormat="1" ht="15.75" thickTop="1">
      <c r="A7" s="44" t="s">
        <v>24</v>
      </c>
      <c r="B7" s="42"/>
      <c r="C7" s="61"/>
      <c r="D7" s="70"/>
      <c r="E7" s="68"/>
      <c r="F7" s="71"/>
    </row>
    <row r="8" spans="1:6" s="2" customFormat="1" ht="15">
      <c r="A8" s="42"/>
      <c r="B8" s="42" t="s">
        <v>25</v>
      </c>
      <c r="C8" s="61"/>
      <c r="D8" s="70">
        <v>4009123</v>
      </c>
      <c r="E8" s="68"/>
      <c r="F8" s="70">
        <v>242461</v>
      </c>
    </row>
    <row r="9" spans="1:6" s="2" customFormat="1" ht="15">
      <c r="A9" s="42"/>
      <c r="B9" s="42" t="s">
        <v>26</v>
      </c>
      <c r="C9" s="61"/>
      <c r="D9" s="70"/>
      <c r="E9" s="68"/>
      <c r="F9" s="68"/>
    </row>
    <row r="10" spans="1:6" s="2" customFormat="1" ht="15">
      <c r="A10" s="42"/>
      <c r="B10" s="42" t="s">
        <v>27</v>
      </c>
      <c r="C10" s="61"/>
      <c r="D10" s="70">
        <v>1077070</v>
      </c>
      <c r="E10" s="68"/>
      <c r="F10" s="70">
        <v>0</v>
      </c>
    </row>
    <row r="11" spans="1:6" s="2" customFormat="1" ht="15">
      <c r="A11" s="42"/>
      <c r="B11" s="42" t="s">
        <v>28</v>
      </c>
      <c r="C11" s="61"/>
      <c r="D11" s="70"/>
      <c r="E11" s="68"/>
      <c r="F11" s="68"/>
    </row>
    <row r="12" spans="1:6" s="2" customFormat="1" ht="15">
      <c r="A12" s="42"/>
      <c r="B12" s="42" t="s">
        <v>29</v>
      </c>
      <c r="C12" s="61"/>
      <c r="D12" s="70"/>
      <c r="E12" s="68"/>
      <c r="F12" s="71"/>
    </row>
    <row r="13" spans="1:6" s="2" customFormat="1" ht="15">
      <c r="A13" s="42"/>
      <c r="B13" s="42" t="s">
        <v>30</v>
      </c>
      <c r="C13" s="61"/>
      <c r="D13" s="70"/>
      <c r="E13" s="68"/>
      <c r="F13" s="70"/>
    </row>
    <row r="14" spans="1:6" s="2" customFormat="1" ht="15">
      <c r="A14" s="42"/>
      <c r="B14" s="61"/>
      <c r="C14" s="61"/>
      <c r="D14" s="77">
        <f>SUM(D8:D13)</f>
        <v>5086193</v>
      </c>
      <c r="E14" s="90"/>
      <c r="F14" s="77">
        <f>SUM(F8:F13)</f>
        <v>242461</v>
      </c>
    </row>
    <row r="15" spans="1:6" s="2" customFormat="1" ht="30">
      <c r="A15" s="42"/>
      <c r="B15" s="59" t="s">
        <v>87</v>
      </c>
      <c r="C15" s="42"/>
      <c r="D15" s="72">
        <v>-1286646</v>
      </c>
      <c r="E15" s="71"/>
      <c r="F15" s="68">
        <v>-1474610</v>
      </c>
    </row>
    <row r="16" spans="1:6" s="2" customFormat="1" ht="15">
      <c r="A16" s="42"/>
      <c r="B16" s="42"/>
      <c r="C16" s="42"/>
      <c r="D16" s="70"/>
      <c r="E16" s="71"/>
      <c r="F16" s="71"/>
    </row>
    <row r="17" spans="1:6" s="2" customFormat="1" ht="15">
      <c r="A17" s="42"/>
      <c r="B17" s="42" t="s">
        <v>31</v>
      </c>
      <c r="C17" s="42"/>
      <c r="D17" s="70">
        <v>0</v>
      </c>
      <c r="E17" s="71"/>
      <c r="F17" s="17">
        <v>0</v>
      </c>
    </row>
    <row r="18" spans="1:6" s="2" customFormat="1" ht="15">
      <c r="A18" s="42"/>
      <c r="B18" s="42" t="s">
        <v>32</v>
      </c>
      <c r="C18" s="42"/>
      <c r="D18" s="72">
        <v>10111781</v>
      </c>
      <c r="E18" s="71"/>
      <c r="F18" s="68">
        <v>3196328</v>
      </c>
    </row>
    <row r="19" spans="1:6" s="2" customFormat="1" ht="15">
      <c r="A19" s="42"/>
      <c r="B19" s="73" t="s">
        <v>33</v>
      </c>
      <c r="C19" s="42"/>
      <c r="D19" s="77">
        <f>SUM(D15:D18)</f>
        <v>8825135</v>
      </c>
      <c r="E19" s="77"/>
      <c r="F19" s="77">
        <f>SUM(F14:F18)</f>
        <v>1964179</v>
      </c>
    </row>
    <row r="20" spans="1:6" s="2" customFormat="1" ht="12.75" customHeight="1">
      <c r="A20" s="42"/>
      <c r="B20" s="42" t="s">
        <v>16</v>
      </c>
      <c r="C20" s="42"/>
      <c r="D20" s="70"/>
      <c r="E20" s="71"/>
      <c r="F20" s="71"/>
    </row>
    <row r="21" spans="1:6" s="2" customFormat="1" ht="12.75" customHeight="1">
      <c r="A21" s="42"/>
      <c r="B21" s="42" t="s">
        <v>17</v>
      </c>
      <c r="C21" s="42"/>
      <c r="D21" s="70">
        <v>-400912</v>
      </c>
      <c r="E21" s="71"/>
      <c r="F21" s="70">
        <v>-29246</v>
      </c>
    </row>
    <row r="22" spans="1:6" s="2" customFormat="1" ht="15">
      <c r="A22" s="42"/>
      <c r="B22" s="42"/>
      <c r="C22" s="42"/>
      <c r="D22" s="70"/>
      <c r="E22" s="71"/>
      <c r="F22" s="71"/>
    </row>
    <row r="23" spans="1:6" s="2" customFormat="1" ht="15.75" thickBot="1">
      <c r="A23" s="74" t="s">
        <v>18</v>
      </c>
      <c r="B23" s="42"/>
      <c r="C23" s="42"/>
      <c r="D23" s="91">
        <f>SUM(D14+D19+D21)</f>
        <v>13510416</v>
      </c>
      <c r="E23" s="92"/>
      <c r="F23" s="93">
        <f>SUM(F19:F22)</f>
        <v>1934933</v>
      </c>
    </row>
    <row r="24" spans="1:6" s="2" customFormat="1" ht="15">
      <c r="A24" s="74"/>
      <c r="B24" s="42"/>
      <c r="C24" s="42"/>
      <c r="D24" s="72"/>
      <c r="E24" s="71"/>
      <c r="F24" s="68"/>
    </row>
    <row r="25" spans="1:6" s="2" customFormat="1" ht="15">
      <c r="A25" s="42"/>
      <c r="B25" s="42" t="s">
        <v>34</v>
      </c>
      <c r="C25" s="42"/>
      <c r="D25" s="72"/>
      <c r="E25" s="71"/>
      <c r="F25" s="68"/>
    </row>
    <row r="26" spans="1:6" s="2" customFormat="1" ht="15">
      <c r="A26" s="42"/>
      <c r="B26" s="42" t="s">
        <v>35</v>
      </c>
      <c r="C26" s="42"/>
      <c r="D26" s="70">
        <v>-13499720</v>
      </c>
      <c r="E26" s="71"/>
      <c r="F26" s="68">
        <v>-1863140</v>
      </c>
    </row>
    <row r="27" spans="1:6" s="2" customFormat="1" ht="15">
      <c r="A27" s="42"/>
      <c r="B27" s="42" t="s">
        <v>36</v>
      </c>
      <c r="C27" s="42"/>
      <c r="D27" s="70"/>
      <c r="E27" s="71"/>
      <c r="F27" s="71"/>
    </row>
    <row r="28" spans="1:6" s="2" customFormat="1" ht="12.75" customHeight="1">
      <c r="A28" s="42"/>
      <c r="B28" s="42" t="s">
        <v>117</v>
      </c>
      <c r="C28" s="42"/>
      <c r="D28" s="70"/>
      <c r="E28" s="71"/>
      <c r="F28" s="70"/>
    </row>
    <row r="29" spans="1:6" s="2" customFormat="1" ht="12.75" customHeight="1">
      <c r="A29" s="42"/>
      <c r="B29" s="42" t="s">
        <v>19</v>
      </c>
      <c r="C29" s="42"/>
      <c r="D29" s="70"/>
      <c r="E29" s="71"/>
      <c r="F29" s="71"/>
    </row>
    <row r="30" spans="1:6" s="2" customFormat="1" ht="15">
      <c r="A30" s="42"/>
      <c r="B30" s="61"/>
      <c r="C30" s="61"/>
      <c r="D30" s="70"/>
      <c r="E30" s="71"/>
      <c r="F30" s="71"/>
    </row>
    <row r="31" spans="1:6" s="2" customFormat="1" ht="15">
      <c r="A31" s="42"/>
      <c r="B31" s="43" t="s">
        <v>88</v>
      </c>
      <c r="C31" s="42"/>
      <c r="D31" s="75">
        <f>SUM(D23:D30)</f>
        <v>10696</v>
      </c>
      <c r="E31" s="71"/>
      <c r="F31" s="76">
        <v>71793</v>
      </c>
    </row>
    <row r="32" spans="1:6" s="2" customFormat="1" ht="15">
      <c r="A32" s="42"/>
      <c r="B32" s="61"/>
      <c r="C32" s="61"/>
      <c r="D32" s="70"/>
      <c r="E32" s="71"/>
      <c r="F32" s="71"/>
    </row>
    <row r="33" spans="1:6" s="2" customFormat="1" ht="15">
      <c r="A33" s="42"/>
      <c r="B33" s="42" t="s">
        <v>89</v>
      </c>
      <c r="C33" s="42"/>
      <c r="D33" s="72"/>
      <c r="E33" s="71"/>
      <c r="F33" s="68"/>
    </row>
    <row r="34" spans="1:6" s="2" customFormat="1" ht="15">
      <c r="A34" s="42"/>
      <c r="B34" s="42" t="s">
        <v>118</v>
      </c>
      <c r="C34" s="42"/>
      <c r="D34" s="72"/>
      <c r="E34" s="71"/>
      <c r="F34" s="68"/>
    </row>
    <row r="35" spans="1:6" s="2" customFormat="1" ht="15">
      <c r="A35" s="42"/>
      <c r="B35" s="42" t="s">
        <v>37</v>
      </c>
      <c r="C35" s="42"/>
      <c r="D35" s="70">
        <f>+'BK'!D66-'BK'!F66</f>
        <v>0</v>
      </c>
      <c r="E35" s="71"/>
      <c r="F35" s="70"/>
    </row>
    <row r="36" spans="1:6" s="2" customFormat="1" ht="15">
      <c r="A36" s="42"/>
      <c r="B36" s="42" t="s">
        <v>20</v>
      </c>
      <c r="C36" s="42"/>
      <c r="D36" s="70"/>
      <c r="E36" s="71"/>
      <c r="F36" s="71"/>
    </row>
    <row r="37" spans="1:6" s="2" customFormat="1" ht="12.75" customHeight="1">
      <c r="A37" s="42"/>
      <c r="B37" s="42" t="s">
        <v>38</v>
      </c>
      <c r="C37" s="42"/>
      <c r="D37" s="70"/>
      <c r="E37" s="71"/>
      <c r="F37" s="70"/>
    </row>
    <row r="38" spans="1:6" s="2" customFormat="1" ht="15">
      <c r="A38" s="42"/>
      <c r="B38" s="61"/>
      <c r="C38" s="61"/>
      <c r="D38" s="70"/>
      <c r="E38" s="71"/>
      <c r="F38" s="71"/>
    </row>
    <row r="39" spans="1:6" s="2" customFormat="1" ht="15">
      <c r="A39" s="42"/>
      <c r="B39" s="43" t="s">
        <v>39</v>
      </c>
      <c r="C39" s="42"/>
      <c r="D39" s="75">
        <f>SUM(D33:D38)</f>
        <v>0</v>
      </c>
      <c r="E39" s="71"/>
      <c r="F39" s="76">
        <f>SUM(F33:F38)</f>
        <v>0</v>
      </c>
    </row>
    <row r="40" spans="1:6" s="2" customFormat="1" ht="15">
      <c r="A40" s="42"/>
      <c r="B40" s="61"/>
      <c r="C40" s="61"/>
      <c r="D40" s="70"/>
      <c r="E40" s="71"/>
      <c r="F40" s="71"/>
    </row>
    <row r="41" spans="1:6" s="2" customFormat="1" ht="15">
      <c r="A41" s="42"/>
      <c r="B41" s="74" t="s">
        <v>21</v>
      </c>
      <c r="C41" s="42"/>
      <c r="D41" s="77">
        <f>SUM(D31:D40)</f>
        <v>10696</v>
      </c>
      <c r="E41" s="71"/>
      <c r="F41" s="77">
        <v>71793</v>
      </c>
    </row>
    <row r="42" spans="1:6" s="2" customFormat="1" ht="15">
      <c r="A42" s="42"/>
      <c r="B42" s="74"/>
      <c r="C42" s="42"/>
      <c r="D42" s="70"/>
      <c r="E42" s="71"/>
      <c r="F42" s="70"/>
    </row>
    <row r="43" spans="1:6" s="2" customFormat="1" ht="15">
      <c r="A43" s="42"/>
      <c r="B43" s="74" t="s">
        <v>120</v>
      </c>
      <c r="C43" s="42"/>
      <c r="D43" s="78">
        <f>+F44</f>
        <v>139777</v>
      </c>
      <c r="E43" s="79"/>
      <c r="F43" s="78">
        <v>67984</v>
      </c>
    </row>
    <row r="44" spans="1:6" s="2" customFormat="1" ht="15">
      <c r="A44" s="42"/>
      <c r="B44" s="74" t="s">
        <v>22</v>
      </c>
      <c r="C44" s="42"/>
      <c r="D44" s="80">
        <f>+'BK'!D12</f>
        <v>150473</v>
      </c>
      <c r="E44" s="81"/>
      <c r="F44" s="81">
        <f>+'BK'!F12</f>
        <v>139777</v>
      </c>
    </row>
    <row r="45" spans="1:6" s="2" customFormat="1" ht="15">
      <c r="A45" s="42"/>
      <c r="B45" s="42"/>
      <c r="C45" s="42"/>
      <c r="D45" s="72"/>
      <c r="E45" s="68"/>
      <c r="F45" s="68"/>
    </row>
    <row r="46" spans="4:6" s="2" customFormat="1" ht="12.75">
      <c r="D46" s="36"/>
      <c r="E46" s="10"/>
      <c r="F46" s="10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3.57421875" style="1" customWidth="1"/>
    <col min="2" max="2" width="15.28125" style="1" bestFit="1" customWidth="1"/>
    <col min="3" max="3" width="2.8515625" style="1" customWidth="1"/>
    <col min="4" max="4" width="14.421875" style="1" bestFit="1" customWidth="1"/>
    <col min="5" max="5" width="2.57421875" style="1" customWidth="1"/>
    <col min="6" max="6" width="15.28125" style="1" bestFit="1" customWidth="1"/>
    <col min="7" max="7" width="2.421875" style="1" customWidth="1"/>
    <col min="8" max="8" width="16.140625" style="1" bestFit="1" customWidth="1"/>
    <col min="9" max="9" width="2.00390625" style="1" customWidth="1"/>
    <col min="10" max="10" width="11.7109375" style="1" bestFit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37" t="s">
        <v>127</v>
      </c>
    </row>
    <row r="3" ht="16.5">
      <c r="A3" s="8" t="s">
        <v>144</v>
      </c>
    </row>
    <row r="4" ht="16.5">
      <c r="A4" s="8" t="s">
        <v>100</v>
      </c>
    </row>
    <row r="5" spans="1:8" ht="15">
      <c r="A5" s="26"/>
      <c r="B5" s="26"/>
      <c r="C5" s="26"/>
      <c r="D5" s="26"/>
      <c r="E5" s="26"/>
      <c r="F5" s="26"/>
      <c r="G5" s="26"/>
      <c r="H5" s="26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8" ht="15">
      <c r="A7" s="26"/>
      <c r="B7" s="26"/>
      <c r="C7" s="26"/>
      <c r="D7" s="26"/>
      <c r="E7" s="26"/>
      <c r="F7" s="26"/>
      <c r="G7" s="26"/>
      <c r="H7" s="26"/>
    </row>
    <row r="8" spans="1:8" s="2" customFormat="1" ht="43.5">
      <c r="A8" s="42"/>
      <c r="B8" s="62" t="s">
        <v>96</v>
      </c>
      <c r="C8" s="62"/>
      <c r="D8" s="62" t="s">
        <v>97</v>
      </c>
      <c r="E8" s="62"/>
      <c r="F8" s="62" t="s">
        <v>98</v>
      </c>
      <c r="G8" s="62"/>
      <c r="H8" s="62" t="s">
        <v>2</v>
      </c>
    </row>
    <row r="9" spans="1:8" s="2" customFormat="1" ht="15">
      <c r="A9" s="61"/>
      <c r="B9" s="61"/>
      <c r="C9" s="61"/>
      <c r="D9" s="61"/>
      <c r="E9" s="61"/>
      <c r="F9" s="61"/>
      <c r="G9" s="61"/>
      <c r="H9" s="61"/>
    </row>
    <row r="10" spans="1:8" s="2" customFormat="1" ht="15">
      <c r="A10" s="82" t="s">
        <v>135</v>
      </c>
      <c r="B10" s="83">
        <v>100000</v>
      </c>
      <c r="C10" s="84"/>
      <c r="D10" s="83"/>
      <c r="E10" s="84"/>
      <c r="F10" s="83">
        <v>4888798</v>
      </c>
      <c r="G10" s="84"/>
      <c r="H10" s="83">
        <f aca="true" t="shared" si="0" ref="H10:H16">SUM(B10:F10)</f>
        <v>4988798</v>
      </c>
    </row>
    <row r="11" spans="1:8" s="2" customFormat="1" ht="15">
      <c r="A11" s="82"/>
      <c r="B11" s="84"/>
      <c r="C11" s="84"/>
      <c r="D11" s="84"/>
      <c r="E11" s="84"/>
      <c r="F11" s="84"/>
      <c r="G11" s="84"/>
      <c r="H11" s="84">
        <f t="shared" si="0"/>
        <v>0</v>
      </c>
    </row>
    <row r="12" spans="1:13" s="2" customFormat="1" ht="15">
      <c r="A12" s="61" t="s">
        <v>92</v>
      </c>
      <c r="B12" s="85"/>
      <c r="C12" s="85"/>
      <c r="D12" s="85"/>
      <c r="E12" s="85"/>
      <c r="F12" s="84">
        <v>213215</v>
      </c>
      <c r="G12" s="84"/>
      <c r="H12" s="84">
        <f>SUM(B12:F12)</f>
        <v>213215</v>
      </c>
      <c r="K12" s="6"/>
      <c r="L12" s="6"/>
      <c r="M12" s="6"/>
    </row>
    <row r="13" spans="1:13" s="2" customFormat="1" ht="15">
      <c r="A13" s="61" t="s">
        <v>38</v>
      </c>
      <c r="B13" s="85"/>
      <c r="C13" s="85"/>
      <c r="D13" s="85"/>
      <c r="E13" s="85"/>
      <c r="F13" s="84"/>
      <c r="G13" s="84"/>
      <c r="H13" s="84">
        <f t="shared" si="0"/>
        <v>0</v>
      </c>
      <c r="K13" s="7"/>
      <c r="L13" s="7"/>
      <c r="M13" s="6"/>
    </row>
    <row r="14" spans="1:8" s="2" customFormat="1" ht="11.25" customHeight="1">
      <c r="A14" s="61" t="s">
        <v>93</v>
      </c>
      <c r="B14" s="85"/>
      <c r="C14" s="85"/>
      <c r="D14" s="84"/>
      <c r="E14" s="84"/>
      <c r="F14" s="17"/>
      <c r="G14" s="84"/>
      <c r="H14" s="84">
        <f t="shared" si="0"/>
        <v>0</v>
      </c>
    </row>
    <row r="15" spans="1:8" s="2" customFormat="1" ht="15">
      <c r="A15" s="61" t="s">
        <v>94</v>
      </c>
      <c r="B15" s="84"/>
      <c r="C15" s="84"/>
      <c r="D15" s="85"/>
      <c r="E15" s="85"/>
      <c r="F15" s="85"/>
      <c r="G15" s="85"/>
      <c r="H15" s="84">
        <f t="shared" si="0"/>
        <v>0</v>
      </c>
    </row>
    <row r="16" spans="1:8" s="2" customFormat="1" ht="15">
      <c r="A16" s="61"/>
      <c r="B16" s="85"/>
      <c r="C16" s="85"/>
      <c r="D16" s="85"/>
      <c r="E16" s="85"/>
      <c r="F16" s="85"/>
      <c r="G16" s="85"/>
      <c r="H16" s="83">
        <f t="shared" si="0"/>
        <v>0</v>
      </c>
    </row>
    <row r="17" spans="1:10" s="2" customFormat="1" ht="15.75" thickBot="1">
      <c r="A17" s="82" t="s">
        <v>136</v>
      </c>
      <c r="B17" s="86">
        <f>SUM(B10:B16)</f>
        <v>100000</v>
      </c>
      <c r="C17" s="84"/>
      <c r="D17" s="86">
        <f>SUM(D10:D16)</f>
        <v>0</v>
      </c>
      <c r="E17" s="84"/>
      <c r="F17" s="86">
        <f>SUM(F10:F16)</f>
        <v>5102013</v>
      </c>
      <c r="G17" s="84"/>
      <c r="H17" s="86">
        <f>SUM(H10:H16)</f>
        <v>5202013</v>
      </c>
      <c r="J17" s="29"/>
    </row>
    <row r="18" spans="1:8" s="2" customFormat="1" ht="15.75" thickTop="1">
      <c r="A18" s="82"/>
      <c r="B18" s="84"/>
      <c r="C18" s="84"/>
      <c r="D18" s="84"/>
      <c r="E18" s="84"/>
      <c r="F18" s="84"/>
      <c r="G18" s="84"/>
      <c r="H18" s="84"/>
    </row>
    <row r="19" spans="1:8" s="2" customFormat="1" ht="30">
      <c r="A19" s="61" t="s">
        <v>90</v>
      </c>
      <c r="B19" s="84"/>
      <c r="C19" s="84"/>
      <c r="D19" s="84"/>
      <c r="E19" s="84"/>
      <c r="F19" s="84"/>
      <c r="G19" s="84"/>
      <c r="H19" s="84">
        <f aca="true" t="shared" si="1" ref="H19:H24">SUM(B19:G19)</f>
        <v>0</v>
      </c>
    </row>
    <row r="20" spans="1:8" s="2" customFormat="1" ht="15">
      <c r="A20" s="61" t="s">
        <v>91</v>
      </c>
      <c r="B20" s="84"/>
      <c r="C20" s="84"/>
      <c r="D20" s="84"/>
      <c r="E20" s="84"/>
      <c r="F20" s="84"/>
      <c r="G20" s="84"/>
      <c r="H20" s="84">
        <f t="shared" si="1"/>
        <v>0</v>
      </c>
    </row>
    <row r="21" spans="1:8" s="2" customFormat="1" ht="15">
      <c r="A21" s="61" t="s">
        <v>92</v>
      </c>
      <c r="B21" s="17"/>
      <c r="C21" s="17"/>
      <c r="D21" s="17"/>
      <c r="E21" s="17"/>
      <c r="F21" s="84">
        <v>3608211</v>
      </c>
      <c r="G21" s="84"/>
      <c r="H21" s="84">
        <f t="shared" si="1"/>
        <v>3608211</v>
      </c>
    </row>
    <row r="22" spans="1:8" s="2" customFormat="1" ht="15">
      <c r="A22" s="61" t="s">
        <v>38</v>
      </c>
      <c r="B22" s="85"/>
      <c r="C22" s="85"/>
      <c r="D22" s="85"/>
      <c r="E22" s="85"/>
      <c r="F22" s="84"/>
      <c r="G22" s="84"/>
      <c r="H22" s="84">
        <f t="shared" si="1"/>
        <v>0</v>
      </c>
    </row>
    <row r="23" spans="1:8" s="2" customFormat="1" ht="15">
      <c r="A23" s="61" t="s">
        <v>93</v>
      </c>
      <c r="B23" s="84"/>
      <c r="C23" s="84"/>
      <c r="D23" s="85"/>
      <c r="E23" s="85"/>
      <c r="F23" s="85"/>
      <c r="G23" s="85"/>
      <c r="H23" s="84">
        <f t="shared" si="1"/>
        <v>0</v>
      </c>
    </row>
    <row r="24" spans="1:8" s="2" customFormat="1" ht="15">
      <c r="A24" s="61" t="s">
        <v>95</v>
      </c>
      <c r="B24" s="85"/>
      <c r="C24" s="85"/>
      <c r="D24" s="85"/>
      <c r="E24" s="85"/>
      <c r="F24" s="85"/>
      <c r="G24" s="85"/>
      <c r="H24" s="84">
        <f t="shared" si="1"/>
        <v>0</v>
      </c>
    </row>
    <row r="25" spans="1:8" s="2" customFormat="1" ht="15">
      <c r="A25" s="61"/>
      <c r="B25" s="85"/>
      <c r="C25" s="85"/>
      <c r="D25" s="85"/>
      <c r="E25" s="85"/>
      <c r="F25" s="85"/>
      <c r="G25" s="85"/>
      <c r="H25" s="85"/>
    </row>
    <row r="26" spans="1:10" s="2" customFormat="1" ht="15.75" thickBot="1">
      <c r="A26" s="82" t="s">
        <v>137</v>
      </c>
      <c r="B26" s="87">
        <f>SUM(B17:B25)</f>
        <v>100000</v>
      </c>
      <c r="C26" s="88"/>
      <c r="D26" s="87">
        <f>SUM(D17:D25)</f>
        <v>0</v>
      </c>
      <c r="E26" s="88"/>
      <c r="F26" s="87">
        <f>SUM(F17:F25)</f>
        <v>8710224</v>
      </c>
      <c r="G26" s="88"/>
      <c r="H26" s="87">
        <f>SUM(H17:H25)</f>
        <v>8810224</v>
      </c>
      <c r="J26" s="29"/>
    </row>
    <row r="27" spans="1:4" s="2" customFormat="1" ht="13.5" thickTop="1">
      <c r="A27" s="3"/>
      <c r="B27" s="3"/>
      <c r="C27" s="3"/>
      <c r="D27" s="3"/>
    </row>
    <row r="28" ht="12.75">
      <c r="D28" s="5"/>
    </row>
    <row r="29" ht="16.5">
      <c r="B29" s="15"/>
    </row>
    <row r="30" ht="16.5">
      <c r="B30" s="15"/>
    </row>
    <row r="31" ht="16.5">
      <c r="B31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L23" sqref="L23"/>
    </sheetView>
  </sheetViews>
  <sheetFormatPr defaultColWidth="9.140625" defaultRowHeight="12.75"/>
  <cols>
    <col min="2" max="2" width="22.421875" style="0" customWidth="1"/>
    <col min="3" max="3" width="15.8515625" style="0" customWidth="1"/>
    <col min="4" max="4" width="2.8515625" style="0" customWidth="1"/>
    <col min="5" max="5" width="15.7109375" style="0" bestFit="1" customWidth="1"/>
    <col min="6" max="6" width="2.8515625" style="0" customWidth="1"/>
    <col min="7" max="7" width="13.140625" style="0" customWidth="1"/>
    <col min="8" max="8" width="3.421875" style="0" customWidth="1"/>
    <col min="9" max="10" width="13.57421875" style="0" bestFit="1" customWidth="1"/>
  </cols>
  <sheetData>
    <row r="2" spans="2:5" ht="15">
      <c r="B2" s="37" t="s">
        <v>128</v>
      </c>
      <c r="E2">
        <v>2012</v>
      </c>
    </row>
    <row r="4" spans="2:9" ht="45">
      <c r="B4" s="22"/>
      <c r="C4" s="38" t="s">
        <v>121</v>
      </c>
      <c r="D4" s="38"/>
      <c r="E4" s="39" t="s">
        <v>111</v>
      </c>
      <c r="F4" s="39"/>
      <c r="G4" s="39" t="s">
        <v>129</v>
      </c>
      <c r="H4" s="40"/>
      <c r="I4" s="38" t="s">
        <v>2</v>
      </c>
    </row>
    <row r="5" spans="2:9" ht="15">
      <c r="B5" s="23" t="s">
        <v>101</v>
      </c>
      <c r="C5" s="14"/>
      <c r="D5" s="14"/>
      <c r="E5" s="14"/>
      <c r="F5" s="14"/>
      <c r="G5" s="14"/>
      <c r="H5" s="14"/>
      <c r="I5" s="14"/>
    </row>
    <row r="6" spans="2:9" ht="15">
      <c r="B6" s="24" t="s">
        <v>138</v>
      </c>
      <c r="C6" s="14">
        <v>10000000</v>
      </c>
      <c r="D6" s="14"/>
      <c r="E6" s="14">
        <v>0</v>
      </c>
      <c r="F6" s="14"/>
      <c r="G6" s="14">
        <v>2014640</v>
      </c>
      <c r="H6" s="14"/>
      <c r="I6" s="14">
        <f>SUM(C6:G6)</f>
        <v>12014640</v>
      </c>
    </row>
    <row r="7" spans="2:9" ht="15">
      <c r="B7" s="24" t="s">
        <v>102</v>
      </c>
      <c r="C7" s="14">
        <v>13499720</v>
      </c>
      <c r="D7" s="14"/>
      <c r="E7" s="14"/>
      <c r="F7" s="14"/>
      <c r="G7" s="14"/>
      <c r="H7" s="14"/>
      <c r="I7" s="14">
        <f>SUM(C7:G7)</f>
        <v>13499720</v>
      </c>
    </row>
    <row r="8" spans="2:9" ht="15">
      <c r="B8" s="24" t="s">
        <v>103</v>
      </c>
      <c r="C8" s="14">
        <v>0</v>
      </c>
      <c r="D8" s="14"/>
      <c r="E8" s="14"/>
      <c r="F8" s="14"/>
      <c r="G8" s="14">
        <v>0</v>
      </c>
      <c r="H8" s="14"/>
      <c r="I8" s="14">
        <f>SUM(C8:G8)</f>
        <v>0</v>
      </c>
    </row>
    <row r="9" spans="2:9" ht="15.75" thickBot="1">
      <c r="B9" s="24" t="s">
        <v>139</v>
      </c>
      <c r="C9" s="25">
        <f>SUM(C6:C8)</f>
        <v>23499720</v>
      </c>
      <c r="D9" s="14"/>
      <c r="E9" s="25">
        <f>SUM(E6:E8)</f>
        <v>0</v>
      </c>
      <c r="F9" s="14"/>
      <c r="G9" s="25">
        <f>SUM(G6:G8)</f>
        <v>2014640</v>
      </c>
      <c r="H9" s="14"/>
      <c r="I9" s="25">
        <f>SUM(I6:I8)</f>
        <v>25514360</v>
      </c>
    </row>
    <row r="10" spans="2:9" ht="15.75" thickTop="1">
      <c r="B10" s="24"/>
      <c r="C10" s="14"/>
      <c r="D10" s="14"/>
      <c r="E10" s="14"/>
      <c r="F10" s="14"/>
      <c r="G10" s="14"/>
      <c r="H10" s="14"/>
      <c r="I10" s="14"/>
    </row>
    <row r="11" spans="2:9" ht="15">
      <c r="B11" s="23" t="s">
        <v>104</v>
      </c>
      <c r="C11" s="14">
        <v>0</v>
      </c>
      <c r="D11" s="14"/>
      <c r="E11" s="14"/>
      <c r="F11" s="14"/>
      <c r="G11" s="14"/>
      <c r="H11" s="14"/>
      <c r="I11" s="14"/>
    </row>
    <row r="12" spans="2:9" ht="15">
      <c r="B12" s="24" t="s">
        <v>140</v>
      </c>
      <c r="C12" s="14"/>
      <c r="D12" s="14"/>
      <c r="E12" s="14"/>
      <c r="F12" s="14"/>
      <c r="G12" s="14"/>
      <c r="H12" s="14"/>
      <c r="I12" s="14">
        <f>SUM(C12:G12)</f>
        <v>0</v>
      </c>
    </row>
    <row r="13" spans="2:9" ht="15">
      <c r="B13" s="24" t="s">
        <v>106</v>
      </c>
      <c r="C13" s="14">
        <v>1077070</v>
      </c>
      <c r="D13" s="14"/>
      <c r="E13" s="14"/>
      <c r="F13" s="14"/>
      <c r="G13" s="14"/>
      <c r="H13" s="14"/>
      <c r="I13" s="14">
        <f>SUM(C13:G13)</f>
        <v>1077070</v>
      </c>
    </row>
    <row r="14" spans="2:9" ht="15">
      <c r="B14" s="24" t="s">
        <v>103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f>SUM(C14:G14)</f>
        <v>0</v>
      </c>
    </row>
    <row r="15" spans="2:9" ht="15.75" thickBot="1">
      <c r="B15" s="24" t="s">
        <v>141</v>
      </c>
      <c r="C15" s="25">
        <f>SUM(C11:C14)</f>
        <v>1077070</v>
      </c>
      <c r="D15" s="14"/>
      <c r="E15" s="25">
        <f>+E12+E13+E14</f>
        <v>0</v>
      </c>
      <c r="F15" s="14"/>
      <c r="G15" s="25">
        <f>+G12+G13+G14</f>
        <v>0</v>
      </c>
      <c r="H15" s="14"/>
      <c r="I15" s="25">
        <f>+I12+I13+I14</f>
        <v>1077070</v>
      </c>
    </row>
    <row r="16" spans="2:9" ht="15.75" thickTop="1">
      <c r="B16" s="24"/>
      <c r="C16" s="14"/>
      <c r="D16" s="14"/>
      <c r="E16" s="14"/>
      <c r="F16" s="14"/>
      <c r="G16" s="14"/>
      <c r="H16" s="14"/>
      <c r="I16" s="14"/>
    </row>
    <row r="17" spans="2:9" ht="15">
      <c r="B17" s="23" t="s">
        <v>142</v>
      </c>
      <c r="C17" s="14">
        <f>+C6-C12</f>
        <v>10000000</v>
      </c>
      <c r="D17" s="14"/>
      <c r="E17" s="14">
        <f>+E6-E12</f>
        <v>0</v>
      </c>
      <c r="F17" s="14"/>
      <c r="G17" s="14">
        <f>+G6-G12</f>
        <v>2014640</v>
      </c>
      <c r="H17" s="14"/>
      <c r="I17" s="14">
        <f>+I6-I12</f>
        <v>12014640</v>
      </c>
    </row>
    <row r="18" spans="2:9" ht="15.75" thickBot="1">
      <c r="B18" s="23" t="s">
        <v>143</v>
      </c>
      <c r="C18" s="25">
        <f>+C9-C15</f>
        <v>22422650</v>
      </c>
      <c r="D18" s="14"/>
      <c r="E18" s="25">
        <f>+E9-E15</f>
        <v>0</v>
      </c>
      <c r="F18" s="14"/>
      <c r="G18" s="25">
        <f>+G9-G15</f>
        <v>2014640</v>
      </c>
      <c r="H18" s="14"/>
      <c r="I18" s="25">
        <f>+I9-I15</f>
        <v>24437290</v>
      </c>
    </row>
    <row r="19" ht="13.5" thickTop="1"/>
    <row r="21" ht="12.75">
      <c r="E21" s="4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2013-03-24T12:50:55Z</cp:lastPrinted>
  <dcterms:created xsi:type="dcterms:W3CDTF">2008-12-17T10:29:05Z</dcterms:created>
  <dcterms:modified xsi:type="dcterms:W3CDTF">2013-03-24T12:51:10Z</dcterms:modified>
  <cp:category/>
  <cp:version/>
  <cp:contentType/>
  <cp:contentStatus/>
</cp:coreProperties>
</file>