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8" windowWidth="14808" windowHeight="7356" activeTab="3"/>
  </bookViews>
  <sheets>
    <sheet name="BILANC" sheetId="4" r:id="rId1"/>
    <sheet name="Pasqyra te ardhura shpenzime" sheetId="1" r:id="rId2"/>
    <sheet name="FLUKSI MONETAR" sheetId="2" r:id="rId3"/>
    <sheet name="NDRYSHIMI KAPITALIT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38" i="2" l="1"/>
  <c r="D10" i="4" l="1"/>
  <c r="C30" i="2" l="1"/>
  <c r="C32" i="2" s="1"/>
  <c r="G49" i="3"/>
  <c r="C41" i="2"/>
  <c r="C15" i="2"/>
  <c r="C14" i="2"/>
  <c r="C11" i="2"/>
  <c r="D62" i="4"/>
  <c r="D55" i="4" s="1"/>
  <c r="D74" i="4" s="1"/>
  <c r="D85" i="4" s="1"/>
  <c r="D13" i="4"/>
  <c r="D34" i="1"/>
  <c r="D21" i="1"/>
  <c r="D22" i="1" s="1"/>
  <c r="D15" i="1"/>
  <c r="D36" i="1" l="1"/>
  <c r="D39" i="1" s="1"/>
  <c r="C8" i="2" s="1"/>
  <c r="C27" i="2" s="1"/>
  <c r="C39" i="2" s="1"/>
  <c r="D98" i="4" l="1"/>
  <c r="D20" i="4"/>
  <c r="D99" i="4" l="1"/>
  <c r="D87" i="4" s="1"/>
  <c r="D100" i="4" s="1"/>
  <c r="F48" i="3"/>
  <c r="G48" i="3" s="1"/>
  <c r="D9" i="4"/>
  <c r="D5" i="4" l="1"/>
  <c r="D4" i="4" l="1"/>
  <c r="D29" i="4" s="1"/>
  <c r="H4" i="4"/>
  <c r="C42" i="2"/>
  <c r="C43" i="2" s="1"/>
  <c r="G34" i="2" s="1"/>
  <c r="D37" i="4"/>
  <c r="D49" i="4" s="1"/>
  <c r="D50" i="4" l="1"/>
  <c r="H100" i="4" s="1"/>
  <c r="G50" i="3"/>
  <c r="F50" i="3"/>
  <c r="E50" i="3"/>
  <c r="D50" i="3"/>
  <c r="C50" i="3"/>
  <c r="G44" i="3"/>
  <c r="F44" i="3"/>
  <c r="G42" i="3"/>
  <c r="E38" i="3"/>
  <c r="E44" i="3" s="1"/>
  <c r="D38" i="3"/>
  <c r="D44" i="3" s="1"/>
  <c r="C38" i="3"/>
  <c r="C44" i="3" s="1"/>
  <c r="F37" i="3"/>
  <c r="E34" i="1"/>
  <c r="E21" i="1"/>
  <c r="E22" i="1" s="1"/>
  <c r="E36" i="1" s="1"/>
  <c r="E39" i="1" s="1"/>
  <c r="E15" i="1"/>
  <c r="E37" i="4"/>
  <c r="E49" i="4" s="1"/>
  <c r="E20" i="4"/>
  <c r="E13" i="4"/>
  <c r="E10" i="4"/>
  <c r="E5" i="4"/>
  <c r="E9" i="4" l="1"/>
  <c r="E29" i="4" s="1"/>
  <c r="E50" i="4" s="1"/>
  <c r="E4" i="4" l="1"/>
</calcChain>
</file>

<file path=xl/sharedStrings.xml><?xml version="1.0" encoding="utf-8"?>
<sst xmlns="http://schemas.openxmlformats.org/spreadsheetml/2006/main" count="277" uniqueCount="216">
  <si>
    <t>Zeri I Bilancit</t>
  </si>
  <si>
    <t>Shenimet</t>
  </si>
  <si>
    <t>Viti ushtrimor 2012</t>
  </si>
  <si>
    <t>A</t>
  </si>
  <si>
    <t>AKTIVET</t>
  </si>
  <si>
    <t>I</t>
  </si>
  <si>
    <t>AKTIVET AFATSHKURTERA</t>
  </si>
  <si>
    <t>Aktive monetare</t>
  </si>
  <si>
    <t>Banka</t>
  </si>
  <si>
    <t>Arka</t>
  </si>
  <si>
    <t>Derivate dhe aktive te mbajtura per tregetim</t>
  </si>
  <si>
    <t>Aktive te tjera financiare afatshkurtera</t>
  </si>
  <si>
    <t>a)</t>
  </si>
  <si>
    <t>Llogari/Kerkesa te arketushme</t>
  </si>
  <si>
    <t>Klient per mallra e produkte sherbimi</t>
  </si>
  <si>
    <t>Te tjera</t>
  </si>
  <si>
    <t>b)</t>
  </si>
  <si>
    <t>Llogari/Kerkesa te tjera te arketushme</t>
  </si>
  <si>
    <t>Debitor, Kreditor te tjere</t>
  </si>
  <si>
    <t>Tatim Fitimi</t>
  </si>
  <si>
    <t>TVSH</t>
  </si>
  <si>
    <t>c)</t>
  </si>
  <si>
    <t>Instrumente te tjera borxhi</t>
  </si>
  <si>
    <t>d)</t>
  </si>
  <si>
    <t>Investime te tjera financiare</t>
  </si>
  <si>
    <t>Inventari</t>
  </si>
  <si>
    <t>Lende te para</t>
  </si>
  <si>
    <t>Prodhim ne proces</t>
  </si>
  <si>
    <t>Produkte te gateshme</t>
  </si>
  <si>
    <t>Mallra per rishitje</t>
  </si>
  <si>
    <t>f)</t>
  </si>
  <si>
    <t>Aktive biollogjike afatshkurtera</t>
  </si>
  <si>
    <t>Aktive afatshkurtera te mbajtura per shitje</t>
  </si>
  <si>
    <t>Parapagime dhe shpenzime te shtyra</t>
  </si>
  <si>
    <t>AKTIVET TOTALE AFATSHKURTERA</t>
  </si>
  <si>
    <t>II</t>
  </si>
  <si>
    <t>AKTIVET AFATGJATA</t>
  </si>
  <si>
    <t>Investime financiare afatgjata</t>
  </si>
  <si>
    <t xml:space="preserve">a) </t>
  </si>
  <si>
    <t>Aksione dhe pjesemarrje te tjera ne njesi te kontroll.</t>
  </si>
  <si>
    <t>Aksione dhe investime te tjera ne pjesemarrje</t>
  </si>
  <si>
    <t>Aksione dhe letra me vlere</t>
  </si>
  <si>
    <t>Llogari/Kerkesa te arketushme afatgjata</t>
  </si>
  <si>
    <t>Totali</t>
  </si>
  <si>
    <t>Aktive afatgjata materjale</t>
  </si>
  <si>
    <t>Toka</t>
  </si>
  <si>
    <t>Ndertesa ( minus amortizimi)</t>
  </si>
  <si>
    <t>Makineri dhe paisje (minus amortizimi)</t>
  </si>
  <si>
    <t xml:space="preserve">Te tjera aktive afatgjata materjale </t>
  </si>
  <si>
    <t>Aktive biollogjike afatgjata</t>
  </si>
  <si>
    <t>Aktive afatgjata jo materjale</t>
  </si>
  <si>
    <t>Emri I mire</t>
  </si>
  <si>
    <t>Shpenzimet e zhvillimit</t>
  </si>
  <si>
    <t>Aktive te tjera afatgjata jomateriale</t>
  </si>
  <si>
    <t>Kapitali aksionar I papaguar</t>
  </si>
  <si>
    <t>Aktive te tjera afatgjata (ne proces)</t>
  </si>
  <si>
    <t>TOTALI AKTIVEVE AFATGJATA</t>
  </si>
  <si>
    <t xml:space="preserve">TOTALI AKTIVE  </t>
  </si>
  <si>
    <t>B</t>
  </si>
  <si>
    <t>PASIVET DHE KAPITALI</t>
  </si>
  <si>
    <t>Pasivet afatshkurtera</t>
  </si>
  <si>
    <t>Derivatet</t>
  </si>
  <si>
    <t>Huamarrjet</t>
  </si>
  <si>
    <t>Overdraftet bankare</t>
  </si>
  <si>
    <t>Huamarje afatshkurter</t>
  </si>
  <si>
    <t>Bono te konvertushme</t>
  </si>
  <si>
    <t>Huat dhe parapagimet</t>
  </si>
  <si>
    <t>Te pagueshme ndaj furnitoreve</t>
  </si>
  <si>
    <t>Te pagueshme ndaj punonjesve</t>
  </si>
  <si>
    <t>Detyrime per sig . Shoq</t>
  </si>
  <si>
    <t>Detryrime tatimore per TVSH</t>
  </si>
  <si>
    <t>Detyrime tatimore per Tatim Fitimin</t>
  </si>
  <si>
    <t>Detyrime tatimore per TAP</t>
  </si>
  <si>
    <t>Hua te tjera</t>
  </si>
  <si>
    <t>e)</t>
  </si>
  <si>
    <t>Parapagime te arketuara</t>
  </si>
  <si>
    <t>Grandet dhe te ardhura te shtyra</t>
  </si>
  <si>
    <t>Provizione afatshkurtera</t>
  </si>
  <si>
    <t>TOTALI PASIVE AFATSHKURTERA</t>
  </si>
  <si>
    <t>Pasive afatgjata</t>
  </si>
  <si>
    <t>Hua afatgjata</t>
  </si>
  <si>
    <t>Hua ,bono dhe detyrime nga qiraja financiare</t>
  </si>
  <si>
    <t>Hua te tjera afatgjata</t>
  </si>
  <si>
    <t>Provizione afatgjata</t>
  </si>
  <si>
    <t>TOTALI PASIVE AFATGJATA</t>
  </si>
  <si>
    <t>TOTALI I PASIVEVE</t>
  </si>
  <si>
    <t>III</t>
  </si>
  <si>
    <t>Kapitali</t>
  </si>
  <si>
    <t>Aksionet e pakices</t>
  </si>
  <si>
    <t>Kapitali I aksionereve te shoqerise meme</t>
  </si>
  <si>
    <t>Kapitali aksionar</t>
  </si>
  <si>
    <t>Primi I aksionit</t>
  </si>
  <si>
    <t>Njesite ose Aksionet e thesarit(negative)</t>
  </si>
  <si>
    <t>Rezerva statutore</t>
  </si>
  <si>
    <t>Rezerva ligjore</t>
  </si>
  <si>
    <t>Rezerva te tjera</t>
  </si>
  <si>
    <t>Fitime te pashperndara</t>
  </si>
  <si>
    <t>Fitimi (humbja) e vitit financiar</t>
  </si>
  <si>
    <t>TOTALI I KAPITALIT</t>
  </si>
  <si>
    <t>TOTALI I PASIVEVE DHE KAPITALIT</t>
  </si>
  <si>
    <t>Viti ushtrimor 2013</t>
  </si>
  <si>
    <t>Bilanci Kontabel I Shoqerise "ALBA KONSTRUKSION" shpk  31.12.2013</t>
  </si>
  <si>
    <t>Nr</t>
  </si>
  <si>
    <t>Pershkrimi I elementeve</t>
  </si>
  <si>
    <t>Shenime</t>
  </si>
  <si>
    <t>Shitjet neto</t>
  </si>
  <si>
    <t>Te ardhura te tjera nga veprimtarite e shfrytezimit</t>
  </si>
  <si>
    <t xml:space="preserve">Ndryshime ne inventarin e produkteve te </t>
  </si>
  <si>
    <t>gateshme dhe prodhimit ne proces</t>
  </si>
  <si>
    <t>Materiale te konsumuara</t>
  </si>
  <si>
    <t>Shpenzime te tjera nga veprimtaria e</t>
  </si>
  <si>
    <t>shfrytezimit</t>
  </si>
  <si>
    <t>Shpenzime personeli</t>
  </si>
  <si>
    <t xml:space="preserve">    Pagat</t>
  </si>
  <si>
    <t xml:space="preserve">    Shpenzimet per sigurime shoqerore</t>
  </si>
  <si>
    <t xml:space="preserve">   Shpenzimet per pensionet</t>
  </si>
  <si>
    <t>Amortizimi dhe zhvleresimet</t>
  </si>
  <si>
    <t xml:space="preserve">Shpenzime te tjera </t>
  </si>
  <si>
    <t>Totali I shpenzimeve (4-7)</t>
  </si>
  <si>
    <t>Fitimi (humbja) nga veprimtarite e shfrytezimit</t>
  </si>
  <si>
    <t>Te ardhura dhe shpenzimet financiare nga</t>
  </si>
  <si>
    <t>njesite e kontrolluara</t>
  </si>
  <si>
    <t>pjesemarrjet</t>
  </si>
  <si>
    <t>Te ardhura dhe shpenzime te tjera financiare</t>
  </si>
  <si>
    <t xml:space="preserve">    Te ardhura t dhe shpenzimet financiare nga</t>
  </si>
  <si>
    <t xml:space="preserve">    investime te tjera financiare afatgjata</t>
  </si>
  <si>
    <t xml:space="preserve">    Te ardhurat dhe shpenzimet nga interesi</t>
  </si>
  <si>
    <t xml:space="preserve">    Fitimet (humbjet) nga kursi I kembimit</t>
  </si>
  <si>
    <t xml:space="preserve">    Te ardhura dhe shpenzime te tjera financiare</t>
  </si>
  <si>
    <t>Totali I te adhurave dhe shpenzimeve financiare</t>
  </si>
  <si>
    <t>Fitimi (humbja) para tatimit</t>
  </si>
  <si>
    <t>Shpenzimi I tatimit mbi fitimin</t>
  </si>
  <si>
    <t>Fitimi (humbja) neto e vitit financiar</t>
  </si>
  <si>
    <t>Elementet e pasqyrave te konsoliduara</t>
  </si>
  <si>
    <t xml:space="preserve">Pasqyra e Fluksit Monetar , Metoda Indirekte </t>
  </si>
  <si>
    <t>NR</t>
  </si>
  <si>
    <t>Pasqyra e fluksit monetar-Metoda indirekte</t>
  </si>
  <si>
    <t>Fluksi I parave nga veprimtaria e shfrytezimit</t>
  </si>
  <si>
    <t>Fitimi (humbja) e vitit</t>
  </si>
  <si>
    <t>rritje(zbritje) inventari</t>
  </si>
  <si>
    <t>rritje(zbritjeI inventare te tjera</t>
  </si>
  <si>
    <t>rritje(zbritje) klienta</t>
  </si>
  <si>
    <t>rritje(zbritje)  tatim fitimi I kerkueshem</t>
  </si>
  <si>
    <t>rritje(zbritje)  te tjera</t>
  </si>
  <si>
    <t>rritjezbritje) te tjera te arketueshme</t>
  </si>
  <si>
    <t>rritje(zbritje)  shpenzime te parapaguara</t>
  </si>
  <si>
    <t>rritje(zbritje) huara afatshkurter</t>
  </si>
  <si>
    <t>rritje(zbritje) shuma te  arketuara me porosir</t>
  </si>
  <si>
    <t>rritje(zbritje) furnitor</t>
  </si>
  <si>
    <t>rritje(zbritje) personeli</t>
  </si>
  <si>
    <t>rritje(zbritje) sig shoqerorei</t>
  </si>
  <si>
    <t>rritje(zbritje)  shteti TVSH</t>
  </si>
  <si>
    <t>rritje(zbritje)  shteti  Tatim Fitimi</t>
  </si>
  <si>
    <t>rritje(zbritje)  shteti  TAP</t>
  </si>
  <si>
    <t>rritje(zbritje)  huara</t>
  </si>
  <si>
    <t>rritje(zbritje)  ortak</t>
  </si>
  <si>
    <t>Shpenzime zveftesimi</t>
  </si>
  <si>
    <t>Fluksi Monetar nga aktivet financiare</t>
  </si>
  <si>
    <t>Te ardhurat nga emetimi I kapitalit aksioner</t>
  </si>
  <si>
    <t>Fluksi monetar nga veprimtaria investuese</t>
  </si>
  <si>
    <t>Blerje ndertese</t>
  </si>
  <si>
    <t>Blerje pajisje</t>
  </si>
  <si>
    <t>Shitje pajisje</t>
  </si>
  <si>
    <t>Fitimi ne para</t>
  </si>
  <si>
    <t>Gjendja ne fillim te periudhes</t>
  </si>
  <si>
    <t>Gjendja e likuiditeteve ne fund te periudhes</t>
  </si>
  <si>
    <t>Rritja neto ne likuiditete</t>
  </si>
  <si>
    <t>31dhjetor 2012</t>
  </si>
  <si>
    <t>31 dhjetor 2013</t>
  </si>
  <si>
    <t xml:space="preserve">         Kapitali Aksionar qe I perket Aksioneve te Shoqerise Meme</t>
  </si>
  <si>
    <t>Emertimi</t>
  </si>
  <si>
    <t>Primi</t>
  </si>
  <si>
    <t>rezervat</t>
  </si>
  <si>
    <t>Fitimi</t>
  </si>
  <si>
    <t>TOTALI</t>
  </si>
  <si>
    <t>Aksionar</t>
  </si>
  <si>
    <t>Aksionit</t>
  </si>
  <si>
    <t>Statukore</t>
  </si>
  <si>
    <t>pashperdare</t>
  </si>
  <si>
    <t>ligjore</t>
  </si>
  <si>
    <t>Pozicioni me 31.12. 2005</t>
  </si>
  <si>
    <t>Rezerva per 2006</t>
  </si>
  <si>
    <t>Fitime te mbartura</t>
  </si>
  <si>
    <t>Fitimi per vitin 2006</t>
  </si>
  <si>
    <t>Dividenti</t>
  </si>
  <si>
    <t>Pozicioni me 31.12. 2006</t>
  </si>
  <si>
    <t>Zmadhim kapitali</t>
  </si>
  <si>
    <t>Rezervat viti 2007</t>
  </si>
  <si>
    <t>Fitimet e mbartura</t>
  </si>
  <si>
    <t>Fitimi viti 2007</t>
  </si>
  <si>
    <t>Pozicioni me 31.12 2007</t>
  </si>
  <si>
    <t>Rezervat per vitin 2008</t>
  </si>
  <si>
    <t>Fitimi I mbartur</t>
  </si>
  <si>
    <t>Fitimi I vitit 2008</t>
  </si>
  <si>
    <t>IV</t>
  </si>
  <si>
    <t>Pozicioni me 31.12  2008</t>
  </si>
  <si>
    <t>Rezervat per vitin 2009</t>
  </si>
  <si>
    <t>Fitimi I vitit 2009</t>
  </si>
  <si>
    <t>V</t>
  </si>
  <si>
    <t>Pozicioni me 31.12 2009</t>
  </si>
  <si>
    <t>Rezervat per vitin 2010</t>
  </si>
  <si>
    <t>Fitimi I vitit 2010</t>
  </si>
  <si>
    <t>Pozicioni me 31.12  2010</t>
  </si>
  <si>
    <t>Rezervat per vitin 2011</t>
  </si>
  <si>
    <t>Fitimi I vitit 2011</t>
  </si>
  <si>
    <t>Pozicioni 31.12.2011</t>
  </si>
  <si>
    <t>Rezervat per vitin 2012</t>
  </si>
  <si>
    <t>Fitimi I vitit 2012</t>
  </si>
  <si>
    <t xml:space="preserve">DIVIDENT </t>
  </si>
  <si>
    <t>Pozicioni 31.12.2012</t>
  </si>
  <si>
    <t>Pasqyra e Ndryshimit ne kapital viti 2013</t>
  </si>
  <si>
    <t>Rezervat per vitin 2013</t>
  </si>
  <si>
    <t>Fitimi I vitit 2013</t>
  </si>
  <si>
    <t>Pozicioni 31.12.2013</t>
  </si>
  <si>
    <t xml:space="preserve">Pasqyra e te Ardhurave e Shpenzimeve e Shoqerise "ALBA KONSTRUKSION" shpk </t>
  </si>
  <si>
    <t>Date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</si>
</sst>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164" fontId="4" fillId="0" borderId="1" xfId="1" applyNumberFormat="1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164" fontId="3" fillId="0" borderId="1" xfId="1" applyNumberFormat="1" applyFont="1" applyBorder="1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165" fontId="0" fillId="0" borderId="2" xfId="1" applyNumberFormat="1" applyFont="1" applyBorder="1"/>
    <xf numFmtId="165" fontId="9" fillId="0" borderId="2" xfId="1" applyNumberFormat="1" applyFont="1" applyBorder="1"/>
    <xf numFmtId="165" fontId="9" fillId="0" borderId="1" xfId="1" applyNumberFormat="1" applyFont="1" applyBorder="1"/>
    <xf numFmtId="165" fontId="9" fillId="0" borderId="0" xfId="1" applyNumberFormat="1" applyFont="1" applyBorder="1"/>
    <xf numFmtId="165" fontId="0" fillId="0" borderId="1" xfId="0" applyNumberFormat="1" applyBorder="1"/>
    <xf numFmtId="0" fontId="6" fillId="2" borderId="1" xfId="0" applyFont="1" applyFill="1" applyBorder="1"/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7" fillId="0" borderId="0" xfId="0" applyFont="1" applyBorder="1"/>
    <xf numFmtId="0" fontId="9" fillId="0" borderId="0" xfId="0" applyFont="1"/>
    <xf numFmtId="0" fontId="9" fillId="0" borderId="1" xfId="0" applyFont="1" applyBorder="1"/>
    <xf numFmtId="0" fontId="9" fillId="2" borderId="1" xfId="0" applyFont="1" applyFill="1" applyBorder="1"/>
    <xf numFmtId="0" fontId="7" fillId="2" borderId="1" xfId="0" applyFont="1" applyFill="1" applyBorder="1"/>
    <xf numFmtId="0" fontId="0" fillId="3" borderId="1" xfId="0" applyFill="1" applyBorder="1"/>
    <xf numFmtId="0" fontId="7" fillId="0" borderId="3" xfId="0" applyFont="1" applyBorder="1"/>
    <xf numFmtId="0" fontId="6" fillId="0" borderId="3" xfId="0" applyFont="1" applyBorder="1"/>
    <xf numFmtId="165" fontId="0" fillId="4" borderId="1" xfId="0" applyNumberFormat="1" applyFill="1" applyBorder="1"/>
    <xf numFmtId="0" fontId="0" fillId="5" borderId="0" xfId="0" applyFill="1"/>
    <xf numFmtId="165" fontId="8" fillId="0" borderId="1" xfId="1" applyNumberFormat="1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0" fillId="0" borderId="1" xfId="0" applyFont="1" applyBorder="1"/>
    <xf numFmtId="3" fontId="10" fillId="0" borderId="1" xfId="0" applyNumberFormat="1" applyFont="1" applyBorder="1"/>
    <xf numFmtId="4" fontId="11" fillId="2" borderId="1" xfId="0" applyNumberFormat="1" applyFont="1" applyFill="1" applyBorder="1"/>
    <xf numFmtId="4" fontId="10" fillId="0" borderId="1" xfId="0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/>
    <xf numFmtId="0" fontId="10" fillId="2" borderId="1" xfId="0" applyFont="1" applyFill="1" applyBorder="1"/>
    <xf numFmtId="165" fontId="11" fillId="2" borderId="1" xfId="1" applyNumberFormat="1" applyFont="1" applyFill="1" applyBorder="1"/>
    <xf numFmtId="0" fontId="0" fillId="5" borderId="1" xfId="0" applyFill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165" fontId="2" fillId="5" borderId="1" xfId="0" applyNumberFormat="1" applyFont="1" applyFill="1" applyBorder="1"/>
    <xf numFmtId="165" fontId="4" fillId="0" borderId="1" xfId="1" applyNumberFormat="1" applyFont="1" applyBorder="1"/>
    <xf numFmtId="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43" fontId="0" fillId="0" borderId="0" xfId="0" applyNumberFormat="1"/>
    <xf numFmtId="165" fontId="2" fillId="0" borderId="1" xfId="1" applyNumberFormat="1" applyFont="1" applyBorder="1"/>
    <xf numFmtId="164" fontId="0" fillId="0" borderId="0" xfId="0" applyNumberFormat="1"/>
    <xf numFmtId="165" fontId="2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K%20BIL%202011/Bilanc%20viti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"/>
      <sheetName val="Pasqyra e te ardhurave dhe shpe"/>
      <sheetName val="Fluksi i parase"/>
      <sheetName val="Ndryshimi i kapitalit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9" workbookViewId="0">
      <selection activeCell="A51" sqref="A51:E100"/>
    </sheetView>
  </sheetViews>
  <sheetFormatPr defaultRowHeight="14.4" x14ac:dyDescent="0.3"/>
  <cols>
    <col min="1" max="1" width="5.77734375" customWidth="1"/>
    <col min="2" max="2" width="37.109375" customWidth="1"/>
    <col min="3" max="3" width="10.33203125" customWidth="1"/>
    <col min="4" max="4" width="17.109375" customWidth="1"/>
    <col min="5" max="5" width="16.6640625" customWidth="1"/>
    <col min="6" max="6" width="18.21875" customWidth="1"/>
    <col min="8" max="8" width="13.5546875" bestFit="1" customWidth="1"/>
  </cols>
  <sheetData>
    <row r="1" spans="1:8" x14ac:dyDescent="0.3">
      <c r="B1" t="s">
        <v>101</v>
      </c>
    </row>
    <row r="2" spans="1:8" x14ac:dyDescent="0.3">
      <c r="A2" s="1"/>
      <c r="B2" s="1" t="s">
        <v>0</v>
      </c>
      <c r="C2" s="1" t="s">
        <v>1</v>
      </c>
      <c r="D2" s="1" t="s">
        <v>100</v>
      </c>
      <c r="E2" s="1" t="s">
        <v>2</v>
      </c>
    </row>
    <row r="3" spans="1:8" x14ac:dyDescent="0.3">
      <c r="A3" s="1" t="s">
        <v>3</v>
      </c>
      <c r="B3" s="1" t="s">
        <v>4</v>
      </c>
      <c r="C3" s="1"/>
      <c r="D3" s="1"/>
      <c r="E3" s="1"/>
    </row>
    <row r="4" spans="1:8" x14ac:dyDescent="0.3">
      <c r="A4" s="1" t="s">
        <v>5</v>
      </c>
      <c r="B4" s="1" t="s">
        <v>6</v>
      </c>
      <c r="C4" s="1"/>
      <c r="D4" s="2">
        <f>D5+D9+D20+D28</f>
        <v>1568525554.6099999</v>
      </c>
      <c r="E4" s="2">
        <f>E5+E8+E9+E20+E28</f>
        <v>1546241778</v>
      </c>
      <c r="H4" s="63">
        <f>E5-D5</f>
        <v>131148345.39</v>
      </c>
    </row>
    <row r="5" spans="1:8" x14ac:dyDescent="0.3">
      <c r="A5" s="1">
        <v>1</v>
      </c>
      <c r="B5" s="1" t="s">
        <v>7</v>
      </c>
      <c r="C5" s="1">
        <v>4</v>
      </c>
      <c r="D5" s="3">
        <f>D6+D7</f>
        <v>105122891.61</v>
      </c>
      <c r="E5" s="4">
        <f>E6+E7</f>
        <v>236271237</v>
      </c>
    </row>
    <row r="6" spans="1:8" x14ac:dyDescent="0.3">
      <c r="A6" s="1"/>
      <c r="B6" s="1" t="s">
        <v>8</v>
      </c>
      <c r="C6" s="1"/>
      <c r="D6" s="5">
        <v>104740628</v>
      </c>
      <c r="E6" s="6">
        <v>236081691</v>
      </c>
    </row>
    <row r="7" spans="1:8" x14ac:dyDescent="0.3">
      <c r="A7" s="1"/>
      <c r="B7" s="1" t="s">
        <v>9</v>
      </c>
      <c r="C7" s="1"/>
      <c r="D7" s="5">
        <v>382263.61</v>
      </c>
      <c r="E7" s="7">
        <v>189546</v>
      </c>
    </row>
    <row r="8" spans="1:8" x14ac:dyDescent="0.3">
      <c r="A8" s="1">
        <v>2</v>
      </c>
      <c r="B8" s="1" t="s">
        <v>10</v>
      </c>
      <c r="C8" s="1"/>
      <c r="D8" s="8"/>
      <c r="E8" s="8"/>
    </row>
    <row r="9" spans="1:8" x14ac:dyDescent="0.3">
      <c r="A9" s="1">
        <v>3</v>
      </c>
      <c r="B9" s="1" t="s">
        <v>11</v>
      </c>
      <c r="C9" s="1"/>
      <c r="D9" s="3">
        <f>D10+D13</f>
        <v>1241383937</v>
      </c>
      <c r="E9" s="9">
        <f>E10+E13</f>
        <v>1081955647</v>
      </c>
    </row>
    <row r="10" spans="1:8" x14ac:dyDescent="0.3">
      <c r="A10" s="1" t="s">
        <v>12</v>
      </c>
      <c r="B10" s="1" t="s">
        <v>13</v>
      </c>
      <c r="C10" s="1">
        <v>5</v>
      </c>
      <c r="D10" s="5">
        <f>D11</f>
        <v>791531560</v>
      </c>
      <c r="E10" s="6">
        <f>E11</f>
        <v>630394318</v>
      </c>
    </row>
    <row r="11" spans="1:8" x14ac:dyDescent="0.3">
      <c r="A11" s="1"/>
      <c r="B11" s="1" t="s">
        <v>14</v>
      </c>
      <c r="C11" s="1"/>
      <c r="D11" s="5">
        <v>791531560</v>
      </c>
      <c r="E11" s="6">
        <v>630394318</v>
      </c>
    </row>
    <row r="12" spans="1:8" x14ac:dyDescent="0.3">
      <c r="A12" s="1"/>
      <c r="B12" s="1" t="s">
        <v>15</v>
      </c>
      <c r="C12" s="1"/>
      <c r="D12" s="8"/>
      <c r="E12" s="8"/>
    </row>
    <row r="13" spans="1:8" x14ac:dyDescent="0.3">
      <c r="A13" s="1" t="s">
        <v>16</v>
      </c>
      <c r="B13" s="1" t="s">
        <v>17</v>
      </c>
      <c r="C13" s="1">
        <v>5</v>
      </c>
      <c r="D13" s="3">
        <f>D14+D15+D16</f>
        <v>449852377</v>
      </c>
      <c r="E13" s="9">
        <f>E14+E15+E17</f>
        <v>451561329</v>
      </c>
    </row>
    <row r="14" spans="1:8" x14ac:dyDescent="0.3">
      <c r="A14" s="1"/>
      <c r="B14" s="1" t="s">
        <v>18</v>
      </c>
      <c r="C14" s="1"/>
      <c r="D14" s="5">
        <v>449466577</v>
      </c>
      <c r="E14" s="6">
        <v>435901860</v>
      </c>
    </row>
    <row r="15" spans="1:8" x14ac:dyDescent="0.3">
      <c r="A15" s="1"/>
      <c r="B15" s="1" t="s">
        <v>19</v>
      </c>
      <c r="C15" s="1"/>
      <c r="D15" s="5"/>
      <c r="E15" s="6">
        <v>15468725</v>
      </c>
    </row>
    <row r="16" spans="1:8" x14ac:dyDescent="0.3">
      <c r="A16" s="1"/>
      <c r="B16" s="1" t="s">
        <v>20</v>
      </c>
      <c r="C16" s="1"/>
      <c r="D16" s="62">
        <v>385800</v>
      </c>
      <c r="E16" s="8"/>
    </row>
    <row r="17" spans="1:5" x14ac:dyDescent="0.3">
      <c r="A17" s="1"/>
      <c r="B17" s="1" t="s">
        <v>15</v>
      </c>
      <c r="C17" s="1"/>
      <c r="D17" s="5"/>
      <c r="E17" s="7">
        <v>190744</v>
      </c>
    </row>
    <row r="18" spans="1:5" x14ac:dyDescent="0.3">
      <c r="A18" s="1" t="s">
        <v>21</v>
      </c>
      <c r="B18" s="1" t="s">
        <v>22</v>
      </c>
      <c r="C18" s="1"/>
      <c r="D18" s="8"/>
      <c r="E18" s="8"/>
    </row>
    <row r="19" spans="1:5" x14ac:dyDescent="0.3">
      <c r="A19" s="1" t="s">
        <v>23</v>
      </c>
      <c r="B19" s="1" t="s">
        <v>24</v>
      </c>
      <c r="C19" s="1"/>
      <c r="D19" s="8"/>
      <c r="E19" s="8"/>
    </row>
    <row r="20" spans="1:5" x14ac:dyDescent="0.3">
      <c r="A20" s="1">
        <v>4</v>
      </c>
      <c r="B20" s="1" t="s">
        <v>25</v>
      </c>
      <c r="C20" s="1">
        <v>6</v>
      </c>
      <c r="D20" s="3">
        <f>D21+D22</f>
        <v>168456583</v>
      </c>
      <c r="E20" s="9">
        <f>E21+E22</f>
        <v>132191676</v>
      </c>
    </row>
    <row r="21" spans="1:5" x14ac:dyDescent="0.3">
      <c r="A21" s="1" t="s">
        <v>12</v>
      </c>
      <c r="B21" s="1" t="s">
        <v>26</v>
      </c>
      <c r="C21" s="1"/>
      <c r="D21" s="5">
        <v>2731689</v>
      </c>
      <c r="E21" s="6">
        <v>6346136</v>
      </c>
    </row>
    <row r="22" spans="1:5" x14ac:dyDescent="0.3">
      <c r="A22" s="1" t="s">
        <v>16</v>
      </c>
      <c r="B22" s="1" t="s">
        <v>27</v>
      </c>
      <c r="C22" s="1"/>
      <c r="D22" s="5">
        <v>165724894</v>
      </c>
      <c r="E22" s="8">
        <v>125845540</v>
      </c>
    </row>
    <row r="23" spans="1:5" x14ac:dyDescent="0.3">
      <c r="A23" s="1" t="s">
        <v>21</v>
      </c>
      <c r="B23" s="1" t="s">
        <v>28</v>
      </c>
      <c r="C23" s="1"/>
      <c r="D23" s="8"/>
      <c r="E23" s="8"/>
    </row>
    <row r="24" spans="1:5" x14ac:dyDescent="0.3">
      <c r="A24" s="1" t="s">
        <v>23</v>
      </c>
      <c r="B24" s="1" t="s">
        <v>29</v>
      </c>
      <c r="C24" s="1"/>
      <c r="D24" s="8"/>
      <c r="E24" s="8"/>
    </row>
    <row r="25" spans="1:5" x14ac:dyDescent="0.3">
      <c r="A25" s="1" t="s">
        <v>30</v>
      </c>
      <c r="B25" s="1" t="s">
        <v>15</v>
      </c>
      <c r="C25" s="1"/>
      <c r="D25" s="8"/>
      <c r="E25" s="8"/>
    </row>
    <row r="26" spans="1:5" x14ac:dyDescent="0.3">
      <c r="A26" s="1">
        <v>5</v>
      </c>
      <c r="B26" s="1" t="s">
        <v>31</v>
      </c>
      <c r="C26" s="1"/>
      <c r="D26" s="8"/>
      <c r="E26" s="8"/>
    </row>
    <row r="27" spans="1:5" x14ac:dyDescent="0.3">
      <c r="A27" s="1">
        <v>6</v>
      </c>
      <c r="B27" s="1" t="s">
        <v>32</v>
      </c>
      <c r="C27" s="1"/>
      <c r="D27" s="8"/>
      <c r="E27" s="8"/>
    </row>
    <row r="28" spans="1:5" x14ac:dyDescent="0.3">
      <c r="A28" s="1">
        <v>7</v>
      </c>
      <c r="B28" s="1" t="s">
        <v>33</v>
      </c>
      <c r="C28" s="1">
        <v>7</v>
      </c>
      <c r="D28" s="5">
        <v>53562143</v>
      </c>
      <c r="E28" s="6">
        <v>95823218</v>
      </c>
    </row>
    <row r="29" spans="1:5" x14ac:dyDescent="0.3">
      <c r="A29" s="1"/>
      <c r="B29" s="10" t="s">
        <v>34</v>
      </c>
      <c r="C29" s="10"/>
      <c r="D29" s="3">
        <f>D4</f>
        <v>1568525554.6099999</v>
      </c>
      <c r="E29" s="9">
        <f>E28+E20+E9+E5</f>
        <v>1546241778</v>
      </c>
    </row>
    <row r="30" spans="1:5" x14ac:dyDescent="0.3">
      <c r="A30" s="1" t="s">
        <v>35</v>
      </c>
      <c r="B30" s="10" t="s">
        <v>36</v>
      </c>
      <c r="C30" s="1"/>
      <c r="D30" s="8"/>
      <c r="E30" s="8"/>
    </row>
    <row r="31" spans="1:5" x14ac:dyDescent="0.3">
      <c r="A31" s="1">
        <v>1</v>
      </c>
      <c r="B31" s="1" t="s">
        <v>37</v>
      </c>
      <c r="C31" s="1"/>
      <c r="D31" s="8"/>
      <c r="E31" s="8"/>
    </row>
    <row r="32" spans="1:5" x14ac:dyDescent="0.3">
      <c r="A32" s="1" t="s">
        <v>38</v>
      </c>
      <c r="B32" s="1" t="s">
        <v>39</v>
      </c>
      <c r="C32" s="1"/>
      <c r="D32" s="8"/>
      <c r="E32" s="8"/>
    </row>
    <row r="33" spans="1:5" x14ac:dyDescent="0.3">
      <c r="A33" s="1" t="s">
        <v>16</v>
      </c>
      <c r="B33" s="1" t="s">
        <v>40</v>
      </c>
      <c r="C33" s="1"/>
      <c r="D33" s="8"/>
      <c r="E33" s="8"/>
    </row>
    <row r="34" spans="1:5" x14ac:dyDescent="0.3">
      <c r="A34" s="1" t="s">
        <v>21</v>
      </c>
      <c r="B34" s="1" t="s">
        <v>41</v>
      </c>
      <c r="C34" s="1"/>
      <c r="D34" s="8"/>
      <c r="E34" s="8"/>
    </row>
    <row r="35" spans="1:5" x14ac:dyDescent="0.3">
      <c r="A35" s="1" t="s">
        <v>23</v>
      </c>
      <c r="B35" s="1" t="s">
        <v>42</v>
      </c>
      <c r="C35" s="1"/>
      <c r="D35" s="8"/>
      <c r="E35" s="8"/>
    </row>
    <row r="36" spans="1:5" x14ac:dyDescent="0.3">
      <c r="A36" s="1"/>
      <c r="B36" s="1" t="s">
        <v>43</v>
      </c>
      <c r="C36" s="1"/>
      <c r="D36" s="8"/>
      <c r="E36" s="8"/>
    </row>
    <row r="37" spans="1:5" x14ac:dyDescent="0.3">
      <c r="A37" s="1">
        <v>2</v>
      </c>
      <c r="B37" s="1" t="s">
        <v>44</v>
      </c>
      <c r="C37" s="1">
        <v>8</v>
      </c>
      <c r="D37" s="3">
        <f>D39+D40+D41</f>
        <v>52990811</v>
      </c>
      <c r="E37" s="9">
        <f>E39+E40+E41</f>
        <v>58196738</v>
      </c>
    </row>
    <row r="38" spans="1:5" x14ac:dyDescent="0.3">
      <c r="A38" s="1" t="s">
        <v>38</v>
      </c>
      <c r="B38" s="1" t="s">
        <v>45</v>
      </c>
      <c r="C38" s="1"/>
      <c r="D38" s="8"/>
      <c r="E38" s="8"/>
    </row>
    <row r="39" spans="1:5" x14ac:dyDescent="0.3">
      <c r="A39" s="1" t="s">
        <v>16</v>
      </c>
      <c r="B39" s="1" t="s">
        <v>46</v>
      </c>
      <c r="C39" s="1"/>
      <c r="D39" s="5">
        <v>4043006</v>
      </c>
      <c r="E39" s="6">
        <v>4255796</v>
      </c>
    </row>
    <row r="40" spans="1:5" x14ac:dyDescent="0.3">
      <c r="A40" s="1" t="s">
        <v>21</v>
      </c>
      <c r="B40" s="1" t="s">
        <v>47</v>
      </c>
      <c r="C40" s="1"/>
      <c r="D40" s="5">
        <v>48084059</v>
      </c>
      <c r="E40" s="6">
        <v>53129103</v>
      </c>
    </row>
    <row r="41" spans="1:5" x14ac:dyDescent="0.3">
      <c r="A41" s="1" t="s">
        <v>23</v>
      </c>
      <c r="B41" s="1" t="s">
        <v>48</v>
      </c>
      <c r="C41" s="1"/>
      <c r="D41" s="5">
        <v>863746</v>
      </c>
      <c r="E41" s="6">
        <v>811839</v>
      </c>
    </row>
    <row r="42" spans="1:5" x14ac:dyDescent="0.3">
      <c r="A42" s="1">
        <v>3</v>
      </c>
      <c r="B42" s="1" t="s">
        <v>49</v>
      </c>
      <c r="C42" s="1"/>
      <c r="D42" s="8"/>
      <c r="E42" s="8"/>
    </row>
    <row r="43" spans="1:5" x14ac:dyDescent="0.3">
      <c r="A43" s="1">
        <v>4</v>
      </c>
      <c r="B43" s="1" t="s">
        <v>50</v>
      </c>
      <c r="C43" s="1"/>
      <c r="D43" s="8"/>
      <c r="E43" s="8"/>
    </row>
    <row r="44" spans="1:5" x14ac:dyDescent="0.3">
      <c r="A44" s="1" t="s">
        <v>38</v>
      </c>
      <c r="B44" s="1" t="s">
        <v>51</v>
      </c>
      <c r="C44" s="1"/>
      <c r="D44" s="8"/>
      <c r="E44" s="8"/>
    </row>
    <row r="45" spans="1:5" x14ac:dyDescent="0.3">
      <c r="A45" s="1" t="s">
        <v>16</v>
      </c>
      <c r="B45" s="1" t="s">
        <v>52</v>
      </c>
      <c r="C45" s="1"/>
      <c r="D45" s="8"/>
      <c r="E45" s="8"/>
    </row>
    <row r="46" spans="1:5" x14ac:dyDescent="0.3">
      <c r="A46" s="1" t="s">
        <v>21</v>
      </c>
      <c r="B46" s="1" t="s">
        <v>53</v>
      </c>
      <c r="C46" s="1"/>
      <c r="D46" s="8"/>
      <c r="E46" s="8"/>
    </row>
    <row r="47" spans="1:5" x14ac:dyDescent="0.3">
      <c r="A47" s="1">
        <v>5</v>
      </c>
      <c r="B47" s="1" t="s">
        <v>54</v>
      </c>
      <c r="C47" s="1"/>
      <c r="D47" s="8"/>
      <c r="E47" s="8"/>
    </row>
    <row r="48" spans="1:5" x14ac:dyDescent="0.3">
      <c r="A48" s="1">
        <v>5</v>
      </c>
      <c r="B48" s="1" t="s">
        <v>55</v>
      </c>
      <c r="C48" s="1"/>
      <c r="D48" s="8"/>
      <c r="E48" s="8"/>
    </row>
    <row r="49" spans="1:6" x14ac:dyDescent="0.3">
      <c r="A49" s="1"/>
      <c r="B49" s="10" t="s">
        <v>56</v>
      </c>
      <c r="C49" s="1"/>
      <c r="D49" s="11">
        <f>D37</f>
        <v>52990811</v>
      </c>
      <c r="E49" s="9">
        <f>E37</f>
        <v>58196738</v>
      </c>
    </row>
    <row r="50" spans="1:6" x14ac:dyDescent="0.3">
      <c r="A50" s="1"/>
      <c r="B50" s="10" t="s">
        <v>57</v>
      </c>
      <c r="C50" s="1"/>
      <c r="D50" s="3">
        <f>D49+D29</f>
        <v>1621516365.6099999</v>
      </c>
      <c r="E50" s="9">
        <f>E49+E29</f>
        <v>1604438516</v>
      </c>
    </row>
    <row r="52" spans="1:6" x14ac:dyDescent="0.3">
      <c r="A52" s="13" t="s">
        <v>101</v>
      </c>
      <c r="B52" s="13"/>
      <c r="C52" s="13"/>
      <c r="D52" s="14"/>
      <c r="E52" s="14"/>
    </row>
    <row r="53" spans="1:6" x14ac:dyDescent="0.3">
      <c r="A53" s="1"/>
      <c r="B53" s="10" t="s">
        <v>0</v>
      </c>
      <c r="C53" s="10" t="s">
        <v>1</v>
      </c>
      <c r="D53" s="15" t="s">
        <v>100</v>
      </c>
      <c r="E53" s="15" t="s">
        <v>2</v>
      </c>
      <c r="F53" s="12"/>
    </row>
    <row r="54" spans="1:6" x14ac:dyDescent="0.3">
      <c r="A54" s="1" t="s">
        <v>58</v>
      </c>
      <c r="B54" s="1" t="s">
        <v>59</v>
      </c>
      <c r="C54" s="1"/>
      <c r="D54" s="8"/>
      <c r="E54" s="8"/>
      <c r="F54" s="14"/>
    </row>
    <row r="55" spans="1:6" x14ac:dyDescent="0.3">
      <c r="A55" s="1" t="s">
        <v>5</v>
      </c>
      <c r="B55" s="1" t="s">
        <v>60</v>
      </c>
      <c r="C55" s="1"/>
      <c r="D55" s="3">
        <f>D62</f>
        <v>281108779</v>
      </c>
      <c r="E55" s="3">
        <v>410463687</v>
      </c>
      <c r="F55" s="14"/>
    </row>
    <row r="56" spans="1:6" x14ac:dyDescent="0.3">
      <c r="A56" s="1"/>
      <c r="B56" s="1"/>
      <c r="C56" s="1"/>
      <c r="D56" s="8"/>
      <c r="E56" s="8"/>
    </row>
    <row r="57" spans="1:6" x14ac:dyDescent="0.3">
      <c r="A57" s="1">
        <v>1</v>
      </c>
      <c r="B57" s="1" t="s">
        <v>61</v>
      </c>
      <c r="C57" s="1"/>
      <c r="D57" s="8"/>
      <c r="E57" s="8"/>
    </row>
    <row r="58" spans="1:6" x14ac:dyDescent="0.3">
      <c r="A58" s="1">
        <v>2</v>
      </c>
      <c r="B58" s="1" t="s">
        <v>62</v>
      </c>
      <c r="C58" s="1"/>
      <c r="D58" s="11"/>
      <c r="E58" s="11">
        <v>70000000</v>
      </c>
    </row>
    <row r="59" spans="1:6" x14ac:dyDescent="0.3">
      <c r="A59" s="1" t="s">
        <v>12</v>
      </c>
      <c r="B59" s="1" t="s">
        <v>63</v>
      </c>
      <c r="C59" s="1"/>
      <c r="D59" s="8"/>
      <c r="E59" s="8"/>
    </row>
    <row r="60" spans="1:6" x14ac:dyDescent="0.3">
      <c r="A60" s="1" t="s">
        <v>16</v>
      </c>
      <c r="B60" s="1" t="s">
        <v>64</v>
      </c>
      <c r="C60" s="1"/>
      <c r="D60" s="5"/>
      <c r="E60" s="5">
        <v>70000000</v>
      </c>
    </row>
    <row r="61" spans="1:6" x14ac:dyDescent="0.3">
      <c r="A61" s="1" t="s">
        <v>21</v>
      </c>
      <c r="B61" s="1" t="s">
        <v>65</v>
      </c>
      <c r="C61" s="1"/>
      <c r="D61" s="8"/>
      <c r="E61" s="8"/>
    </row>
    <row r="62" spans="1:6" x14ac:dyDescent="0.3">
      <c r="A62" s="1">
        <v>3</v>
      </c>
      <c r="B62" s="1" t="s">
        <v>66</v>
      </c>
      <c r="C62" s="1"/>
      <c r="D62" s="11">
        <f>D63+D64+D65+D66+D67+D68+D70</f>
        <v>281108779</v>
      </c>
      <c r="E62" s="11">
        <v>340463687</v>
      </c>
    </row>
    <row r="63" spans="1:6" x14ac:dyDescent="0.3">
      <c r="A63" s="1" t="s">
        <v>12</v>
      </c>
      <c r="B63" s="1" t="s">
        <v>67</v>
      </c>
      <c r="C63" s="1">
        <v>9</v>
      </c>
      <c r="D63" s="5">
        <v>245171459</v>
      </c>
      <c r="E63" s="5">
        <v>319479418</v>
      </c>
    </row>
    <row r="64" spans="1:6" x14ac:dyDescent="0.3">
      <c r="A64" s="1" t="s">
        <v>16</v>
      </c>
      <c r="B64" s="1" t="s">
        <v>68</v>
      </c>
      <c r="C64" s="1">
        <v>10</v>
      </c>
      <c r="D64" s="5">
        <v>4392472</v>
      </c>
      <c r="E64" s="5">
        <v>9163079</v>
      </c>
    </row>
    <row r="65" spans="1:5" x14ac:dyDescent="0.3">
      <c r="A65" s="1" t="s">
        <v>21</v>
      </c>
      <c r="B65" s="1" t="s">
        <v>69</v>
      </c>
      <c r="C65" s="1">
        <v>11</v>
      </c>
      <c r="D65" s="5">
        <v>1518654</v>
      </c>
      <c r="E65" s="5">
        <v>1295056</v>
      </c>
    </row>
    <row r="66" spans="1:5" x14ac:dyDescent="0.3">
      <c r="A66" s="1"/>
      <c r="B66" s="1" t="s">
        <v>70</v>
      </c>
      <c r="C66" s="1">
        <v>12</v>
      </c>
      <c r="D66" s="5">
        <v>15654020</v>
      </c>
      <c r="E66" s="5">
        <v>9808946</v>
      </c>
    </row>
    <row r="67" spans="1:5" x14ac:dyDescent="0.3">
      <c r="A67" s="1"/>
      <c r="B67" s="1" t="s">
        <v>71</v>
      </c>
      <c r="C67" s="1"/>
      <c r="D67" s="62">
        <v>7761299</v>
      </c>
      <c r="E67" s="8"/>
    </row>
    <row r="68" spans="1:5" x14ac:dyDescent="0.3">
      <c r="A68" s="1"/>
      <c r="B68" s="1" t="s">
        <v>72</v>
      </c>
      <c r="C68" s="1">
        <v>13</v>
      </c>
      <c r="D68" s="5">
        <v>499826</v>
      </c>
      <c r="E68" s="5">
        <v>628363</v>
      </c>
    </row>
    <row r="69" spans="1:5" x14ac:dyDescent="0.3">
      <c r="A69" s="1"/>
      <c r="B69" s="1"/>
      <c r="C69" s="1"/>
      <c r="D69" s="5"/>
      <c r="E69" s="5"/>
    </row>
    <row r="70" spans="1:5" x14ac:dyDescent="0.3">
      <c r="A70" s="1" t="s">
        <v>23</v>
      </c>
      <c r="B70" s="1" t="s">
        <v>73</v>
      </c>
      <c r="C70" s="1"/>
      <c r="D70" s="5">
        <v>6111049</v>
      </c>
      <c r="E70" s="5">
        <v>88825</v>
      </c>
    </row>
    <row r="71" spans="1:5" x14ac:dyDescent="0.3">
      <c r="A71" s="1" t="s">
        <v>74</v>
      </c>
      <c r="B71" s="1" t="s">
        <v>75</v>
      </c>
      <c r="C71" s="1"/>
      <c r="D71" s="8"/>
      <c r="E71" s="8"/>
    </row>
    <row r="72" spans="1:5" x14ac:dyDescent="0.3">
      <c r="A72" s="1">
        <v>4</v>
      </c>
      <c r="B72" s="1" t="s">
        <v>76</v>
      </c>
      <c r="C72" s="1"/>
      <c r="D72" s="8"/>
      <c r="E72" s="8"/>
    </row>
    <row r="73" spans="1:5" x14ac:dyDescent="0.3">
      <c r="A73" s="1">
        <v>5</v>
      </c>
      <c r="B73" s="1" t="s">
        <v>77</v>
      </c>
      <c r="C73" s="1"/>
      <c r="D73" s="8"/>
      <c r="E73" s="8"/>
    </row>
    <row r="74" spans="1:5" x14ac:dyDescent="0.3">
      <c r="A74" s="1"/>
      <c r="B74" s="10" t="s">
        <v>78</v>
      </c>
      <c r="C74" s="1"/>
      <c r="D74" s="3">
        <f>D55</f>
        <v>281108779</v>
      </c>
      <c r="E74" s="3">
        <v>410463687</v>
      </c>
    </row>
    <row r="75" spans="1:5" x14ac:dyDescent="0.3">
      <c r="A75" s="1" t="s">
        <v>35</v>
      </c>
      <c r="B75" s="1" t="s">
        <v>79</v>
      </c>
      <c r="C75" s="1"/>
      <c r="D75" s="8"/>
      <c r="E75" s="8"/>
    </row>
    <row r="76" spans="1:5" x14ac:dyDescent="0.3">
      <c r="A76" s="1"/>
      <c r="B76" s="1"/>
      <c r="C76" s="1"/>
      <c r="D76" s="8"/>
      <c r="E76" s="8"/>
    </row>
    <row r="77" spans="1:5" x14ac:dyDescent="0.3">
      <c r="A77" s="1">
        <v>1</v>
      </c>
      <c r="B77" s="1" t="s">
        <v>80</v>
      </c>
      <c r="C77" s="1"/>
      <c r="D77" s="8"/>
      <c r="E77" s="8"/>
    </row>
    <row r="78" spans="1:5" x14ac:dyDescent="0.3">
      <c r="A78" s="1" t="s">
        <v>12</v>
      </c>
      <c r="B78" s="1" t="s">
        <v>81</v>
      </c>
      <c r="C78" s="1"/>
      <c r="D78" s="8"/>
      <c r="E78" s="8"/>
    </row>
    <row r="79" spans="1:5" x14ac:dyDescent="0.3">
      <c r="A79" s="1" t="s">
        <v>16</v>
      </c>
      <c r="B79" s="1" t="s">
        <v>65</v>
      </c>
      <c r="C79" s="1"/>
      <c r="D79" s="8"/>
      <c r="E79" s="8"/>
    </row>
    <row r="80" spans="1:5" x14ac:dyDescent="0.3">
      <c r="A80" s="1"/>
      <c r="B80" s="1" t="s">
        <v>43</v>
      </c>
      <c r="C80" s="1"/>
      <c r="D80" s="8"/>
      <c r="E80" s="8"/>
    </row>
    <row r="81" spans="1:5" x14ac:dyDescent="0.3">
      <c r="A81" s="1">
        <v>2</v>
      </c>
      <c r="B81" s="1" t="s">
        <v>82</v>
      </c>
      <c r="C81" s="1"/>
      <c r="D81" s="8"/>
      <c r="E81" s="8"/>
    </row>
    <row r="82" spans="1:5" x14ac:dyDescent="0.3">
      <c r="A82" s="1">
        <v>3</v>
      </c>
      <c r="B82" s="1" t="s">
        <v>83</v>
      </c>
      <c r="C82" s="1"/>
      <c r="D82" s="8"/>
      <c r="E82" s="8"/>
    </row>
    <row r="83" spans="1:5" x14ac:dyDescent="0.3">
      <c r="A83" s="1">
        <v>4</v>
      </c>
      <c r="B83" s="1" t="s">
        <v>76</v>
      </c>
      <c r="C83" s="1"/>
      <c r="D83" s="8"/>
      <c r="E83" s="8"/>
    </row>
    <row r="84" spans="1:5" x14ac:dyDescent="0.3">
      <c r="A84" s="1"/>
      <c r="B84" s="1" t="s">
        <v>84</v>
      </c>
      <c r="C84" s="1"/>
      <c r="D84" s="8"/>
      <c r="E84" s="8"/>
    </row>
    <row r="85" spans="1:5" x14ac:dyDescent="0.3">
      <c r="A85" s="1"/>
      <c r="B85" s="10" t="s">
        <v>85</v>
      </c>
      <c r="C85" s="1"/>
      <c r="D85" s="3">
        <f>D74</f>
        <v>281108779</v>
      </c>
      <c r="E85" s="3">
        <v>410463687</v>
      </c>
    </row>
    <row r="86" spans="1:5" x14ac:dyDescent="0.3">
      <c r="A86" s="1"/>
      <c r="B86" s="1"/>
      <c r="C86" s="1"/>
      <c r="D86" s="8"/>
      <c r="E86" s="8"/>
    </row>
    <row r="87" spans="1:5" x14ac:dyDescent="0.3">
      <c r="A87" s="1" t="s">
        <v>86</v>
      </c>
      <c r="B87" s="10" t="s">
        <v>87</v>
      </c>
      <c r="C87" s="1"/>
      <c r="D87" s="3">
        <f>D99</f>
        <v>1340407587</v>
      </c>
      <c r="E87" s="3">
        <v>1193974829</v>
      </c>
    </row>
    <row r="88" spans="1:5" x14ac:dyDescent="0.3">
      <c r="A88" s="1"/>
      <c r="B88" s="1"/>
      <c r="C88" s="1"/>
      <c r="D88" s="8"/>
      <c r="E88" s="8"/>
    </row>
    <row r="89" spans="1:5" x14ac:dyDescent="0.3">
      <c r="A89" s="1">
        <v>1</v>
      </c>
      <c r="B89" s="1" t="s">
        <v>88</v>
      </c>
      <c r="C89" s="1"/>
      <c r="D89" s="8"/>
      <c r="E89" s="8"/>
    </row>
    <row r="90" spans="1:5" x14ac:dyDescent="0.3">
      <c r="A90" s="1">
        <v>2</v>
      </c>
      <c r="B90" s="1" t="s">
        <v>89</v>
      </c>
      <c r="C90" s="1"/>
      <c r="D90" s="8"/>
      <c r="E90" s="8"/>
    </row>
    <row r="91" spans="1:5" x14ac:dyDescent="0.3">
      <c r="A91" s="1">
        <v>3</v>
      </c>
      <c r="B91" s="1" t="s">
        <v>90</v>
      </c>
      <c r="C91" s="1">
        <v>14</v>
      </c>
      <c r="D91" s="62">
        <v>993710000</v>
      </c>
      <c r="E91" s="5">
        <v>993710000</v>
      </c>
    </row>
    <row r="92" spans="1:5" x14ac:dyDescent="0.3">
      <c r="A92" s="1">
        <v>4</v>
      </c>
      <c r="B92" s="1" t="s">
        <v>91</v>
      </c>
      <c r="C92" s="1"/>
      <c r="D92" s="5">
        <v>6119749</v>
      </c>
      <c r="E92" s="5">
        <v>6119749</v>
      </c>
    </row>
    <row r="93" spans="1:5" x14ac:dyDescent="0.3">
      <c r="A93" s="1">
        <v>5</v>
      </c>
      <c r="B93" s="1" t="s">
        <v>92</v>
      </c>
      <c r="C93" s="1"/>
      <c r="D93" s="8"/>
      <c r="E93" s="8"/>
    </row>
    <row r="94" spans="1:5" x14ac:dyDescent="0.3">
      <c r="A94" s="1">
        <v>6</v>
      </c>
      <c r="B94" s="1" t="s">
        <v>93</v>
      </c>
      <c r="C94" s="1"/>
      <c r="D94" s="5">
        <v>11602234</v>
      </c>
      <c r="E94" s="5">
        <v>11602234</v>
      </c>
    </row>
    <row r="95" spans="1:5" x14ac:dyDescent="0.3">
      <c r="A95" s="1">
        <v>7</v>
      </c>
      <c r="B95" s="1" t="s">
        <v>94</v>
      </c>
      <c r="C95" s="1"/>
      <c r="D95" s="5">
        <v>59199150</v>
      </c>
      <c r="E95" s="5">
        <v>52707377</v>
      </c>
    </row>
    <row r="96" spans="1:5" x14ac:dyDescent="0.3">
      <c r="A96" s="1">
        <v>8</v>
      </c>
      <c r="B96" s="1" t="s">
        <v>95</v>
      </c>
      <c r="C96" s="1"/>
      <c r="D96" s="8"/>
      <c r="E96" s="8"/>
    </row>
    <row r="97" spans="1:8" x14ac:dyDescent="0.3">
      <c r="A97" s="1">
        <v>9</v>
      </c>
      <c r="B97" s="1" t="s">
        <v>96</v>
      </c>
      <c r="C97" s="1"/>
      <c r="D97" s="8"/>
      <c r="E97" s="8"/>
    </row>
    <row r="98" spans="1:8" x14ac:dyDescent="0.3">
      <c r="A98" s="1">
        <v>10</v>
      </c>
      <c r="B98" s="1" t="s">
        <v>97</v>
      </c>
      <c r="C98" s="1"/>
      <c r="D98" s="5">
        <f>'Pasqyra te ardhura shpenzime'!D39</f>
        <v>269776454</v>
      </c>
      <c r="E98" s="5">
        <v>129835469</v>
      </c>
    </row>
    <row r="99" spans="1:8" x14ac:dyDescent="0.3">
      <c r="A99" s="1"/>
      <c r="B99" s="1" t="s">
        <v>98</v>
      </c>
      <c r="C99" s="1"/>
      <c r="D99" s="11">
        <f>D98+D95+D94+D92+D91</f>
        <v>1340407587</v>
      </c>
      <c r="E99" s="11">
        <v>1193974829</v>
      </c>
    </row>
    <row r="100" spans="1:8" x14ac:dyDescent="0.3">
      <c r="A100" s="1"/>
      <c r="B100" s="10" t="s">
        <v>99</v>
      </c>
      <c r="C100" s="10"/>
      <c r="D100" s="3">
        <f>D85+D87</f>
        <v>1621516366</v>
      </c>
      <c r="E100" s="3">
        <v>1604438516</v>
      </c>
      <c r="H100" s="68">
        <f>D50-D100</f>
        <v>-0.3900001049041748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topLeftCell="A25" workbookViewId="0">
      <selection sqref="A1:E42"/>
    </sheetView>
  </sheetViews>
  <sheetFormatPr defaultRowHeight="14.4" x14ac:dyDescent="0.3"/>
  <cols>
    <col min="1" max="1" width="5.44140625" customWidth="1"/>
    <col min="2" max="2" width="41.44140625" customWidth="1"/>
    <col min="3" max="3" width="6.88671875" customWidth="1"/>
    <col min="4" max="4" width="15.33203125" customWidth="1"/>
    <col min="5" max="5" width="15" customWidth="1"/>
    <col min="6" max="6" width="21.88671875" customWidth="1"/>
  </cols>
  <sheetData>
    <row r="3" spans="1:5" x14ac:dyDescent="0.3">
      <c r="A3" s="16"/>
      <c r="B3" s="16"/>
      <c r="C3" s="16"/>
      <c r="D3" s="16"/>
      <c r="E3" s="16"/>
    </row>
    <row r="4" spans="1:5" ht="15.6" x14ac:dyDescent="0.3">
      <c r="A4" s="17" t="s">
        <v>214</v>
      </c>
      <c r="B4" s="17"/>
      <c r="C4" s="17"/>
      <c r="D4" s="18"/>
      <c r="E4" s="18"/>
    </row>
    <row r="5" spans="1:5" ht="15.6" x14ac:dyDescent="0.3">
      <c r="A5" s="18"/>
      <c r="B5" s="18" t="s">
        <v>215</v>
      </c>
      <c r="C5" s="18"/>
      <c r="D5" s="18"/>
      <c r="E5" s="18"/>
    </row>
    <row r="6" spans="1:5" ht="15.6" x14ac:dyDescent="0.3">
      <c r="A6" s="18"/>
      <c r="B6" s="18"/>
      <c r="C6" s="18"/>
      <c r="D6" s="18"/>
      <c r="E6" s="18"/>
    </row>
    <row r="7" spans="1:5" ht="15.6" x14ac:dyDescent="0.3">
      <c r="A7" s="19" t="s">
        <v>102</v>
      </c>
      <c r="B7" s="19" t="s">
        <v>103</v>
      </c>
      <c r="C7" s="19" t="s">
        <v>104</v>
      </c>
      <c r="D7" s="20" t="s">
        <v>100</v>
      </c>
      <c r="E7" s="19" t="s">
        <v>2</v>
      </c>
    </row>
    <row r="8" spans="1:5" ht="15.6" x14ac:dyDescent="0.3">
      <c r="A8" s="21">
        <v>1</v>
      </c>
      <c r="B8" s="21" t="s">
        <v>105</v>
      </c>
      <c r="C8" s="21">
        <v>15</v>
      </c>
      <c r="D8" s="11">
        <v>1882624278</v>
      </c>
      <c r="E8" s="11">
        <v>1361097960</v>
      </c>
    </row>
    <row r="9" spans="1:5" ht="15.6" x14ac:dyDescent="0.3">
      <c r="A9" s="21">
        <v>2</v>
      </c>
      <c r="B9" s="21" t="s">
        <v>106</v>
      </c>
      <c r="C9" s="21">
        <v>16</v>
      </c>
      <c r="D9" s="62">
        <v>1133334</v>
      </c>
      <c r="E9" s="8"/>
    </row>
    <row r="10" spans="1:5" ht="15.6" x14ac:dyDescent="0.3">
      <c r="A10" s="21">
        <v>3</v>
      </c>
      <c r="B10" s="21" t="s">
        <v>107</v>
      </c>
      <c r="C10" s="21"/>
      <c r="D10" s="8"/>
      <c r="E10" s="8"/>
    </row>
    <row r="11" spans="1:5" ht="15.6" x14ac:dyDescent="0.3">
      <c r="A11" s="21"/>
      <c r="B11" s="21" t="s">
        <v>108</v>
      </c>
      <c r="C11" s="21"/>
      <c r="D11" s="8"/>
      <c r="E11" s="8"/>
    </row>
    <row r="12" spans="1:5" ht="15.6" x14ac:dyDescent="0.3">
      <c r="A12" s="21">
        <v>4</v>
      </c>
      <c r="B12" s="21" t="s">
        <v>109</v>
      </c>
      <c r="C12" s="21">
        <v>17</v>
      </c>
      <c r="D12" s="23">
        <v>-1028251247</v>
      </c>
      <c r="E12" s="23">
        <v>-714055719</v>
      </c>
    </row>
    <row r="13" spans="1:5" ht="15.6" x14ac:dyDescent="0.3">
      <c r="A13" s="21">
        <v>5</v>
      </c>
      <c r="B13" s="21" t="s">
        <v>110</v>
      </c>
      <c r="C13" s="21">
        <v>18</v>
      </c>
      <c r="D13" s="23">
        <v>-463149094</v>
      </c>
      <c r="E13" s="23">
        <v>-368493161</v>
      </c>
    </row>
    <row r="14" spans="1:5" ht="15.6" x14ac:dyDescent="0.3">
      <c r="A14" s="21"/>
      <c r="B14" s="21" t="s">
        <v>111</v>
      </c>
      <c r="C14" s="21"/>
      <c r="D14" s="8"/>
      <c r="E14" s="8"/>
    </row>
    <row r="15" spans="1:5" ht="15.6" x14ac:dyDescent="0.3">
      <c r="A15" s="21">
        <v>6</v>
      </c>
      <c r="B15" s="21" t="s">
        <v>112</v>
      </c>
      <c r="C15" s="21">
        <v>19</v>
      </c>
      <c r="D15" s="23">
        <f>D16+D17</f>
        <v>-81198409</v>
      </c>
      <c r="E15" s="23">
        <f>E16+E17</f>
        <v>-122186991</v>
      </c>
    </row>
    <row r="16" spans="1:5" ht="15.6" x14ac:dyDescent="0.3">
      <c r="A16" s="21"/>
      <c r="B16" s="21" t="s">
        <v>113</v>
      </c>
      <c r="C16" s="21"/>
      <c r="D16" s="23">
        <v>-70432110</v>
      </c>
      <c r="E16" s="23">
        <v>-112295169</v>
      </c>
    </row>
    <row r="17" spans="1:6" ht="15.6" x14ac:dyDescent="0.3">
      <c r="A17" s="21"/>
      <c r="B17" s="21" t="s">
        <v>114</v>
      </c>
      <c r="C17" s="21"/>
      <c r="D17" s="23">
        <v>-10766299</v>
      </c>
      <c r="E17" s="23">
        <v>-9891822</v>
      </c>
    </row>
    <row r="18" spans="1:6" ht="15.6" x14ac:dyDescent="0.3">
      <c r="A18" s="21"/>
      <c r="B18" s="21" t="s">
        <v>115</v>
      </c>
      <c r="C18" s="21"/>
      <c r="D18" s="8"/>
      <c r="E18" s="8"/>
    </row>
    <row r="19" spans="1:6" ht="15.6" x14ac:dyDescent="0.3">
      <c r="A19" s="21">
        <v>7</v>
      </c>
      <c r="B19" s="21" t="s">
        <v>116</v>
      </c>
      <c r="C19" s="21">
        <v>20</v>
      </c>
      <c r="D19" s="23">
        <v>-11550030</v>
      </c>
      <c r="E19" s="23">
        <v>-12804055</v>
      </c>
      <c r="F19" s="25"/>
    </row>
    <row r="20" spans="1:6" ht="15.6" x14ac:dyDescent="0.3">
      <c r="A20" s="21">
        <v>8</v>
      </c>
      <c r="B20" s="21" t="s">
        <v>117</v>
      </c>
      <c r="C20" s="21"/>
      <c r="D20" s="8"/>
      <c r="E20" s="8"/>
    </row>
    <row r="21" spans="1:6" ht="15.6" x14ac:dyDescent="0.3">
      <c r="A21" s="21">
        <v>9</v>
      </c>
      <c r="B21" s="21" t="s">
        <v>118</v>
      </c>
      <c r="C21" s="21"/>
      <c r="D21" s="26">
        <f>D12+D13+D15+D19</f>
        <v>-1584148780</v>
      </c>
      <c r="E21" s="26">
        <f>E12+E13+E15+E19</f>
        <v>-1217539926</v>
      </c>
    </row>
    <row r="22" spans="1:6" ht="15.6" x14ac:dyDescent="0.3">
      <c r="A22" s="27">
        <v>10</v>
      </c>
      <c r="B22" s="27" t="s">
        <v>119</v>
      </c>
      <c r="C22" s="27"/>
      <c r="D22" s="28">
        <f>(D8+D9)+D21</f>
        <v>299608832</v>
      </c>
      <c r="E22" s="28">
        <f>E8+E21</f>
        <v>143558034</v>
      </c>
    </row>
    <row r="23" spans="1:6" ht="15.6" x14ac:dyDescent="0.3">
      <c r="A23" s="21"/>
      <c r="B23" s="21"/>
      <c r="C23" s="21"/>
      <c r="D23" s="1"/>
      <c r="E23" s="1"/>
    </row>
    <row r="24" spans="1:6" ht="15.6" x14ac:dyDescent="0.3">
      <c r="A24" s="21">
        <v>11</v>
      </c>
      <c r="B24" s="21" t="s">
        <v>120</v>
      </c>
      <c r="C24" s="21"/>
      <c r="D24" s="1"/>
      <c r="E24" s="1"/>
    </row>
    <row r="25" spans="1:6" ht="15.6" x14ac:dyDescent="0.3">
      <c r="A25" s="21"/>
      <c r="B25" s="21" t="s">
        <v>121</v>
      </c>
      <c r="C25" s="21"/>
      <c r="D25" s="1"/>
      <c r="E25" s="1"/>
    </row>
    <row r="26" spans="1:6" ht="15.6" x14ac:dyDescent="0.3">
      <c r="A26" s="21">
        <v>12</v>
      </c>
      <c r="B26" s="21" t="s">
        <v>120</v>
      </c>
      <c r="C26" s="21"/>
      <c r="D26" s="1"/>
      <c r="E26" s="1"/>
    </row>
    <row r="27" spans="1:6" ht="15.6" x14ac:dyDescent="0.3">
      <c r="A27" s="21"/>
      <c r="B27" s="21" t="s">
        <v>122</v>
      </c>
      <c r="C27" s="21"/>
      <c r="D27" s="1"/>
      <c r="E27" s="1"/>
    </row>
    <row r="28" spans="1:6" ht="15.6" x14ac:dyDescent="0.3">
      <c r="A28" s="21">
        <v>13</v>
      </c>
      <c r="B28" s="21" t="s">
        <v>123</v>
      </c>
      <c r="C28" s="21"/>
      <c r="D28" s="1"/>
      <c r="E28" s="1"/>
    </row>
    <row r="29" spans="1:6" ht="15.6" x14ac:dyDescent="0.3">
      <c r="A29" s="21">
        <v>13.1</v>
      </c>
      <c r="B29" s="21" t="s">
        <v>124</v>
      </c>
      <c r="C29" s="21"/>
      <c r="D29" s="1"/>
      <c r="E29" s="1"/>
    </row>
    <row r="30" spans="1:6" ht="15.6" x14ac:dyDescent="0.3">
      <c r="A30" s="21"/>
      <c r="B30" s="21" t="s">
        <v>125</v>
      </c>
      <c r="C30" s="21"/>
      <c r="D30" s="1"/>
      <c r="E30" s="1"/>
    </row>
    <row r="31" spans="1:6" ht="15.6" x14ac:dyDescent="0.3">
      <c r="A31" s="21">
        <v>13.2</v>
      </c>
      <c r="B31" s="21" t="s">
        <v>126</v>
      </c>
      <c r="C31" s="21">
        <v>21</v>
      </c>
      <c r="D31" s="22">
        <v>1332271</v>
      </c>
      <c r="E31" s="22">
        <v>1093066</v>
      </c>
    </row>
    <row r="32" spans="1:6" ht="15.6" x14ac:dyDescent="0.3">
      <c r="A32" s="21">
        <v>13.3</v>
      </c>
      <c r="B32" s="21" t="s">
        <v>127</v>
      </c>
      <c r="C32" s="21"/>
      <c r="D32" s="1"/>
      <c r="E32" s="1"/>
    </row>
    <row r="33" spans="1:5" ht="15.6" x14ac:dyDescent="0.3">
      <c r="A33" s="21">
        <v>13.4</v>
      </c>
      <c r="B33" s="21" t="s">
        <v>128</v>
      </c>
      <c r="C33" s="21"/>
      <c r="D33" s="22"/>
      <c r="E33" s="22"/>
    </row>
    <row r="34" spans="1:5" ht="15.6" x14ac:dyDescent="0.3">
      <c r="A34" s="27">
        <v>14</v>
      </c>
      <c r="B34" s="27" t="s">
        <v>129</v>
      </c>
      <c r="C34" s="27"/>
      <c r="D34" s="29">
        <f>D31</f>
        <v>1332271</v>
      </c>
      <c r="E34" s="29">
        <f>E31+E33</f>
        <v>1093066</v>
      </c>
    </row>
    <row r="35" spans="1:5" ht="15.6" x14ac:dyDescent="0.3">
      <c r="A35" s="21"/>
      <c r="B35" s="21"/>
      <c r="C35" s="21"/>
      <c r="D35" s="1"/>
      <c r="E35" s="1"/>
    </row>
    <row r="36" spans="1:5" ht="15.6" x14ac:dyDescent="0.3">
      <c r="A36" s="21">
        <v>15</v>
      </c>
      <c r="B36" s="21" t="s">
        <v>130</v>
      </c>
      <c r="C36" s="21">
        <v>22</v>
      </c>
      <c r="D36" s="30">
        <f>D22+D34</f>
        <v>300941103</v>
      </c>
      <c r="E36" s="30">
        <f>E22+E34</f>
        <v>144651100</v>
      </c>
    </row>
    <row r="37" spans="1:5" ht="15.6" x14ac:dyDescent="0.3">
      <c r="A37" s="21">
        <v>16</v>
      </c>
      <c r="B37" s="21" t="s">
        <v>131</v>
      </c>
      <c r="C37" s="21"/>
      <c r="D37" s="31">
        <v>31164649</v>
      </c>
      <c r="E37" s="31">
        <v>14815631</v>
      </c>
    </row>
    <row r="38" spans="1:5" ht="15.6" x14ac:dyDescent="0.3">
      <c r="A38" s="21"/>
      <c r="B38" s="21"/>
      <c r="C38" s="21"/>
      <c r="D38" s="1"/>
      <c r="E38" s="1"/>
    </row>
    <row r="39" spans="1:5" ht="15.6" x14ac:dyDescent="0.3">
      <c r="A39" s="27">
        <v>17</v>
      </c>
      <c r="B39" s="27" t="s">
        <v>132</v>
      </c>
      <c r="C39" s="27"/>
      <c r="D39" s="28">
        <f>D36-D37</f>
        <v>269776454</v>
      </c>
      <c r="E39" s="28">
        <f>E36-E37</f>
        <v>129835469</v>
      </c>
    </row>
    <row r="40" spans="1:5" ht="15.6" x14ac:dyDescent="0.3">
      <c r="A40" s="21"/>
      <c r="B40" s="21" t="s">
        <v>133</v>
      </c>
      <c r="C40" s="21"/>
      <c r="D40" s="1"/>
      <c r="E40" s="1"/>
    </row>
    <row r="41" spans="1:5" ht="15.6" x14ac:dyDescent="0.3">
      <c r="A41" s="21"/>
      <c r="B41" s="21"/>
      <c r="C41" s="21"/>
      <c r="D41" s="1"/>
      <c r="E41" s="1"/>
    </row>
    <row r="42" spans="1:5" ht="15.6" x14ac:dyDescent="0.3">
      <c r="A42" s="21"/>
      <c r="B42" s="21"/>
      <c r="C42" s="21"/>
      <c r="D42" s="1"/>
      <c r="E42" s="1"/>
    </row>
    <row r="43" spans="1:5" ht="15.6" x14ac:dyDescent="0.3">
      <c r="A43" s="32"/>
      <c r="B43" s="32"/>
      <c r="C43" s="32"/>
      <c r="D43" s="32"/>
      <c r="E43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D46"/>
    </sheetView>
  </sheetViews>
  <sheetFormatPr defaultRowHeight="14.4" x14ac:dyDescent="0.3"/>
  <cols>
    <col min="2" max="2" width="40.33203125" customWidth="1"/>
    <col min="3" max="3" width="17.109375" customWidth="1"/>
    <col min="4" max="4" width="17.21875" customWidth="1"/>
    <col min="7" max="7" width="18.88671875" customWidth="1"/>
  </cols>
  <sheetData>
    <row r="1" spans="1:4" x14ac:dyDescent="0.3">
      <c r="A1" s="33"/>
      <c r="B1" s="33"/>
      <c r="C1" s="33"/>
      <c r="D1" s="33"/>
    </row>
    <row r="2" spans="1:4" x14ac:dyDescent="0.3">
      <c r="A2" s="33"/>
      <c r="B2" s="33"/>
      <c r="C2" s="33"/>
      <c r="D2" s="33"/>
    </row>
    <row r="3" spans="1:4" ht="15.6" x14ac:dyDescent="0.3">
      <c r="A3" s="18"/>
      <c r="B3" s="18"/>
      <c r="C3" s="18"/>
      <c r="D3" s="18"/>
    </row>
    <row r="4" spans="1:4" ht="15.6" x14ac:dyDescent="0.3">
      <c r="A4" s="18"/>
      <c r="B4" s="17" t="s">
        <v>134</v>
      </c>
      <c r="C4" s="18"/>
      <c r="D4" s="18"/>
    </row>
    <row r="5" spans="1:4" ht="15.6" x14ac:dyDescent="0.3">
      <c r="A5" s="18"/>
      <c r="B5" s="18"/>
      <c r="C5" s="18"/>
      <c r="D5" s="18"/>
    </row>
    <row r="6" spans="1:4" ht="15.6" x14ac:dyDescent="0.3">
      <c r="A6" s="19" t="s">
        <v>135</v>
      </c>
      <c r="B6" s="19" t="s">
        <v>136</v>
      </c>
      <c r="C6" s="34" t="s">
        <v>168</v>
      </c>
      <c r="D6" s="19" t="s">
        <v>167</v>
      </c>
    </row>
    <row r="7" spans="1:4" ht="15.6" x14ac:dyDescent="0.3">
      <c r="A7" s="27" t="s">
        <v>5</v>
      </c>
      <c r="B7" s="27" t="s">
        <v>137</v>
      </c>
      <c r="C7" s="35"/>
      <c r="D7" s="36"/>
    </row>
    <row r="8" spans="1:4" ht="15.6" x14ac:dyDescent="0.3">
      <c r="A8" s="21"/>
      <c r="B8" s="21" t="s">
        <v>138</v>
      </c>
      <c r="C8" s="5">
        <f>'Pasqyra te ardhura shpenzime'!D39</f>
        <v>269776454</v>
      </c>
      <c r="D8" s="5">
        <v>129835469</v>
      </c>
    </row>
    <row r="9" spans="1:4" ht="15.6" x14ac:dyDescent="0.3">
      <c r="A9" s="21"/>
      <c r="B9" s="21" t="s">
        <v>139</v>
      </c>
      <c r="C9" s="24">
        <v>3614447</v>
      </c>
      <c r="D9" s="24">
        <v>-2808507</v>
      </c>
    </row>
    <row r="10" spans="1:4" ht="15.6" x14ac:dyDescent="0.3">
      <c r="A10" s="21"/>
      <c r="B10" s="21" t="s">
        <v>140</v>
      </c>
      <c r="C10" s="24">
        <v>-39879354</v>
      </c>
      <c r="D10" s="24">
        <v>-125845540</v>
      </c>
    </row>
    <row r="11" spans="1:4" ht="15.6" x14ac:dyDescent="0.3">
      <c r="A11" s="21"/>
      <c r="B11" s="21" t="s">
        <v>141</v>
      </c>
      <c r="C11" s="62">
        <f>BILANC!E11-BILANC!D11</f>
        <v>-161137242</v>
      </c>
      <c r="D11" s="5">
        <v>248906466</v>
      </c>
    </row>
    <row r="12" spans="1:4" ht="15.6" x14ac:dyDescent="0.3">
      <c r="A12" s="21"/>
      <c r="B12" s="21" t="s">
        <v>142</v>
      </c>
      <c r="C12" s="24"/>
      <c r="D12" s="24">
        <v>-4737525</v>
      </c>
    </row>
    <row r="13" spans="1:4" ht="15.6" x14ac:dyDescent="0.3">
      <c r="A13" s="21"/>
      <c r="B13" s="21" t="s">
        <v>143</v>
      </c>
      <c r="C13" s="8"/>
      <c r="D13" s="1"/>
    </row>
    <row r="14" spans="1:4" ht="15.6" x14ac:dyDescent="0.3">
      <c r="A14" s="21"/>
      <c r="B14" s="21" t="s">
        <v>144</v>
      </c>
      <c r="C14" s="5">
        <f>BILANC!E13-BILANC!D13</f>
        <v>1708952</v>
      </c>
      <c r="D14" s="5">
        <v>67038308</v>
      </c>
    </row>
    <row r="15" spans="1:4" ht="15.6" x14ac:dyDescent="0.3">
      <c r="A15" s="21"/>
      <c r="B15" s="21" t="s">
        <v>145</v>
      </c>
      <c r="C15" s="24">
        <f>BILANC!E28-BILANC!D28</f>
        <v>42261075</v>
      </c>
      <c r="D15" s="24">
        <v>-15989937</v>
      </c>
    </row>
    <row r="16" spans="1:4" ht="15.6" x14ac:dyDescent="0.3">
      <c r="A16" s="21"/>
      <c r="B16" s="21" t="s">
        <v>146</v>
      </c>
      <c r="C16" s="62">
        <v>-59719746</v>
      </c>
      <c r="D16" s="5">
        <v>35000000</v>
      </c>
    </row>
    <row r="17" spans="1:4" ht="15.6" x14ac:dyDescent="0.3">
      <c r="A17" s="21"/>
      <c r="B17" s="21" t="s">
        <v>147</v>
      </c>
      <c r="C17" s="8"/>
      <c r="D17" s="8"/>
    </row>
    <row r="18" spans="1:4" ht="15.6" x14ac:dyDescent="0.3">
      <c r="A18" s="21"/>
      <c r="B18" s="21" t="s">
        <v>148</v>
      </c>
      <c r="C18" s="62">
        <v>-74307959</v>
      </c>
      <c r="D18" s="5">
        <v>27546856</v>
      </c>
    </row>
    <row r="19" spans="1:4" ht="15.6" x14ac:dyDescent="0.3">
      <c r="A19" s="21"/>
      <c r="B19" s="21" t="s">
        <v>149</v>
      </c>
      <c r="C19" s="24">
        <v>4770607</v>
      </c>
      <c r="D19" s="24">
        <v>-1499640</v>
      </c>
    </row>
    <row r="20" spans="1:4" ht="15.6" x14ac:dyDescent="0.3">
      <c r="A20" s="21"/>
      <c r="B20" s="21" t="s">
        <v>150</v>
      </c>
      <c r="C20" s="24">
        <v>-223598</v>
      </c>
      <c r="D20" s="24">
        <v>-68766</v>
      </c>
    </row>
    <row r="21" spans="1:4" ht="15.6" x14ac:dyDescent="0.3">
      <c r="A21" s="21"/>
      <c r="B21" s="21" t="s">
        <v>151</v>
      </c>
      <c r="C21" s="24">
        <v>-5845074</v>
      </c>
      <c r="D21" s="24">
        <v>4127691</v>
      </c>
    </row>
    <row r="22" spans="1:4" ht="15.6" x14ac:dyDescent="0.3">
      <c r="A22" s="21"/>
      <c r="B22" s="21" t="s">
        <v>152</v>
      </c>
      <c r="C22" s="62"/>
      <c r="D22" s="8"/>
    </row>
    <row r="23" spans="1:4" ht="15.6" x14ac:dyDescent="0.3">
      <c r="A23" s="21"/>
      <c r="B23" s="21" t="s">
        <v>153</v>
      </c>
      <c r="C23" s="24">
        <v>128537</v>
      </c>
      <c r="D23" s="24">
        <v>-254850</v>
      </c>
    </row>
    <row r="24" spans="1:4" ht="15.6" x14ac:dyDescent="0.3">
      <c r="A24" s="21"/>
      <c r="B24" s="21" t="s">
        <v>154</v>
      </c>
      <c r="C24" s="24">
        <v>6022224</v>
      </c>
      <c r="D24" s="24">
        <v>-64381</v>
      </c>
    </row>
    <row r="25" spans="1:4" ht="15.6" x14ac:dyDescent="0.3">
      <c r="A25" s="21"/>
      <c r="B25" s="21" t="s">
        <v>155</v>
      </c>
      <c r="C25" s="24"/>
      <c r="D25" s="24"/>
    </row>
    <row r="26" spans="1:4" ht="15.6" x14ac:dyDescent="0.3">
      <c r="A26" s="21"/>
      <c r="B26" s="21" t="s">
        <v>156</v>
      </c>
      <c r="C26" s="5">
        <v>11550030</v>
      </c>
      <c r="D26" s="31">
        <v>12804055</v>
      </c>
    </row>
    <row r="27" spans="1:4" ht="15.6" x14ac:dyDescent="0.3">
      <c r="A27" s="21"/>
      <c r="B27" s="19" t="s">
        <v>43</v>
      </c>
      <c r="C27" s="67">
        <f>SUM(C8:C26)</f>
        <v>-1280647</v>
      </c>
      <c r="D27" s="2">
        <v>373989699</v>
      </c>
    </row>
    <row r="28" spans="1:4" ht="15.6" x14ac:dyDescent="0.3">
      <c r="A28" s="21"/>
      <c r="B28" s="21"/>
      <c r="C28" s="1"/>
      <c r="D28" s="1"/>
    </row>
    <row r="29" spans="1:4" ht="15.6" x14ac:dyDescent="0.3">
      <c r="A29" s="27" t="s">
        <v>35</v>
      </c>
      <c r="B29" s="27" t="s">
        <v>157</v>
      </c>
      <c r="C29" s="37"/>
      <c r="D29" s="37"/>
    </row>
    <row r="30" spans="1:4" ht="15.6" x14ac:dyDescent="0.3">
      <c r="A30" s="21"/>
      <c r="B30" s="21" t="s">
        <v>158</v>
      </c>
      <c r="C30" s="24">
        <f>'NDRYSHIMI KAPITALIT'!F49</f>
        <v>-123343696</v>
      </c>
      <c r="D30" s="24">
        <v>-242687092</v>
      </c>
    </row>
    <row r="31" spans="1:4" ht="15.6" x14ac:dyDescent="0.3">
      <c r="A31" s="21"/>
      <c r="B31" s="38"/>
      <c r="C31" s="1"/>
      <c r="D31" s="1"/>
    </row>
    <row r="32" spans="1:4" ht="15.6" x14ac:dyDescent="0.3">
      <c r="A32" s="21"/>
      <c r="B32" s="39" t="s">
        <v>43</v>
      </c>
      <c r="C32" s="40">
        <f>SUM(C30:C31)</f>
        <v>-123343696</v>
      </c>
      <c r="D32" s="40">
        <v>-242687092</v>
      </c>
    </row>
    <row r="33" spans="1:7" ht="15.6" x14ac:dyDescent="0.3">
      <c r="A33" s="27" t="s">
        <v>86</v>
      </c>
      <c r="B33" s="27" t="s">
        <v>159</v>
      </c>
      <c r="C33" s="41"/>
      <c r="D33" s="41"/>
    </row>
    <row r="34" spans="1:7" ht="15.6" x14ac:dyDescent="0.3">
      <c r="A34" s="21"/>
      <c r="B34" s="21" t="s">
        <v>160</v>
      </c>
      <c r="C34" s="1"/>
      <c r="D34" s="1"/>
      <c r="G34" s="66">
        <f>C43-C39</f>
        <v>-0.39000000059604645</v>
      </c>
    </row>
    <row r="35" spans="1:7" ht="15.6" x14ac:dyDescent="0.3">
      <c r="A35" s="21"/>
      <c r="B35" s="21" t="s">
        <v>161</v>
      </c>
      <c r="C35" s="24">
        <v>-7657336</v>
      </c>
      <c r="D35" s="24">
        <v>-7668821</v>
      </c>
    </row>
    <row r="36" spans="1:7" ht="15.6" x14ac:dyDescent="0.3">
      <c r="A36" s="21"/>
      <c r="B36" s="21" t="s">
        <v>162</v>
      </c>
      <c r="C36" s="64">
        <v>1133334</v>
      </c>
      <c r="D36" s="1"/>
    </row>
    <row r="37" spans="1:7" ht="15.6" x14ac:dyDescent="0.3">
      <c r="A37" s="21"/>
      <c r="B37" s="21"/>
      <c r="C37" s="1"/>
      <c r="D37" s="1"/>
    </row>
    <row r="38" spans="1:7" ht="15.6" x14ac:dyDescent="0.3">
      <c r="A38" s="21"/>
      <c r="B38" s="19" t="s">
        <v>43</v>
      </c>
      <c r="C38" s="42">
        <f>C35+C36</f>
        <v>-6524002</v>
      </c>
      <c r="D38" s="42">
        <v>-7668821</v>
      </c>
    </row>
    <row r="39" spans="1:7" ht="15.6" x14ac:dyDescent="0.3">
      <c r="A39" s="21"/>
      <c r="B39" s="21" t="s">
        <v>163</v>
      </c>
      <c r="C39" s="64">
        <f>C27+C32+C38</f>
        <v>-131148345</v>
      </c>
      <c r="D39" s="30">
        <v>123633786</v>
      </c>
    </row>
    <row r="40" spans="1:7" ht="15.6" x14ac:dyDescent="0.3">
      <c r="A40" s="21"/>
      <c r="B40" s="21"/>
      <c r="C40" s="1"/>
      <c r="D40" s="1"/>
    </row>
    <row r="41" spans="1:7" ht="15.6" x14ac:dyDescent="0.3">
      <c r="A41" s="21"/>
      <c r="B41" s="21" t="s">
        <v>164</v>
      </c>
      <c r="C41" s="31">
        <f>D42</f>
        <v>236271237</v>
      </c>
      <c r="D41" s="31">
        <v>112637451</v>
      </c>
    </row>
    <row r="42" spans="1:7" ht="15.6" x14ac:dyDescent="0.3">
      <c r="A42" s="21"/>
      <c r="B42" s="21" t="s">
        <v>165</v>
      </c>
      <c r="C42" s="31">
        <f>BILANC!D5</f>
        <v>105122891.61</v>
      </c>
      <c r="D42" s="31">
        <v>236271237</v>
      </c>
    </row>
    <row r="43" spans="1:7" ht="15.6" x14ac:dyDescent="0.3">
      <c r="A43" s="36"/>
      <c r="B43" s="27" t="s">
        <v>166</v>
      </c>
      <c r="C43" s="69">
        <f>C42-C41</f>
        <v>-131148345.39</v>
      </c>
      <c r="D43" s="28">
        <v>123633786</v>
      </c>
    </row>
    <row r="44" spans="1:7" ht="15.6" x14ac:dyDescent="0.3">
      <c r="A44" s="21"/>
      <c r="B44" s="21"/>
      <c r="C44" s="1"/>
      <c r="D44" s="1"/>
    </row>
    <row r="45" spans="1:7" ht="15.6" x14ac:dyDescent="0.3">
      <c r="A45" s="21"/>
      <c r="B45" s="21"/>
      <c r="C45" s="1"/>
      <c r="D45" s="1"/>
    </row>
    <row r="46" spans="1:7" ht="15.6" x14ac:dyDescent="0.3">
      <c r="A46" s="18"/>
      <c r="B46" s="18"/>
      <c r="C46" s="18"/>
      <c r="D46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topLeftCell="A43" workbookViewId="0">
      <selection sqref="A1:G50"/>
    </sheetView>
  </sheetViews>
  <sheetFormatPr defaultRowHeight="14.4" x14ac:dyDescent="0.3"/>
  <cols>
    <col min="1" max="1" width="4" customWidth="1"/>
    <col min="2" max="2" width="20.44140625" customWidth="1"/>
    <col min="3" max="3" width="12.21875" customWidth="1"/>
    <col min="5" max="5" width="13.44140625" customWidth="1"/>
    <col min="6" max="6" width="14.88671875" customWidth="1"/>
    <col min="7" max="7" width="13.5546875" customWidth="1"/>
  </cols>
  <sheetData>
    <row r="2" spans="1:7" x14ac:dyDescent="0.3">
      <c r="A2" s="43"/>
      <c r="B2" s="43"/>
      <c r="C2" s="44" t="s">
        <v>210</v>
      </c>
      <c r="D2" s="44"/>
      <c r="E2" s="44"/>
      <c r="F2" s="43"/>
      <c r="G2" s="43"/>
    </row>
    <row r="3" spans="1:7" x14ac:dyDescent="0.3">
      <c r="A3" s="43"/>
      <c r="B3" s="43"/>
      <c r="C3" s="43"/>
      <c r="D3" s="43"/>
      <c r="E3" s="43"/>
      <c r="F3" s="43"/>
      <c r="G3" s="43"/>
    </row>
    <row r="4" spans="1:7" x14ac:dyDescent="0.3">
      <c r="A4" s="43"/>
      <c r="B4" s="43"/>
      <c r="C4" s="44" t="s">
        <v>169</v>
      </c>
      <c r="D4" s="44"/>
      <c r="E4" s="44"/>
      <c r="F4" s="44"/>
      <c r="G4" s="44"/>
    </row>
    <row r="5" spans="1:7" x14ac:dyDescent="0.3">
      <c r="A5" s="45" t="s">
        <v>135</v>
      </c>
      <c r="B5" s="45" t="s">
        <v>170</v>
      </c>
      <c r="C5" s="45" t="s">
        <v>87</v>
      </c>
      <c r="D5" s="45" t="s">
        <v>171</v>
      </c>
      <c r="E5" s="45" t="s">
        <v>172</v>
      </c>
      <c r="F5" s="45" t="s">
        <v>173</v>
      </c>
      <c r="G5" s="45" t="s">
        <v>174</v>
      </c>
    </row>
    <row r="6" spans="1:7" x14ac:dyDescent="0.3">
      <c r="A6" s="46"/>
      <c r="B6" s="46"/>
      <c r="C6" s="46" t="s">
        <v>175</v>
      </c>
      <c r="D6" s="46" t="s">
        <v>176</v>
      </c>
      <c r="E6" s="46" t="s">
        <v>177</v>
      </c>
      <c r="F6" s="46" t="s">
        <v>178</v>
      </c>
      <c r="G6" s="46"/>
    </row>
    <row r="7" spans="1:7" x14ac:dyDescent="0.3">
      <c r="A7" s="47"/>
      <c r="B7" s="47"/>
      <c r="C7" s="47"/>
      <c r="D7" s="47"/>
      <c r="E7" s="47" t="s">
        <v>179</v>
      </c>
      <c r="F7" s="47"/>
      <c r="G7" s="47"/>
    </row>
    <row r="8" spans="1:7" x14ac:dyDescent="0.3">
      <c r="A8" s="48" t="s">
        <v>5</v>
      </c>
      <c r="B8" s="48" t="s">
        <v>180</v>
      </c>
      <c r="C8" s="49">
        <v>100000000</v>
      </c>
      <c r="D8" s="49">
        <v>6119749</v>
      </c>
      <c r="E8" s="49">
        <v>12427158</v>
      </c>
      <c r="F8" s="49">
        <v>110845319</v>
      </c>
      <c r="G8" s="49">
        <v>229392226</v>
      </c>
    </row>
    <row r="9" spans="1:7" x14ac:dyDescent="0.3">
      <c r="A9" s="50"/>
      <c r="B9" s="50" t="s">
        <v>181</v>
      </c>
      <c r="C9" s="50"/>
      <c r="D9" s="50"/>
      <c r="E9" s="51">
        <v>85845319</v>
      </c>
      <c r="F9" s="50"/>
      <c r="G9" s="51">
        <v>85845319</v>
      </c>
    </row>
    <row r="10" spans="1:7" x14ac:dyDescent="0.3">
      <c r="A10" s="50"/>
      <c r="B10" s="50" t="s">
        <v>182</v>
      </c>
      <c r="C10" s="50"/>
      <c r="D10" s="50"/>
      <c r="E10" s="50"/>
      <c r="F10" s="51">
        <v>-858453319</v>
      </c>
      <c r="G10" s="51">
        <v>-858453319</v>
      </c>
    </row>
    <row r="11" spans="1:7" x14ac:dyDescent="0.3">
      <c r="A11" s="50"/>
      <c r="B11" s="50" t="s">
        <v>183</v>
      </c>
      <c r="C11" s="50"/>
      <c r="D11" s="50"/>
      <c r="E11" s="50"/>
      <c r="F11" s="51">
        <v>218411637</v>
      </c>
      <c r="G11" s="51">
        <v>218411637</v>
      </c>
    </row>
    <row r="12" spans="1:7" x14ac:dyDescent="0.3">
      <c r="A12" s="50"/>
      <c r="B12" s="50" t="s">
        <v>184</v>
      </c>
      <c r="C12" s="50"/>
      <c r="D12" s="50"/>
      <c r="E12" s="50"/>
      <c r="F12" s="51">
        <v>-25000000</v>
      </c>
      <c r="G12" s="51">
        <v>-25000000</v>
      </c>
    </row>
    <row r="13" spans="1:7" x14ac:dyDescent="0.3">
      <c r="A13" s="48" t="s">
        <v>35</v>
      </c>
      <c r="B13" s="48" t="s">
        <v>185</v>
      </c>
      <c r="C13" s="49">
        <v>100000000</v>
      </c>
      <c r="D13" s="49">
        <v>6119749</v>
      </c>
      <c r="E13" s="49">
        <v>98272477</v>
      </c>
      <c r="F13" s="49">
        <v>218411637</v>
      </c>
      <c r="G13" s="49">
        <v>422803863</v>
      </c>
    </row>
    <row r="14" spans="1:7" x14ac:dyDescent="0.3">
      <c r="A14" s="50"/>
      <c r="B14" s="50" t="s">
        <v>186</v>
      </c>
      <c r="C14" s="51">
        <v>295081000</v>
      </c>
      <c r="D14" s="50"/>
      <c r="E14" s="50"/>
      <c r="F14" s="50"/>
      <c r="G14" s="51">
        <v>295081000</v>
      </c>
    </row>
    <row r="15" spans="1:7" x14ac:dyDescent="0.3">
      <c r="A15" s="50"/>
      <c r="B15" s="50" t="s">
        <v>187</v>
      </c>
      <c r="C15" s="50"/>
      <c r="D15" s="50"/>
      <c r="E15" s="51">
        <v>-76670243</v>
      </c>
      <c r="F15" s="50"/>
      <c r="G15" s="51">
        <v>-76670243</v>
      </c>
    </row>
    <row r="16" spans="1:7" x14ac:dyDescent="0.3">
      <c r="A16" s="50"/>
      <c r="B16" s="50" t="s">
        <v>188</v>
      </c>
      <c r="C16" s="50"/>
      <c r="D16" s="50"/>
      <c r="E16" s="50"/>
      <c r="F16" s="51">
        <v>-218411637</v>
      </c>
      <c r="G16" s="51">
        <v>-218411637</v>
      </c>
    </row>
    <row r="17" spans="1:7" x14ac:dyDescent="0.3">
      <c r="A17" s="50"/>
      <c r="B17" s="50" t="s">
        <v>189</v>
      </c>
      <c r="C17" s="50"/>
      <c r="D17" s="50"/>
      <c r="E17" s="50"/>
      <c r="F17" s="51">
        <v>99095791</v>
      </c>
      <c r="G17" s="51">
        <v>99095791</v>
      </c>
    </row>
    <row r="18" spans="1:7" x14ac:dyDescent="0.3">
      <c r="A18" s="48" t="s">
        <v>86</v>
      </c>
      <c r="B18" s="48" t="s">
        <v>190</v>
      </c>
      <c r="C18" s="49">
        <v>395081000</v>
      </c>
      <c r="D18" s="49">
        <v>6119749</v>
      </c>
      <c r="E18" s="49">
        <v>21602234</v>
      </c>
      <c r="F18" s="52">
        <v>99095791</v>
      </c>
      <c r="G18" s="49">
        <v>521898774</v>
      </c>
    </row>
    <row r="19" spans="1:7" x14ac:dyDescent="0.3">
      <c r="A19" s="50"/>
      <c r="B19" s="50" t="s">
        <v>186</v>
      </c>
      <c r="C19" s="51">
        <v>5500000</v>
      </c>
      <c r="D19" s="50"/>
      <c r="E19" s="50"/>
      <c r="F19" s="50"/>
      <c r="G19" s="51">
        <v>5500000</v>
      </c>
    </row>
    <row r="20" spans="1:7" x14ac:dyDescent="0.3">
      <c r="A20" s="50"/>
      <c r="B20" s="50" t="s">
        <v>191</v>
      </c>
      <c r="C20" s="50"/>
      <c r="D20" s="50"/>
      <c r="E20" s="51">
        <v>4954789</v>
      </c>
      <c r="F20" s="50"/>
      <c r="G20" s="51">
        <v>4954789</v>
      </c>
    </row>
    <row r="21" spans="1:7" x14ac:dyDescent="0.3">
      <c r="A21" s="50"/>
      <c r="B21" s="50" t="s">
        <v>192</v>
      </c>
      <c r="C21" s="50"/>
      <c r="D21" s="50"/>
      <c r="E21" s="50"/>
      <c r="F21" s="51">
        <v>-94141882</v>
      </c>
      <c r="G21" s="51">
        <v>-94141882</v>
      </c>
    </row>
    <row r="22" spans="1:7" x14ac:dyDescent="0.3">
      <c r="A22" s="50"/>
      <c r="B22" s="50" t="s">
        <v>193</v>
      </c>
      <c r="C22" s="50"/>
      <c r="D22" s="50"/>
      <c r="E22" s="50"/>
      <c r="F22" s="53">
        <v>101919856</v>
      </c>
      <c r="G22" s="51">
        <v>101919856</v>
      </c>
    </row>
    <row r="23" spans="1:7" x14ac:dyDescent="0.3">
      <c r="A23" s="48" t="s">
        <v>194</v>
      </c>
      <c r="B23" s="48" t="s">
        <v>195</v>
      </c>
      <c r="C23" s="49">
        <v>400581000</v>
      </c>
      <c r="D23" s="49">
        <v>6119749</v>
      </c>
      <c r="E23" s="49">
        <v>26557023</v>
      </c>
      <c r="F23" s="52">
        <v>196061738</v>
      </c>
      <c r="G23" s="49">
        <v>629319510</v>
      </c>
    </row>
    <row r="24" spans="1:7" x14ac:dyDescent="0.3">
      <c r="A24" s="50"/>
      <c r="B24" s="50" t="s">
        <v>186</v>
      </c>
      <c r="C24" s="50"/>
      <c r="D24" s="50"/>
      <c r="E24" s="50"/>
      <c r="F24" s="50"/>
      <c r="G24" s="50"/>
    </row>
    <row r="25" spans="1:7" x14ac:dyDescent="0.3">
      <c r="A25" s="50"/>
      <c r="B25" s="50" t="s">
        <v>196</v>
      </c>
      <c r="C25" s="50"/>
      <c r="D25" s="50"/>
      <c r="E25" s="54">
        <v>5096000</v>
      </c>
      <c r="F25" s="43"/>
      <c r="G25" s="54">
        <v>-5096000</v>
      </c>
    </row>
    <row r="26" spans="1:7" x14ac:dyDescent="0.3">
      <c r="A26" s="50"/>
      <c r="B26" s="50" t="s">
        <v>192</v>
      </c>
      <c r="C26" s="50"/>
      <c r="D26" s="50"/>
      <c r="E26" s="50"/>
      <c r="F26" s="54">
        <v>-190965738</v>
      </c>
      <c r="G26" s="54">
        <v>-190965738</v>
      </c>
    </row>
    <row r="27" spans="1:7" x14ac:dyDescent="0.3">
      <c r="A27" s="50"/>
      <c r="B27" s="50" t="s">
        <v>197</v>
      </c>
      <c r="C27" s="50"/>
      <c r="D27" s="50"/>
      <c r="E27" s="50"/>
      <c r="F27" s="55">
        <v>73126556</v>
      </c>
      <c r="G27" s="54">
        <v>73126556</v>
      </c>
    </row>
    <row r="28" spans="1:7" x14ac:dyDescent="0.3">
      <c r="A28" s="48" t="s">
        <v>198</v>
      </c>
      <c r="B28" s="48" t="s">
        <v>199</v>
      </c>
      <c r="C28" s="49">
        <v>400581000</v>
      </c>
      <c r="D28" s="49">
        <v>6119749</v>
      </c>
      <c r="E28" s="49">
        <v>31653023</v>
      </c>
      <c r="F28" s="49">
        <v>264092294</v>
      </c>
      <c r="G28" s="49">
        <v>702446066</v>
      </c>
    </row>
    <row r="29" spans="1:7" x14ac:dyDescent="0.3">
      <c r="A29" s="50"/>
      <c r="B29" s="50" t="s">
        <v>186</v>
      </c>
      <c r="C29" s="50"/>
      <c r="D29" s="50"/>
      <c r="E29" s="50"/>
      <c r="F29" s="50"/>
      <c r="G29" s="50"/>
    </row>
    <row r="30" spans="1:7" x14ac:dyDescent="0.3">
      <c r="A30" s="50"/>
      <c r="B30" s="50" t="s">
        <v>200</v>
      </c>
      <c r="C30" s="50"/>
      <c r="D30" s="50"/>
      <c r="E30" s="54">
        <v>3656328</v>
      </c>
      <c r="F30" s="54">
        <v>-3656328</v>
      </c>
      <c r="G30" s="54">
        <v>-3656328</v>
      </c>
    </row>
    <row r="31" spans="1:7" x14ac:dyDescent="0.3">
      <c r="A31" s="50"/>
      <c r="B31" s="50" t="s">
        <v>192</v>
      </c>
      <c r="C31" s="50"/>
      <c r="D31" s="50"/>
      <c r="E31" s="50"/>
      <c r="F31" s="54">
        <v>24375159</v>
      </c>
      <c r="G31" s="54">
        <v>24375159</v>
      </c>
    </row>
    <row r="32" spans="1:7" x14ac:dyDescent="0.3">
      <c r="A32" s="50"/>
      <c r="B32" s="50" t="s">
        <v>201</v>
      </c>
      <c r="C32" s="50"/>
      <c r="D32" s="50"/>
      <c r="E32" s="50"/>
      <c r="F32" s="54">
        <v>324545851</v>
      </c>
      <c r="G32" s="54">
        <v>324545851</v>
      </c>
    </row>
    <row r="33" spans="1:7" x14ac:dyDescent="0.3">
      <c r="A33" s="56"/>
      <c r="B33" s="48" t="s">
        <v>202</v>
      </c>
      <c r="C33" s="49">
        <v>400581000</v>
      </c>
      <c r="D33" s="49">
        <v>6119749</v>
      </c>
      <c r="E33" s="49">
        <v>35309351</v>
      </c>
      <c r="F33" s="49">
        <v>609356976</v>
      </c>
      <c r="G33" s="49">
        <v>1051367076</v>
      </c>
    </row>
    <row r="34" spans="1:7" x14ac:dyDescent="0.3">
      <c r="A34" s="50"/>
      <c r="B34" s="50" t="s">
        <v>186</v>
      </c>
      <c r="C34" s="54">
        <v>593129000</v>
      </c>
      <c r="D34" s="50"/>
      <c r="E34" s="50"/>
      <c r="F34" s="54">
        <v>-593129000</v>
      </c>
      <c r="G34" s="54"/>
    </row>
    <row r="35" spans="1:7" x14ac:dyDescent="0.3">
      <c r="A35" s="50"/>
      <c r="B35" s="50" t="s">
        <v>203</v>
      </c>
      <c r="C35" s="50"/>
      <c r="D35" s="50"/>
      <c r="E35" s="54">
        <v>16227292</v>
      </c>
      <c r="F35" s="54">
        <v>-16227292</v>
      </c>
      <c r="G35" s="54"/>
    </row>
    <row r="36" spans="1:7" x14ac:dyDescent="0.3">
      <c r="A36" s="50"/>
      <c r="B36" s="50" t="s">
        <v>192</v>
      </c>
      <c r="C36" s="50"/>
      <c r="D36" s="50"/>
      <c r="E36" s="50"/>
      <c r="F36" s="54">
        <v>684</v>
      </c>
      <c r="G36" s="54"/>
    </row>
    <row r="37" spans="1:7" x14ac:dyDescent="0.3">
      <c r="A37" s="50"/>
      <c r="B37" s="50" t="s">
        <v>204</v>
      </c>
      <c r="C37" s="50"/>
      <c r="D37" s="50"/>
      <c r="E37" s="50"/>
      <c r="F37" s="54">
        <f>[1]BILANC!E115</f>
        <v>0</v>
      </c>
      <c r="G37" s="54">
        <v>255459376</v>
      </c>
    </row>
    <row r="38" spans="1:7" x14ac:dyDescent="0.3">
      <c r="A38" s="48"/>
      <c r="B38" s="48" t="s">
        <v>205</v>
      </c>
      <c r="C38" s="49">
        <f>SUM(C33:C37)</f>
        <v>993710000</v>
      </c>
      <c r="D38" s="49">
        <f>D33</f>
        <v>6119749</v>
      </c>
      <c r="E38" s="49">
        <f>SUM(E33:E37)</f>
        <v>51536643</v>
      </c>
      <c r="F38" s="57">
        <v>255460060</v>
      </c>
      <c r="G38" s="49">
        <v>1306826452</v>
      </c>
    </row>
    <row r="39" spans="1:7" x14ac:dyDescent="0.3">
      <c r="A39" s="50"/>
      <c r="B39" s="50" t="s">
        <v>186</v>
      </c>
      <c r="C39" s="54"/>
      <c r="D39" s="50"/>
      <c r="E39" s="50"/>
      <c r="F39" s="54"/>
      <c r="G39" s="54"/>
    </row>
    <row r="40" spans="1:7" x14ac:dyDescent="0.3">
      <c r="A40" s="50"/>
      <c r="B40" s="50" t="s">
        <v>206</v>
      </c>
      <c r="C40" s="50"/>
      <c r="D40" s="50"/>
      <c r="E40" s="54">
        <v>12772968</v>
      </c>
      <c r="F40" s="54">
        <v>-12772968</v>
      </c>
      <c r="G40" s="54"/>
    </row>
    <row r="41" spans="1:7" x14ac:dyDescent="0.3">
      <c r="A41" s="50"/>
      <c r="B41" s="50" t="s">
        <v>192</v>
      </c>
      <c r="C41" s="50"/>
      <c r="D41" s="50"/>
      <c r="E41" s="50"/>
      <c r="F41" s="54"/>
      <c r="G41" s="54"/>
    </row>
    <row r="42" spans="1:7" x14ac:dyDescent="0.3">
      <c r="A42" s="50"/>
      <c r="B42" s="50" t="s">
        <v>207</v>
      </c>
      <c r="C42" s="50"/>
      <c r="D42" s="50"/>
      <c r="E42" s="50"/>
      <c r="F42" s="54">
        <v>129835469</v>
      </c>
      <c r="G42" s="54">
        <f>F42</f>
        <v>129835469</v>
      </c>
    </row>
    <row r="43" spans="1:7" x14ac:dyDescent="0.3">
      <c r="A43" s="50"/>
      <c r="B43" s="50" t="s">
        <v>208</v>
      </c>
      <c r="C43" s="50"/>
      <c r="D43" s="50"/>
      <c r="E43" s="50"/>
      <c r="F43" s="54">
        <v>-242687092</v>
      </c>
      <c r="G43" s="54">
        <v>-242687092</v>
      </c>
    </row>
    <row r="44" spans="1:7" x14ac:dyDescent="0.3">
      <c r="A44" s="58"/>
      <c r="B44" s="59" t="s">
        <v>209</v>
      </c>
      <c r="C44" s="60">
        <f>C38</f>
        <v>993710000</v>
      </c>
      <c r="D44" s="60">
        <f>D38</f>
        <v>6119749</v>
      </c>
      <c r="E44" s="60">
        <f>SUM(E38:E42)</f>
        <v>64309611</v>
      </c>
      <c r="F44" s="61">
        <f>SUM(F38:F43)</f>
        <v>129835469</v>
      </c>
      <c r="G44" s="60">
        <f>SUM(G38:G43)</f>
        <v>1193974829</v>
      </c>
    </row>
    <row r="45" spans="1:7" x14ac:dyDescent="0.3">
      <c r="A45" s="50"/>
      <c r="B45" s="50" t="s">
        <v>186</v>
      </c>
      <c r="C45" s="54"/>
      <c r="D45" s="50"/>
      <c r="E45" s="50"/>
      <c r="F45" s="54"/>
    </row>
    <row r="46" spans="1:7" x14ac:dyDescent="0.3">
      <c r="A46" s="50"/>
      <c r="B46" s="50" t="s">
        <v>211</v>
      </c>
      <c r="C46" s="50"/>
      <c r="D46" s="50"/>
      <c r="E46" s="54">
        <v>6491773</v>
      </c>
      <c r="F46" s="65">
        <v>-6491773</v>
      </c>
      <c r="G46" s="54"/>
    </row>
    <row r="47" spans="1:7" x14ac:dyDescent="0.3">
      <c r="A47" s="50"/>
      <c r="B47" s="50" t="s">
        <v>192</v>
      </c>
      <c r="C47" s="50"/>
      <c r="D47" s="50"/>
      <c r="E47" s="50"/>
      <c r="F47" s="54"/>
    </row>
    <row r="48" spans="1:7" x14ac:dyDescent="0.3">
      <c r="A48" s="50"/>
      <c r="B48" s="50" t="s">
        <v>212</v>
      </c>
      <c r="C48" s="50"/>
      <c r="D48" s="50"/>
      <c r="E48" s="50"/>
      <c r="F48" s="54">
        <f>BILANC!D98</f>
        <v>269776454</v>
      </c>
      <c r="G48" s="54">
        <f>F48</f>
        <v>269776454</v>
      </c>
    </row>
    <row r="49" spans="1:7" x14ac:dyDescent="0.3">
      <c r="A49" s="50"/>
      <c r="B49" s="50" t="s">
        <v>208</v>
      </c>
      <c r="C49" s="50"/>
      <c r="D49" s="50"/>
      <c r="E49" s="50"/>
      <c r="F49" s="54">
        <v>-123343696</v>
      </c>
      <c r="G49" s="54">
        <f>F49</f>
        <v>-123343696</v>
      </c>
    </row>
    <row r="50" spans="1:7" x14ac:dyDescent="0.3">
      <c r="A50" s="58"/>
      <c r="B50" s="59" t="s">
        <v>213</v>
      </c>
      <c r="C50" s="60">
        <f>C44</f>
        <v>993710000</v>
      </c>
      <c r="D50" s="60">
        <f>D44</f>
        <v>6119749</v>
      </c>
      <c r="E50" s="60">
        <f>SUM(E44:E48)</f>
        <v>70801384</v>
      </c>
      <c r="F50" s="61">
        <f>SUM(F44:F49)</f>
        <v>269776454</v>
      </c>
      <c r="G50" s="60">
        <f>SUM(G44:G49)</f>
        <v>1340407587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</vt:lpstr>
      <vt:lpstr>Pasqyra te ardhura shpenzime</vt:lpstr>
      <vt:lpstr>FLUKSI MONETAR</vt:lpstr>
      <vt:lpstr>NDRYSHIMI KAPITALIT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2014-03-25T12:26:37Z</dcterms:modified>
</cp:coreProperties>
</file>