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180" tabRatio="601" firstSheet="1" activeTab="5"/>
  </bookViews>
  <sheets>
    <sheet name="BILANCI 10 (Hyrje)." sheetId="1" r:id="rId1"/>
    <sheet name="Aktivi detajuar 10 " sheetId="2" r:id="rId2"/>
    <sheet name="Pasivi i detajauar 10  " sheetId="3" r:id="rId3"/>
    <sheet name="Fitim-10 Sipas Natyres" sheetId="4" r:id="rId4"/>
    <sheet name="KAPIT" sheetId="5" r:id="rId5"/>
    <sheet name="Sheet2" sheetId="6" r:id="rId6"/>
    <sheet name="Pasq.  fluks. mon.- direkte" sheetId="7" r:id="rId7"/>
  </sheets>
  <definedNames>
    <definedName name="_xlnm.Print_Area" localSheetId="1">'Aktivi detajuar 10 '!$A$2:$G$59</definedName>
    <definedName name="_xlnm.Print_Area" localSheetId="2">'Pasivi i detajauar 10  '!$A$4:$G$52</definedName>
  </definedNames>
  <calcPr fullCalcOnLoad="1" iterate="1" iterateCount="1" iterateDelta="0.001"/>
</workbook>
</file>

<file path=xl/comments7.xml><?xml version="1.0" encoding="utf-8"?>
<comments xmlns="http://schemas.openxmlformats.org/spreadsheetml/2006/main">
  <authors>
    <author>klienti </author>
    <author>Acer</author>
  </authors>
  <commentList>
    <comment ref="J8" authorId="0">
      <text>
        <r>
          <rPr>
            <b/>
            <sz val="8"/>
            <rFont val="Tahoma"/>
            <family val="0"/>
          </rPr>
          <t>klienti :</t>
        </r>
        <r>
          <rPr>
            <sz val="8"/>
            <rFont val="Tahoma"/>
            <family val="0"/>
          </rPr>
          <t xml:space="preserve">
4421</t>
        </r>
      </text>
    </comment>
    <comment ref="L8" authorId="0">
      <text>
        <r>
          <rPr>
            <b/>
            <sz val="8"/>
            <rFont val="Tahoma"/>
            <family val="0"/>
          </rPr>
          <t>klienti :</t>
        </r>
        <r>
          <rPr>
            <sz val="8"/>
            <rFont val="Tahoma"/>
            <family val="0"/>
          </rPr>
          <t xml:space="preserve">
shp ne ndryshme</t>
        </r>
      </text>
    </comment>
    <comment ref="D19" authorId="1">
      <text>
        <r>
          <rPr>
            <b/>
            <sz val="8"/>
            <rFont val="Tahoma"/>
            <family val="0"/>
          </rPr>
          <t>Acer:</t>
        </r>
        <r>
          <rPr>
            <sz val="8"/>
            <rFont val="Tahoma"/>
            <family val="0"/>
          </rPr>
          <t xml:space="preserve">
616+628+634+7082
</t>
        </r>
      </text>
    </comment>
  </commentList>
</comments>
</file>

<file path=xl/sharedStrings.xml><?xml version="1.0" encoding="utf-8"?>
<sst xmlns="http://schemas.openxmlformats.org/spreadsheetml/2006/main" count="337" uniqueCount="259">
  <si>
    <t>B I L A N C I</t>
  </si>
  <si>
    <t>II</t>
  </si>
  <si>
    <t>III</t>
  </si>
  <si>
    <t xml:space="preserve"> </t>
  </si>
  <si>
    <t>I</t>
  </si>
  <si>
    <t>Rezerva ligjore</t>
  </si>
  <si>
    <t>Rezerva statutore</t>
  </si>
  <si>
    <t>Rezerva te tjera</t>
  </si>
  <si>
    <t>AKTIVET</t>
  </si>
  <si>
    <t>Shenime</t>
  </si>
  <si>
    <t>AKTIVET AFATSHKURTERA</t>
  </si>
  <si>
    <t>Aktive monetare</t>
  </si>
  <si>
    <t>Derivative dhe aktive te mbajtura per tregtim</t>
  </si>
  <si>
    <t>Totali 2</t>
  </si>
  <si>
    <t>Aktive te tjera financiare afatshkurtera</t>
  </si>
  <si>
    <t>Totali 3</t>
  </si>
  <si>
    <t>Inventari</t>
  </si>
  <si>
    <t>Totali 4</t>
  </si>
  <si>
    <t>Aktive biologjike afatshkurtera</t>
  </si>
  <si>
    <t xml:space="preserve">Aktive afatshkurtera te mbajtura per shitje </t>
  </si>
  <si>
    <t xml:space="preserve">Paragimet dhe shpenzimet e shtyra </t>
  </si>
  <si>
    <t>Totali I Aktiveve Afatshkurtera (I)</t>
  </si>
  <si>
    <t>AKTIVET AFATGJATA</t>
  </si>
  <si>
    <t>Totali 1</t>
  </si>
  <si>
    <t xml:space="preserve">Investimet financiare afatgjata </t>
  </si>
  <si>
    <t>Aktive biologjike afatgjata</t>
  </si>
  <si>
    <t>Aktive afatgjata jomateriale</t>
  </si>
  <si>
    <t>Aktive te tjera afatgjata</t>
  </si>
  <si>
    <t>Kapitali aksionar i papaguar</t>
  </si>
  <si>
    <t>Totali i aktiveve Afatgjata (II)</t>
  </si>
  <si>
    <t>TOTALI I AKTIVEVE (I+II)</t>
  </si>
  <si>
    <t>DETYRIMET DHE KAPITALI</t>
  </si>
  <si>
    <t>DETYRIMET  AFATSHKURTERA</t>
  </si>
  <si>
    <t>Derivativet</t>
  </si>
  <si>
    <t>Huamarrjet</t>
  </si>
  <si>
    <t>Huate dhe parapagimet</t>
  </si>
  <si>
    <t xml:space="preserve">Grantet dhe te ardhurat e shtyra </t>
  </si>
  <si>
    <t>Provizionet afatshkurtera</t>
  </si>
  <si>
    <t>Totali i detyrimeve afatshkurtera (I)</t>
  </si>
  <si>
    <t>DETYRIMET AFATGJATA</t>
  </si>
  <si>
    <t>Huate afatgjata</t>
  </si>
  <si>
    <t>Huamarrje te tjera afatgjata</t>
  </si>
  <si>
    <t>Provizionet afatgjata</t>
  </si>
  <si>
    <t>Totali i detyrimeve afatgjata (II)</t>
  </si>
  <si>
    <t>KAPITALI</t>
  </si>
  <si>
    <t>Kapitali aksionar</t>
  </si>
  <si>
    <t>Primi i aksionit</t>
  </si>
  <si>
    <t>Njesite ose aksionet e thesarit (negative)</t>
  </si>
  <si>
    <t>Fitimet te pashperndara</t>
  </si>
  <si>
    <t>Fitimi (humbja) e vitit financiar</t>
  </si>
  <si>
    <t>Totali i kapitalit (III)</t>
  </si>
  <si>
    <t>TOTALI I DETYRIMEVE KAPITALIT (I,II,III)</t>
  </si>
  <si>
    <t>Lendet e para</t>
  </si>
  <si>
    <t>Prodhim ne proces</t>
  </si>
  <si>
    <t>Produkte te gatshme</t>
  </si>
  <si>
    <t>Mallra per rishitje</t>
  </si>
  <si>
    <t>Parapagesat per furnizime</t>
  </si>
  <si>
    <t>Pjesmarrje te tjera ne njesi te kontrolluara(vetem ne PF)</t>
  </si>
  <si>
    <t>Aksione dhe investime te tjera ne pjesmarrje</t>
  </si>
  <si>
    <t>Aksione dhe letra te tjera me vlere</t>
  </si>
  <si>
    <t>Llogari / Kerkesa te arketueshme afatgjata</t>
  </si>
  <si>
    <t>Toka</t>
  </si>
  <si>
    <t>Ndertesa</t>
  </si>
  <si>
    <t>Makineri dhe pajisje</t>
  </si>
  <si>
    <t>Shpenzimet e zhvillimit</t>
  </si>
  <si>
    <t>Aktive te tjera afatgjata jomateriale</t>
  </si>
  <si>
    <t>Emri i mire</t>
  </si>
  <si>
    <t>Huate dhe obligacionet afatshkurtra</t>
  </si>
  <si>
    <t>Kthimet/ripagesat e huave afatgjata</t>
  </si>
  <si>
    <t>Bono te konvertueshme</t>
  </si>
  <si>
    <t>Te pagueshme ndaj furnitorve</t>
  </si>
  <si>
    <t>Te pagueshme ndaj punonjesve</t>
  </si>
  <si>
    <t>Parapagimet e arketuara</t>
  </si>
  <si>
    <t>Hua,bono dhe detyrime nga qeraja financiare</t>
  </si>
  <si>
    <t>Bonot e konvertueshme</t>
  </si>
  <si>
    <t>Pershkrimi i elementeve</t>
  </si>
  <si>
    <t>Referencat Nr llog.</t>
  </si>
  <si>
    <t>Shitjet neto</t>
  </si>
  <si>
    <t>701-705</t>
  </si>
  <si>
    <t>Te ardhura  te tjera nga veprimtarite e shfrytezimit</t>
  </si>
  <si>
    <t xml:space="preserve">Ndryshimet ne inventarin e produkteve te gatshme dhe prodhimit ne proces </t>
  </si>
  <si>
    <t>Kosto e punes</t>
  </si>
  <si>
    <t>Amortizimet dhe zhvlersimet</t>
  </si>
  <si>
    <t>Shpenzime te tjera</t>
  </si>
  <si>
    <t xml:space="preserve">  - Pagat e personelit</t>
  </si>
  <si>
    <t xml:space="preserve">  - Shpenzimet per sigurimet shoqerore dhe shendetsore</t>
  </si>
  <si>
    <t>Fitimet (humbjet) nga kursi i kembimit</t>
  </si>
  <si>
    <t>Te ardhura  dhe shpenzime te tjera  financiare</t>
  </si>
  <si>
    <t>Shpenzimet e tatimit mbi fitimin</t>
  </si>
  <si>
    <t>Fitimi (humbja)neto e vitit  financiar (14-15)</t>
  </si>
  <si>
    <t>Elementet e pasqyrave te konsoliduara</t>
  </si>
  <si>
    <t>PASQYRA E TE ARDHURAVE DHE SHPENZIMEVE</t>
  </si>
  <si>
    <t>Nr.</t>
  </si>
  <si>
    <t>Te ardhurat  dhe shpenzimet financiare nga njesite e kontrolluara</t>
  </si>
  <si>
    <t>Te ardhurat  dhe shpenzimet financiare nga pjesmarrjet</t>
  </si>
  <si>
    <t>Te ardhurat  dhe shpenzimet nga interesat</t>
  </si>
  <si>
    <t>Totali i te ardhurave  dhe shpenzimeve financiare                (12.1+/-12.2+/-12.3+/-12.4)</t>
  </si>
  <si>
    <t>Fitimi (humbja) para tatimit (9+/-13)</t>
  </si>
  <si>
    <t>Te ardhurat  dhe shpenzimet financiare nga investime te tjera financiare afatgjata</t>
  </si>
  <si>
    <t>Pasqyra e fluksit monetar - Metoda direkte</t>
  </si>
  <si>
    <t>Fluksi monetar nga veprimtarite e shfrytezimit</t>
  </si>
  <si>
    <t>Mjetet monetare (MM) te arketuara nga klientet</t>
  </si>
  <si>
    <t>Fluksi monetar nga veprimtarite  investuese</t>
  </si>
  <si>
    <t>Blerja e njesise se kontrolluar X minus parate e arketuara</t>
  </si>
  <si>
    <t>Blerja e aktiveve afatgjata materiale</t>
  </si>
  <si>
    <t>Devidentet e arketuar</t>
  </si>
  <si>
    <t>Te ardhura nga huamarrje afatgjata</t>
  </si>
  <si>
    <t>Pagesat e detyrimeve te qirase financiare</t>
  </si>
  <si>
    <t>Devidente te paguar</t>
  </si>
  <si>
    <t>Mjetet monetare ne fillim te periudhes kontabel</t>
  </si>
  <si>
    <t>Interesi i paguar</t>
  </si>
  <si>
    <t>Interesi i arketuar</t>
  </si>
  <si>
    <t>IV</t>
  </si>
  <si>
    <t>V</t>
  </si>
  <si>
    <t>VI</t>
  </si>
  <si>
    <t>Te ardhurat  nga shitja e pajisjeve</t>
  </si>
  <si>
    <t>Fluksi monetar nga aktivitetet financiare</t>
  </si>
  <si>
    <t>Te ardhura  nga emetimi i kapitalit aksionar</t>
  </si>
  <si>
    <t xml:space="preserve"> Rritja renia neto e mjeteve monetare (1+2+3)</t>
  </si>
  <si>
    <t>MM neto te perdorura ne veprimtarite investuese (6+7+8+9+10)</t>
  </si>
  <si>
    <t>MM neto e perdorur ne veprimtarite financiare (11+12+13+14)</t>
  </si>
  <si>
    <t>Mjetet monetare ne fund te periudhes kontabel (IV+V)</t>
  </si>
  <si>
    <t>721-722</t>
  </si>
  <si>
    <t>Materialale te konsumuara (Mallra,lende te para dhe sherbimet)</t>
  </si>
  <si>
    <t>641-645-648</t>
  </si>
  <si>
    <t>681-687</t>
  </si>
  <si>
    <t>Puna e kryer nga njesia ekonomike raportuese per qellimet e veta dhe e kapitalizuar</t>
  </si>
  <si>
    <t>Te ardhurat  dhe shpenzimet te tjera financiare</t>
  </si>
  <si>
    <t>Emertimi dhe Forma ligjore:</t>
  </si>
  <si>
    <t>NIPT -i:</t>
  </si>
  <si>
    <t>Adresa e Selise:</t>
  </si>
  <si>
    <t>Data e krijimit:</t>
  </si>
  <si>
    <t>Nr. i  Regjistrit  Tregetar:</t>
  </si>
  <si>
    <t>Veprimtaria  Kryesore:</t>
  </si>
  <si>
    <t xml:space="preserve">(  Ne zbarim te Standartit Kombetar te Kontabilitetit Nr.2 dhe </t>
  </si>
  <si>
    <t>Ligjit Nr. 9228 Date 29.04.2004     Per Kontabilitetin dhe Pasqyrat Financiare  )</t>
  </si>
  <si>
    <t>Pasqyra Financiare jane individuale</t>
  </si>
  <si>
    <t>Individuale</t>
  </si>
  <si>
    <t>Pasqyra Financiare jane te konsoliduara</t>
  </si>
  <si>
    <t>Pasqyra Financiare jane te shprehura ne</t>
  </si>
  <si>
    <t>leke</t>
  </si>
  <si>
    <t>Pasqyra Financiare jane te rumbullakosura ne</t>
  </si>
  <si>
    <t>Nga</t>
  </si>
  <si>
    <t>Deri</t>
  </si>
  <si>
    <t>Primi aksionit</t>
  </si>
  <si>
    <t>Aksione thesari</t>
  </si>
  <si>
    <t>Rezerva stat.ligjore</t>
  </si>
  <si>
    <t xml:space="preserve">Fitimi pashperndare </t>
  </si>
  <si>
    <t>TOTALI</t>
  </si>
  <si>
    <t>A</t>
  </si>
  <si>
    <t>Efekti ndryshimeve ne politikat kontabel</t>
  </si>
  <si>
    <t>B</t>
  </si>
  <si>
    <t>Pozicioni i rregulluar</t>
  </si>
  <si>
    <t>Fitimi neto per periudhen kontabel</t>
  </si>
  <si>
    <t>Dividentet e paguar</t>
  </si>
  <si>
    <t>Rritja rezerves kapitalit</t>
  </si>
  <si>
    <t>Emetimi aksioneve</t>
  </si>
  <si>
    <t>CMC-EKOCON SHPK</t>
  </si>
  <si>
    <t>K61619003R</t>
  </si>
  <si>
    <t>TIRANE</t>
  </si>
  <si>
    <t>Tregeti shumice - pakice,</t>
  </si>
  <si>
    <t>Arka</t>
  </si>
  <si>
    <t>*</t>
  </si>
  <si>
    <t>Aktivet e mbajtura per tregtim</t>
  </si>
  <si>
    <t>Shpenzime te periudhave te ardhshme</t>
  </si>
  <si>
    <t>Totali 5</t>
  </si>
  <si>
    <t>Kerkesa te arketueshme-Kliente per Mallra/sherbime</t>
  </si>
  <si>
    <t>Kerkesa te tjera te arketueshme-Deb/Kred te tjere</t>
  </si>
  <si>
    <t>Tatim mbi fitimin</t>
  </si>
  <si>
    <t>TVSH</t>
  </si>
  <si>
    <t>Aktive  afatgjata  materiale(AAM)</t>
  </si>
  <si>
    <t>Overdraftet Bankare</t>
  </si>
  <si>
    <t>Detyrime Tatimore per Sig Shoq.Shendetsore</t>
  </si>
  <si>
    <t>Detyrime Tatimore per TAP</t>
  </si>
  <si>
    <t>Detyrime Tatimore per Tatim Fitim</t>
  </si>
  <si>
    <t>Detyrime Tatimore per Tatim ne Burim</t>
  </si>
  <si>
    <t>Te Drejta e Detyrime ndaj Ortakeve</t>
  </si>
  <si>
    <t>Dividente per tu paguar</t>
  </si>
  <si>
    <t>Totali i detyrimeve(I+II)</t>
  </si>
  <si>
    <t>Aksionet e pakices( vetem ne PF te konsoliduara)</t>
  </si>
  <si>
    <t>Kapitali qe u perket aksionareve te shoqerise meme (vetem ne PF te konsoliduara)</t>
  </si>
  <si>
    <t xml:space="preserve">MM te paguara ndaj furnitoreve </t>
  </si>
  <si>
    <t>MM te paguara ndaj punonjesve</t>
  </si>
  <si>
    <t>MM te paguara ndaj Sig Shoq+Shend+TAP</t>
  </si>
  <si>
    <t>MM te paguara ndaj Ortakeve</t>
  </si>
  <si>
    <t>MM te paguara ndaj Doganes</t>
  </si>
  <si>
    <t>MM te paguar [per Tatim fitimin</t>
  </si>
  <si>
    <t>MM neto nga veprimtarite e shfrytezimit (1+2+3+4+5+6+7+8+9+10+11)</t>
  </si>
  <si>
    <t>MM te ardhura te paguara nga Kursi I Kembimit</t>
  </si>
  <si>
    <t xml:space="preserve"> 708,73-(75,76,77)TK</t>
  </si>
  <si>
    <t>601-602-605-608 (61-62-63)-te lidhura me prodhimin)</t>
  </si>
  <si>
    <t>Dif(761-661)</t>
  </si>
  <si>
    <t>Dif(762-662)</t>
  </si>
  <si>
    <t>Dif(767-667)</t>
  </si>
  <si>
    <t>Dif(769-669)</t>
  </si>
  <si>
    <t>Dif(768-668)</t>
  </si>
  <si>
    <t xml:space="preserve">Banka </t>
  </si>
  <si>
    <t>Detyrime Tatimore per Gjoba dhe Interesa</t>
  </si>
  <si>
    <t>Detyrime Tatimore per TVSH</t>
  </si>
  <si>
    <t>(Bazuar ne klasifikimin e Shpenzimeve sipas Natyres)-FORMATI 1</t>
  </si>
  <si>
    <t>MM te arketuara nga kreditoret</t>
  </si>
  <si>
    <t>61- 63 -65 -(75-76-77)TD</t>
  </si>
  <si>
    <t>dif(763-663)+(764-664)+(765-665)</t>
  </si>
  <si>
    <t>Fitimi apo humbja nga veprimtaria kryesore(1+2+/-3-8)</t>
  </si>
  <si>
    <t>Rezerva tjera</t>
  </si>
  <si>
    <t>PASQYRAT   FINANCIARE</t>
  </si>
  <si>
    <t>Periudha  Kontabel e Pasqyrave Financiare</t>
  </si>
  <si>
    <t>Data  e  mbylljes se Pasqyrave Financiare</t>
  </si>
  <si>
    <t>Sisteme Hidraulike , Imp-Exp</t>
  </si>
  <si>
    <t>Periudha Raportuese  2011</t>
  </si>
  <si>
    <t>Periudha Raportuese  2012</t>
  </si>
  <si>
    <t>Periudha raportuese 2012</t>
  </si>
  <si>
    <t>Periudha raportuese 2011</t>
  </si>
  <si>
    <t>MM te paguara per TVSH (4455)</t>
  </si>
  <si>
    <t>Te drejta e Detyrime ndaj Doganes</t>
  </si>
  <si>
    <t>Pozicioni me 31 dhjetor 2012</t>
  </si>
  <si>
    <t>Periudha Raportuese  2013</t>
  </si>
  <si>
    <t>AAM(Paisje zyre Mobileri(me vl.kontabile)</t>
  </si>
  <si>
    <t>AAM(Paisje Informatike (me vl.kontabile)</t>
  </si>
  <si>
    <t>Viti   2013</t>
  </si>
  <si>
    <t>Periudha raportuese 2013</t>
  </si>
  <si>
    <t>MM te paguara per Shpenzime te tjera principal banka</t>
  </si>
  <si>
    <t xml:space="preserve">MM te paguara per shpenzime te tjera </t>
  </si>
  <si>
    <t>Pozicioni me 31 dhjetor 2013</t>
  </si>
  <si>
    <t>01.01.2013</t>
  </si>
  <si>
    <t>31.12.2013</t>
  </si>
  <si>
    <t>Pasqyra  e  Ndryshimeve  ne  Kapital  2013</t>
  </si>
  <si>
    <t>Pozicioni me 31 dhjetor 2011</t>
  </si>
  <si>
    <t xml:space="preserve">Huamarje afat shkurtra </t>
  </si>
  <si>
    <t>A1</t>
  </si>
  <si>
    <t>A2</t>
  </si>
  <si>
    <t>A3</t>
  </si>
  <si>
    <t>A5</t>
  </si>
  <si>
    <t>A4</t>
  </si>
  <si>
    <t>A6</t>
  </si>
  <si>
    <t>B1</t>
  </si>
  <si>
    <t>B2</t>
  </si>
  <si>
    <t>B3</t>
  </si>
  <si>
    <t>B4</t>
  </si>
  <si>
    <t>B5</t>
  </si>
  <si>
    <t>Nr</t>
  </si>
  <si>
    <t>Emertimi</t>
  </si>
  <si>
    <t>Mjete transporti</t>
  </si>
  <si>
    <t>Mobilje dhe Orendi</t>
  </si>
  <si>
    <t>Paisje Zyre informatike</t>
  </si>
  <si>
    <t>Totali</t>
  </si>
  <si>
    <t xml:space="preserve">Aktive te qendueshme te trupezuara </t>
  </si>
  <si>
    <t>a</t>
  </si>
  <si>
    <t>Gjendja me 31.12.2012</t>
  </si>
  <si>
    <t>b</t>
  </si>
  <si>
    <t>Shtesat per 2013</t>
  </si>
  <si>
    <t>c</t>
  </si>
  <si>
    <t>Paksimet per 2013</t>
  </si>
  <si>
    <t>Gjendja me 31.12.2013</t>
  </si>
  <si>
    <t>Amortizimi I AQT-ve</t>
  </si>
  <si>
    <t>Amortizim 2013</t>
  </si>
  <si>
    <t>Vlera neto  31.12.2012</t>
  </si>
  <si>
    <t>1.387.730</t>
  </si>
  <si>
    <t>TABEL AMORTIZIMI VITI 2013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</si>
</sst>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#,##0\ &quot;LEKE&quot;;\-#,##0\ &quot;LEKE&quot;"/>
    <numFmt numFmtId="187" formatCode="#,##0\ &quot;LEKE&quot;;[Red]\-#,##0\ &quot;LEKE&quot;"/>
    <numFmt numFmtId="188" formatCode="#,##0.00\ &quot;LEKE&quot;;\-#,##0.00\ &quot;LEKE&quot;"/>
    <numFmt numFmtId="189" formatCode="#,##0.00\ &quot;LEKE&quot;;[Red]\-#,##0.00\ &quot;LEKE&quot;"/>
    <numFmt numFmtId="190" formatCode="_-* #,##0\ &quot;LEKE&quot;_-;\-* #,##0\ &quot;LEKE&quot;_-;_-* &quot;-&quot;\ &quot;LEKE&quot;_-;_-@_-"/>
    <numFmt numFmtId="191" formatCode="_-* #,##0\ _L_E_K_E_-;\-* #,##0\ _L_E_K_E_-;_-* &quot;-&quot;\ _L_E_K_E_-;_-@_-"/>
    <numFmt numFmtId="192" formatCode="_-* #,##0.00\ &quot;LEKE&quot;_-;\-* #,##0.00\ &quot;LEKE&quot;_-;_-* &quot;-&quot;??\ &quot;LEKE&quot;_-;_-@_-"/>
    <numFmt numFmtId="193" formatCode="_-* #,##0.00\ _L_E_K_E_-;\-* #,##0.00\ _L_E_K_E_-;_-* &quot;-&quot;??\ _L_E_K_E_-;_-@_-"/>
    <numFmt numFmtId="194" formatCode="#,##0.0"/>
    <numFmt numFmtId="195" formatCode="mm/dd/yy"/>
    <numFmt numFmtId="196" formatCode="0.0"/>
    <numFmt numFmtId="197" formatCode="_-* #,##0.0_-;\-* #,##0.0_-;_-* &quot;-&quot;??_-;_-@_-"/>
    <numFmt numFmtId="198" formatCode="_-* #,##0_-;\-* #,##0_-;_-* &quot;-&quot;??_-;_-@_-"/>
    <numFmt numFmtId="199" formatCode="_-* #,##0_L_e_k_-;\-* #,##0_L_e_k_-;_-* &quot;-&quot;??_L_e_k_-;_-@_-"/>
    <numFmt numFmtId="200" formatCode="_-* #,##0.0_L_e_k_-;\-* #,##0.0_L_e_k_-;_-* &quot;-&quot;??_L_e_k_-;_-@_-"/>
    <numFmt numFmtId="201" formatCode="0.00_);[Red]\(0.00\)"/>
    <numFmt numFmtId="202" formatCode="_-* #,##0.000_-;\-* #,##0.000_-;_-* &quot;-&quot;??_-;_-@_-"/>
    <numFmt numFmtId="203" formatCode="0_);[Red]\(0\)"/>
    <numFmt numFmtId="204" formatCode="_(* #,##0.0_);_(* \(#,##0.0\);_(* &quot;-&quot;?_);_(@_)"/>
    <numFmt numFmtId="205" formatCode="_(* #,##0_);_(* \(#,##0\);_(* &quot;-&quot;??_);_(@_)"/>
    <numFmt numFmtId="206" formatCode="_(* #,##0.0_);_(* \(#,##0.0\);_(* &quot;-&quot;??_);_(@_)"/>
    <numFmt numFmtId="207" formatCode="0_);\(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7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u val="singleAccounting"/>
      <sz val="10"/>
      <color indexed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26"/>
      <name val="Times New Roman"/>
      <family val="1"/>
    </font>
    <font>
      <b/>
      <sz val="7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Times New Roman"/>
      <family val="1"/>
    </font>
    <font>
      <b/>
      <sz val="30"/>
      <name val="Times New Roman"/>
      <family val="1"/>
    </font>
    <font>
      <b/>
      <sz val="32"/>
      <name val="Times New Roman"/>
      <family val="1"/>
    </font>
    <font>
      <b/>
      <sz val="12"/>
      <color indexed="10"/>
      <name val="Times New Roman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double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198" fontId="0" fillId="0" borderId="0" xfId="42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2" fillId="0" borderId="18" xfId="0" applyFont="1" applyFill="1" applyBorder="1" applyAlignment="1">
      <alignment/>
    </xf>
    <xf numFmtId="0" fontId="17" fillId="0" borderId="0" xfId="0" applyFont="1" applyAlignment="1">
      <alignment/>
    </xf>
    <xf numFmtId="0" fontId="12" fillId="0" borderId="19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9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198" fontId="17" fillId="0" borderId="0" xfId="0" applyNumberFormat="1" applyFont="1" applyAlignment="1">
      <alignment/>
    </xf>
    <xf numFmtId="0" fontId="17" fillId="0" borderId="0" xfId="0" applyFont="1" applyFill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19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19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7" fillId="0" borderId="13" xfId="0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8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2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8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0" xfId="0" applyFont="1" applyAlignment="1">
      <alignment/>
    </xf>
    <xf numFmtId="0" fontId="17" fillId="0" borderId="23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25" xfId="0" applyFont="1" applyBorder="1" applyAlignment="1">
      <alignment/>
    </xf>
    <xf numFmtId="41" fontId="17" fillId="0" borderId="0" xfId="43" applyFont="1" applyAlignment="1">
      <alignment/>
    </xf>
    <xf numFmtId="0" fontId="15" fillId="0" borderId="19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center"/>
    </xf>
    <xf numFmtId="0" fontId="26" fillId="0" borderId="19" xfId="0" applyFont="1" applyBorder="1" applyAlignment="1">
      <alignment horizontal="center" vertical="center" wrapText="1"/>
    </xf>
    <xf numFmtId="3" fontId="26" fillId="0" borderId="19" xfId="0" applyNumberFormat="1" applyFont="1" applyBorder="1" applyAlignment="1">
      <alignment horizontal="center" wrapText="1"/>
    </xf>
    <xf numFmtId="3" fontId="26" fillId="0" borderId="19" xfId="0" applyNumberFormat="1" applyFont="1" applyBorder="1" applyAlignment="1">
      <alignment horizontal="center"/>
    </xf>
    <xf numFmtId="41" fontId="15" fillId="0" borderId="0" xfId="43" applyFont="1" applyAlignment="1">
      <alignment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98" fontId="0" fillId="0" borderId="0" xfId="42" applyNumberFormat="1" applyFont="1" applyFill="1" applyAlignment="1">
      <alignment/>
    </xf>
    <xf numFmtId="198" fontId="0" fillId="0" borderId="0" xfId="0" applyNumberFormat="1" applyFill="1" applyAlignment="1">
      <alignment/>
    </xf>
    <xf numFmtId="198" fontId="1" fillId="0" borderId="19" xfId="42" applyNumberFormat="1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98" fontId="1" fillId="0" borderId="19" xfId="42" applyNumberFormat="1" applyFont="1" applyBorder="1" applyAlignment="1">
      <alignment vertical="center"/>
    </xf>
    <xf numFmtId="198" fontId="1" fillId="0" borderId="27" xfId="42" applyNumberFormat="1" applyFont="1" applyBorder="1" applyAlignment="1">
      <alignment vertical="center"/>
    </xf>
    <xf numFmtId="198" fontId="0" fillId="0" borderId="19" xfId="42" applyNumberFormat="1" applyFont="1" applyBorder="1" applyAlignment="1">
      <alignment vertical="center"/>
    </xf>
    <xf numFmtId="198" fontId="0" fillId="0" borderId="19" xfId="42" applyNumberFormat="1" applyFont="1" applyBorder="1" applyAlignment="1">
      <alignment/>
    </xf>
    <xf numFmtId="198" fontId="0" fillId="0" borderId="28" xfId="42" applyNumberFormat="1" applyFont="1" applyBorder="1" applyAlignment="1">
      <alignment vertical="center"/>
    </xf>
    <xf numFmtId="198" fontId="1" fillId="0" borderId="28" xfId="42" applyNumberFormat="1" applyFont="1" applyBorder="1" applyAlignment="1">
      <alignment vertical="center"/>
    </xf>
    <xf numFmtId="198" fontId="1" fillId="0" borderId="29" xfId="42" applyNumberFormat="1" applyFont="1" applyBorder="1" applyAlignment="1">
      <alignment vertical="center"/>
    </xf>
    <xf numFmtId="0" fontId="23" fillId="0" borderId="0" xfId="0" applyFont="1" applyBorder="1" applyAlignment="1">
      <alignment horizontal="center"/>
    </xf>
    <xf numFmtId="0" fontId="12" fillId="0" borderId="19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24" xfId="0" applyFont="1" applyFill="1" applyBorder="1" applyAlignment="1">
      <alignment/>
    </xf>
    <xf numFmtId="0" fontId="15" fillId="0" borderId="24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5" fillId="0" borderId="19" xfId="0" applyFont="1" applyFill="1" applyBorder="1" applyAlignment="1">
      <alignment horizontal="left"/>
    </xf>
    <xf numFmtId="0" fontId="15" fillId="0" borderId="19" xfId="0" applyFont="1" applyFill="1" applyBorder="1" applyAlignment="1">
      <alignment horizontal="right" vertical="center" wrapText="1"/>
    </xf>
    <xf numFmtId="0" fontId="15" fillId="0" borderId="19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/>
    </xf>
    <xf numFmtId="0" fontId="16" fillId="0" borderId="19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right"/>
    </xf>
    <xf numFmtId="0" fontId="17" fillId="0" borderId="19" xfId="0" applyFont="1" applyFill="1" applyBorder="1" applyAlignment="1">
      <alignment/>
    </xf>
    <xf numFmtId="198" fontId="17" fillId="0" borderId="0" xfId="0" applyNumberFormat="1" applyFont="1" applyFill="1" applyAlignment="1">
      <alignment/>
    </xf>
    <xf numFmtId="0" fontId="17" fillId="0" borderId="19" xfId="0" applyFont="1" applyFill="1" applyBorder="1" applyAlignment="1">
      <alignment horizontal="right" vertical="center"/>
    </xf>
    <xf numFmtId="0" fontId="16" fillId="0" borderId="19" xfId="0" applyFont="1" applyFill="1" applyBorder="1" applyAlignment="1">
      <alignment horizontal="left" vertical="center"/>
    </xf>
    <xf numFmtId="0" fontId="15" fillId="0" borderId="19" xfId="0" applyFont="1" applyFill="1" applyBorder="1" applyAlignment="1">
      <alignment horizontal="right"/>
    </xf>
    <xf numFmtId="0" fontId="18" fillId="0" borderId="19" xfId="0" applyFont="1" applyFill="1" applyBorder="1" applyAlignment="1">
      <alignment/>
    </xf>
    <xf numFmtId="0" fontId="16" fillId="0" borderId="19" xfId="0" applyFont="1" applyFill="1" applyBorder="1" applyAlignment="1">
      <alignment wrapText="1"/>
    </xf>
    <xf numFmtId="0" fontId="20" fillId="0" borderId="19" xfId="0" applyFont="1" applyFill="1" applyBorder="1" applyAlignment="1">
      <alignment/>
    </xf>
    <xf numFmtId="198" fontId="15" fillId="0" borderId="0" xfId="0" applyNumberFormat="1" applyFont="1" applyFill="1" applyAlignment="1">
      <alignment/>
    </xf>
    <xf numFmtId="0" fontId="18" fillId="0" borderId="19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12" fillId="0" borderId="28" xfId="0" applyFont="1" applyFill="1" applyBorder="1" applyAlignment="1">
      <alignment/>
    </xf>
    <xf numFmtId="0" fontId="12" fillId="0" borderId="13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4" fillId="0" borderId="0" xfId="0" applyFont="1" applyFill="1" applyAlignment="1">
      <alignment/>
    </xf>
    <xf numFmtId="0" fontId="12" fillId="0" borderId="19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left"/>
    </xf>
    <xf numFmtId="0" fontId="12" fillId="0" borderId="30" xfId="0" applyFont="1" applyFill="1" applyBorder="1" applyAlignment="1">
      <alignment/>
    </xf>
    <xf numFmtId="198" fontId="12" fillId="0" borderId="30" xfId="42" applyNumberFormat="1" applyFont="1" applyFill="1" applyBorder="1" applyAlignment="1">
      <alignment/>
    </xf>
    <xf numFmtId="0" fontId="15" fillId="0" borderId="10" xfId="0" applyFont="1" applyFill="1" applyBorder="1" applyAlignment="1">
      <alignment horizontal="right"/>
    </xf>
    <xf numFmtId="0" fontId="13" fillId="0" borderId="3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right"/>
    </xf>
    <xf numFmtId="0" fontId="29" fillId="0" borderId="30" xfId="0" applyFont="1" applyFill="1" applyBorder="1" applyAlignment="1">
      <alignment/>
    </xf>
    <xf numFmtId="0" fontId="15" fillId="0" borderId="10" xfId="0" applyFont="1" applyFill="1" applyBorder="1" applyAlignment="1">
      <alignment vertical="center" wrapText="1"/>
    </xf>
    <xf numFmtId="0" fontId="14" fillId="0" borderId="30" xfId="0" applyFont="1" applyFill="1" applyBorder="1" applyAlignment="1">
      <alignment vertical="center" wrapText="1"/>
    </xf>
    <xf numFmtId="0" fontId="12" fillId="0" borderId="3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198" fontId="15" fillId="0" borderId="19" xfId="42" applyNumberFormat="1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1" fontId="1" fillId="0" borderId="0" xfId="43" applyFont="1" applyFill="1" applyAlignment="1">
      <alignment/>
    </xf>
    <xf numFmtId="0" fontId="0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41" fontId="0" fillId="0" borderId="0" xfId="43" applyFill="1" applyAlignment="1">
      <alignment/>
    </xf>
    <xf numFmtId="0" fontId="0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 wrapText="1"/>
    </xf>
    <xf numFmtId="38" fontId="4" fillId="0" borderId="19" xfId="42" applyNumberFormat="1" applyFont="1" applyFill="1" applyBorder="1" applyAlignment="1">
      <alignment/>
    </xf>
    <xf numFmtId="0" fontId="5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38" fontId="0" fillId="0" borderId="0" xfId="42" applyNumberFormat="1" applyFont="1" applyFill="1" applyAlignment="1">
      <alignment/>
    </xf>
    <xf numFmtId="0" fontId="25" fillId="0" borderId="0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14" fontId="23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2" fillId="0" borderId="30" xfId="0" applyNumberFormat="1" applyFont="1" applyFill="1" applyBorder="1" applyAlignment="1">
      <alignment/>
    </xf>
    <xf numFmtId="3" fontId="12" fillId="0" borderId="18" xfId="0" applyNumberFormat="1" applyFont="1" applyFill="1" applyBorder="1" applyAlignment="1">
      <alignment/>
    </xf>
    <xf numFmtId="3" fontId="12" fillId="0" borderId="30" xfId="0" applyNumberFormat="1" applyFont="1" applyFill="1" applyBorder="1" applyAlignment="1">
      <alignment horizontal="left"/>
    </xf>
    <xf numFmtId="3" fontId="12" fillId="0" borderId="30" xfId="0" applyNumberFormat="1" applyFont="1" applyFill="1" applyBorder="1" applyAlignment="1">
      <alignment vertical="center" wrapText="1"/>
    </xf>
    <xf numFmtId="3" fontId="15" fillId="0" borderId="19" xfId="0" applyNumberFormat="1" applyFont="1" applyFill="1" applyBorder="1" applyAlignment="1">
      <alignment/>
    </xf>
    <xf numFmtId="3" fontId="16" fillId="0" borderId="19" xfId="0" applyNumberFormat="1" applyFont="1" applyFill="1" applyBorder="1" applyAlignment="1">
      <alignment horizontal="right"/>
    </xf>
    <xf numFmtId="3" fontId="16" fillId="0" borderId="19" xfId="0" applyNumberFormat="1" applyFont="1" applyFill="1" applyBorder="1" applyAlignment="1">
      <alignment horizontal="right" vertical="center" wrapText="1"/>
    </xf>
    <xf numFmtId="3" fontId="15" fillId="0" borderId="19" xfId="0" applyNumberFormat="1" applyFont="1" applyFill="1" applyBorder="1" applyAlignment="1">
      <alignment horizontal="right" vertical="center" wrapText="1"/>
    </xf>
    <xf numFmtId="3" fontId="15" fillId="0" borderId="19" xfId="42" applyNumberFormat="1" applyFont="1" applyFill="1" applyBorder="1" applyAlignment="1">
      <alignment horizontal="right" vertical="center" wrapText="1"/>
    </xf>
    <xf numFmtId="3" fontId="15" fillId="0" borderId="19" xfId="0" applyNumberFormat="1" applyFont="1" applyFill="1" applyBorder="1" applyAlignment="1">
      <alignment horizontal="right"/>
    </xf>
    <xf numFmtId="3" fontId="16" fillId="0" borderId="19" xfId="0" applyNumberFormat="1" applyFont="1" applyFill="1" applyBorder="1" applyAlignment="1">
      <alignment horizontal="right" vertical="center"/>
    </xf>
    <xf numFmtId="3" fontId="17" fillId="0" borderId="19" xfId="0" applyNumberFormat="1" applyFont="1" applyFill="1" applyBorder="1" applyAlignment="1">
      <alignment horizontal="right"/>
    </xf>
    <xf numFmtId="3" fontId="16" fillId="0" borderId="19" xfId="0" applyNumberFormat="1" applyFont="1" applyFill="1" applyBorder="1" applyAlignment="1">
      <alignment horizontal="right" wrapText="1"/>
    </xf>
    <xf numFmtId="3" fontId="20" fillId="0" borderId="19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center"/>
    </xf>
    <xf numFmtId="3" fontId="15" fillId="0" borderId="24" xfId="0" applyNumberFormat="1" applyFont="1" applyFill="1" applyBorder="1" applyAlignment="1">
      <alignment horizontal="center"/>
    </xf>
    <xf numFmtId="3" fontId="15" fillId="0" borderId="19" xfId="0" applyNumberFormat="1" applyFont="1" applyFill="1" applyBorder="1" applyAlignment="1">
      <alignment horizontal="center" vertical="center" wrapText="1"/>
    </xf>
    <xf numFmtId="3" fontId="15" fillId="0" borderId="19" xfId="0" applyNumberFormat="1" applyFont="1" applyFill="1" applyBorder="1" applyAlignment="1">
      <alignment horizontal="left"/>
    </xf>
    <xf numFmtId="3" fontId="15" fillId="0" borderId="19" xfId="0" applyNumberFormat="1" applyFont="1" applyFill="1" applyBorder="1" applyAlignment="1">
      <alignment horizontal="left" vertical="center" wrapText="1"/>
    </xf>
    <xf numFmtId="3" fontId="16" fillId="0" borderId="19" xfId="0" applyNumberFormat="1" applyFont="1" applyFill="1" applyBorder="1" applyAlignment="1">
      <alignment horizontal="left" vertical="center" wrapText="1"/>
    </xf>
    <xf numFmtId="3" fontId="16" fillId="0" borderId="19" xfId="0" applyNumberFormat="1" applyFont="1" applyFill="1" applyBorder="1" applyAlignment="1">
      <alignment/>
    </xf>
    <xf numFmtId="3" fontId="17" fillId="0" borderId="19" xfId="0" applyNumberFormat="1" applyFont="1" applyFill="1" applyBorder="1" applyAlignment="1">
      <alignment/>
    </xf>
    <xf numFmtId="3" fontId="16" fillId="0" borderId="19" xfId="0" applyNumberFormat="1" applyFont="1" applyFill="1" applyBorder="1" applyAlignment="1">
      <alignment wrapText="1"/>
    </xf>
    <xf numFmtId="3" fontId="20" fillId="0" borderId="19" xfId="0" applyNumberFormat="1" applyFont="1" applyFill="1" applyBorder="1" applyAlignment="1">
      <alignment/>
    </xf>
    <xf numFmtId="3" fontId="17" fillId="0" borderId="0" xfId="0" applyNumberFormat="1" applyFont="1" applyFill="1" applyAlignment="1">
      <alignment/>
    </xf>
    <xf numFmtId="38" fontId="17" fillId="0" borderId="19" xfId="42" applyNumberFormat="1" applyFont="1" applyFill="1" applyBorder="1" applyAlignment="1">
      <alignment horizontal="center"/>
    </xf>
    <xf numFmtId="3" fontId="3" fillId="0" borderId="19" xfId="43" applyNumberFormat="1" applyFont="1" applyFill="1" applyBorder="1" applyAlignment="1">
      <alignment horizontal="center" wrapText="1"/>
    </xf>
    <xf numFmtId="3" fontId="3" fillId="0" borderId="19" xfId="43" applyNumberFormat="1" applyFont="1" applyFill="1" applyBorder="1" applyAlignment="1">
      <alignment horizontal="right" wrapText="1"/>
    </xf>
    <xf numFmtId="3" fontId="1" fillId="0" borderId="19" xfId="0" applyNumberFormat="1" applyFont="1" applyFill="1" applyBorder="1" applyAlignment="1">
      <alignment horizontal="right" vertical="center" wrapText="1"/>
    </xf>
    <xf numFmtId="3" fontId="0" fillId="0" borderId="19" xfId="0" applyNumberFormat="1" applyFont="1" applyFill="1" applyBorder="1" applyAlignment="1">
      <alignment horizontal="right" vertical="center" wrapText="1"/>
    </xf>
    <xf numFmtId="38" fontId="4" fillId="0" borderId="19" xfId="42" applyNumberFormat="1" applyFont="1" applyFill="1" applyBorder="1" applyAlignment="1">
      <alignment horizontal="right"/>
    </xf>
    <xf numFmtId="3" fontId="5" fillId="0" borderId="19" xfId="0" applyNumberFormat="1" applyFont="1" applyFill="1" applyBorder="1" applyAlignment="1">
      <alignment horizontal="right" vertical="center" wrapText="1"/>
    </xf>
    <xf numFmtId="3" fontId="6" fillId="0" borderId="19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Alignment="1">
      <alignment horizontal="right" vertical="center" wrapText="1"/>
    </xf>
    <xf numFmtId="38" fontId="9" fillId="0" borderId="0" xfId="42" applyNumberFormat="1" applyFont="1" applyFill="1" applyAlignment="1">
      <alignment horizontal="right"/>
    </xf>
    <xf numFmtId="0" fontId="15" fillId="0" borderId="0" xfId="0" applyFont="1" applyFill="1" applyAlignment="1">
      <alignment horizontal="left" vertical="center" wrapText="1"/>
    </xf>
    <xf numFmtId="3" fontId="23" fillId="0" borderId="19" xfId="0" applyNumberFormat="1" applyFont="1" applyFill="1" applyBorder="1" applyAlignment="1">
      <alignment horizontal="center"/>
    </xf>
    <xf numFmtId="3" fontId="23" fillId="0" borderId="19" xfId="0" applyNumberFormat="1" applyFont="1" applyFill="1" applyBorder="1" applyAlignment="1">
      <alignment horizontal="center" vertical="center" wrapText="1"/>
    </xf>
    <xf numFmtId="3" fontId="22" fillId="0" borderId="19" xfId="42" applyNumberFormat="1" applyFont="1" applyFill="1" applyBorder="1" applyAlignment="1">
      <alignment horizontal="center" vertical="center" wrapText="1"/>
    </xf>
    <xf numFmtId="3" fontId="23" fillId="0" borderId="19" xfId="42" applyNumberFormat="1" applyFont="1" applyFill="1" applyBorder="1" applyAlignment="1">
      <alignment horizontal="center"/>
    </xf>
    <xf numFmtId="3" fontId="32" fillId="0" borderId="19" xfId="42" applyNumberFormat="1" applyFont="1" applyFill="1" applyBorder="1" applyAlignment="1">
      <alignment horizontal="center"/>
    </xf>
    <xf numFmtId="3" fontId="23" fillId="0" borderId="19" xfId="0" applyNumberFormat="1" applyFont="1" applyFill="1" applyBorder="1" applyAlignment="1">
      <alignment horizontal="center" wrapText="1"/>
    </xf>
    <xf numFmtId="3" fontId="23" fillId="0" borderId="0" xfId="0" applyNumberFormat="1" applyFont="1" applyFill="1" applyAlignment="1">
      <alignment horizontal="center"/>
    </xf>
    <xf numFmtId="3" fontId="23" fillId="0" borderId="0" xfId="0" applyNumberFormat="1" applyFont="1" applyFill="1" applyAlignment="1">
      <alignment horizontal="left" vertical="center" wrapText="1"/>
    </xf>
    <xf numFmtId="3" fontId="16" fillId="0" borderId="19" xfId="0" applyNumberFormat="1" applyFont="1" applyFill="1" applyBorder="1" applyAlignment="1">
      <alignment/>
    </xf>
    <xf numFmtId="37" fontId="13" fillId="0" borderId="30" xfId="0" applyNumberFormat="1" applyFont="1" applyFill="1" applyBorder="1" applyAlignment="1">
      <alignment/>
    </xf>
    <xf numFmtId="37" fontId="23" fillId="0" borderId="19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left" vertical="center" wrapText="1"/>
    </xf>
    <xf numFmtId="3" fontId="0" fillId="0" borderId="19" xfId="0" applyNumberFormat="1" applyFill="1" applyBorder="1" applyAlignment="1">
      <alignment/>
    </xf>
    <xf numFmtId="37" fontId="0" fillId="0" borderId="19" xfId="0" applyNumberFormat="1" applyFont="1" applyFill="1" applyBorder="1" applyAlignment="1">
      <alignment horizontal="right" vertical="center" wrapText="1"/>
    </xf>
    <xf numFmtId="37" fontId="1" fillId="0" borderId="19" xfId="0" applyNumberFormat="1" applyFont="1" applyFill="1" applyBorder="1" applyAlignment="1">
      <alignment horizontal="right" vertical="center" wrapText="1"/>
    </xf>
    <xf numFmtId="37" fontId="5" fillId="0" borderId="19" xfId="0" applyNumberFormat="1" applyFont="1" applyFill="1" applyBorder="1" applyAlignment="1">
      <alignment horizontal="right" vertical="center" wrapText="1"/>
    </xf>
    <xf numFmtId="37" fontId="6" fillId="0" borderId="19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horizontal="center"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0" fontId="33" fillId="0" borderId="32" xfId="0" applyFont="1" applyBorder="1" applyAlignment="1">
      <alignment horizontal="center" wrapText="1"/>
    </xf>
    <xf numFmtId="0" fontId="33" fillId="0" borderId="33" xfId="0" applyFont="1" applyBorder="1" applyAlignment="1">
      <alignment/>
    </xf>
    <xf numFmtId="0" fontId="34" fillId="0" borderId="34" xfId="0" applyFont="1" applyBorder="1" applyAlignment="1">
      <alignment wrapText="1"/>
    </xf>
    <xf numFmtId="0" fontId="33" fillId="0" borderId="34" xfId="0" applyFont="1" applyBorder="1" applyAlignment="1">
      <alignment horizontal="right"/>
    </xf>
    <xf numFmtId="0" fontId="33" fillId="0" borderId="35" xfId="0" applyFont="1" applyBorder="1" applyAlignment="1">
      <alignment horizontal="right" wrapText="1"/>
    </xf>
    <xf numFmtId="0" fontId="33" fillId="0" borderId="33" xfId="0" applyFont="1" applyBorder="1" applyAlignment="1">
      <alignment horizontal="right"/>
    </xf>
    <xf numFmtId="0" fontId="33" fillId="0" borderId="34" xfId="0" applyFont="1" applyBorder="1" applyAlignment="1">
      <alignment/>
    </xf>
    <xf numFmtId="3" fontId="34" fillId="0" borderId="34" xfId="0" applyNumberFormat="1" applyFont="1" applyBorder="1" applyAlignment="1">
      <alignment horizontal="right"/>
    </xf>
    <xf numFmtId="3" fontId="34" fillId="0" borderId="35" xfId="0" applyNumberFormat="1" applyFont="1" applyBorder="1" applyAlignment="1">
      <alignment horizontal="right" wrapText="1"/>
    </xf>
    <xf numFmtId="0" fontId="34" fillId="0" borderId="33" xfId="0" applyFont="1" applyBorder="1" applyAlignment="1">
      <alignment horizontal="right"/>
    </xf>
    <xf numFmtId="0" fontId="34" fillId="0" borderId="34" xfId="0" applyFont="1" applyBorder="1" applyAlignment="1">
      <alignment/>
    </xf>
    <xf numFmtId="0" fontId="34" fillId="0" borderId="34" xfId="0" applyFont="1" applyBorder="1" applyAlignment="1">
      <alignment horizontal="right"/>
    </xf>
    <xf numFmtId="0" fontId="34" fillId="0" borderId="33" xfId="0" applyFont="1" applyBorder="1" applyAlignment="1">
      <alignment/>
    </xf>
    <xf numFmtId="3" fontId="33" fillId="0" borderId="35" xfId="0" applyNumberFormat="1" applyFont="1" applyBorder="1" applyAlignment="1">
      <alignment horizontal="right" wrapText="1"/>
    </xf>
    <xf numFmtId="0" fontId="33" fillId="0" borderId="35" xfId="0" applyFont="1" applyBorder="1" applyAlignment="1">
      <alignment horizontal="right" wrapText="1" indent="4"/>
    </xf>
    <xf numFmtId="0" fontId="34" fillId="0" borderId="36" xfId="0" applyFont="1" applyBorder="1" applyAlignment="1">
      <alignment/>
    </xf>
    <xf numFmtId="0" fontId="34" fillId="0" borderId="37" xfId="0" applyFont="1" applyBorder="1" applyAlignment="1">
      <alignment/>
    </xf>
    <xf numFmtId="0" fontId="34" fillId="0" borderId="37" xfId="0" applyFont="1" applyBorder="1" applyAlignment="1">
      <alignment horizontal="right"/>
    </xf>
    <xf numFmtId="0" fontId="34" fillId="0" borderId="38" xfId="0" applyFont="1" applyBorder="1" applyAlignment="1">
      <alignment horizontal="right" wrapText="1"/>
    </xf>
    <xf numFmtId="0" fontId="34" fillId="0" borderId="32" xfId="0" applyFont="1" applyBorder="1" applyAlignment="1">
      <alignment horizontal="center" wrapText="1"/>
    </xf>
    <xf numFmtId="0" fontId="34" fillId="0" borderId="39" xfId="0" applyFont="1" applyBorder="1" applyAlignment="1">
      <alignment horizontal="center" wrapText="1"/>
    </xf>
    <xf numFmtId="14" fontId="15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31" fillId="0" borderId="22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21" fontId="15" fillId="0" borderId="0" xfId="0" applyNumberFormat="1" applyFont="1" applyBorder="1" applyAlignment="1">
      <alignment horizontal="center"/>
    </xf>
    <xf numFmtId="46" fontId="15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15" fillId="0" borderId="19" xfId="0" applyFont="1" applyFill="1" applyBorder="1" applyAlignment="1">
      <alignment horizontal="left"/>
    </xf>
    <xf numFmtId="0" fontId="15" fillId="0" borderId="19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0" fontId="12" fillId="0" borderId="30" xfId="0" applyFont="1" applyFill="1" applyBorder="1" applyAlignment="1">
      <alignment horizontal="left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e_BILANCIO FKT 199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0</xdr:row>
      <xdr:rowOff>0</xdr:rowOff>
    </xdr:from>
    <xdr:to>
      <xdr:col>10</xdr:col>
      <xdr:colOff>457200</xdr:colOff>
      <xdr:row>3</xdr:row>
      <xdr:rowOff>76200</xdr:rowOff>
    </xdr:to>
    <xdr:pic>
      <xdr:nvPicPr>
        <xdr:cNvPr id="1" name="Picture 1" descr="CMC_Ekocon_RGB_print1-logot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0"/>
          <a:ext cx="933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</xdr:row>
      <xdr:rowOff>152400</xdr:rowOff>
    </xdr:from>
    <xdr:to>
      <xdr:col>5</xdr:col>
      <xdr:colOff>1009650</xdr:colOff>
      <xdr:row>3</xdr:row>
      <xdr:rowOff>142875</xdr:rowOff>
    </xdr:to>
    <xdr:pic>
      <xdr:nvPicPr>
        <xdr:cNvPr id="1" name="Picture 1" descr="CMC_Ekocon_RGB_print1-logot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14325"/>
          <a:ext cx="971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</xdr:row>
      <xdr:rowOff>123825</xdr:rowOff>
    </xdr:from>
    <xdr:to>
      <xdr:col>5</xdr:col>
      <xdr:colOff>952500</xdr:colOff>
      <xdr:row>3</xdr:row>
      <xdr:rowOff>304800</xdr:rowOff>
    </xdr:to>
    <xdr:pic>
      <xdr:nvPicPr>
        <xdr:cNvPr id="1" name="Picture 1" descr="CMC_Ekocon_RGB_print1-logot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285750"/>
          <a:ext cx="885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28575</xdr:rowOff>
    </xdr:from>
    <xdr:to>
      <xdr:col>5</xdr:col>
      <xdr:colOff>85725</xdr:colOff>
      <xdr:row>2</xdr:row>
      <xdr:rowOff>142875</xdr:rowOff>
    </xdr:to>
    <xdr:pic>
      <xdr:nvPicPr>
        <xdr:cNvPr id="1" name="Picture 1" descr="CMC_Ekocon_RGB_print1-logot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28575"/>
          <a:ext cx="9620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1</xdr:row>
      <xdr:rowOff>0</xdr:rowOff>
    </xdr:from>
    <xdr:to>
      <xdr:col>8</xdr:col>
      <xdr:colOff>276225</xdr:colOff>
      <xdr:row>2</xdr:row>
      <xdr:rowOff>161925</xdr:rowOff>
    </xdr:to>
    <xdr:pic>
      <xdr:nvPicPr>
        <xdr:cNvPr id="1" name="Picture 1" descr="CMC_Ekocon_RGB_print1-logot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61925"/>
          <a:ext cx="10668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0</xdr:row>
      <xdr:rowOff>114300</xdr:rowOff>
    </xdr:from>
    <xdr:to>
      <xdr:col>6</xdr:col>
      <xdr:colOff>485775</xdr:colOff>
      <xdr:row>2</xdr:row>
      <xdr:rowOff>114300</xdr:rowOff>
    </xdr:to>
    <xdr:pic>
      <xdr:nvPicPr>
        <xdr:cNvPr id="1" name="Picture 1" descr="CMC_Ekocon_RGB_print1-logot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14300"/>
          <a:ext cx="10668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0</xdr:row>
      <xdr:rowOff>0</xdr:rowOff>
    </xdr:from>
    <xdr:to>
      <xdr:col>4</xdr:col>
      <xdr:colOff>1409700</xdr:colOff>
      <xdr:row>2</xdr:row>
      <xdr:rowOff>152400</xdr:rowOff>
    </xdr:to>
    <xdr:pic>
      <xdr:nvPicPr>
        <xdr:cNvPr id="1" name="Picture 29" descr="CMC_Ekocon_RGB_print1-logot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0"/>
          <a:ext cx="11239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K47"/>
  <sheetViews>
    <sheetView zoomScalePageLayoutView="0" workbookViewId="0" topLeftCell="A1">
      <selection activeCell="E47" sqref="E47"/>
    </sheetView>
  </sheetViews>
  <sheetFormatPr defaultColWidth="9.140625" defaultRowHeight="12.75"/>
  <cols>
    <col min="1" max="1" width="10.00390625" style="15" customWidth="1"/>
    <col min="2" max="3" width="9.140625" style="15" customWidth="1"/>
    <col min="4" max="4" width="9.28125" style="15" customWidth="1"/>
    <col min="5" max="5" width="11.421875" style="15" customWidth="1"/>
    <col min="6" max="6" width="12.8515625" style="15" customWidth="1"/>
    <col min="7" max="7" width="5.421875" style="15" customWidth="1"/>
    <col min="8" max="8" width="10.140625" style="15" bestFit="1" customWidth="1"/>
    <col min="9" max="9" width="9.140625" style="15" customWidth="1"/>
    <col min="10" max="10" width="3.140625" style="15" customWidth="1"/>
    <col min="11" max="11" width="9.140625" style="15" customWidth="1"/>
    <col min="12" max="12" width="1.8515625" style="15" customWidth="1"/>
    <col min="13" max="16384" width="9.140625" style="15" customWidth="1"/>
  </cols>
  <sheetData>
    <row r="1" ht="6.75" customHeight="1"/>
    <row r="2" ht="6.75" customHeight="1"/>
    <row r="3" ht="6.75" customHeight="1"/>
    <row r="4" ht="6.75" customHeight="1"/>
    <row r="5" ht="6.75" customHeight="1"/>
    <row r="6" spans="2:11" ht="12.75">
      <c r="B6" s="30"/>
      <c r="C6" s="31"/>
      <c r="D6" s="31"/>
      <c r="E6" s="31"/>
      <c r="F6" s="31"/>
      <c r="G6" s="31"/>
      <c r="H6" s="31"/>
      <c r="I6" s="31"/>
      <c r="J6" s="31"/>
      <c r="K6" s="32"/>
    </row>
    <row r="7" spans="2:11" ht="12.75">
      <c r="B7" s="43"/>
      <c r="C7" s="44"/>
      <c r="D7" s="44"/>
      <c r="E7" s="44"/>
      <c r="F7" s="44"/>
      <c r="G7" s="44"/>
      <c r="H7" s="44"/>
      <c r="I7" s="44"/>
      <c r="J7" s="44"/>
      <c r="K7" s="45"/>
    </row>
    <row r="8" spans="2:11" ht="12.75">
      <c r="B8" s="43"/>
      <c r="C8" s="44"/>
      <c r="D8" s="44"/>
      <c r="E8" s="44"/>
      <c r="F8" s="44"/>
      <c r="G8" s="44"/>
      <c r="H8" s="44"/>
      <c r="I8" s="44"/>
      <c r="J8" s="44"/>
      <c r="K8" s="45"/>
    </row>
    <row r="9" spans="2:11" ht="12.75">
      <c r="B9" s="43"/>
      <c r="C9" s="44"/>
      <c r="D9" s="44"/>
      <c r="E9" s="44"/>
      <c r="F9" s="44"/>
      <c r="G9" s="44"/>
      <c r="H9" s="44"/>
      <c r="I9" s="44"/>
      <c r="J9" s="44"/>
      <c r="K9" s="45"/>
    </row>
    <row r="10" spans="2:11" s="17" customFormat="1" ht="18" customHeight="1">
      <c r="B10" s="33"/>
      <c r="C10" s="222" t="s">
        <v>128</v>
      </c>
      <c r="D10" s="222"/>
      <c r="E10" s="222"/>
      <c r="F10" s="39" t="s">
        <v>157</v>
      </c>
      <c r="G10" s="140"/>
      <c r="H10" s="35"/>
      <c r="I10" s="36"/>
      <c r="J10" s="37"/>
      <c r="K10" s="38"/>
    </row>
    <row r="11" spans="2:11" s="17" customFormat="1" ht="18" customHeight="1">
      <c r="B11" s="33"/>
      <c r="C11" s="222" t="s">
        <v>129</v>
      </c>
      <c r="D11" s="222"/>
      <c r="E11" s="222"/>
      <c r="F11" s="39" t="s">
        <v>158</v>
      </c>
      <c r="G11" s="140"/>
      <c r="H11" s="35"/>
      <c r="I11" s="36"/>
      <c r="J11" s="37"/>
      <c r="K11" s="38"/>
    </row>
    <row r="12" spans="2:11" s="17" customFormat="1" ht="18" customHeight="1">
      <c r="B12" s="33"/>
      <c r="C12" s="222" t="s">
        <v>130</v>
      </c>
      <c r="D12" s="222"/>
      <c r="E12" s="222"/>
      <c r="F12" s="39" t="s">
        <v>159</v>
      </c>
      <c r="G12" s="36"/>
      <c r="H12" s="36"/>
      <c r="I12" s="36"/>
      <c r="J12" s="37"/>
      <c r="K12" s="38"/>
    </row>
    <row r="13" spans="2:11" s="17" customFormat="1" ht="18" customHeight="1">
      <c r="B13" s="33"/>
      <c r="C13" s="34"/>
      <c r="D13" s="34"/>
      <c r="E13" s="34"/>
      <c r="F13" s="39"/>
      <c r="G13" s="36"/>
      <c r="H13" s="40"/>
      <c r="I13" s="40"/>
      <c r="J13" s="37"/>
      <c r="K13" s="38"/>
    </row>
    <row r="14" spans="2:11" s="17" customFormat="1" ht="18" customHeight="1">
      <c r="B14" s="33"/>
      <c r="C14" s="222" t="s">
        <v>131</v>
      </c>
      <c r="D14" s="222"/>
      <c r="E14" s="222"/>
      <c r="F14" s="141">
        <v>38807</v>
      </c>
      <c r="G14" s="41"/>
      <c r="H14" s="36"/>
      <c r="I14" s="36"/>
      <c r="J14" s="37"/>
      <c r="K14" s="38"/>
    </row>
    <row r="15" spans="2:11" s="17" customFormat="1" ht="18" customHeight="1">
      <c r="B15" s="33"/>
      <c r="C15" s="222" t="s">
        <v>132</v>
      </c>
      <c r="D15" s="222"/>
      <c r="E15" s="222"/>
      <c r="F15" s="39">
        <v>35362</v>
      </c>
      <c r="G15" s="35"/>
      <c r="H15" s="36"/>
      <c r="I15" s="36"/>
      <c r="J15" s="37"/>
      <c r="K15" s="38"/>
    </row>
    <row r="16" spans="2:11" s="17" customFormat="1" ht="18" customHeight="1">
      <c r="B16" s="33"/>
      <c r="C16" s="34"/>
      <c r="D16" s="34"/>
      <c r="E16" s="34"/>
      <c r="F16" s="36"/>
      <c r="G16" s="36"/>
      <c r="H16" s="36"/>
      <c r="I16" s="36"/>
      <c r="J16" s="37"/>
      <c r="K16" s="38"/>
    </row>
    <row r="17" spans="2:11" s="17" customFormat="1" ht="18" customHeight="1">
      <c r="B17" s="33"/>
      <c r="C17" s="222" t="s">
        <v>133</v>
      </c>
      <c r="D17" s="222"/>
      <c r="E17" s="222"/>
      <c r="F17" s="42" t="s">
        <v>160</v>
      </c>
      <c r="G17" s="42"/>
      <c r="H17" s="42"/>
      <c r="I17" s="36"/>
      <c r="J17" s="37"/>
      <c r="K17" s="38"/>
    </row>
    <row r="18" spans="2:11" s="17" customFormat="1" ht="18" customHeight="1">
      <c r="B18" s="33"/>
      <c r="C18" s="36"/>
      <c r="D18" s="36"/>
      <c r="E18" s="36"/>
      <c r="F18" s="42" t="s">
        <v>208</v>
      </c>
      <c r="G18" s="42"/>
      <c r="H18" s="42"/>
      <c r="I18" s="36"/>
      <c r="J18" s="37"/>
      <c r="K18" s="38"/>
    </row>
    <row r="19" spans="2:11" s="17" customFormat="1" ht="18" customHeight="1">
      <c r="B19" s="33"/>
      <c r="C19" s="36"/>
      <c r="D19" s="36"/>
      <c r="E19" s="36"/>
      <c r="F19" s="42"/>
      <c r="G19" s="42"/>
      <c r="H19" s="42"/>
      <c r="I19" s="36"/>
      <c r="J19" s="37"/>
      <c r="K19" s="38"/>
    </row>
    <row r="20" spans="2:11" ht="12.75">
      <c r="B20" s="43"/>
      <c r="C20" s="44"/>
      <c r="D20" s="44"/>
      <c r="E20" s="44"/>
      <c r="F20" s="44"/>
      <c r="G20" s="44"/>
      <c r="H20" s="44"/>
      <c r="I20" s="44"/>
      <c r="J20" s="44"/>
      <c r="K20" s="45"/>
    </row>
    <row r="21" spans="2:11" ht="12.75">
      <c r="B21" s="43"/>
      <c r="C21" s="44"/>
      <c r="D21" s="44"/>
      <c r="E21" s="44"/>
      <c r="F21" s="44"/>
      <c r="G21" s="44"/>
      <c r="H21" s="44"/>
      <c r="I21" s="44"/>
      <c r="J21" s="44"/>
      <c r="K21" s="45"/>
    </row>
    <row r="22" spans="2:11" ht="12.75">
      <c r="B22" s="43"/>
      <c r="C22" s="44"/>
      <c r="D22" s="44"/>
      <c r="E22" s="44"/>
      <c r="F22" s="44"/>
      <c r="G22" s="44"/>
      <c r="H22" s="44"/>
      <c r="I22" s="44"/>
      <c r="J22" s="44"/>
      <c r="K22" s="45"/>
    </row>
    <row r="23" spans="2:11" ht="12.75">
      <c r="B23" s="43"/>
      <c r="C23" s="44"/>
      <c r="D23" s="44"/>
      <c r="E23" s="44"/>
      <c r="F23" s="44"/>
      <c r="G23" s="44"/>
      <c r="H23" s="44"/>
      <c r="I23" s="44"/>
      <c r="J23" s="44"/>
      <c r="K23" s="45"/>
    </row>
    <row r="24" spans="2:11" ht="12.75">
      <c r="B24" s="43"/>
      <c r="C24" s="44"/>
      <c r="D24" s="44"/>
      <c r="E24" s="44"/>
      <c r="F24" s="44"/>
      <c r="G24" s="44"/>
      <c r="H24" s="44"/>
      <c r="I24" s="44"/>
      <c r="J24" s="44"/>
      <c r="K24" s="45"/>
    </row>
    <row r="25" spans="2:11" ht="39.75">
      <c r="B25" s="223" t="s">
        <v>205</v>
      </c>
      <c r="C25" s="224"/>
      <c r="D25" s="224"/>
      <c r="E25" s="224"/>
      <c r="F25" s="224"/>
      <c r="G25" s="224"/>
      <c r="H25" s="224"/>
      <c r="I25" s="224"/>
      <c r="J25" s="224"/>
      <c r="K25" s="225"/>
    </row>
    <row r="26" spans="2:11" ht="24" customHeight="1">
      <c r="B26" s="138"/>
      <c r="C26" s="137"/>
      <c r="D26" s="137"/>
      <c r="E26" s="137"/>
      <c r="F26" s="137"/>
      <c r="G26" s="137"/>
      <c r="H26" s="137"/>
      <c r="I26" s="137"/>
      <c r="J26" s="137"/>
      <c r="K26" s="139"/>
    </row>
    <row r="27" spans="2:11" ht="12.75">
      <c r="B27" s="43"/>
      <c r="C27" s="226" t="s">
        <v>134</v>
      </c>
      <c r="D27" s="226"/>
      <c r="E27" s="226"/>
      <c r="F27" s="226"/>
      <c r="G27" s="226"/>
      <c r="H27" s="226"/>
      <c r="I27" s="226"/>
      <c r="J27" s="226"/>
      <c r="K27" s="45"/>
    </row>
    <row r="28" spans="2:11" ht="12.75">
      <c r="B28" s="43"/>
      <c r="C28" s="226" t="s">
        <v>135</v>
      </c>
      <c r="D28" s="226"/>
      <c r="E28" s="226"/>
      <c r="F28" s="226"/>
      <c r="G28" s="226"/>
      <c r="H28" s="226"/>
      <c r="I28" s="226"/>
      <c r="J28" s="226"/>
      <c r="K28" s="45"/>
    </row>
    <row r="29" spans="2:11" ht="12.75">
      <c r="B29" s="43"/>
      <c r="C29" s="44"/>
      <c r="D29" s="44"/>
      <c r="E29" s="44"/>
      <c r="F29" s="44"/>
      <c r="G29" s="44"/>
      <c r="H29" s="44"/>
      <c r="I29" s="44"/>
      <c r="J29" s="44"/>
      <c r="K29" s="45"/>
    </row>
    <row r="30" spans="2:11" ht="12.75">
      <c r="B30" s="43"/>
      <c r="C30" s="44"/>
      <c r="D30" s="44"/>
      <c r="E30" s="44"/>
      <c r="F30" s="44"/>
      <c r="G30" s="44"/>
      <c r="H30" s="44"/>
      <c r="I30" s="44"/>
      <c r="J30" s="44"/>
      <c r="K30" s="45"/>
    </row>
    <row r="31" spans="2:11" ht="36" customHeight="1">
      <c r="B31" s="43"/>
      <c r="C31" s="44"/>
      <c r="D31" s="229" t="s">
        <v>219</v>
      </c>
      <c r="E31" s="229"/>
      <c r="F31" s="229"/>
      <c r="G31" s="229"/>
      <c r="H31" s="229"/>
      <c r="I31" s="44"/>
      <c r="J31" s="44"/>
      <c r="K31" s="45"/>
    </row>
    <row r="32" spans="2:11" ht="12.75">
      <c r="B32" s="43"/>
      <c r="C32" s="44"/>
      <c r="D32" s="44"/>
      <c r="E32" s="44"/>
      <c r="F32" s="44"/>
      <c r="G32" s="44"/>
      <c r="H32" s="44"/>
      <c r="I32" s="44"/>
      <c r="J32" s="44"/>
      <c r="K32" s="45"/>
    </row>
    <row r="33" spans="2:11" ht="12.75">
      <c r="B33" s="43"/>
      <c r="C33" s="44"/>
      <c r="D33" s="44"/>
      <c r="E33" s="44"/>
      <c r="F33" s="44"/>
      <c r="G33" s="44"/>
      <c r="H33" s="44"/>
      <c r="I33" s="44"/>
      <c r="J33" s="44"/>
      <c r="K33" s="45"/>
    </row>
    <row r="34" spans="2:11" ht="12.75">
      <c r="B34" s="43"/>
      <c r="C34" s="44"/>
      <c r="D34" s="44"/>
      <c r="E34" s="44"/>
      <c r="F34" s="44"/>
      <c r="G34" s="44"/>
      <c r="H34" s="44"/>
      <c r="I34" s="44"/>
      <c r="J34" s="44"/>
      <c r="K34" s="45"/>
    </row>
    <row r="35" spans="2:11" ht="9" customHeight="1">
      <c r="B35" s="43"/>
      <c r="C35" s="44"/>
      <c r="D35" s="44"/>
      <c r="E35" s="44"/>
      <c r="F35" s="44"/>
      <c r="G35" s="44"/>
      <c r="H35" s="44"/>
      <c r="I35" s="44"/>
      <c r="J35" s="44"/>
      <c r="K35" s="45"/>
    </row>
    <row r="36" spans="2:11" ht="12.75">
      <c r="B36" s="43"/>
      <c r="C36" s="44"/>
      <c r="D36" s="44"/>
      <c r="E36" s="44"/>
      <c r="F36" s="44"/>
      <c r="G36" s="44"/>
      <c r="H36" s="44"/>
      <c r="I36" s="44"/>
      <c r="J36" s="44"/>
      <c r="K36" s="45"/>
    </row>
    <row r="37" spans="2:11" ht="12.75">
      <c r="B37" s="43"/>
      <c r="C37" s="44"/>
      <c r="D37" s="44"/>
      <c r="E37" s="44"/>
      <c r="F37" s="44"/>
      <c r="G37" s="44"/>
      <c r="H37" s="44"/>
      <c r="I37" s="44"/>
      <c r="J37" s="44"/>
      <c r="K37" s="45"/>
    </row>
    <row r="38" spans="2:11" s="17" customFormat="1" ht="12.75" customHeight="1">
      <c r="B38" s="33"/>
      <c r="C38" s="23" t="s">
        <v>136</v>
      </c>
      <c r="D38" s="23"/>
      <c r="E38" s="23"/>
      <c r="F38" s="23"/>
      <c r="G38" s="23"/>
      <c r="H38" s="226" t="s">
        <v>137</v>
      </c>
      <c r="I38" s="226"/>
      <c r="J38" s="37"/>
      <c r="K38" s="38"/>
    </row>
    <row r="39" spans="2:11" s="17" customFormat="1" ht="12.75" customHeight="1">
      <c r="B39" s="33"/>
      <c r="C39" s="23" t="s">
        <v>138</v>
      </c>
      <c r="D39" s="23"/>
      <c r="E39" s="23"/>
      <c r="F39" s="23"/>
      <c r="G39" s="23"/>
      <c r="H39" s="226"/>
      <c r="I39" s="226"/>
      <c r="J39" s="37"/>
      <c r="K39" s="38"/>
    </row>
    <row r="40" spans="2:11" s="17" customFormat="1" ht="12.75" customHeight="1">
      <c r="B40" s="33"/>
      <c r="C40" s="23" t="s">
        <v>139</v>
      </c>
      <c r="D40" s="23"/>
      <c r="E40" s="23"/>
      <c r="F40" s="23"/>
      <c r="G40" s="23"/>
      <c r="H40" s="226" t="s">
        <v>140</v>
      </c>
      <c r="I40" s="226"/>
      <c r="J40" s="37"/>
      <c r="K40" s="38"/>
    </row>
    <row r="41" spans="2:11" s="17" customFormat="1" ht="12.75" customHeight="1">
      <c r="B41" s="33"/>
      <c r="C41" s="23" t="s">
        <v>141</v>
      </c>
      <c r="D41" s="23"/>
      <c r="E41" s="23"/>
      <c r="F41" s="23"/>
      <c r="G41" s="23"/>
      <c r="H41" s="226"/>
      <c r="I41" s="226"/>
      <c r="J41" s="37"/>
      <c r="K41" s="38"/>
    </row>
    <row r="42" spans="2:11" ht="12.75">
      <c r="B42" s="43"/>
      <c r="C42" s="23"/>
      <c r="D42" s="23"/>
      <c r="E42" s="23"/>
      <c r="F42" s="23"/>
      <c r="G42" s="23"/>
      <c r="H42" s="23"/>
      <c r="I42" s="23"/>
      <c r="J42" s="44"/>
      <c r="K42" s="45"/>
    </row>
    <row r="43" spans="2:11" s="48" customFormat="1" ht="12.75" customHeight="1">
      <c r="B43" s="46"/>
      <c r="C43" s="142" t="s">
        <v>206</v>
      </c>
      <c r="D43" s="23"/>
      <c r="E43" s="23"/>
      <c r="F43" s="23"/>
      <c r="G43" s="24" t="s">
        <v>142</v>
      </c>
      <c r="H43" s="227" t="s">
        <v>224</v>
      </c>
      <c r="I43" s="226"/>
      <c r="J43" s="36"/>
      <c r="K43" s="47"/>
    </row>
    <row r="44" spans="2:11" s="48" customFormat="1" ht="12.75" customHeight="1">
      <c r="B44" s="46"/>
      <c r="C44" s="23"/>
      <c r="D44" s="23"/>
      <c r="E44" s="23"/>
      <c r="F44" s="23"/>
      <c r="G44" s="24" t="s">
        <v>143</v>
      </c>
      <c r="H44" s="228" t="s">
        <v>225</v>
      </c>
      <c r="I44" s="226"/>
      <c r="J44" s="36"/>
      <c r="K44" s="47"/>
    </row>
    <row r="45" spans="2:11" s="48" customFormat="1" ht="7.5" customHeight="1">
      <c r="B45" s="46"/>
      <c r="C45" s="23"/>
      <c r="D45" s="23"/>
      <c r="E45" s="23"/>
      <c r="F45" s="23"/>
      <c r="G45" s="24"/>
      <c r="H45" s="24"/>
      <c r="I45" s="24"/>
      <c r="J45" s="36"/>
      <c r="K45" s="47"/>
    </row>
    <row r="46" spans="2:11" s="48" customFormat="1" ht="12.75" customHeight="1">
      <c r="B46" s="46"/>
      <c r="C46" s="23" t="s">
        <v>207</v>
      </c>
      <c r="D46" s="23"/>
      <c r="E46" s="23"/>
      <c r="F46" s="24"/>
      <c r="G46" s="23"/>
      <c r="H46" s="221">
        <v>41718</v>
      </c>
      <c r="I46" s="221"/>
      <c r="J46" s="36"/>
      <c r="K46" s="47"/>
    </row>
    <row r="47" spans="2:11" ht="22.5" customHeight="1">
      <c r="B47" s="49"/>
      <c r="C47" s="50"/>
      <c r="D47" s="50"/>
      <c r="E47" s="50"/>
      <c r="F47" s="50"/>
      <c r="G47" s="50"/>
      <c r="H47" s="50"/>
      <c r="I47" s="50"/>
      <c r="J47" s="50"/>
      <c r="K47" s="51"/>
    </row>
    <row r="48" ht="6.75" customHeight="1"/>
  </sheetData>
  <sheetProtection/>
  <mergeCells count="17">
    <mergeCell ref="H43:I43"/>
    <mergeCell ref="H44:I44"/>
    <mergeCell ref="C28:J28"/>
    <mergeCell ref="H38:I38"/>
    <mergeCell ref="H39:I39"/>
    <mergeCell ref="H40:I40"/>
    <mergeCell ref="D31:H31"/>
    <mergeCell ref="H46:I46"/>
    <mergeCell ref="C10:E10"/>
    <mergeCell ref="C11:E11"/>
    <mergeCell ref="C12:E12"/>
    <mergeCell ref="C14:E14"/>
    <mergeCell ref="C15:E15"/>
    <mergeCell ref="C17:E17"/>
    <mergeCell ref="B25:K25"/>
    <mergeCell ref="C27:J27"/>
    <mergeCell ref="H41:I41"/>
  </mergeCells>
  <printOptions/>
  <pageMargins left="0" right="0" top="1" bottom="0.75" header="0.3" footer="0.3"/>
  <pageSetup horizontalDpi="600" verticalDpi="600" orientation="portrait" r:id="rId2"/>
  <headerFooter>
    <oddFooter>&amp;C&amp;N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9"/>
  <sheetViews>
    <sheetView zoomScale="120" zoomScaleNormal="120" workbookViewId="0" topLeftCell="A31">
      <selection activeCell="D46" sqref="D46"/>
    </sheetView>
  </sheetViews>
  <sheetFormatPr defaultColWidth="8.8515625" defaultRowHeight="12.75"/>
  <cols>
    <col min="1" max="1" width="3.140625" style="22" customWidth="1"/>
    <col min="2" max="2" width="2.8515625" style="22" customWidth="1"/>
    <col min="3" max="3" width="43.00390625" style="22" customWidth="1"/>
    <col min="4" max="4" width="10.28125" style="22" customWidth="1"/>
    <col min="5" max="5" width="17.00390625" style="22" customWidth="1"/>
    <col min="6" max="6" width="17.140625" style="168" customWidth="1"/>
    <col min="7" max="7" width="19.57421875" style="22" hidden="1" customWidth="1"/>
    <col min="8" max="8" width="11.140625" style="22" customWidth="1"/>
    <col min="9" max="16384" width="8.8515625" style="22" customWidth="1"/>
  </cols>
  <sheetData>
    <row r="2" spans="1:7" ht="13.5" customHeight="1">
      <c r="A2" s="81"/>
      <c r="B2" s="232" t="s">
        <v>0</v>
      </c>
      <c r="C2" s="232"/>
      <c r="D2" s="232"/>
      <c r="E2" s="232"/>
      <c r="F2" s="232"/>
      <c r="G2" s="232"/>
    </row>
    <row r="3" spans="1:7" ht="13.5" customHeight="1">
      <c r="A3" s="81"/>
      <c r="B3" s="82"/>
      <c r="C3" s="82"/>
      <c r="D3" s="82"/>
      <c r="E3" s="82"/>
      <c r="F3" s="158"/>
      <c r="G3" s="82"/>
    </row>
    <row r="4" spans="1:7" ht="13.5" customHeight="1">
      <c r="A4" s="83"/>
      <c r="B4" s="84"/>
      <c r="C4" s="84"/>
      <c r="D4" s="84"/>
      <c r="E4" s="84"/>
      <c r="F4" s="159"/>
      <c r="G4" s="84"/>
    </row>
    <row r="5" spans="1:7" s="85" customFormat="1" ht="32.25" customHeight="1">
      <c r="A5" s="19"/>
      <c r="B5" s="231" t="s">
        <v>8</v>
      </c>
      <c r="C5" s="231"/>
      <c r="D5" s="53" t="s">
        <v>9</v>
      </c>
      <c r="E5" s="160" t="s">
        <v>216</v>
      </c>
      <c r="F5" s="160" t="s">
        <v>210</v>
      </c>
      <c r="G5" s="53" t="s">
        <v>209</v>
      </c>
    </row>
    <row r="6" spans="1:7" ht="13.5" customHeight="1">
      <c r="A6" s="19" t="s">
        <v>4</v>
      </c>
      <c r="B6" s="230" t="s">
        <v>10</v>
      </c>
      <c r="C6" s="230"/>
      <c r="D6" s="86"/>
      <c r="E6" s="153"/>
      <c r="F6" s="161"/>
      <c r="G6" s="86"/>
    </row>
    <row r="7" spans="1:7" ht="13.5" customHeight="1">
      <c r="A7" s="53"/>
      <c r="B7" s="87">
        <v>1</v>
      </c>
      <c r="C7" s="88" t="s">
        <v>11</v>
      </c>
      <c r="D7" s="88"/>
      <c r="E7" s="151"/>
      <c r="F7" s="162"/>
      <c r="G7" s="151"/>
    </row>
    <row r="8" spans="1:7" ht="13.5" customHeight="1">
      <c r="A8" s="53"/>
      <c r="B8" s="87" t="s">
        <v>162</v>
      </c>
      <c r="C8" s="89" t="s">
        <v>196</v>
      </c>
      <c r="D8" s="89"/>
      <c r="E8" s="149">
        <v>2383</v>
      </c>
      <c r="F8" s="188">
        <v>19299.75</v>
      </c>
      <c r="G8" s="149">
        <v>138135</v>
      </c>
    </row>
    <row r="9" spans="1:7" ht="13.5" customHeight="1">
      <c r="A9" s="53"/>
      <c r="B9" s="87" t="s">
        <v>162</v>
      </c>
      <c r="C9" s="90" t="s">
        <v>161</v>
      </c>
      <c r="D9" s="90"/>
      <c r="E9" s="150">
        <v>18913</v>
      </c>
      <c r="F9" s="150">
        <v>13618</v>
      </c>
      <c r="G9" s="150">
        <v>12796</v>
      </c>
    </row>
    <row r="10" spans="1:7" ht="13.5" customHeight="1">
      <c r="A10" s="53"/>
      <c r="B10" s="87"/>
      <c r="C10" s="29" t="s">
        <v>23</v>
      </c>
      <c r="D10" s="29" t="s">
        <v>229</v>
      </c>
      <c r="E10" s="152">
        <f>SUM(E8:E9)</f>
        <v>21296</v>
      </c>
      <c r="F10" s="152">
        <f>SUM(F8:F9)</f>
        <v>32917.75</v>
      </c>
      <c r="G10" s="152">
        <f>SUM(G8:G9)</f>
        <v>150931</v>
      </c>
    </row>
    <row r="11" spans="1:7" ht="13.5" customHeight="1">
      <c r="A11" s="19"/>
      <c r="B11" s="29">
        <v>2</v>
      </c>
      <c r="C11" s="29" t="s">
        <v>12</v>
      </c>
      <c r="D11" s="29"/>
      <c r="E11" s="153"/>
      <c r="F11" s="148"/>
      <c r="G11" s="153"/>
    </row>
    <row r="12" spans="1:7" ht="13.5" customHeight="1">
      <c r="A12" s="19"/>
      <c r="B12" s="91" t="s">
        <v>162</v>
      </c>
      <c r="C12" s="28" t="s">
        <v>33</v>
      </c>
      <c r="D12" s="28"/>
      <c r="E12" s="149"/>
      <c r="F12" s="164"/>
      <c r="G12" s="149"/>
    </row>
    <row r="13" spans="1:7" ht="13.5" customHeight="1">
      <c r="A13" s="19"/>
      <c r="B13" s="91" t="s">
        <v>162</v>
      </c>
      <c r="C13" s="28" t="s">
        <v>163</v>
      </c>
      <c r="D13" s="28"/>
      <c r="E13" s="149"/>
      <c r="F13" s="164"/>
      <c r="G13" s="149"/>
    </row>
    <row r="14" spans="1:7" ht="13.5" customHeight="1">
      <c r="A14" s="19"/>
      <c r="B14" s="92"/>
      <c r="C14" s="29" t="s">
        <v>13</v>
      </c>
      <c r="D14" s="29"/>
      <c r="E14" s="153"/>
      <c r="F14" s="148"/>
      <c r="G14" s="153"/>
    </row>
    <row r="15" spans="1:7" ht="13.5" customHeight="1">
      <c r="A15" s="19"/>
      <c r="B15" s="29">
        <v>3</v>
      </c>
      <c r="C15" s="29" t="s">
        <v>14</v>
      </c>
      <c r="D15" s="29"/>
      <c r="E15" s="153"/>
      <c r="F15" s="148"/>
      <c r="G15" s="153"/>
    </row>
    <row r="16" spans="1:8" ht="13.5" customHeight="1">
      <c r="A16" s="19"/>
      <c r="B16" s="91" t="s">
        <v>162</v>
      </c>
      <c r="C16" s="28" t="s">
        <v>166</v>
      </c>
      <c r="D16" s="28" t="s">
        <v>230</v>
      </c>
      <c r="E16" s="149">
        <v>16108319</v>
      </c>
      <c r="F16" s="164">
        <v>22771506</v>
      </c>
      <c r="G16" s="149">
        <v>22916711</v>
      </c>
      <c r="H16" s="93"/>
    </row>
    <row r="17" spans="1:7" ht="13.5" customHeight="1">
      <c r="A17" s="19"/>
      <c r="B17" s="91" t="s">
        <v>162</v>
      </c>
      <c r="C17" s="90" t="s">
        <v>167</v>
      </c>
      <c r="D17" s="90"/>
      <c r="E17" s="150"/>
      <c r="F17" s="163"/>
      <c r="G17" s="150"/>
    </row>
    <row r="18" spans="1:7" ht="13.5" customHeight="1">
      <c r="A18" s="19"/>
      <c r="B18" s="91" t="s">
        <v>162</v>
      </c>
      <c r="C18" s="28" t="s">
        <v>168</v>
      </c>
      <c r="D18" s="28" t="s">
        <v>231</v>
      </c>
      <c r="E18" s="149">
        <v>23571</v>
      </c>
      <c r="F18" s="164">
        <v>74444</v>
      </c>
      <c r="G18" s="149">
        <v>86239</v>
      </c>
    </row>
    <row r="19" spans="1:7" ht="13.5" customHeight="1">
      <c r="A19" s="19"/>
      <c r="B19" s="91" t="s">
        <v>162</v>
      </c>
      <c r="C19" s="28" t="s">
        <v>169</v>
      </c>
      <c r="D19" s="28"/>
      <c r="E19" s="149"/>
      <c r="F19" s="164"/>
      <c r="G19" s="149"/>
    </row>
    <row r="20" spans="1:7" ht="13.5" customHeight="1">
      <c r="A20" s="19"/>
      <c r="B20" s="91"/>
      <c r="C20" s="28" t="s">
        <v>214</v>
      </c>
      <c r="D20" s="28"/>
      <c r="E20" s="149">
        <v>272</v>
      </c>
      <c r="F20" s="164">
        <v>80</v>
      </c>
      <c r="G20" s="149"/>
    </row>
    <row r="21" spans="1:7" ht="13.5" customHeight="1">
      <c r="A21" s="19"/>
      <c r="B21" s="91"/>
      <c r="C21" s="28" t="s">
        <v>228</v>
      </c>
      <c r="D21" s="28" t="s">
        <v>232</v>
      </c>
      <c r="E21" s="149">
        <v>38911987</v>
      </c>
      <c r="F21" s="164"/>
      <c r="G21" s="149"/>
    </row>
    <row r="22" spans="1:7" s="85" customFormat="1" ht="13.5" customHeight="1">
      <c r="A22" s="19"/>
      <c r="B22" s="29"/>
      <c r="C22" s="29" t="s">
        <v>15</v>
      </c>
      <c r="D22" s="29"/>
      <c r="E22" s="152">
        <f>SUM(E16:E21)</f>
        <v>55044149</v>
      </c>
      <c r="F22" s="152">
        <f>SUM(F16:F20)</f>
        <v>22846030</v>
      </c>
      <c r="G22" s="152">
        <f>SUM(G16:G20)</f>
        <v>23002950</v>
      </c>
    </row>
    <row r="23" spans="1:7" ht="13.5" customHeight="1">
      <c r="A23" s="19"/>
      <c r="B23" s="29">
        <v>4</v>
      </c>
      <c r="C23" s="29" t="s">
        <v>16</v>
      </c>
      <c r="D23" s="29"/>
      <c r="E23" s="153"/>
      <c r="F23" s="148"/>
      <c r="G23" s="153"/>
    </row>
    <row r="24" spans="1:7" ht="13.5" customHeight="1">
      <c r="A24" s="19"/>
      <c r="B24" s="94" t="s">
        <v>162</v>
      </c>
      <c r="C24" s="95" t="s">
        <v>52</v>
      </c>
      <c r="D24" s="95"/>
      <c r="E24" s="154">
        <v>18987</v>
      </c>
      <c r="F24" s="154">
        <v>18987</v>
      </c>
      <c r="G24" s="154">
        <v>18987</v>
      </c>
    </row>
    <row r="25" spans="1:7" ht="13.5" customHeight="1">
      <c r="A25" s="19"/>
      <c r="B25" s="94" t="s">
        <v>162</v>
      </c>
      <c r="C25" s="28" t="s">
        <v>53</v>
      </c>
      <c r="D25" s="28"/>
      <c r="E25" s="149"/>
      <c r="F25" s="164"/>
      <c r="G25" s="149"/>
    </row>
    <row r="26" spans="1:8" ht="13.5" customHeight="1">
      <c r="A26" s="19"/>
      <c r="B26" s="94" t="s">
        <v>162</v>
      </c>
      <c r="C26" s="28" t="s">
        <v>54</v>
      </c>
      <c r="D26" s="28"/>
      <c r="E26" s="149"/>
      <c r="F26" s="164"/>
      <c r="G26" s="149"/>
      <c r="H26" s="93"/>
    </row>
    <row r="27" spans="1:8" ht="13.5" customHeight="1">
      <c r="A27" s="19"/>
      <c r="B27" s="94" t="s">
        <v>162</v>
      </c>
      <c r="C27" s="28" t="s">
        <v>55</v>
      </c>
      <c r="D27" s="28"/>
      <c r="E27" s="149">
        <v>4787939</v>
      </c>
      <c r="F27" s="164">
        <v>4829895</v>
      </c>
      <c r="G27" s="149">
        <v>5305705</v>
      </c>
      <c r="H27" s="93"/>
    </row>
    <row r="28" spans="1:7" ht="13.5" customHeight="1">
      <c r="A28" s="19"/>
      <c r="B28" s="94" t="s">
        <v>162</v>
      </c>
      <c r="C28" s="28" t="s">
        <v>56</v>
      </c>
      <c r="D28" s="28"/>
      <c r="E28" s="149"/>
      <c r="F28" s="164"/>
      <c r="G28" s="149"/>
    </row>
    <row r="29" spans="1:7" ht="13.5" customHeight="1">
      <c r="A29" s="19"/>
      <c r="B29" s="92"/>
      <c r="C29" s="29" t="s">
        <v>17</v>
      </c>
      <c r="D29" s="29" t="s">
        <v>233</v>
      </c>
      <c r="E29" s="152">
        <f>SUM(E24:E28)</f>
        <v>4806926</v>
      </c>
      <c r="F29" s="152">
        <f>SUM(F24:F28)</f>
        <v>4848882</v>
      </c>
      <c r="G29" s="152">
        <f>SUM(G24:G28)</f>
        <v>5324692</v>
      </c>
    </row>
    <row r="30" spans="1:7" ht="13.5" customHeight="1">
      <c r="A30" s="19"/>
      <c r="B30" s="96">
        <v>5</v>
      </c>
      <c r="C30" s="29" t="s">
        <v>18</v>
      </c>
      <c r="D30" s="29"/>
      <c r="E30" s="153"/>
      <c r="F30" s="148"/>
      <c r="G30" s="153"/>
    </row>
    <row r="31" spans="1:8" ht="13.5" customHeight="1">
      <c r="A31" s="19"/>
      <c r="B31" s="87">
        <v>6</v>
      </c>
      <c r="C31" s="88" t="s">
        <v>19</v>
      </c>
      <c r="D31" s="88"/>
      <c r="E31" s="151"/>
      <c r="F31" s="162"/>
      <c r="G31" s="151"/>
      <c r="H31" s="22" t="s">
        <v>3</v>
      </c>
    </row>
    <row r="32" spans="1:7" ht="13.5" customHeight="1">
      <c r="A32" s="19"/>
      <c r="B32" s="96">
        <v>7</v>
      </c>
      <c r="C32" s="29" t="s">
        <v>20</v>
      </c>
      <c r="D32" s="29"/>
      <c r="E32" s="153"/>
      <c r="F32" s="148"/>
      <c r="G32" s="153"/>
    </row>
    <row r="33" spans="1:7" ht="13.5" customHeight="1">
      <c r="A33" s="19"/>
      <c r="B33" s="91" t="s">
        <v>162</v>
      </c>
      <c r="C33" s="92" t="s">
        <v>164</v>
      </c>
      <c r="D33" s="92"/>
      <c r="E33" s="155"/>
      <c r="F33" s="165"/>
      <c r="G33" s="155"/>
    </row>
    <row r="34" spans="1:7" ht="13.5" customHeight="1">
      <c r="A34" s="19"/>
      <c r="B34" s="91"/>
      <c r="C34" s="29" t="s">
        <v>165</v>
      </c>
      <c r="D34" s="29"/>
      <c r="E34" s="153"/>
      <c r="F34" s="148"/>
      <c r="G34" s="153"/>
    </row>
    <row r="35" spans="1:7" ht="13.5" customHeight="1">
      <c r="A35" s="19"/>
      <c r="B35" s="29"/>
      <c r="C35" s="29" t="s">
        <v>21</v>
      </c>
      <c r="D35" s="97"/>
      <c r="E35" s="152">
        <f>E10+E14+E22+E29+E30+E31+E34</f>
        <v>59872371</v>
      </c>
      <c r="F35" s="152">
        <f>F10+F14+F22+F29+F30+F31+F34</f>
        <v>27727829.75</v>
      </c>
      <c r="G35" s="152">
        <f>G10+G14+G22+G29+G30+G31+G34</f>
        <v>28478573</v>
      </c>
    </row>
    <row r="36" spans="1:7" ht="13.5" customHeight="1">
      <c r="A36" s="19" t="s">
        <v>1</v>
      </c>
      <c r="B36" s="29"/>
      <c r="C36" s="29" t="s">
        <v>22</v>
      </c>
      <c r="D36" s="29"/>
      <c r="E36" s="153"/>
      <c r="F36" s="148"/>
      <c r="G36" s="153"/>
    </row>
    <row r="37" spans="1:7" s="85" customFormat="1" ht="13.5" customHeight="1">
      <c r="A37" s="19"/>
      <c r="B37" s="29">
        <v>1</v>
      </c>
      <c r="C37" s="29" t="s">
        <v>24</v>
      </c>
      <c r="D37" s="29"/>
      <c r="E37" s="153"/>
      <c r="F37" s="148"/>
      <c r="G37" s="153"/>
    </row>
    <row r="38" spans="1:7" ht="13.5" customHeight="1">
      <c r="A38" s="19"/>
      <c r="B38" s="91" t="s">
        <v>162</v>
      </c>
      <c r="C38" s="98" t="s">
        <v>57</v>
      </c>
      <c r="D38" s="98"/>
      <c r="E38" s="156"/>
      <c r="F38" s="166"/>
      <c r="G38" s="156"/>
    </row>
    <row r="39" spans="1:7" ht="13.5" customHeight="1">
      <c r="A39" s="19"/>
      <c r="B39" s="91" t="s">
        <v>162</v>
      </c>
      <c r="C39" s="28" t="s">
        <v>58</v>
      </c>
      <c r="D39" s="28"/>
      <c r="E39" s="149"/>
      <c r="F39" s="164"/>
      <c r="G39" s="149"/>
    </row>
    <row r="40" spans="1:7" ht="13.5" customHeight="1">
      <c r="A40" s="19"/>
      <c r="B40" s="91" t="s">
        <v>162</v>
      </c>
      <c r="C40" s="28" t="s">
        <v>59</v>
      </c>
      <c r="D40" s="28"/>
      <c r="E40" s="149"/>
      <c r="F40" s="164"/>
      <c r="G40" s="149"/>
    </row>
    <row r="41" spans="1:7" ht="13.5" customHeight="1">
      <c r="A41" s="19"/>
      <c r="B41" s="91" t="s">
        <v>162</v>
      </c>
      <c r="C41" s="90" t="s">
        <v>60</v>
      </c>
      <c r="D41" s="90"/>
      <c r="E41" s="150"/>
      <c r="F41" s="163"/>
      <c r="G41" s="150"/>
    </row>
    <row r="42" spans="1:7" ht="13.5" customHeight="1">
      <c r="A42" s="19"/>
      <c r="B42" s="29"/>
      <c r="C42" s="29" t="s">
        <v>23</v>
      </c>
      <c r="D42" s="29"/>
      <c r="E42" s="153"/>
      <c r="F42" s="148"/>
      <c r="G42" s="153"/>
    </row>
    <row r="43" spans="1:7" s="85" customFormat="1" ht="13.5" customHeight="1">
      <c r="A43" s="19"/>
      <c r="B43" s="29">
        <v>2</v>
      </c>
      <c r="C43" s="99" t="s">
        <v>170</v>
      </c>
      <c r="D43" s="99"/>
      <c r="E43" s="157"/>
      <c r="F43" s="167"/>
      <c r="G43" s="157"/>
    </row>
    <row r="44" spans="1:7" ht="13.5" customHeight="1">
      <c r="A44" s="19"/>
      <c r="B44" s="91" t="s">
        <v>162</v>
      </c>
      <c r="C44" s="28" t="s">
        <v>61</v>
      </c>
      <c r="D44" s="28"/>
      <c r="E44" s="149"/>
      <c r="F44" s="164"/>
      <c r="G44" s="149"/>
    </row>
    <row r="45" spans="1:7" ht="13.5" customHeight="1">
      <c r="A45" s="19"/>
      <c r="B45" s="91" t="s">
        <v>162</v>
      </c>
      <c r="C45" s="28" t="s">
        <v>62</v>
      </c>
      <c r="D45" s="28"/>
      <c r="E45" s="149"/>
      <c r="F45" s="164"/>
      <c r="G45" s="149"/>
    </row>
    <row r="46" spans="1:7" ht="13.5" customHeight="1">
      <c r="A46" s="19"/>
      <c r="B46" s="91" t="s">
        <v>162</v>
      </c>
      <c r="C46" s="28" t="s">
        <v>63</v>
      </c>
      <c r="D46" s="28" t="s">
        <v>234</v>
      </c>
      <c r="E46" s="149">
        <v>970846</v>
      </c>
      <c r="F46" s="164">
        <v>1213558</v>
      </c>
      <c r="G46" s="149">
        <v>1516948</v>
      </c>
    </row>
    <row r="47" spans="1:8" ht="13.5" customHeight="1">
      <c r="A47" s="19"/>
      <c r="B47" s="91" t="s">
        <v>162</v>
      </c>
      <c r="C47" s="98" t="s">
        <v>217</v>
      </c>
      <c r="D47" s="98"/>
      <c r="E47" s="156">
        <v>129879</v>
      </c>
      <c r="F47" s="166">
        <v>162349</v>
      </c>
      <c r="G47" s="156">
        <v>510235</v>
      </c>
      <c r="H47" s="93"/>
    </row>
    <row r="48" spans="1:8" ht="13.5" customHeight="1">
      <c r="A48" s="19"/>
      <c r="B48" s="91"/>
      <c r="C48" s="98" t="s">
        <v>218</v>
      </c>
      <c r="D48" s="98"/>
      <c r="E48" s="156">
        <v>287005</v>
      </c>
      <c r="F48" s="166">
        <v>382674</v>
      </c>
      <c r="G48" s="156">
        <v>202934</v>
      </c>
      <c r="H48" s="93"/>
    </row>
    <row r="49" spans="1:8" s="85" customFormat="1" ht="13.5" customHeight="1">
      <c r="A49" s="19"/>
      <c r="B49" s="29"/>
      <c r="C49" s="29" t="s">
        <v>13</v>
      </c>
      <c r="D49" s="29"/>
      <c r="E49" s="152">
        <f>SUM(E44:E48)</f>
        <v>1387730</v>
      </c>
      <c r="F49" s="152">
        <f>SUM(F44:F48)</f>
        <v>1758581</v>
      </c>
      <c r="G49" s="152">
        <f>SUM(G44:G48)</f>
        <v>2230117</v>
      </c>
      <c r="H49" s="100"/>
    </row>
    <row r="50" spans="1:7" s="85" customFormat="1" ht="13.5" customHeight="1">
      <c r="A50" s="19"/>
      <c r="B50" s="29">
        <v>3</v>
      </c>
      <c r="C50" s="29" t="s">
        <v>25</v>
      </c>
      <c r="D50" s="29"/>
      <c r="E50" s="153"/>
      <c r="F50" s="148"/>
      <c r="G50" s="153"/>
    </row>
    <row r="51" spans="1:7" s="85" customFormat="1" ht="13.5" customHeight="1">
      <c r="A51" s="19"/>
      <c r="B51" s="29">
        <v>4</v>
      </c>
      <c r="C51" s="29" t="s">
        <v>26</v>
      </c>
      <c r="D51" s="29"/>
      <c r="E51" s="153"/>
      <c r="F51" s="148"/>
      <c r="G51" s="153"/>
    </row>
    <row r="52" spans="1:7" ht="13.5" customHeight="1">
      <c r="A52" s="19"/>
      <c r="B52" s="91" t="s">
        <v>162</v>
      </c>
      <c r="C52" s="28" t="s">
        <v>66</v>
      </c>
      <c r="D52" s="28"/>
      <c r="E52" s="149"/>
      <c r="F52" s="164"/>
      <c r="G52" s="149"/>
    </row>
    <row r="53" spans="1:7" ht="13.5" customHeight="1">
      <c r="A53" s="19"/>
      <c r="B53" s="91" t="s">
        <v>162</v>
      </c>
      <c r="C53" s="28" t="s">
        <v>64</v>
      </c>
      <c r="D53" s="28"/>
      <c r="E53" s="149"/>
      <c r="F53" s="164"/>
      <c r="G53" s="149"/>
    </row>
    <row r="54" spans="1:7" ht="13.5" customHeight="1">
      <c r="A54" s="19"/>
      <c r="B54" s="91" t="s">
        <v>162</v>
      </c>
      <c r="C54" s="28" t="s">
        <v>65</v>
      </c>
      <c r="D54" s="28"/>
      <c r="E54" s="149"/>
      <c r="F54" s="164"/>
      <c r="G54" s="149"/>
    </row>
    <row r="55" spans="1:7" s="85" customFormat="1" ht="13.5" customHeight="1">
      <c r="A55" s="19"/>
      <c r="B55" s="29"/>
      <c r="C55" s="29" t="s">
        <v>15</v>
      </c>
      <c r="D55" s="29"/>
      <c r="E55" s="153"/>
      <c r="F55" s="148"/>
      <c r="G55" s="153"/>
    </row>
    <row r="56" spans="1:7" s="85" customFormat="1" ht="13.5" customHeight="1">
      <c r="A56" s="19"/>
      <c r="B56" s="29">
        <v>5</v>
      </c>
      <c r="C56" s="29" t="s">
        <v>28</v>
      </c>
      <c r="D56" s="29"/>
      <c r="E56" s="153"/>
      <c r="F56" s="148"/>
      <c r="G56" s="153"/>
    </row>
    <row r="57" spans="1:7" s="85" customFormat="1" ht="13.5" customHeight="1">
      <c r="A57" s="19"/>
      <c r="B57" s="29">
        <v>6</v>
      </c>
      <c r="C57" s="29" t="s">
        <v>27</v>
      </c>
      <c r="D57" s="29"/>
      <c r="E57" s="153"/>
      <c r="F57" s="148"/>
      <c r="G57" s="153"/>
    </row>
    <row r="58" spans="1:7" s="102" customFormat="1" ht="13.5" customHeight="1">
      <c r="A58" s="101"/>
      <c r="B58" s="97"/>
      <c r="C58" s="29" t="s">
        <v>29</v>
      </c>
      <c r="D58" s="97"/>
      <c r="E58" s="152">
        <f>E42+E49+E55+E56+E57</f>
        <v>1387730</v>
      </c>
      <c r="F58" s="152">
        <f>F42+F49+F55+F56+F57</f>
        <v>1758581</v>
      </c>
      <c r="G58" s="152">
        <f>G42+G49+G55+G56+G57</f>
        <v>2230117</v>
      </c>
    </row>
    <row r="59" spans="1:7" ht="13.5" customHeight="1">
      <c r="A59" s="92"/>
      <c r="B59" s="92"/>
      <c r="C59" s="29" t="s">
        <v>30</v>
      </c>
      <c r="D59" s="29"/>
      <c r="E59" s="152">
        <f>E58+E35</f>
        <v>61260101</v>
      </c>
      <c r="F59" s="152">
        <f>F58+F35</f>
        <v>29486410.75</v>
      </c>
      <c r="G59" s="152">
        <f>G58+G35</f>
        <v>30708690</v>
      </c>
    </row>
  </sheetData>
  <sheetProtection/>
  <mergeCells count="3">
    <mergeCell ref="B6:C6"/>
    <mergeCell ref="B5:C5"/>
    <mergeCell ref="B2:G2"/>
  </mergeCells>
  <printOptions/>
  <pageMargins left="0.5" right="0.17" top="0.25" bottom="0" header="0.25" footer="0.25"/>
  <pageSetup horizontalDpi="300" verticalDpi="300" orientation="portrait" paperSize="9" r:id="rId2"/>
  <headerFooter alignWithMargins="0">
    <oddHeader>&amp;LK61619003R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G52"/>
  <sheetViews>
    <sheetView zoomScale="120" zoomScaleNormal="120" workbookViewId="0" topLeftCell="B31">
      <selection activeCell="D54" sqref="D54"/>
    </sheetView>
  </sheetViews>
  <sheetFormatPr defaultColWidth="9.140625" defaultRowHeight="12.75"/>
  <cols>
    <col min="1" max="1" width="4.140625" style="22" customWidth="1"/>
    <col min="2" max="2" width="3.7109375" style="22" customWidth="1"/>
    <col min="3" max="3" width="41.7109375" style="22" customWidth="1"/>
    <col min="4" max="4" width="9.8515625" style="22" customWidth="1"/>
    <col min="5" max="5" width="16.00390625" style="22" customWidth="1"/>
    <col min="6" max="6" width="16.421875" style="22" customWidth="1"/>
    <col min="7" max="7" width="16.7109375" style="22" hidden="1" customWidth="1"/>
    <col min="8" max="16384" width="9.140625" style="22" customWidth="1"/>
  </cols>
  <sheetData>
    <row r="2" ht="10.5" customHeight="1"/>
    <row r="3" ht="12.75" hidden="1"/>
    <row r="4" spans="1:7" ht="31.5" customHeight="1">
      <c r="A4" s="232" t="s">
        <v>0</v>
      </c>
      <c r="B4" s="232"/>
      <c r="C4" s="232"/>
      <c r="D4" s="232"/>
      <c r="E4" s="232"/>
      <c r="F4" s="232"/>
      <c r="G4" s="232"/>
    </row>
    <row r="5" spans="1:7" s="106" customFormat="1" ht="33.75" customHeight="1">
      <c r="A5" s="103"/>
      <c r="B5" s="104" t="s">
        <v>31</v>
      </c>
      <c r="C5" s="105"/>
      <c r="D5" s="16" t="s">
        <v>9</v>
      </c>
      <c r="E5" s="53" t="s">
        <v>216</v>
      </c>
      <c r="F5" s="53" t="s">
        <v>210</v>
      </c>
      <c r="G5" s="53" t="s">
        <v>209</v>
      </c>
    </row>
    <row r="6" spans="1:7" s="106" customFormat="1" ht="12.75" customHeight="1">
      <c r="A6" s="107" t="s">
        <v>4</v>
      </c>
      <c r="B6" s="233" t="s">
        <v>32</v>
      </c>
      <c r="C6" s="234"/>
      <c r="D6" s="108"/>
      <c r="E6" s="146"/>
      <c r="F6" s="146"/>
      <c r="G6" s="108"/>
    </row>
    <row r="7" spans="1:7" s="85" customFormat="1" ht="15" customHeight="1">
      <c r="A7" s="19"/>
      <c r="B7" s="20">
        <v>1</v>
      </c>
      <c r="C7" s="109" t="s">
        <v>33</v>
      </c>
      <c r="D7" s="109"/>
      <c r="E7" s="144"/>
      <c r="F7" s="144"/>
      <c r="G7" s="109"/>
    </row>
    <row r="8" spans="1:7" s="85" customFormat="1" ht="15" customHeight="1">
      <c r="A8" s="19"/>
      <c r="B8" s="20">
        <v>2</v>
      </c>
      <c r="C8" s="109" t="s">
        <v>34</v>
      </c>
      <c r="D8" s="109"/>
      <c r="E8" s="144"/>
      <c r="F8" s="144"/>
      <c r="G8" s="109"/>
    </row>
    <row r="9" spans="1:7" s="85" customFormat="1" ht="15" customHeight="1">
      <c r="A9" s="19"/>
      <c r="B9" s="111" t="s">
        <v>162</v>
      </c>
      <c r="C9" s="112" t="s">
        <v>171</v>
      </c>
      <c r="D9" s="109"/>
      <c r="E9" s="144"/>
      <c r="F9" s="144"/>
      <c r="G9" s="109"/>
    </row>
    <row r="10" spans="1:7" ht="15" customHeight="1">
      <c r="A10" s="19"/>
      <c r="B10" s="111" t="s">
        <v>162</v>
      </c>
      <c r="C10" s="112" t="s">
        <v>67</v>
      </c>
      <c r="D10" s="112">
        <v>4615</v>
      </c>
      <c r="E10" s="143">
        <v>3505000</v>
      </c>
      <c r="F10" s="143">
        <v>3489750</v>
      </c>
      <c r="G10" s="143">
        <v>3473250</v>
      </c>
    </row>
    <row r="11" spans="1:7" ht="15" customHeight="1">
      <c r="A11" s="19"/>
      <c r="B11" s="111" t="s">
        <v>162</v>
      </c>
      <c r="C11" s="112" t="s">
        <v>68</v>
      </c>
      <c r="D11" s="112"/>
      <c r="E11" s="143"/>
      <c r="F11" s="143"/>
      <c r="G11" s="143"/>
    </row>
    <row r="12" spans="1:7" ht="15" customHeight="1">
      <c r="A12" s="19"/>
      <c r="B12" s="111" t="s">
        <v>162</v>
      </c>
      <c r="C12" s="112" t="s">
        <v>69</v>
      </c>
      <c r="D12" s="112"/>
      <c r="E12" s="143"/>
      <c r="F12" s="143"/>
      <c r="G12" s="143"/>
    </row>
    <row r="13" spans="1:7" ht="15" customHeight="1">
      <c r="A13" s="19"/>
      <c r="B13" s="113"/>
      <c r="C13" s="109" t="s">
        <v>13</v>
      </c>
      <c r="D13" s="109"/>
      <c r="E13" s="144">
        <f>SUM(E10:E12)</f>
        <v>3505000</v>
      </c>
      <c r="F13" s="144">
        <f>SUM(F10:F12)</f>
        <v>3489750</v>
      </c>
      <c r="G13" s="144">
        <f>SUM(G10:G12)</f>
        <v>3473250</v>
      </c>
    </row>
    <row r="14" spans="1:7" s="85" customFormat="1" ht="15" customHeight="1">
      <c r="A14" s="19"/>
      <c r="B14" s="20">
        <v>3</v>
      </c>
      <c r="C14" s="109" t="s">
        <v>35</v>
      </c>
      <c r="D14" s="109"/>
      <c r="E14" s="144"/>
      <c r="F14" s="144"/>
      <c r="G14" s="109"/>
    </row>
    <row r="15" spans="1:7" ht="15" customHeight="1">
      <c r="A15" s="19"/>
      <c r="B15" s="114" t="s">
        <v>162</v>
      </c>
      <c r="C15" s="112" t="s">
        <v>70</v>
      </c>
      <c r="D15" s="112" t="s">
        <v>235</v>
      </c>
      <c r="E15" s="143">
        <v>39957812</v>
      </c>
      <c r="F15" s="143">
        <v>40681807</v>
      </c>
      <c r="G15" s="143">
        <v>41526352</v>
      </c>
    </row>
    <row r="16" spans="1:7" ht="15" customHeight="1">
      <c r="A16" s="19"/>
      <c r="B16" s="114" t="s">
        <v>162</v>
      </c>
      <c r="C16" s="112" t="s">
        <v>71</v>
      </c>
      <c r="D16" s="112" t="s">
        <v>236</v>
      </c>
      <c r="E16" s="143">
        <v>3315488</v>
      </c>
      <c r="F16" s="143">
        <v>2814036</v>
      </c>
      <c r="G16" s="143">
        <v>2814036</v>
      </c>
    </row>
    <row r="17" spans="1:7" ht="15" customHeight="1">
      <c r="A17" s="19"/>
      <c r="B17" s="114" t="s">
        <v>162</v>
      </c>
      <c r="C17" s="112" t="s">
        <v>172</v>
      </c>
      <c r="D17" s="112" t="s">
        <v>237</v>
      </c>
      <c r="E17" s="143">
        <v>8370</v>
      </c>
      <c r="F17" s="143">
        <v>23204</v>
      </c>
      <c r="G17" s="143">
        <v>4263</v>
      </c>
    </row>
    <row r="18" spans="1:7" ht="15" customHeight="1">
      <c r="A18" s="19"/>
      <c r="B18" s="114" t="s">
        <v>162</v>
      </c>
      <c r="C18" s="112" t="s">
        <v>173</v>
      </c>
      <c r="D18" s="112"/>
      <c r="E18" s="143">
        <v>0</v>
      </c>
      <c r="F18" s="143">
        <v>5562</v>
      </c>
      <c r="G18" s="143">
        <v>-2585</v>
      </c>
    </row>
    <row r="19" spans="1:7" ht="15" customHeight="1">
      <c r="A19" s="19"/>
      <c r="B19" s="114" t="s">
        <v>162</v>
      </c>
      <c r="C19" s="112" t="s">
        <v>174</v>
      </c>
      <c r="D19" s="112"/>
      <c r="E19" s="143"/>
      <c r="F19" s="143"/>
      <c r="G19" s="143"/>
    </row>
    <row r="20" spans="1:7" ht="15" customHeight="1">
      <c r="A20" s="19"/>
      <c r="B20" s="114"/>
      <c r="C20" s="112" t="s">
        <v>198</v>
      </c>
      <c r="D20" s="112" t="s">
        <v>237</v>
      </c>
      <c r="E20" s="143">
        <v>34034</v>
      </c>
      <c r="F20" s="143">
        <v>485079</v>
      </c>
      <c r="G20" s="143">
        <v>218424</v>
      </c>
    </row>
    <row r="21" spans="1:7" ht="15" customHeight="1">
      <c r="A21" s="19"/>
      <c r="B21" s="114" t="s">
        <v>162</v>
      </c>
      <c r="C21" s="112" t="s">
        <v>175</v>
      </c>
      <c r="D21" s="112"/>
      <c r="E21" s="143"/>
      <c r="F21" s="143"/>
      <c r="G21" s="143"/>
    </row>
    <row r="22" spans="1:7" ht="15" customHeight="1">
      <c r="A22" s="19"/>
      <c r="B22" s="114"/>
      <c r="C22" s="112" t="s">
        <v>197</v>
      </c>
      <c r="D22" s="112"/>
      <c r="E22" s="143"/>
      <c r="F22" s="143"/>
      <c r="G22" s="143"/>
    </row>
    <row r="23" spans="1:7" ht="15" customHeight="1">
      <c r="A23" s="19"/>
      <c r="B23" s="114" t="s">
        <v>162</v>
      </c>
      <c r="C23" s="112" t="s">
        <v>176</v>
      </c>
      <c r="D23" s="112"/>
      <c r="E23" s="189"/>
      <c r="F23" s="189">
        <v>-43670249</v>
      </c>
      <c r="G23" s="189">
        <v>-45082412</v>
      </c>
    </row>
    <row r="24" spans="1:7" ht="15" customHeight="1">
      <c r="A24" s="19"/>
      <c r="B24" s="114" t="s">
        <v>162</v>
      </c>
      <c r="C24" s="112" t="s">
        <v>177</v>
      </c>
      <c r="D24" s="112"/>
      <c r="E24" s="143"/>
      <c r="F24" s="143"/>
      <c r="G24" s="189"/>
    </row>
    <row r="25" spans="1:7" ht="15" customHeight="1">
      <c r="A25" s="19"/>
      <c r="B25" s="114" t="s">
        <v>162</v>
      </c>
      <c r="C25" s="112" t="s">
        <v>72</v>
      </c>
      <c r="D25" s="112"/>
      <c r="E25" s="143"/>
      <c r="F25" s="143"/>
      <c r="G25" s="189"/>
    </row>
    <row r="26" spans="1:7" ht="15" customHeight="1">
      <c r="A26" s="19"/>
      <c r="B26" s="113"/>
      <c r="C26" s="109" t="s">
        <v>15</v>
      </c>
      <c r="D26" s="109"/>
      <c r="E26" s="110">
        <f>SUM(E15:E25)</f>
        <v>43315704</v>
      </c>
      <c r="F26" s="110">
        <f>SUM(F15:F25)</f>
        <v>339439</v>
      </c>
      <c r="G26" s="189">
        <f>SUM(G15:G25)</f>
        <v>-521922</v>
      </c>
    </row>
    <row r="27" spans="1:7" s="85" customFormat="1" ht="15" customHeight="1">
      <c r="A27" s="19"/>
      <c r="B27" s="20">
        <v>4</v>
      </c>
      <c r="C27" s="109" t="s">
        <v>36</v>
      </c>
      <c r="D27" s="109"/>
      <c r="E27" s="144"/>
      <c r="F27" s="144"/>
      <c r="G27" s="109"/>
    </row>
    <row r="28" spans="1:7" s="85" customFormat="1" ht="15" customHeight="1">
      <c r="A28" s="19"/>
      <c r="B28" s="20">
        <v>5</v>
      </c>
      <c r="C28" s="109" t="s">
        <v>37</v>
      </c>
      <c r="D28" s="109"/>
      <c r="E28" s="144"/>
      <c r="F28" s="144"/>
      <c r="G28" s="109"/>
    </row>
    <row r="29" spans="1:7" ht="15" customHeight="1">
      <c r="A29" s="19"/>
      <c r="B29" s="113"/>
      <c r="C29" s="109" t="s">
        <v>38</v>
      </c>
      <c r="D29" s="109"/>
      <c r="E29" s="110">
        <f>E7+E13+E26+E27+E28</f>
        <v>46820704</v>
      </c>
      <c r="F29" s="110">
        <f>F7+F13+F26+F27+F28</f>
        <v>3829189</v>
      </c>
      <c r="G29" s="110">
        <f>G7+G13+G26+G27+G28</f>
        <v>2951328</v>
      </c>
    </row>
    <row r="30" spans="1:7" ht="15" customHeight="1">
      <c r="A30" s="19" t="s">
        <v>1</v>
      </c>
      <c r="B30" s="20"/>
      <c r="C30" s="109" t="s">
        <v>39</v>
      </c>
      <c r="D30" s="109"/>
      <c r="E30" s="144"/>
      <c r="F30" s="144"/>
      <c r="G30" s="109"/>
    </row>
    <row r="31" spans="1:7" s="85" customFormat="1" ht="15" customHeight="1">
      <c r="A31" s="19"/>
      <c r="B31" s="20">
        <v>1</v>
      </c>
      <c r="C31" s="109" t="s">
        <v>40</v>
      </c>
      <c r="D31" s="109"/>
      <c r="E31" s="144"/>
      <c r="F31" s="144"/>
      <c r="G31" s="109"/>
    </row>
    <row r="32" spans="1:7" ht="15" customHeight="1">
      <c r="A32" s="19"/>
      <c r="B32" s="114" t="s">
        <v>162</v>
      </c>
      <c r="C32" s="112" t="s">
        <v>73</v>
      </c>
      <c r="D32" s="112" t="s">
        <v>238</v>
      </c>
      <c r="E32" s="143">
        <v>6885923</v>
      </c>
      <c r="F32" s="143">
        <v>14908212</v>
      </c>
      <c r="G32" s="143">
        <v>16367343</v>
      </c>
    </row>
    <row r="33" spans="1:7" ht="15" customHeight="1">
      <c r="A33" s="19"/>
      <c r="B33" s="114" t="s">
        <v>162</v>
      </c>
      <c r="C33" s="112" t="s">
        <v>74</v>
      </c>
      <c r="D33" s="112"/>
      <c r="E33" s="143"/>
      <c r="F33" s="143"/>
      <c r="G33" s="112"/>
    </row>
    <row r="34" spans="1:7" ht="15" customHeight="1">
      <c r="A34" s="19"/>
      <c r="B34" s="20"/>
      <c r="C34" s="109" t="s">
        <v>23</v>
      </c>
      <c r="D34" s="109"/>
      <c r="E34" s="144">
        <f>SUM(E32:E33)</f>
        <v>6885923</v>
      </c>
      <c r="F34" s="144">
        <f>SUM(F32:F33)</f>
        <v>14908212</v>
      </c>
      <c r="G34" s="144">
        <f>SUM(G32:G33)</f>
        <v>16367343</v>
      </c>
    </row>
    <row r="35" spans="1:7" s="85" customFormat="1" ht="15" customHeight="1">
      <c r="A35" s="19"/>
      <c r="B35" s="20">
        <v>2</v>
      </c>
      <c r="C35" s="109" t="s">
        <v>41</v>
      </c>
      <c r="D35" s="109"/>
      <c r="E35" s="144"/>
      <c r="F35" s="144"/>
      <c r="G35" s="109"/>
    </row>
    <row r="36" spans="1:7" s="85" customFormat="1" ht="15" customHeight="1">
      <c r="A36" s="19"/>
      <c r="B36" s="20">
        <v>3</v>
      </c>
      <c r="C36" s="109" t="s">
        <v>42</v>
      </c>
      <c r="D36" s="109"/>
      <c r="E36" s="144"/>
      <c r="F36" s="144"/>
      <c r="G36" s="109"/>
    </row>
    <row r="37" spans="1:7" s="85" customFormat="1" ht="15" customHeight="1">
      <c r="A37" s="19"/>
      <c r="B37" s="20">
        <v>4</v>
      </c>
      <c r="C37" s="109" t="s">
        <v>36</v>
      </c>
      <c r="D37" s="109"/>
      <c r="E37" s="144"/>
      <c r="F37" s="144"/>
      <c r="G37" s="109"/>
    </row>
    <row r="38" spans="1:7" ht="15" customHeight="1">
      <c r="A38" s="19"/>
      <c r="B38" s="20"/>
      <c r="C38" s="109" t="s">
        <v>43</v>
      </c>
      <c r="D38" s="109"/>
      <c r="E38" s="110">
        <f>E34+E35+E36+E37</f>
        <v>6885923</v>
      </c>
      <c r="F38" s="110">
        <f>F34+F35+F36+F37</f>
        <v>14908212</v>
      </c>
      <c r="G38" s="110">
        <f>G34+G35+G36+G37</f>
        <v>16367343</v>
      </c>
    </row>
    <row r="39" spans="1:7" ht="15" customHeight="1">
      <c r="A39" s="19"/>
      <c r="B39" s="20"/>
      <c r="C39" s="115" t="s">
        <v>178</v>
      </c>
      <c r="D39" s="115"/>
      <c r="E39" s="110">
        <f>E29+E38</f>
        <v>53706627</v>
      </c>
      <c r="F39" s="110">
        <f>F29+F38</f>
        <v>18737401</v>
      </c>
      <c r="G39" s="110">
        <f>G29+G38</f>
        <v>19318671</v>
      </c>
    </row>
    <row r="40" spans="1:7" ht="15" customHeight="1">
      <c r="A40" s="19" t="s">
        <v>2</v>
      </c>
      <c r="B40" s="20"/>
      <c r="C40" s="109" t="s">
        <v>44</v>
      </c>
      <c r="D40" s="109"/>
      <c r="E40" s="144"/>
      <c r="F40" s="144"/>
      <c r="G40" s="109"/>
    </row>
    <row r="41" spans="1:7" s="85" customFormat="1" ht="15" customHeight="1">
      <c r="A41" s="19"/>
      <c r="B41" s="116">
        <v>1</v>
      </c>
      <c r="C41" s="117" t="s">
        <v>179</v>
      </c>
      <c r="D41" s="118"/>
      <c r="E41" s="147"/>
      <c r="F41" s="147"/>
      <c r="G41" s="118"/>
    </row>
    <row r="42" spans="1:7" s="85" customFormat="1" ht="24.75" customHeight="1">
      <c r="A42" s="19"/>
      <c r="B42" s="116">
        <v>2</v>
      </c>
      <c r="C42" s="117" t="s">
        <v>180</v>
      </c>
      <c r="D42" s="118"/>
      <c r="E42" s="147"/>
      <c r="F42" s="147"/>
      <c r="G42" s="118"/>
    </row>
    <row r="43" spans="1:7" s="85" customFormat="1" ht="15" customHeight="1">
      <c r="A43" s="19"/>
      <c r="B43" s="119">
        <v>3</v>
      </c>
      <c r="C43" s="109" t="s">
        <v>45</v>
      </c>
      <c r="D43" s="109" t="s">
        <v>239</v>
      </c>
      <c r="E43" s="144">
        <v>1230000</v>
      </c>
      <c r="F43" s="144">
        <v>1230000</v>
      </c>
      <c r="G43" s="144">
        <v>1230000</v>
      </c>
    </row>
    <row r="44" spans="1:7" s="85" customFormat="1" ht="15" customHeight="1">
      <c r="A44" s="19"/>
      <c r="B44" s="119">
        <v>4</v>
      </c>
      <c r="C44" s="109" t="s">
        <v>46</v>
      </c>
      <c r="D44" s="109"/>
      <c r="E44" s="144"/>
      <c r="F44" s="144"/>
      <c r="G44" s="109"/>
    </row>
    <row r="45" spans="1:7" s="85" customFormat="1" ht="15" customHeight="1">
      <c r="A45" s="19"/>
      <c r="B45" s="119">
        <v>5</v>
      </c>
      <c r="C45" s="109" t="s">
        <v>47</v>
      </c>
      <c r="D45" s="109"/>
      <c r="E45" s="144"/>
      <c r="F45" s="144"/>
      <c r="G45" s="109"/>
    </row>
    <row r="46" spans="1:7" s="85" customFormat="1" ht="15" customHeight="1">
      <c r="A46" s="19"/>
      <c r="B46" s="119">
        <v>6</v>
      </c>
      <c r="C46" s="109" t="s">
        <v>6</v>
      </c>
      <c r="D46" s="109"/>
      <c r="E46" s="144"/>
      <c r="F46" s="144"/>
      <c r="G46" s="109"/>
    </row>
    <row r="47" spans="1:7" s="85" customFormat="1" ht="15" customHeight="1">
      <c r="A47" s="19"/>
      <c r="B47" s="119">
        <v>7</v>
      </c>
      <c r="C47" s="109" t="s">
        <v>5</v>
      </c>
      <c r="D47" s="109"/>
      <c r="E47" s="144">
        <v>123000</v>
      </c>
      <c r="F47" s="144">
        <v>123000</v>
      </c>
      <c r="G47" s="144">
        <v>123000</v>
      </c>
    </row>
    <row r="48" spans="1:7" s="85" customFormat="1" ht="15" customHeight="1">
      <c r="A48" s="19"/>
      <c r="B48" s="119">
        <v>8</v>
      </c>
      <c r="C48" s="14" t="s">
        <v>7</v>
      </c>
      <c r="D48" s="14"/>
      <c r="E48" s="145">
        <v>9754108</v>
      </c>
      <c r="F48" s="145">
        <v>9754108</v>
      </c>
      <c r="G48" s="145">
        <v>9754108</v>
      </c>
    </row>
    <row r="49" spans="1:7" s="85" customFormat="1" ht="15" customHeight="1">
      <c r="A49" s="19"/>
      <c r="B49" s="119">
        <v>9</v>
      </c>
      <c r="C49" s="109" t="s">
        <v>48</v>
      </c>
      <c r="D49" s="109"/>
      <c r="E49" s="144">
        <v>-358094</v>
      </c>
      <c r="F49" s="144">
        <v>282911</v>
      </c>
      <c r="G49" s="144">
        <v>47400</v>
      </c>
    </row>
    <row r="50" spans="1:7" s="85" customFormat="1" ht="15" customHeight="1">
      <c r="A50" s="19"/>
      <c r="B50" s="119">
        <v>10</v>
      </c>
      <c r="C50" s="109" t="s">
        <v>49</v>
      </c>
      <c r="D50" s="109"/>
      <c r="E50" s="144">
        <v>-3195540</v>
      </c>
      <c r="F50" s="144">
        <v>-641009</v>
      </c>
      <c r="G50" s="144">
        <v>235511</v>
      </c>
    </row>
    <row r="51" spans="1:7" ht="15" customHeight="1">
      <c r="A51" s="19"/>
      <c r="B51" s="120"/>
      <c r="C51" s="109" t="s">
        <v>50</v>
      </c>
      <c r="D51" s="109"/>
      <c r="E51" s="110">
        <f>SUM(E41:E50)</f>
        <v>7553474</v>
      </c>
      <c r="F51" s="110">
        <f>SUM(F41:F50)</f>
        <v>10749010</v>
      </c>
      <c r="G51" s="110">
        <f>SUM(G41:G50)</f>
        <v>11390019</v>
      </c>
    </row>
    <row r="52" spans="1:7" ht="15" customHeight="1">
      <c r="A52" s="19"/>
      <c r="B52" s="20"/>
      <c r="C52" s="29" t="s">
        <v>51</v>
      </c>
      <c r="D52" s="29"/>
      <c r="E52" s="121">
        <f>E39+E51</f>
        <v>61260101</v>
      </c>
      <c r="F52" s="121">
        <f>F39+F51</f>
        <v>29486411</v>
      </c>
      <c r="G52" s="121">
        <f>G39+G51</f>
        <v>30708690</v>
      </c>
    </row>
  </sheetData>
  <sheetProtection/>
  <mergeCells count="2">
    <mergeCell ref="B6:C6"/>
    <mergeCell ref="A4:G4"/>
  </mergeCells>
  <printOptions/>
  <pageMargins left="0.25" right="0.25" top="0.75" bottom="0" header="0.28" footer="0.3"/>
  <pageSetup horizontalDpi="300" verticalDpi="300" orientation="portrait" paperSize="9" r:id="rId2"/>
  <headerFooter alignWithMargins="0">
    <oddHeader>&amp;LK61619003R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I44"/>
  <sheetViews>
    <sheetView zoomScalePageLayoutView="0" workbookViewId="0" topLeftCell="A1">
      <selection activeCell="C47" sqref="C47"/>
    </sheetView>
  </sheetViews>
  <sheetFormatPr defaultColWidth="9.140625" defaultRowHeight="12.75"/>
  <cols>
    <col min="1" max="1" width="5.57421875" style="61" customWidth="1"/>
    <col min="2" max="2" width="43.00390625" style="62" customWidth="1"/>
    <col min="3" max="3" width="15.8515625" style="64" customWidth="1"/>
    <col min="4" max="4" width="18.7109375" style="179" customWidth="1"/>
    <col min="5" max="5" width="15.8515625" style="179" customWidth="1"/>
    <col min="6" max="6" width="15.8515625" style="179" hidden="1" customWidth="1"/>
    <col min="7" max="7" width="9.140625" style="15" customWidth="1"/>
    <col min="8" max="8" width="11.28125" style="15" bestFit="1" customWidth="1"/>
    <col min="9" max="17" width="9.140625" style="15" customWidth="1"/>
    <col min="18" max="18" width="39.28125" style="15" customWidth="1"/>
    <col min="19" max="19" width="10.7109375" style="15" customWidth="1"/>
    <col min="20" max="20" width="9.140625" style="15" customWidth="1"/>
    <col min="21" max="21" width="11.7109375" style="15" customWidth="1"/>
    <col min="22" max="23" width="9.140625" style="15" customWidth="1"/>
    <col min="24" max="24" width="11.421875" style="15" customWidth="1"/>
    <col min="25" max="26" width="9.140625" style="15" customWidth="1"/>
    <col min="27" max="27" width="10.28125" style="15" customWidth="1"/>
    <col min="28" max="28" width="11.00390625" style="15" customWidth="1"/>
    <col min="29" max="29" width="11.140625" style="15" customWidth="1"/>
    <col min="30" max="31" width="9.140625" style="15" customWidth="1"/>
    <col min="32" max="32" width="40.421875" style="15" customWidth="1"/>
    <col min="33" max="38" width="9.140625" style="15" customWidth="1"/>
    <col min="39" max="39" width="32.00390625" style="15" customWidth="1"/>
    <col min="40" max="40" width="9.140625" style="15" customWidth="1"/>
    <col min="41" max="41" width="13.140625" style="15" customWidth="1"/>
    <col min="42" max="43" width="9.140625" style="15" customWidth="1"/>
    <col min="44" max="44" width="40.8515625" style="15" customWidth="1"/>
    <col min="45" max="45" width="13.00390625" style="15" customWidth="1"/>
    <col min="46" max="47" width="9.140625" style="15" customWidth="1"/>
    <col min="48" max="48" width="35.00390625" style="15" customWidth="1"/>
    <col min="49" max="49" width="10.8515625" style="15" customWidth="1"/>
    <col min="50" max="50" width="10.7109375" style="15" customWidth="1"/>
    <col min="51" max="51" width="1.7109375" style="15" customWidth="1"/>
    <col min="52" max="52" width="28.8515625" style="15" customWidth="1"/>
    <col min="53" max="61" width="9.140625" style="15" customWidth="1"/>
    <col min="62" max="62" width="12.28125" style="15" customWidth="1"/>
    <col min="63" max="67" width="9.140625" style="15" customWidth="1"/>
    <col min="68" max="68" width="10.421875" style="15" customWidth="1"/>
    <col min="69" max="70" width="11.140625" style="15" bestFit="1" customWidth="1"/>
    <col min="71" max="71" width="10.140625" style="15" bestFit="1" customWidth="1"/>
    <col min="72" max="74" width="9.140625" style="15" customWidth="1"/>
    <col min="75" max="75" width="11.140625" style="15" bestFit="1" customWidth="1"/>
    <col min="76" max="84" width="9.140625" style="15" customWidth="1"/>
    <col min="85" max="86" width="11.140625" style="15" bestFit="1" customWidth="1"/>
    <col min="87" max="16384" width="9.140625" style="15" customWidth="1"/>
  </cols>
  <sheetData>
    <row r="2" ht="15.75">
      <c r="B2" s="79"/>
    </row>
    <row r="3" spans="1:61" ht="15.75">
      <c r="A3" s="235" t="s">
        <v>91</v>
      </c>
      <c r="B3" s="235"/>
      <c r="C3" s="235"/>
      <c r="D3" s="235"/>
      <c r="E3" s="235"/>
      <c r="F3" s="235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G3" s="52"/>
      <c r="AH3" s="52"/>
      <c r="AI3" s="52"/>
      <c r="AJ3" s="52"/>
      <c r="AO3" s="52"/>
      <c r="AW3" s="52"/>
      <c r="BI3" s="52"/>
    </row>
    <row r="4" spans="1:61" ht="15.75">
      <c r="A4" s="236" t="s">
        <v>199</v>
      </c>
      <c r="B4" s="236"/>
      <c r="C4" s="236"/>
      <c r="D4" s="236"/>
      <c r="E4" s="236"/>
      <c r="F4" s="236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G4" s="52"/>
      <c r="AH4" s="52"/>
      <c r="AI4" s="52"/>
      <c r="AJ4" s="52"/>
      <c r="AO4" s="52"/>
      <c r="AW4" s="52"/>
      <c r="BI4" s="52"/>
    </row>
    <row r="5" spans="1:61" ht="38.25" customHeight="1">
      <c r="A5" s="25" t="s">
        <v>92</v>
      </c>
      <c r="B5" s="25" t="s">
        <v>75</v>
      </c>
      <c r="C5" s="25" t="s">
        <v>76</v>
      </c>
      <c r="D5" s="53" t="s">
        <v>216</v>
      </c>
      <c r="E5" s="53" t="s">
        <v>210</v>
      </c>
      <c r="F5" s="53" t="s">
        <v>209</v>
      </c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G5" s="52"/>
      <c r="AH5" s="52"/>
      <c r="AI5" s="52"/>
      <c r="AJ5" s="52"/>
      <c r="AO5" s="52"/>
      <c r="AW5" s="52"/>
      <c r="BI5" s="52"/>
    </row>
    <row r="6" spans="1:61" ht="30" customHeight="1">
      <c r="A6" s="54">
        <v>1</v>
      </c>
      <c r="B6" s="55" t="s">
        <v>77</v>
      </c>
      <c r="C6" s="56" t="s">
        <v>78</v>
      </c>
      <c r="D6" s="180">
        <v>321000</v>
      </c>
      <c r="E6" s="180">
        <v>16534690</v>
      </c>
      <c r="F6" s="180">
        <v>18788445</v>
      </c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G6" s="52"/>
      <c r="AH6" s="52"/>
      <c r="AI6" s="52"/>
      <c r="AJ6" s="52"/>
      <c r="AO6" s="52"/>
      <c r="AW6" s="52"/>
      <c r="BI6" s="52"/>
    </row>
    <row r="7" spans="1:61" ht="24.75" customHeight="1">
      <c r="A7" s="54">
        <v>2</v>
      </c>
      <c r="B7" s="55" t="s">
        <v>79</v>
      </c>
      <c r="C7" s="56" t="s">
        <v>189</v>
      </c>
      <c r="D7" s="180">
        <v>395</v>
      </c>
      <c r="E7" s="180"/>
      <c r="F7" s="180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G7" s="52"/>
      <c r="AH7" s="52"/>
      <c r="AI7" s="52"/>
      <c r="AJ7" s="52"/>
      <c r="AO7" s="52"/>
      <c r="AW7" s="52"/>
      <c r="BI7" s="52"/>
    </row>
    <row r="8" spans="1:61" ht="30" customHeight="1">
      <c r="A8" s="54">
        <v>3</v>
      </c>
      <c r="B8" s="55" t="s">
        <v>80</v>
      </c>
      <c r="C8" s="56">
        <v>71</v>
      </c>
      <c r="D8" s="180"/>
      <c r="E8" s="180"/>
      <c r="F8" s="180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G8" s="52"/>
      <c r="AH8" s="52"/>
      <c r="AI8" s="52"/>
      <c r="AJ8" s="52"/>
      <c r="AO8" s="52"/>
      <c r="AW8" s="52"/>
      <c r="BI8" s="52"/>
    </row>
    <row r="9" spans="1:61" ht="30" customHeight="1">
      <c r="A9" s="54">
        <v>4</v>
      </c>
      <c r="B9" s="55" t="s">
        <v>126</v>
      </c>
      <c r="C9" s="56" t="s">
        <v>122</v>
      </c>
      <c r="D9" s="180"/>
      <c r="E9" s="180"/>
      <c r="F9" s="180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G9" s="52"/>
      <c r="AH9" s="52"/>
      <c r="AI9" s="52"/>
      <c r="AJ9" s="52"/>
      <c r="AO9" s="52"/>
      <c r="AW9" s="52"/>
      <c r="BI9" s="52"/>
    </row>
    <row r="10" spans="1:61" ht="33" customHeight="1">
      <c r="A10" s="54">
        <v>5</v>
      </c>
      <c r="B10" s="55" t="s">
        <v>123</v>
      </c>
      <c r="C10" s="57" t="s">
        <v>190</v>
      </c>
      <c r="D10" s="190">
        <v>-61992</v>
      </c>
      <c r="E10" s="190">
        <v>-12455131</v>
      </c>
      <c r="F10" s="182">
        <v>13150546</v>
      </c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G10" s="52"/>
      <c r="AH10" s="52"/>
      <c r="AI10" s="52"/>
      <c r="AJ10" s="52"/>
      <c r="AO10" s="52"/>
      <c r="AW10" s="52"/>
      <c r="BI10" s="52"/>
    </row>
    <row r="11" spans="1:61" ht="21.75" customHeight="1">
      <c r="A11" s="54">
        <v>6</v>
      </c>
      <c r="B11" s="55" t="s">
        <v>81</v>
      </c>
      <c r="C11" s="56"/>
      <c r="D11" s="190"/>
      <c r="E11" s="190"/>
      <c r="F11" s="180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G11" s="52"/>
      <c r="AH11" s="52"/>
      <c r="AI11" s="52"/>
      <c r="AJ11" s="52"/>
      <c r="AO11" s="52"/>
      <c r="AW11" s="52"/>
      <c r="BI11" s="52"/>
    </row>
    <row r="12" spans="1:61" ht="20.25" customHeight="1">
      <c r="A12" s="54"/>
      <c r="B12" s="27" t="s">
        <v>84</v>
      </c>
      <c r="C12" s="56" t="s">
        <v>124</v>
      </c>
      <c r="D12" s="190">
        <v>-605900</v>
      </c>
      <c r="E12" s="190">
        <v>-935875</v>
      </c>
      <c r="F12" s="180">
        <v>1403000</v>
      </c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G12" s="52"/>
      <c r="AH12" s="52"/>
      <c r="AI12" s="52"/>
      <c r="AJ12" s="52"/>
      <c r="AO12" s="52"/>
      <c r="AW12" s="52"/>
      <c r="BI12" s="52"/>
    </row>
    <row r="13" spans="1:61" ht="25.5" customHeight="1">
      <c r="A13" s="54"/>
      <c r="B13" s="27" t="s">
        <v>85</v>
      </c>
      <c r="C13" s="56">
        <v>644</v>
      </c>
      <c r="D13" s="190">
        <v>-101184</v>
      </c>
      <c r="E13" s="190">
        <v>-156290</v>
      </c>
      <c r="F13" s="180">
        <v>234301</v>
      </c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G13" s="52"/>
      <c r="AH13" s="52"/>
      <c r="AI13" s="52"/>
      <c r="AJ13" s="52"/>
      <c r="AO13" s="52"/>
      <c r="AW13" s="52"/>
      <c r="BI13" s="52"/>
    </row>
    <row r="14" spans="1:61" ht="23.25" customHeight="1">
      <c r="A14" s="54">
        <v>7</v>
      </c>
      <c r="B14" s="55" t="s">
        <v>82</v>
      </c>
      <c r="C14" s="56" t="s">
        <v>125</v>
      </c>
      <c r="D14" s="190">
        <v>-370851</v>
      </c>
      <c r="E14" s="190">
        <v>-471536</v>
      </c>
      <c r="F14" s="180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G14" s="52"/>
      <c r="AH14" s="52"/>
      <c r="AI14" s="52"/>
      <c r="AJ14" s="52"/>
      <c r="AO14" s="52"/>
      <c r="AW14" s="52"/>
      <c r="BI14" s="52"/>
    </row>
    <row r="15" spans="1:61" ht="27" customHeight="1">
      <c r="A15" s="54">
        <v>8</v>
      </c>
      <c r="B15" s="55" t="s">
        <v>83</v>
      </c>
      <c r="C15" s="57" t="s">
        <v>201</v>
      </c>
      <c r="D15" s="190">
        <v>-443350</v>
      </c>
      <c r="E15" s="190">
        <v>-1075015</v>
      </c>
      <c r="F15" s="181">
        <v>1128601</v>
      </c>
      <c r="H15" s="21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G15" s="52"/>
      <c r="AH15" s="52"/>
      <c r="AI15" s="52"/>
      <c r="AJ15" s="52"/>
      <c r="AO15" s="52"/>
      <c r="AW15" s="52"/>
      <c r="BI15" s="52"/>
    </row>
    <row r="16" spans="1:61" ht="22.5" customHeight="1">
      <c r="A16" s="25">
        <v>9</v>
      </c>
      <c r="B16" s="80" t="s">
        <v>203</v>
      </c>
      <c r="C16" s="56"/>
      <c r="D16" s="190">
        <f>D6+D7+D10+D12+D13+D14+D15</f>
        <v>-1261882</v>
      </c>
      <c r="E16" s="190">
        <f>E6+E10+E12+E13+E14+E15</f>
        <v>1440843</v>
      </c>
      <c r="F16" s="184">
        <f>F6+F7-F10-F12-F13-F14-F15</f>
        <v>2871997</v>
      </c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G16" s="52"/>
      <c r="AH16" s="52"/>
      <c r="AI16" s="52"/>
      <c r="AJ16" s="52"/>
      <c r="AO16" s="52"/>
      <c r="AW16" s="52"/>
      <c r="BI16" s="52"/>
    </row>
    <row r="17" spans="1:61" ht="30" customHeight="1">
      <c r="A17" s="54">
        <v>10</v>
      </c>
      <c r="B17" s="55" t="s">
        <v>93</v>
      </c>
      <c r="C17" s="56" t="s">
        <v>191</v>
      </c>
      <c r="D17" s="180"/>
      <c r="E17" s="180"/>
      <c r="F17" s="180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G17" s="52"/>
      <c r="AH17" s="52"/>
      <c r="AI17" s="52"/>
      <c r="AJ17" s="52"/>
      <c r="AO17" s="52"/>
      <c r="AW17" s="52"/>
      <c r="BI17" s="52"/>
    </row>
    <row r="18" spans="1:61" ht="24.75" customHeight="1">
      <c r="A18" s="54">
        <v>11</v>
      </c>
      <c r="B18" s="55" t="s">
        <v>94</v>
      </c>
      <c r="C18" s="56" t="s">
        <v>192</v>
      </c>
      <c r="D18" s="180"/>
      <c r="E18" s="180"/>
      <c r="F18" s="180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G18" s="52"/>
      <c r="AH18" s="52"/>
      <c r="AI18" s="52"/>
      <c r="AJ18" s="52"/>
      <c r="AO18" s="52"/>
      <c r="AW18" s="52"/>
      <c r="BI18" s="52"/>
    </row>
    <row r="19" spans="1:61" ht="20.25" customHeight="1">
      <c r="A19" s="54">
        <v>12</v>
      </c>
      <c r="B19" s="55" t="s">
        <v>127</v>
      </c>
      <c r="C19" s="56"/>
      <c r="D19" s="180"/>
      <c r="E19" s="180"/>
      <c r="F19" s="180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G19" s="52"/>
      <c r="AH19" s="52"/>
      <c r="AI19" s="52"/>
      <c r="AJ19" s="52"/>
      <c r="AO19" s="52"/>
      <c r="AW19" s="52"/>
      <c r="BI19" s="52"/>
    </row>
    <row r="20" spans="1:61" ht="30" customHeight="1">
      <c r="A20" s="54">
        <v>12.1</v>
      </c>
      <c r="B20" s="27" t="s">
        <v>98</v>
      </c>
      <c r="C20" s="58" t="s">
        <v>202</v>
      </c>
      <c r="D20" s="180"/>
      <c r="E20" s="185"/>
      <c r="F20" s="185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G20" s="52"/>
      <c r="AH20" s="52"/>
      <c r="AI20" s="52"/>
      <c r="AJ20" s="52"/>
      <c r="AO20" s="52"/>
      <c r="AW20" s="52"/>
      <c r="BI20" s="52"/>
    </row>
    <row r="21" spans="1:61" ht="23.25" customHeight="1">
      <c r="A21" s="54">
        <v>12.2</v>
      </c>
      <c r="B21" s="27" t="s">
        <v>95</v>
      </c>
      <c r="C21" s="59" t="s">
        <v>193</v>
      </c>
      <c r="D21" s="190">
        <v>-1321883</v>
      </c>
      <c r="E21" s="180">
        <v>-1885691</v>
      </c>
      <c r="F21" s="180">
        <v>-2205012</v>
      </c>
      <c r="H21" s="21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G21" s="52"/>
      <c r="AH21" s="52"/>
      <c r="AI21" s="52"/>
      <c r="AJ21" s="52"/>
      <c r="AO21" s="52"/>
      <c r="AW21" s="52"/>
      <c r="BI21" s="52"/>
    </row>
    <row r="22" spans="1:61" ht="21" customHeight="1">
      <c r="A22" s="54">
        <v>12.3</v>
      </c>
      <c r="B22" s="27" t="s">
        <v>86</v>
      </c>
      <c r="C22" s="59" t="s">
        <v>194</v>
      </c>
      <c r="D22" s="190">
        <v>-611775</v>
      </c>
      <c r="E22" s="180">
        <v>-74362</v>
      </c>
      <c r="F22" s="180">
        <v>-405305</v>
      </c>
      <c r="H22" s="21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G22" s="52"/>
      <c r="AH22" s="52"/>
      <c r="AI22" s="52"/>
      <c r="AJ22" s="52"/>
      <c r="AO22" s="52"/>
      <c r="AW22" s="52"/>
      <c r="BI22" s="52"/>
    </row>
    <row r="23" spans="1:61" ht="24.75" customHeight="1">
      <c r="A23" s="54">
        <v>12.4</v>
      </c>
      <c r="B23" s="27" t="s">
        <v>87</v>
      </c>
      <c r="C23" s="59" t="s">
        <v>195</v>
      </c>
      <c r="D23" s="180"/>
      <c r="E23" s="180"/>
      <c r="F23" s="180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G23" s="52"/>
      <c r="AH23" s="52"/>
      <c r="AI23" s="52"/>
      <c r="AJ23" s="52"/>
      <c r="AO23" s="52"/>
      <c r="AW23" s="52"/>
      <c r="BI23" s="52"/>
    </row>
    <row r="24" spans="1:61" ht="30" customHeight="1">
      <c r="A24" s="25">
        <v>13</v>
      </c>
      <c r="B24" s="26" t="s">
        <v>96</v>
      </c>
      <c r="C24" s="56"/>
      <c r="D24" s="190">
        <f>SUM(D17:D23)</f>
        <v>-1933658</v>
      </c>
      <c r="E24" s="183">
        <f>SUM(E17:E23)</f>
        <v>-1960053</v>
      </c>
      <c r="F24" s="183">
        <f>SUM(F17:F23)</f>
        <v>-2610317</v>
      </c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G24" s="52"/>
      <c r="AH24" s="52"/>
      <c r="AI24" s="52"/>
      <c r="AJ24" s="52"/>
      <c r="AO24" s="52"/>
      <c r="AW24" s="52"/>
      <c r="BI24" s="52"/>
    </row>
    <row r="25" spans="1:61" ht="24.75" customHeight="1">
      <c r="A25" s="54">
        <v>14</v>
      </c>
      <c r="B25" s="55" t="s">
        <v>97</v>
      </c>
      <c r="C25" s="56"/>
      <c r="D25" s="190">
        <f>D16+D24</f>
        <v>-3195540</v>
      </c>
      <c r="E25" s="190">
        <f>E16+E24</f>
        <v>-519210</v>
      </c>
      <c r="F25" s="169">
        <f>F16+F24</f>
        <v>261680</v>
      </c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G25" s="52"/>
      <c r="AH25" s="52"/>
      <c r="AI25" s="52"/>
      <c r="AJ25" s="52"/>
      <c r="AO25" s="52"/>
      <c r="AW25" s="52"/>
      <c r="BI25" s="52"/>
    </row>
    <row r="26" spans="1:61" ht="23.25" customHeight="1">
      <c r="A26" s="54">
        <v>15</v>
      </c>
      <c r="B26" s="55" t="s">
        <v>88</v>
      </c>
      <c r="C26" s="56">
        <v>694</v>
      </c>
      <c r="D26" s="180"/>
      <c r="E26" s="180">
        <v>121795</v>
      </c>
      <c r="F26" s="180">
        <v>26168</v>
      </c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G26" s="52"/>
      <c r="AH26" s="52"/>
      <c r="AI26" s="52"/>
      <c r="AJ26" s="52"/>
      <c r="AO26" s="52"/>
      <c r="AW26" s="52"/>
      <c r="BI26" s="52"/>
    </row>
    <row r="27" spans="1:61" s="18" customFormat="1" ht="22.5" customHeight="1">
      <c r="A27" s="25">
        <v>16</v>
      </c>
      <c r="B27" s="26" t="s">
        <v>89</v>
      </c>
      <c r="C27" s="56"/>
      <c r="D27" s="190">
        <f>D25-D26</f>
        <v>-3195540</v>
      </c>
      <c r="E27" s="190">
        <f>E25-E26</f>
        <v>-641005</v>
      </c>
      <c r="F27" s="183">
        <f>F25-F26</f>
        <v>235512</v>
      </c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G27" s="60"/>
      <c r="AH27" s="60"/>
      <c r="AI27" s="60"/>
      <c r="AJ27" s="60"/>
      <c r="AO27" s="60"/>
      <c r="AW27" s="60"/>
      <c r="BI27" s="60"/>
    </row>
    <row r="28" spans="1:61" ht="18.75" customHeight="1">
      <c r="A28" s="54">
        <v>17</v>
      </c>
      <c r="B28" s="55" t="s">
        <v>90</v>
      </c>
      <c r="C28" s="56"/>
      <c r="D28" s="180"/>
      <c r="E28" s="180"/>
      <c r="F28" s="180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G28" s="52"/>
      <c r="AH28" s="52"/>
      <c r="AI28" s="52"/>
      <c r="AJ28" s="52"/>
      <c r="AO28" s="52"/>
      <c r="AW28" s="52"/>
      <c r="BI28" s="52"/>
    </row>
    <row r="29" spans="3:6" ht="15.75">
      <c r="C29" s="63"/>
      <c r="D29" s="197"/>
      <c r="E29" s="186"/>
      <c r="F29" s="186"/>
    </row>
    <row r="30" spans="3:6" ht="15.75">
      <c r="C30" s="63"/>
      <c r="D30" s="197"/>
      <c r="E30" s="186"/>
      <c r="F30" s="186"/>
    </row>
    <row r="31" spans="3:6" ht="15.75">
      <c r="C31" s="63"/>
      <c r="D31" s="197"/>
      <c r="E31" s="186"/>
      <c r="F31" s="186"/>
    </row>
    <row r="32" spans="3:6" ht="15.75">
      <c r="C32" s="63"/>
      <c r="D32" s="197"/>
      <c r="E32" s="186"/>
      <c r="F32" s="186"/>
    </row>
    <row r="33" spans="3:6" ht="15.75">
      <c r="C33" s="63"/>
      <c r="D33" s="197"/>
      <c r="E33" s="186"/>
      <c r="F33" s="186"/>
    </row>
    <row r="34" spans="3:6" ht="15.75">
      <c r="C34" s="63"/>
      <c r="D34" s="197"/>
      <c r="E34" s="186"/>
      <c r="F34" s="186"/>
    </row>
    <row r="35" spans="3:6" ht="15.75">
      <c r="C35" s="63"/>
      <c r="D35" s="197"/>
      <c r="E35" s="186"/>
      <c r="F35" s="186"/>
    </row>
    <row r="36" spans="3:6" ht="15.75">
      <c r="C36" s="63"/>
      <c r="D36" s="197"/>
      <c r="E36" s="186"/>
      <c r="F36" s="186"/>
    </row>
    <row r="37" spans="3:6" ht="15.75">
      <c r="C37" s="63"/>
      <c r="D37" s="197"/>
      <c r="E37" s="186"/>
      <c r="F37" s="186"/>
    </row>
    <row r="38" spans="5:6" ht="15.75">
      <c r="E38" s="187"/>
      <c r="F38" s="187"/>
    </row>
    <row r="39" spans="5:6" ht="15.75">
      <c r="E39" s="187"/>
      <c r="F39" s="187"/>
    </row>
    <row r="40" spans="5:6" ht="15.75">
      <c r="E40" s="187"/>
      <c r="F40" s="187"/>
    </row>
    <row r="41" spans="5:6" ht="15.75">
      <c r="E41" s="187"/>
      <c r="F41" s="187"/>
    </row>
    <row r="42" spans="5:6" ht="15.75">
      <c r="E42" s="187"/>
      <c r="F42" s="187"/>
    </row>
    <row r="43" spans="5:6" ht="15.75">
      <c r="E43" s="187"/>
      <c r="F43" s="187"/>
    </row>
    <row r="44" spans="5:6" ht="15.75">
      <c r="E44" s="187"/>
      <c r="F44" s="187"/>
    </row>
  </sheetData>
  <sheetProtection/>
  <mergeCells count="2">
    <mergeCell ref="A3:F3"/>
    <mergeCell ref="A4:F4"/>
  </mergeCells>
  <printOptions/>
  <pageMargins left="0.25" right="0.25" top="0.75" bottom="1" header="0.48" footer="0.511811023622047"/>
  <pageSetup horizontalDpi="300" verticalDpi="300" orientation="portrait" paperSize="9" r:id="rId2"/>
  <headerFooter alignWithMargins="0">
    <oddHeader>&amp;LK61619003R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G25" sqref="G25"/>
    </sheetView>
  </sheetViews>
  <sheetFormatPr defaultColWidth="9.140625" defaultRowHeight="12.75"/>
  <cols>
    <col min="2" max="2" width="39.00390625" style="0" customWidth="1"/>
    <col min="3" max="3" width="18.28125" style="0" customWidth="1"/>
    <col min="7" max="7" width="14.7109375" style="0" customWidth="1"/>
    <col min="8" max="8" width="12.57421875" style="0" customWidth="1"/>
    <col min="9" max="10" width="12.8515625" style="0" customWidth="1"/>
  </cols>
  <sheetData>
    <row r="2" ht="12.75">
      <c r="I2" s="3"/>
    </row>
    <row r="3" spans="1:9" ht="18">
      <c r="A3" s="237" t="s">
        <v>226</v>
      </c>
      <c r="B3" s="237"/>
      <c r="C3" s="237"/>
      <c r="D3" s="237"/>
      <c r="E3" s="237"/>
      <c r="F3" s="237"/>
      <c r="G3" s="237"/>
      <c r="H3" s="237"/>
      <c r="I3" s="237"/>
    </row>
    <row r="4" ht="13.5" thickBot="1">
      <c r="I4" s="3"/>
    </row>
    <row r="5" spans="1:9" ht="39" thickTop="1">
      <c r="A5" s="12"/>
      <c r="B5" s="13"/>
      <c r="C5" s="70" t="s">
        <v>45</v>
      </c>
      <c r="D5" s="70" t="s">
        <v>144</v>
      </c>
      <c r="E5" s="70" t="s">
        <v>145</v>
      </c>
      <c r="F5" s="70" t="s">
        <v>146</v>
      </c>
      <c r="G5" s="70" t="s">
        <v>204</v>
      </c>
      <c r="H5" s="70" t="s">
        <v>147</v>
      </c>
      <c r="I5" s="71" t="s">
        <v>148</v>
      </c>
    </row>
    <row r="6" spans="1:9" ht="12.75">
      <c r="A6" s="5" t="s">
        <v>4</v>
      </c>
      <c r="B6" s="6" t="s">
        <v>227</v>
      </c>
      <c r="C6" s="72">
        <v>1230000</v>
      </c>
      <c r="D6" s="69"/>
      <c r="E6" s="69"/>
      <c r="F6" s="69">
        <v>123000</v>
      </c>
      <c r="G6" s="69">
        <v>9754108</v>
      </c>
      <c r="H6" s="69">
        <v>282911</v>
      </c>
      <c r="I6" s="73">
        <f>SUM(C6:H6)</f>
        <v>11390019</v>
      </c>
    </row>
    <row r="7" spans="1:9" ht="12.75">
      <c r="A7" s="7" t="s">
        <v>149</v>
      </c>
      <c r="B7" s="4" t="s">
        <v>150</v>
      </c>
      <c r="C7" s="74"/>
      <c r="D7" s="75"/>
      <c r="E7" s="75"/>
      <c r="F7" s="75"/>
      <c r="G7" s="75"/>
      <c r="H7" s="75"/>
      <c r="I7" s="73">
        <f aca="true" t="shared" si="0" ref="I7:I17">SUM(C7:H7)</f>
        <v>0</v>
      </c>
    </row>
    <row r="8" spans="1:9" ht="12.75">
      <c r="A8" s="7" t="s">
        <v>151</v>
      </c>
      <c r="B8" s="4" t="s">
        <v>152</v>
      </c>
      <c r="C8" s="74"/>
      <c r="D8" s="75"/>
      <c r="E8" s="75"/>
      <c r="F8" s="75"/>
      <c r="G8" s="75"/>
      <c r="H8" s="75"/>
      <c r="I8" s="73">
        <f t="shared" si="0"/>
        <v>0</v>
      </c>
    </row>
    <row r="9" spans="1:9" ht="12.75">
      <c r="A9" s="8">
        <v>1</v>
      </c>
      <c r="B9" s="9" t="s">
        <v>153</v>
      </c>
      <c r="C9" s="76"/>
      <c r="D9" s="75"/>
      <c r="E9" s="75"/>
      <c r="F9" s="75"/>
      <c r="G9" s="75"/>
      <c r="H9" s="75">
        <v>-641005</v>
      </c>
      <c r="I9" s="73">
        <f t="shared" si="0"/>
        <v>-641005</v>
      </c>
    </row>
    <row r="10" spans="1:9" ht="12.75">
      <c r="A10" s="8">
        <v>2</v>
      </c>
      <c r="B10" s="9" t="s">
        <v>154</v>
      </c>
      <c r="C10" s="76"/>
      <c r="D10" s="75"/>
      <c r="E10" s="75"/>
      <c r="F10" s="75"/>
      <c r="G10" s="75"/>
      <c r="H10" s="75"/>
      <c r="I10" s="73">
        <f t="shared" si="0"/>
        <v>0</v>
      </c>
    </row>
    <row r="11" spans="1:9" ht="12.75">
      <c r="A11" s="8">
        <v>3</v>
      </c>
      <c r="B11" s="9" t="s">
        <v>155</v>
      </c>
      <c r="C11" s="76"/>
      <c r="D11" s="75"/>
      <c r="E11" s="75"/>
      <c r="F11" s="75"/>
      <c r="G11" s="75"/>
      <c r="H11" s="75"/>
      <c r="I11" s="73">
        <f t="shared" si="0"/>
        <v>0</v>
      </c>
    </row>
    <row r="12" spans="1:9" ht="12.75">
      <c r="A12" s="8">
        <v>4</v>
      </c>
      <c r="B12" s="9" t="s">
        <v>156</v>
      </c>
      <c r="C12" s="76"/>
      <c r="D12" s="75"/>
      <c r="E12" s="75"/>
      <c r="F12" s="75"/>
      <c r="G12" s="75"/>
      <c r="H12" s="75"/>
      <c r="I12" s="73">
        <f t="shared" si="0"/>
        <v>0</v>
      </c>
    </row>
    <row r="13" spans="1:9" ht="12.75">
      <c r="A13" s="5" t="s">
        <v>1</v>
      </c>
      <c r="B13" s="6" t="s">
        <v>215</v>
      </c>
      <c r="C13" s="77">
        <v>1230000</v>
      </c>
      <c r="D13" s="69"/>
      <c r="E13" s="69"/>
      <c r="F13" s="69">
        <f>SUM(F6:F12)</f>
        <v>123000</v>
      </c>
      <c r="G13" s="69">
        <f>SUM(G6:G12)</f>
        <v>9754108</v>
      </c>
      <c r="H13" s="69">
        <f>SUM(H6:H12)</f>
        <v>-358094</v>
      </c>
      <c r="I13" s="73">
        <f>SUM(I6:I12)</f>
        <v>10749014</v>
      </c>
    </row>
    <row r="14" spans="1:9" ht="12.75">
      <c r="A14" s="7">
        <v>1</v>
      </c>
      <c r="B14" s="9" t="s">
        <v>153</v>
      </c>
      <c r="C14" s="76"/>
      <c r="D14" s="75"/>
      <c r="E14" s="75"/>
      <c r="F14" s="75"/>
      <c r="G14" s="75"/>
      <c r="H14" s="75">
        <v>-3195540</v>
      </c>
      <c r="I14" s="73">
        <f t="shared" si="0"/>
        <v>-3195540</v>
      </c>
    </row>
    <row r="15" spans="1:9" ht="12.75">
      <c r="A15" s="7">
        <v>2</v>
      </c>
      <c r="B15" s="9" t="s">
        <v>154</v>
      </c>
      <c r="C15" s="76"/>
      <c r="D15" s="75"/>
      <c r="E15" s="75"/>
      <c r="F15" s="75"/>
      <c r="G15" s="1"/>
      <c r="H15" s="75"/>
      <c r="I15" s="73">
        <f t="shared" si="0"/>
        <v>0</v>
      </c>
    </row>
    <row r="16" spans="1:9" ht="12.75">
      <c r="A16" s="7">
        <v>3</v>
      </c>
      <c r="B16" s="9" t="s">
        <v>155</v>
      </c>
      <c r="C16" s="76"/>
      <c r="D16" s="75"/>
      <c r="E16" s="75"/>
      <c r="F16" s="75"/>
      <c r="G16" s="75"/>
      <c r="H16" s="75"/>
      <c r="I16" s="73">
        <f t="shared" si="0"/>
        <v>0</v>
      </c>
    </row>
    <row r="17" spans="1:9" ht="12.75">
      <c r="A17" s="7">
        <v>4</v>
      </c>
      <c r="B17" s="9" t="s">
        <v>156</v>
      </c>
      <c r="C17" s="76"/>
      <c r="D17" s="75"/>
      <c r="E17" s="75"/>
      <c r="F17" s="75"/>
      <c r="G17" s="75"/>
      <c r="H17" s="75"/>
      <c r="I17" s="73">
        <f t="shared" si="0"/>
        <v>0</v>
      </c>
    </row>
    <row r="18" spans="1:9" ht="13.5" thickBot="1">
      <c r="A18" s="10" t="s">
        <v>2</v>
      </c>
      <c r="B18" s="11" t="s">
        <v>223</v>
      </c>
      <c r="C18" s="78">
        <f>SUM(C13:C17)</f>
        <v>1230000</v>
      </c>
      <c r="D18" s="78">
        <f>SUM(D13:D17)</f>
        <v>0</v>
      </c>
      <c r="E18" s="78">
        <f>SUM(E13:E17)</f>
        <v>0</v>
      </c>
      <c r="F18" s="78">
        <f>SUM(F12:F16)</f>
        <v>123000</v>
      </c>
      <c r="G18" s="78">
        <f>SUM(G13:G17)</f>
        <v>9754108</v>
      </c>
      <c r="H18" s="78">
        <f>SUM(H13:H15)</f>
        <v>-3553634</v>
      </c>
      <c r="I18" s="73">
        <f>SUM(C18:H18)</f>
        <v>7553474</v>
      </c>
    </row>
    <row r="19" ht="13.5" thickTop="1"/>
  </sheetData>
  <sheetProtection/>
  <mergeCells count="1">
    <mergeCell ref="A3:I3"/>
  </mergeCells>
  <printOptions/>
  <pageMargins left="0.75" right="0.39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6"/>
  <sheetViews>
    <sheetView tabSelected="1" zoomScalePageLayoutView="0" workbookViewId="0" topLeftCell="A1">
      <selection activeCell="I17" sqref="I17"/>
    </sheetView>
  </sheetViews>
  <sheetFormatPr defaultColWidth="9.140625" defaultRowHeight="12.75"/>
  <cols>
    <col min="1" max="1" width="12.28125" style="0" customWidth="1"/>
    <col min="2" max="2" width="33.7109375" style="0" customWidth="1"/>
    <col min="4" max="4" width="19.7109375" style="0" customWidth="1"/>
    <col min="5" max="5" width="17.421875" style="0" customWidth="1"/>
    <col min="6" max="6" width="14.8515625" style="0" customWidth="1"/>
    <col min="7" max="7" width="16.421875" style="0" customWidth="1"/>
  </cols>
  <sheetData>
    <row r="2" ht="12.75">
      <c r="B2" t="s">
        <v>258</v>
      </c>
    </row>
    <row r="4" ht="13.5" thickBot="1"/>
    <row r="5" spans="1:7" ht="28.5" thickBot="1" thickTop="1">
      <c r="A5" s="198" t="s">
        <v>240</v>
      </c>
      <c r="B5" s="199" t="s">
        <v>241</v>
      </c>
      <c r="C5" s="219" t="s">
        <v>62</v>
      </c>
      <c r="D5" s="219" t="s">
        <v>242</v>
      </c>
      <c r="E5" s="220" t="s">
        <v>243</v>
      </c>
      <c r="F5" s="219" t="s">
        <v>244</v>
      </c>
      <c r="G5" s="200"/>
    </row>
    <row r="6" spans="1:7" ht="28.5" thickBot="1" thickTop="1">
      <c r="A6" s="201" t="s">
        <v>4</v>
      </c>
      <c r="B6" s="202" t="s">
        <v>246</v>
      </c>
      <c r="C6" s="203"/>
      <c r="D6" s="203"/>
      <c r="E6" s="203"/>
      <c r="F6" s="200"/>
      <c r="G6" s="200" t="s">
        <v>245</v>
      </c>
    </row>
    <row r="7" spans="1:7" ht="15.75" thickBot="1">
      <c r="A7" s="205" t="s">
        <v>247</v>
      </c>
      <c r="B7" s="206" t="s">
        <v>248</v>
      </c>
      <c r="C7" s="203"/>
      <c r="D7" s="207">
        <v>1213558</v>
      </c>
      <c r="E7" s="207">
        <v>162349</v>
      </c>
      <c r="F7" s="207">
        <v>382674</v>
      </c>
      <c r="G7" s="204"/>
    </row>
    <row r="8" spans="1:7" ht="15.75" thickBot="1">
      <c r="A8" s="205" t="s">
        <v>249</v>
      </c>
      <c r="B8" s="206" t="s">
        <v>250</v>
      </c>
      <c r="C8" s="203"/>
      <c r="D8" s="203"/>
      <c r="E8" s="203"/>
      <c r="F8" s="203"/>
      <c r="G8" s="208">
        <v>1758581</v>
      </c>
    </row>
    <row r="9" spans="1:7" ht="15.75" thickBot="1">
      <c r="A9" s="205" t="s">
        <v>251</v>
      </c>
      <c r="B9" s="206" t="s">
        <v>252</v>
      </c>
      <c r="C9" s="203"/>
      <c r="D9" s="203"/>
      <c r="E9" s="203"/>
      <c r="F9" s="203"/>
      <c r="G9" s="204"/>
    </row>
    <row r="10" spans="1:7" ht="15.75" thickBot="1">
      <c r="A10" s="209">
        <v>4</v>
      </c>
      <c r="B10" s="210" t="s">
        <v>253</v>
      </c>
      <c r="C10" s="211"/>
      <c r="D10" s="207">
        <v>1213558</v>
      </c>
      <c r="E10" s="207">
        <v>162349</v>
      </c>
      <c r="F10" s="207">
        <v>382674</v>
      </c>
      <c r="G10" s="204"/>
    </row>
    <row r="11" spans="1:7" ht="15.75" thickBot="1">
      <c r="A11" s="212" t="s">
        <v>1</v>
      </c>
      <c r="B11" s="210" t="s">
        <v>254</v>
      </c>
      <c r="C11" s="203"/>
      <c r="D11" s="203"/>
      <c r="E11" s="203"/>
      <c r="F11" s="203"/>
      <c r="G11" s="208">
        <v>1758581</v>
      </c>
    </row>
    <row r="12" spans="1:7" ht="15.75" thickBot="1">
      <c r="A12" s="209"/>
      <c r="B12" s="206"/>
      <c r="C12" s="203"/>
      <c r="D12" s="203"/>
      <c r="E12" s="211"/>
      <c r="F12" s="203"/>
      <c r="G12" s="204"/>
    </row>
    <row r="13" spans="1:7" ht="15.75" thickBot="1">
      <c r="A13" s="205" t="s">
        <v>247</v>
      </c>
      <c r="B13" s="206" t="s">
        <v>255</v>
      </c>
      <c r="C13" s="203"/>
      <c r="D13" s="203">
        <v>242.712</v>
      </c>
      <c r="E13" s="211">
        <v>32.47</v>
      </c>
      <c r="F13" s="203">
        <v>95.668</v>
      </c>
      <c r="G13" s="204"/>
    </row>
    <row r="14" spans="1:7" ht="15.75" thickBot="1">
      <c r="A14" s="205"/>
      <c r="B14" s="206"/>
      <c r="C14" s="203"/>
      <c r="D14" s="203"/>
      <c r="E14" s="203"/>
      <c r="F14" s="203"/>
      <c r="G14" s="213">
        <v>370850</v>
      </c>
    </row>
    <row r="15" spans="1:7" ht="15.75" thickBot="1">
      <c r="A15" s="209"/>
      <c r="B15" s="210"/>
      <c r="C15" s="211"/>
      <c r="D15" s="203"/>
      <c r="E15" s="211"/>
      <c r="F15" s="203"/>
      <c r="G15" s="214"/>
    </row>
    <row r="16" spans="1:7" ht="13.5" thickBot="1">
      <c r="A16" s="215" t="s">
        <v>2</v>
      </c>
      <c r="B16" s="216" t="s">
        <v>256</v>
      </c>
      <c r="C16" s="217"/>
      <c r="D16" s="217">
        <v>970.846</v>
      </c>
      <c r="E16" s="217">
        <v>129.879</v>
      </c>
      <c r="F16" s="217">
        <v>287.005</v>
      </c>
      <c r="G16" s="218" t="s">
        <v>257</v>
      </c>
    </row>
    <row r="17" ht="13.5" thickTop="1"/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5:BL41"/>
  <sheetViews>
    <sheetView zoomScalePageLayoutView="0" workbookViewId="0" topLeftCell="A10">
      <selection activeCell="A2" sqref="A2:IV2"/>
    </sheetView>
  </sheetViews>
  <sheetFormatPr defaultColWidth="9.140625" defaultRowHeight="12.75"/>
  <cols>
    <col min="1" max="1" width="3.421875" style="66" customWidth="1"/>
    <col min="2" max="2" width="5.57421875" style="134" customWidth="1"/>
    <col min="3" max="3" width="49.421875" style="135" customWidth="1"/>
    <col min="4" max="4" width="19.57421875" style="135" customWidth="1"/>
    <col min="5" max="5" width="23.7109375" style="135" customWidth="1"/>
    <col min="6" max="6" width="23.8515625" style="177" hidden="1" customWidth="1"/>
    <col min="7" max="7" width="11.57421875" style="66" customWidth="1"/>
    <col min="8" max="8" width="10.28125" style="66" customWidth="1"/>
    <col min="9" max="9" width="11.00390625" style="66" customWidth="1"/>
    <col min="10" max="10" width="13.140625" style="66" customWidth="1"/>
    <col min="11" max="11" width="11.57421875" style="66" customWidth="1"/>
    <col min="12" max="12" width="10.28125" style="66" customWidth="1"/>
    <col min="13" max="13" width="11.28125" style="66" bestFit="1" customWidth="1"/>
    <col min="14" max="20" width="9.140625" style="66" customWidth="1"/>
    <col min="21" max="21" width="39.28125" style="66" customWidth="1"/>
    <col min="22" max="22" width="10.7109375" style="66" customWidth="1"/>
    <col min="23" max="23" width="9.140625" style="66" customWidth="1"/>
    <col min="24" max="24" width="11.7109375" style="66" customWidth="1"/>
    <col min="25" max="26" width="9.140625" style="66" customWidth="1"/>
    <col min="27" max="27" width="11.421875" style="66" customWidth="1"/>
    <col min="28" max="29" width="9.140625" style="66" customWidth="1"/>
    <col min="30" max="30" width="10.28125" style="66" customWidth="1"/>
    <col min="31" max="31" width="11.00390625" style="66" customWidth="1"/>
    <col min="32" max="32" width="11.140625" style="66" customWidth="1"/>
    <col min="33" max="34" width="9.140625" style="66" customWidth="1"/>
    <col min="35" max="35" width="40.421875" style="66" customWidth="1"/>
    <col min="36" max="41" width="9.140625" style="66" customWidth="1"/>
    <col min="42" max="42" width="32.00390625" style="66" customWidth="1"/>
    <col min="43" max="43" width="9.140625" style="66" customWidth="1"/>
    <col min="44" max="44" width="13.140625" style="66" customWidth="1"/>
    <col min="45" max="46" width="9.140625" style="66" customWidth="1"/>
    <col min="47" max="47" width="40.8515625" style="66" customWidth="1"/>
    <col min="48" max="48" width="13.00390625" style="66" customWidth="1"/>
    <col min="49" max="50" width="9.140625" style="66" customWidth="1"/>
    <col min="51" max="51" width="35.00390625" style="66" customWidth="1"/>
    <col min="52" max="52" width="10.8515625" style="66" customWidth="1"/>
    <col min="53" max="53" width="10.7109375" style="66" customWidth="1"/>
    <col min="54" max="54" width="1.7109375" style="66" customWidth="1"/>
    <col min="55" max="55" width="28.8515625" style="66" customWidth="1"/>
    <col min="56" max="64" width="9.140625" style="66" customWidth="1"/>
    <col min="65" max="65" width="12.28125" style="66" customWidth="1"/>
    <col min="66" max="70" width="9.140625" style="66" customWidth="1"/>
    <col min="71" max="71" width="10.421875" style="66" customWidth="1"/>
    <col min="72" max="73" width="11.140625" style="66" bestFit="1" customWidth="1"/>
    <col min="74" max="74" width="10.140625" style="66" bestFit="1" customWidth="1"/>
    <col min="75" max="77" width="9.140625" style="66" customWidth="1"/>
    <col min="78" max="78" width="11.140625" style="66" bestFit="1" customWidth="1"/>
    <col min="79" max="87" width="9.140625" style="66" customWidth="1"/>
    <col min="88" max="89" width="11.140625" style="66" bestFit="1" customWidth="1"/>
    <col min="90" max="16384" width="9.140625" style="66" customWidth="1"/>
  </cols>
  <sheetData>
    <row r="1" ht="12.75"/>
    <row r="2" ht="12.75"/>
    <row r="3" ht="12.75"/>
    <row r="4" ht="12.75"/>
    <row r="5" spans="2:64" s="65" customFormat="1" ht="38.25" customHeight="1">
      <c r="B5" s="122" t="s">
        <v>92</v>
      </c>
      <c r="C5" s="123" t="s">
        <v>99</v>
      </c>
      <c r="D5" s="170" t="s">
        <v>220</v>
      </c>
      <c r="E5" s="170" t="s">
        <v>211</v>
      </c>
      <c r="F5" s="171" t="s">
        <v>212</v>
      </c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J5" s="124"/>
      <c r="AK5" s="124"/>
      <c r="AL5" s="124"/>
      <c r="AM5" s="124"/>
      <c r="AR5" s="124"/>
      <c r="AZ5" s="124"/>
      <c r="BL5" s="124"/>
    </row>
    <row r="6" spans="2:64" ht="19.5" customHeight="1">
      <c r="B6" s="125" t="s">
        <v>4</v>
      </c>
      <c r="C6" s="126" t="s">
        <v>100</v>
      </c>
      <c r="D6" s="172"/>
      <c r="E6" s="172"/>
      <c r="F6" s="172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J6" s="127"/>
      <c r="AK6" s="127"/>
      <c r="AL6" s="127"/>
      <c r="AM6" s="127"/>
      <c r="AR6" s="127"/>
      <c r="AZ6" s="127"/>
      <c r="BL6" s="127"/>
    </row>
    <row r="7" spans="2:64" ht="19.5" customHeight="1">
      <c r="B7" s="125">
        <v>1</v>
      </c>
      <c r="C7" s="128" t="s">
        <v>101</v>
      </c>
      <c r="D7" s="193">
        <v>7116800</v>
      </c>
      <c r="E7" s="173">
        <v>20064036</v>
      </c>
      <c r="F7" s="173">
        <v>27908168</v>
      </c>
      <c r="H7" s="67"/>
      <c r="I7" s="67"/>
      <c r="J7" s="67"/>
      <c r="M7" s="68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J7" s="127"/>
      <c r="AK7" s="127"/>
      <c r="AL7" s="127"/>
      <c r="AM7" s="127"/>
      <c r="AR7" s="127"/>
      <c r="AZ7" s="127"/>
      <c r="BL7" s="127"/>
    </row>
    <row r="8" spans="2:64" ht="19.5" customHeight="1">
      <c r="B8" s="125">
        <v>2</v>
      </c>
      <c r="C8" s="128" t="s">
        <v>181</v>
      </c>
      <c r="D8" s="193">
        <v>-615665</v>
      </c>
      <c r="E8" s="173">
        <v>-15060720</v>
      </c>
      <c r="F8" s="173">
        <v>-15825940</v>
      </c>
      <c r="J8" s="67"/>
      <c r="L8" s="2"/>
      <c r="M8" s="68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J8" s="127"/>
      <c r="AK8" s="127"/>
      <c r="AL8" s="127"/>
      <c r="AM8" s="127"/>
      <c r="AR8" s="127"/>
      <c r="AZ8" s="127"/>
      <c r="BL8" s="127"/>
    </row>
    <row r="9" spans="2:64" ht="19.5" customHeight="1">
      <c r="B9" s="125">
        <v>3</v>
      </c>
      <c r="C9" s="128" t="s">
        <v>182</v>
      </c>
      <c r="D9" s="193"/>
      <c r="E9" s="173">
        <v>-739470</v>
      </c>
      <c r="F9" s="173">
        <v>0</v>
      </c>
      <c r="G9" s="67"/>
      <c r="H9" s="67"/>
      <c r="I9" s="67"/>
      <c r="J9" s="67"/>
      <c r="K9" s="2"/>
      <c r="L9" s="2"/>
      <c r="M9" s="68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J9" s="127"/>
      <c r="AK9" s="127"/>
      <c r="AL9" s="127"/>
      <c r="AM9" s="127"/>
      <c r="AR9" s="127"/>
      <c r="AZ9" s="127"/>
      <c r="BL9" s="127"/>
    </row>
    <row r="10" spans="2:64" ht="19.5" customHeight="1">
      <c r="B10" s="125">
        <v>4</v>
      </c>
      <c r="C10" s="128" t="s">
        <v>183</v>
      </c>
      <c r="D10" s="193">
        <v>-231930</v>
      </c>
      <c r="E10" s="173">
        <v>-325607</v>
      </c>
      <c r="F10" s="173">
        <v>-598629</v>
      </c>
      <c r="G10" s="67"/>
      <c r="H10" s="67"/>
      <c r="I10" s="67"/>
      <c r="J10" s="67"/>
      <c r="K10" s="2"/>
      <c r="L10" s="2"/>
      <c r="M10" s="68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J10" s="127"/>
      <c r="AK10" s="127"/>
      <c r="AL10" s="127"/>
      <c r="AM10" s="127"/>
      <c r="AR10" s="127"/>
      <c r="AZ10" s="127"/>
      <c r="BL10" s="127"/>
    </row>
    <row r="11" spans="2:64" ht="19.5" customHeight="1">
      <c r="B11" s="125"/>
      <c r="C11" s="128" t="s">
        <v>184</v>
      </c>
      <c r="D11" s="193">
        <v>4742504</v>
      </c>
      <c r="E11" s="173">
        <v>-1412079</v>
      </c>
      <c r="F11" s="173">
        <v>-3600274</v>
      </c>
      <c r="G11" s="67"/>
      <c r="H11" s="67"/>
      <c r="I11" s="67"/>
      <c r="J11" s="67"/>
      <c r="K11" s="2"/>
      <c r="L11" s="2"/>
      <c r="M11" s="68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J11" s="127"/>
      <c r="AK11" s="127"/>
      <c r="AL11" s="127"/>
      <c r="AM11" s="127"/>
      <c r="AR11" s="127"/>
      <c r="AZ11" s="127"/>
      <c r="BL11" s="127"/>
    </row>
    <row r="12" spans="2:64" ht="19.5" customHeight="1">
      <c r="B12" s="125">
        <v>5</v>
      </c>
      <c r="C12" s="128" t="s">
        <v>200</v>
      </c>
      <c r="D12" s="193">
        <v>-1000000</v>
      </c>
      <c r="E12" s="173"/>
      <c r="F12" s="173"/>
      <c r="G12" s="67"/>
      <c r="H12" s="67"/>
      <c r="I12" s="67"/>
      <c r="J12" s="67"/>
      <c r="K12" s="2"/>
      <c r="L12" s="2"/>
      <c r="M12" s="68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J12" s="127"/>
      <c r="AK12" s="127"/>
      <c r="AL12" s="127"/>
      <c r="AM12" s="127"/>
      <c r="AR12" s="127"/>
      <c r="AZ12" s="127"/>
      <c r="BL12" s="127"/>
    </row>
    <row r="13" spans="2:64" ht="19.5" customHeight="1">
      <c r="B13" s="125">
        <v>6</v>
      </c>
      <c r="C13" s="128" t="s">
        <v>188</v>
      </c>
      <c r="D13" s="193">
        <v>3</v>
      </c>
      <c r="E13" s="173">
        <v>-73576</v>
      </c>
      <c r="F13" s="173">
        <v>-385511</v>
      </c>
      <c r="G13" s="67"/>
      <c r="H13" s="67"/>
      <c r="I13" s="67"/>
      <c r="J13" s="67"/>
      <c r="M13" s="68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J13" s="127"/>
      <c r="AK13" s="127"/>
      <c r="AL13" s="127"/>
      <c r="AM13" s="127"/>
      <c r="AR13" s="127"/>
      <c r="AZ13" s="127"/>
      <c r="BL13" s="127"/>
    </row>
    <row r="14" spans="2:64" ht="19.5" customHeight="1">
      <c r="B14" s="125">
        <v>7</v>
      </c>
      <c r="C14" s="128" t="s">
        <v>110</v>
      </c>
      <c r="D14" s="193">
        <v>-1321883</v>
      </c>
      <c r="E14" s="173">
        <v>-1885691</v>
      </c>
      <c r="F14" s="173">
        <v>-2205012</v>
      </c>
      <c r="H14" s="67"/>
      <c r="I14" s="67"/>
      <c r="J14" s="67"/>
      <c r="M14" s="68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J14" s="127"/>
      <c r="AK14" s="127"/>
      <c r="AL14" s="127"/>
      <c r="AM14" s="127"/>
      <c r="AR14" s="127"/>
      <c r="AZ14" s="127"/>
      <c r="BL14" s="127"/>
    </row>
    <row r="15" spans="2:64" ht="19.5" customHeight="1">
      <c r="B15" s="125">
        <v>8</v>
      </c>
      <c r="C15" s="129" t="s">
        <v>186</v>
      </c>
      <c r="D15" s="193"/>
      <c r="E15" s="173">
        <v>-110000</v>
      </c>
      <c r="F15" s="173">
        <v>-80000</v>
      </c>
      <c r="J15" s="67"/>
      <c r="M15" s="68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J15" s="127"/>
      <c r="AK15" s="127"/>
      <c r="AL15" s="127"/>
      <c r="AM15" s="127"/>
      <c r="AR15" s="127"/>
      <c r="AZ15" s="127"/>
      <c r="BL15" s="127"/>
    </row>
    <row r="16" spans="2:64" ht="19.5" customHeight="1">
      <c r="B16" s="125">
        <v>9</v>
      </c>
      <c r="C16" s="129" t="s">
        <v>213</v>
      </c>
      <c r="D16" s="193">
        <v>-485082</v>
      </c>
      <c r="E16" s="173">
        <v>-556861</v>
      </c>
      <c r="F16" s="173">
        <v>-606304</v>
      </c>
      <c r="G16" s="67"/>
      <c r="H16" s="67"/>
      <c r="I16" s="67"/>
      <c r="J16" s="67"/>
      <c r="M16" s="68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J16" s="127"/>
      <c r="AK16" s="127"/>
      <c r="AL16" s="127"/>
      <c r="AM16" s="127"/>
      <c r="AR16" s="127"/>
      <c r="AZ16" s="127"/>
      <c r="BL16" s="127"/>
    </row>
    <row r="17" spans="2:64" ht="19.5" customHeight="1">
      <c r="B17" s="125">
        <v>10</v>
      </c>
      <c r="C17" s="129" t="s">
        <v>185</v>
      </c>
      <c r="D17" s="193">
        <v>-12007</v>
      </c>
      <c r="E17" s="173">
        <v>-2225038</v>
      </c>
      <c r="F17" s="173">
        <v>-2069142</v>
      </c>
      <c r="G17" s="67"/>
      <c r="H17" s="67"/>
      <c r="I17" s="67"/>
      <c r="J17" s="67"/>
      <c r="M17" s="68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J17" s="127"/>
      <c r="AK17" s="127"/>
      <c r="AL17" s="127"/>
      <c r="AM17" s="127"/>
      <c r="AR17" s="127"/>
      <c r="AZ17" s="127"/>
      <c r="BL17" s="127"/>
    </row>
    <row r="18" spans="2:64" ht="19.5" customHeight="1">
      <c r="B18" s="125">
        <v>11</v>
      </c>
      <c r="C18" s="129" t="s">
        <v>221</v>
      </c>
      <c r="D18" s="193">
        <v>-8038506</v>
      </c>
      <c r="E18" s="173"/>
      <c r="F18" s="173"/>
      <c r="G18" s="67"/>
      <c r="H18" s="67"/>
      <c r="I18" s="67"/>
      <c r="J18" s="67"/>
      <c r="M18" s="68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J18" s="127"/>
      <c r="AK18" s="127"/>
      <c r="AL18" s="127"/>
      <c r="AM18" s="127"/>
      <c r="AR18" s="127"/>
      <c r="AZ18" s="127"/>
      <c r="BL18" s="127"/>
    </row>
    <row r="19" spans="2:64" ht="19.5" customHeight="1">
      <c r="B19" s="125">
        <v>11</v>
      </c>
      <c r="C19" s="129" t="s">
        <v>222</v>
      </c>
      <c r="D19" s="193">
        <v>-132938</v>
      </c>
      <c r="E19" s="173"/>
      <c r="F19" s="173"/>
      <c r="G19" s="67"/>
      <c r="H19" s="67"/>
      <c r="I19" s="67"/>
      <c r="J19" s="67"/>
      <c r="M19" s="68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J19" s="127"/>
      <c r="AK19" s="127"/>
      <c r="AL19" s="127"/>
      <c r="AM19" s="127"/>
      <c r="AR19" s="127"/>
      <c r="AZ19" s="127"/>
      <c r="BL19" s="127"/>
    </row>
    <row r="20" spans="2:64" ht="30" customHeight="1">
      <c r="B20" s="122" t="s">
        <v>4</v>
      </c>
      <c r="C20" s="126" t="s">
        <v>187</v>
      </c>
      <c r="D20" s="194">
        <f>SUM(D6:D19)</f>
        <v>21296</v>
      </c>
      <c r="E20" s="192">
        <f>SUM(E7:E19)</f>
        <v>-2325006</v>
      </c>
      <c r="F20" s="174">
        <f>SUM(F7:F18)</f>
        <v>2537356</v>
      </c>
      <c r="M20" s="68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J20" s="127"/>
      <c r="AK20" s="127"/>
      <c r="AL20" s="127"/>
      <c r="AM20" s="127"/>
      <c r="AR20" s="127"/>
      <c r="AZ20" s="127"/>
      <c r="BL20" s="127"/>
    </row>
    <row r="21" spans="2:64" ht="19.5" customHeight="1">
      <c r="B21" s="125"/>
      <c r="C21" s="128"/>
      <c r="D21" s="193"/>
      <c r="E21" s="173"/>
      <c r="F21" s="173"/>
      <c r="M21" s="68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J21" s="127"/>
      <c r="AK21" s="127"/>
      <c r="AL21" s="127"/>
      <c r="AM21" s="127"/>
      <c r="AR21" s="127"/>
      <c r="AZ21" s="127"/>
      <c r="BL21" s="127"/>
    </row>
    <row r="22" spans="2:64" ht="19.5" customHeight="1">
      <c r="B22" s="122" t="s">
        <v>1</v>
      </c>
      <c r="C22" s="126" t="s">
        <v>102</v>
      </c>
      <c r="D22" s="194"/>
      <c r="E22" s="172"/>
      <c r="F22" s="172"/>
      <c r="M22" s="68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J22" s="127"/>
      <c r="AK22" s="127"/>
      <c r="AL22" s="127"/>
      <c r="AM22" s="127"/>
      <c r="AR22" s="127"/>
      <c r="AZ22" s="127"/>
      <c r="BL22" s="127"/>
    </row>
    <row r="23" spans="2:64" ht="19.5" customHeight="1">
      <c r="B23" s="125">
        <v>6</v>
      </c>
      <c r="C23" s="128" t="s">
        <v>103</v>
      </c>
      <c r="D23" s="193"/>
      <c r="E23" s="173">
        <v>0</v>
      </c>
      <c r="F23" s="173"/>
      <c r="M23" s="68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J23" s="127"/>
      <c r="AK23" s="127"/>
      <c r="AL23" s="127"/>
      <c r="AM23" s="127"/>
      <c r="AR23" s="127"/>
      <c r="AZ23" s="127"/>
      <c r="BL23" s="127"/>
    </row>
    <row r="24" spans="2:64" ht="19.5" customHeight="1">
      <c r="B24" s="125">
        <v>7</v>
      </c>
      <c r="C24" s="128" t="s">
        <v>104</v>
      </c>
      <c r="D24" s="193"/>
      <c r="E24" s="173"/>
      <c r="F24" s="173"/>
      <c r="M24" s="68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J24" s="127"/>
      <c r="AK24" s="127"/>
      <c r="AL24" s="127"/>
      <c r="AM24" s="127"/>
      <c r="AR24" s="127"/>
      <c r="AZ24" s="127"/>
      <c r="BL24" s="127"/>
    </row>
    <row r="25" spans="2:64" ht="19.5" customHeight="1">
      <c r="B25" s="125">
        <v>8</v>
      </c>
      <c r="C25" s="128" t="s">
        <v>115</v>
      </c>
      <c r="D25" s="193"/>
      <c r="E25" s="173"/>
      <c r="F25" s="173"/>
      <c r="M25" s="68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J25" s="127"/>
      <c r="AK25" s="127"/>
      <c r="AL25" s="127"/>
      <c r="AM25" s="127"/>
      <c r="AR25" s="127"/>
      <c r="AZ25" s="127"/>
      <c r="BL25" s="127"/>
    </row>
    <row r="26" spans="2:64" ht="19.5" customHeight="1">
      <c r="B26" s="125">
        <v>9</v>
      </c>
      <c r="C26" s="128" t="s">
        <v>111</v>
      </c>
      <c r="D26" s="193"/>
      <c r="E26" s="173"/>
      <c r="F26" s="173"/>
      <c r="M26" s="68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J26" s="127"/>
      <c r="AK26" s="127"/>
      <c r="AL26" s="127"/>
      <c r="AM26" s="127"/>
      <c r="AR26" s="127"/>
      <c r="AZ26" s="127"/>
      <c r="BL26" s="127"/>
    </row>
    <row r="27" spans="2:64" ht="19.5" customHeight="1">
      <c r="B27" s="125">
        <v>10</v>
      </c>
      <c r="C27" s="128" t="s">
        <v>105</v>
      </c>
      <c r="D27" s="193"/>
      <c r="E27" s="173"/>
      <c r="F27" s="173"/>
      <c r="M27" s="68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J27" s="127"/>
      <c r="AK27" s="127"/>
      <c r="AL27" s="127"/>
      <c r="AM27" s="127"/>
      <c r="AR27" s="127"/>
      <c r="AZ27" s="127"/>
      <c r="BL27" s="127"/>
    </row>
    <row r="28" spans="2:64" ht="30.75" customHeight="1">
      <c r="B28" s="122" t="s">
        <v>1</v>
      </c>
      <c r="C28" s="126" t="s">
        <v>119</v>
      </c>
      <c r="D28" s="194"/>
      <c r="E28" s="172">
        <v>0</v>
      </c>
      <c r="F28" s="172"/>
      <c r="M28" s="68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J28" s="127"/>
      <c r="AK28" s="127"/>
      <c r="AL28" s="127"/>
      <c r="AM28" s="127"/>
      <c r="AR28" s="127"/>
      <c r="AZ28" s="127"/>
      <c r="BL28" s="127"/>
    </row>
    <row r="29" spans="2:64" ht="19.5" customHeight="1">
      <c r="B29" s="125"/>
      <c r="C29" s="131"/>
      <c r="D29" s="195"/>
      <c r="E29" s="175"/>
      <c r="F29" s="175"/>
      <c r="M29" s="68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J29" s="127"/>
      <c r="AK29" s="127"/>
      <c r="AL29" s="127"/>
      <c r="AM29" s="127"/>
      <c r="AR29" s="127"/>
      <c r="AZ29" s="127"/>
      <c r="BL29" s="127"/>
    </row>
    <row r="30" spans="2:64" ht="19.5" customHeight="1">
      <c r="B30" s="122" t="s">
        <v>2</v>
      </c>
      <c r="C30" s="132" t="s">
        <v>116</v>
      </c>
      <c r="D30" s="196"/>
      <c r="E30" s="176"/>
      <c r="F30" s="176"/>
      <c r="M30" s="68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J30" s="127"/>
      <c r="AK30" s="127"/>
      <c r="AL30" s="127"/>
      <c r="AM30" s="127"/>
      <c r="AR30" s="127"/>
      <c r="AZ30" s="127"/>
      <c r="BL30" s="127"/>
    </row>
    <row r="31" spans="2:64" ht="19.5" customHeight="1">
      <c r="B31" s="125">
        <v>11</v>
      </c>
      <c r="C31" s="128" t="s">
        <v>117</v>
      </c>
      <c r="D31" s="193"/>
      <c r="E31" s="173"/>
      <c r="F31" s="173"/>
      <c r="M31" s="68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J31" s="127"/>
      <c r="AK31" s="127"/>
      <c r="AL31" s="127"/>
      <c r="AM31" s="127"/>
      <c r="AR31" s="127"/>
      <c r="AZ31" s="127"/>
      <c r="BL31" s="127"/>
    </row>
    <row r="32" spans="2:64" ht="19.5" customHeight="1">
      <c r="B32" s="125">
        <v>12</v>
      </c>
      <c r="C32" s="128" t="s">
        <v>106</v>
      </c>
      <c r="D32" s="193"/>
      <c r="E32" s="173">
        <v>2206993</v>
      </c>
      <c r="F32" s="173">
        <v>-2640820</v>
      </c>
      <c r="M32" s="68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J32" s="127"/>
      <c r="AK32" s="127"/>
      <c r="AL32" s="127"/>
      <c r="AM32" s="127"/>
      <c r="AR32" s="127"/>
      <c r="AZ32" s="127"/>
      <c r="BL32" s="127"/>
    </row>
    <row r="33" spans="2:64" ht="19.5" customHeight="1">
      <c r="B33" s="125">
        <v>13</v>
      </c>
      <c r="C33" s="128" t="s">
        <v>107</v>
      </c>
      <c r="D33" s="193"/>
      <c r="E33" s="173"/>
      <c r="F33" s="173"/>
      <c r="M33" s="68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J33" s="127"/>
      <c r="AK33" s="127"/>
      <c r="AL33" s="127"/>
      <c r="AM33" s="127"/>
      <c r="AR33" s="127"/>
      <c r="AZ33" s="127"/>
      <c r="BL33" s="127"/>
    </row>
    <row r="34" spans="2:64" ht="19.5" customHeight="1">
      <c r="B34" s="125">
        <v>14</v>
      </c>
      <c r="C34" s="128" t="s">
        <v>108</v>
      </c>
      <c r="D34" s="193"/>
      <c r="E34" s="173"/>
      <c r="F34" s="173"/>
      <c r="M34" s="68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J34" s="127"/>
      <c r="AK34" s="127"/>
      <c r="AL34" s="127"/>
      <c r="AM34" s="127"/>
      <c r="AR34" s="127"/>
      <c r="AZ34" s="127"/>
      <c r="BL34" s="127"/>
    </row>
    <row r="35" spans="2:64" ht="29.25" customHeight="1">
      <c r="B35" s="122" t="s">
        <v>2</v>
      </c>
      <c r="C35" s="126" t="s">
        <v>120</v>
      </c>
      <c r="D35" s="194"/>
      <c r="E35" s="172">
        <f>E31+E32+E33+E34</f>
        <v>2206993</v>
      </c>
      <c r="F35" s="174">
        <f>F31+F32+F33+F34</f>
        <v>-2640820</v>
      </c>
      <c r="M35" s="68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J35" s="127"/>
      <c r="AK35" s="127"/>
      <c r="AL35" s="127"/>
      <c r="AM35" s="127"/>
      <c r="AR35" s="127"/>
      <c r="AZ35" s="127"/>
      <c r="BL35" s="127"/>
    </row>
    <row r="36" spans="2:64" ht="19.5" customHeight="1">
      <c r="B36" s="125"/>
      <c r="C36" s="128"/>
      <c r="D36" s="193"/>
      <c r="E36" s="173"/>
      <c r="F36" s="173"/>
      <c r="M36" s="68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J36" s="127"/>
      <c r="AK36" s="127"/>
      <c r="AL36" s="127"/>
      <c r="AM36" s="127"/>
      <c r="AR36" s="127"/>
      <c r="AZ36" s="127"/>
      <c r="BL36" s="127"/>
    </row>
    <row r="37" spans="2:64" ht="29.25" customHeight="1">
      <c r="B37" s="122" t="s">
        <v>112</v>
      </c>
      <c r="C37" s="126" t="s">
        <v>118</v>
      </c>
      <c r="D37" s="194">
        <f>D20+D28+D35</f>
        <v>21296</v>
      </c>
      <c r="E37" s="172">
        <f>D20+E28+E35</f>
        <v>2228289</v>
      </c>
      <c r="F37" s="130">
        <f>F20+F28+F35</f>
        <v>-103464</v>
      </c>
      <c r="M37" s="68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J37" s="127"/>
      <c r="AK37" s="127"/>
      <c r="AL37" s="127"/>
      <c r="AM37" s="127"/>
      <c r="AR37" s="127"/>
      <c r="AZ37" s="127"/>
      <c r="BL37" s="127"/>
    </row>
    <row r="38" spans="2:64" ht="19.5" customHeight="1">
      <c r="B38" s="125" t="s">
        <v>113</v>
      </c>
      <c r="C38" s="128" t="s">
        <v>109</v>
      </c>
      <c r="D38" s="193">
        <v>32918</v>
      </c>
      <c r="E38" s="173">
        <v>150931</v>
      </c>
      <c r="F38" s="173">
        <v>254395</v>
      </c>
      <c r="M38" s="68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J38" s="127"/>
      <c r="AK38" s="127"/>
      <c r="AL38" s="127"/>
      <c r="AM38" s="127"/>
      <c r="AR38" s="127"/>
      <c r="AZ38" s="127"/>
      <c r="BL38" s="127"/>
    </row>
    <row r="39" spans="2:64" ht="24.75" customHeight="1">
      <c r="B39" s="122" t="s">
        <v>114</v>
      </c>
      <c r="C39" s="126" t="s">
        <v>121</v>
      </c>
      <c r="D39" s="194">
        <v>21296</v>
      </c>
      <c r="E39" s="172">
        <f>E37+E38</f>
        <v>2379220</v>
      </c>
      <c r="F39" s="174">
        <f>F37+F38</f>
        <v>150931</v>
      </c>
      <c r="J39" s="133"/>
      <c r="M39" s="68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J39" s="127"/>
      <c r="AK39" s="127"/>
      <c r="AL39" s="127"/>
      <c r="AM39" s="127"/>
      <c r="AR39" s="127"/>
      <c r="AZ39" s="127"/>
      <c r="BL39" s="127"/>
    </row>
    <row r="40" spans="5:6" ht="24" customHeight="1">
      <c r="E40" s="191">
        <f>'Aktivi detajuar 10 '!F10</f>
        <v>32917.75</v>
      </c>
      <c r="F40" s="136">
        <f>'Aktivi detajuar 10 '!G10</f>
        <v>150931</v>
      </c>
    </row>
    <row r="41" spans="5:6" ht="24" customHeight="1">
      <c r="E41" s="135">
        <f>E39-E40</f>
        <v>2346302.25</v>
      </c>
      <c r="F41" s="178">
        <f>F39-F40</f>
        <v>0</v>
      </c>
    </row>
  </sheetData>
  <sheetProtection/>
  <printOptions/>
  <pageMargins left="0" right="0" top="0.25" bottom="0" header="0.25" footer="0.25"/>
  <pageSetup horizontalDpi="300" verticalDpi="300" orientation="portrait" paperSize="9" r:id="rId4"/>
  <headerFooter alignWithMargins="0">
    <oddHeader>&amp;LK61619003R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Filanto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Filanto</dc:creator>
  <cp:keywords/>
  <dc:description/>
  <cp:lastModifiedBy>Guest</cp:lastModifiedBy>
  <cp:lastPrinted>2014-03-28T08:14:48Z</cp:lastPrinted>
  <dcterms:created xsi:type="dcterms:W3CDTF">1998-11-21T10:12:38Z</dcterms:created>
  <dcterms:modified xsi:type="dcterms:W3CDTF">2014-07-18T16:17:48Z</dcterms:modified>
  <cp:category/>
  <cp:version/>
  <cp:contentType/>
  <cp:contentStatus/>
</cp:coreProperties>
</file>