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faqja 1" sheetId="1" r:id="rId1"/>
    <sheet name="PAS E TE ARDH (formati I )" sheetId="2" r:id="rId2"/>
    <sheet name="AKTIVI" sheetId="3" r:id="rId3"/>
    <sheet name="PASIVI" sheetId="4" r:id="rId4"/>
    <sheet name="pas fl mon" sheetId="5" r:id="rId5"/>
    <sheet name="pas # kapitaleve e pa kons" sheetId="6" r:id="rId6"/>
    <sheet name="shpjegimet a-pasiv" sheetId="7" r:id="rId7"/>
    <sheet name="shpj. ardh+shpz." sheetId="8" r:id="rId8"/>
  </sheets>
  <definedNames/>
  <calcPr fullCalcOnLoad="1"/>
</workbook>
</file>

<file path=xl/sharedStrings.xml><?xml version="1.0" encoding="utf-8"?>
<sst xmlns="http://schemas.openxmlformats.org/spreadsheetml/2006/main" count="449" uniqueCount="333">
  <si>
    <t>A - PASQYRA E TE ARDHURAVE DHE SHPENZIMEVE</t>
  </si>
  <si>
    <t>( Bazuar ne klasifikimin e Shpenzimeve sipas Natyres )</t>
  </si>
  <si>
    <t>Nr.</t>
  </si>
  <si>
    <t>Pershkrimi I Elementeve</t>
  </si>
  <si>
    <t>Shitjet neto</t>
  </si>
  <si>
    <t>Te ardhurat te tjera nga veprimtarite e shfrytezimit</t>
  </si>
  <si>
    <t>Amortizimet dhe zhvleresimet</t>
  </si>
  <si>
    <t>Te ardhurat dhe shpenzimet financiare nga njesite e kontrolluara</t>
  </si>
  <si>
    <t>Te ardhurat dhe shpenzimet financiare nga pjesemarrjet</t>
  </si>
  <si>
    <t>Te ardhurat dhe shpenzimet finaciare</t>
  </si>
  <si>
    <t>Te ardhurat dhe shpenzimet finaciare nga investime te tjera financiare afatgjata</t>
  </si>
  <si>
    <t>Te ardhurat dhe shpenzimet nga interesat</t>
  </si>
  <si>
    <t>Shpenzimet e tatimit mbi fitimin</t>
  </si>
  <si>
    <t>Aktive te tjera financiare afatshkurtra</t>
  </si>
  <si>
    <t>Insturmente te tjera borxhi</t>
  </si>
  <si>
    <t>Investime te tjera financiare</t>
  </si>
  <si>
    <t>Totali</t>
  </si>
  <si>
    <t>AKTIVET</t>
  </si>
  <si>
    <t>AKTIVET AFATSHKURTRA</t>
  </si>
  <si>
    <t>Derivative dhe aktive te mbajtura per tregim</t>
  </si>
  <si>
    <t>Derivativet</t>
  </si>
  <si>
    <t>Llogari/Kerkesa te arketueshme</t>
  </si>
  <si>
    <t>Totali 3</t>
  </si>
  <si>
    <t>Inventari</t>
  </si>
  <si>
    <t>Lendet e para</t>
  </si>
  <si>
    <t>Prodhim ne poçes</t>
  </si>
  <si>
    <t>Produkte te gateshme</t>
  </si>
  <si>
    <t>Mallra per rishitje</t>
  </si>
  <si>
    <t xml:space="preserve">Parapagesat per furnizime </t>
  </si>
  <si>
    <t>Totali 4</t>
  </si>
  <si>
    <t>Aktivet biologjike afateshkurtra</t>
  </si>
  <si>
    <t>Aktivet afateshkurtera te mbajtura per shitje</t>
  </si>
  <si>
    <t>Parapagimet dhe shpenzimet e shtyra</t>
  </si>
  <si>
    <t>AKTIVET AFATGJATA</t>
  </si>
  <si>
    <t>Investimet financiare afatgjata</t>
  </si>
  <si>
    <t>Aksione dhe investimle te tjera ne pjesemarrje</t>
  </si>
  <si>
    <t>Aksione dhe letra te tjera me vlere</t>
  </si>
  <si>
    <t>Llogari / Kerkesa te arketueshme afatgjata</t>
  </si>
  <si>
    <t>Totali 1.</t>
  </si>
  <si>
    <t>Aktive afatgjata materiale</t>
  </si>
  <si>
    <t>Toka</t>
  </si>
  <si>
    <t xml:space="preserve">Ndertesa </t>
  </si>
  <si>
    <t>Makineri dhe pajisje</t>
  </si>
  <si>
    <t>Aktive te tjera afatgjata materiale ( me vl. kontab.)</t>
  </si>
  <si>
    <t>Totali 2</t>
  </si>
  <si>
    <t>Aktivet biologjike afatgjata</t>
  </si>
  <si>
    <t>Aktivet afatgjata jomateriale</t>
  </si>
  <si>
    <t>Kapital aksionar I papaguar</t>
  </si>
  <si>
    <t xml:space="preserve">Aktive te tjera afatgjata </t>
  </si>
  <si>
    <t>TOTALI I AKTIVEVE AFATGJATA (II)</t>
  </si>
  <si>
    <t>TOTALI I AKTIVEVE ( I +II )</t>
  </si>
  <si>
    <t>DETYRIME DHE KAPITALI</t>
  </si>
  <si>
    <t>DETYRIMET AFATSHKURTRA</t>
  </si>
  <si>
    <t>Huamarrjet</t>
  </si>
  <si>
    <t>Huate dhe obligacionet afatshkurtra</t>
  </si>
  <si>
    <t>Kthimet / ripagesat e huave afatgjata</t>
  </si>
  <si>
    <t xml:space="preserve">Bono te konvertueshme 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</si>
  <si>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</si>
  <si>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</si>
  <si>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</si>
  <si>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</si>
  <si>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</si>
  <si>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</si>
  <si>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</si>
  <si>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</si>
  <si>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I DETYR. AFATGJATA( II )</t>
  </si>
  <si>
    <t>KAPITALI</t>
  </si>
  <si>
    <t>Kapitali aksionar</t>
  </si>
  <si>
    <t>Primi I aksionit</t>
  </si>
  <si>
    <t>Njesite ose aksionet e thesarit ( negative )</t>
  </si>
  <si>
    <t>Rezerva statutore</t>
  </si>
  <si>
    <t>Rezerva ligjore</t>
  </si>
  <si>
    <t>Rezerva te tjera</t>
  </si>
  <si>
    <t>Fitimet e pashperndara</t>
  </si>
  <si>
    <t>TOTALI I KAPITALIT ( III )</t>
  </si>
  <si>
    <t>TOTALI I DETYRIMEVE KAPITALIT  ( I,II,III )</t>
  </si>
  <si>
    <t>Flukesi monetar nga veprimtarite e shfrytezimit</t>
  </si>
  <si>
    <t>Mjetet monetare ( MM ) te arketuara nga klientet</t>
  </si>
  <si>
    <t>MM te paguara ndaj furnitoreve dhe punonjesve</t>
  </si>
  <si>
    <t>MM te ardhura nga veprimtarite</t>
  </si>
  <si>
    <t>Interesi I paguar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</si>
  <si>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</si>
  <si>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</si>
  <si>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</si>
  <si>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</si>
  <si>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</si>
  <si>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Dividendet e arketuar</t>
  </si>
  <si>
    <t>MM neto te perdoruara ne veprimtarine investuese</t>
  </si>
  <si>
    <t>Fluksi monetar nga aktivitetet financiare</t>
  </si>
  <si>
    <t>Pagesat e detyrimeve te qirase financiare</t>
  </si>
  <si>
    <t>Dividente te paguar</t>
  </si>
  <si>
    <t>MM neto e perdorur ne veprimtarine financiare</t>
  </si>
  <si>
    <t>Mjetet monetare ne fillim te periudhes kontabel</t>
  </si>
  <si>
    <t>Mjetet monetare ne fund te periudhes kontabel</t>
  </si>
  <si>
    <t>Te ardhura nga huamarrje afatgjata</t>
  </si>
  <si>
    <t>MM neto nga veprimtarite e shfrytezimit</t>
  </si>
  <si>
    <t xml:space="preserve">Te ardhura nga emerrtimi I kapitalit aksionar </t>
  </si>
  <si>
    <t>Shenime</t>
  </si>
  <si>
    <t>I</t>
  </si>
  <si>
    <t>Aktivet e mbajtura per tregtim</t>
  </si>
  <si>
    <t>Emri I mire</t>
  </si>
  <si>
    <t>Shpenzimet e zhvillimit</t>
  </si>
  <si>
    <t>Aktive te tjera afatgjata jomateriale</t>
  </si>
  <si>
    <t>TOTALI I DETYRIMEVE AFATSHKURTRA</t>
  </si>
  <si>
    <t>DETYRIME AFATGJATA</t>
  </si>
  <si>
    <t>Huate afatgjata</t>
  </si>
  <si>
    <t>Hua bono dhe detyrime nga qeraja financiare</t>
  </si>
  <si>
    <t>Bonot e konvertueshme</t>
  </si>
  <si>
    <t>Totali 1</t>
  </si>
  <si>
    <t>Huamarrje te tjera afatgjata</t>
  </si>
  <si>
    <t>Provizionet afatgjata</t>
  </si>
  <si>
    <t>Aksionet e thesarit</t>
  </si>
  <si>
    <t>Rezerva statusore dhe ligjore</t>
  </si>
  <si>
    <t>Fitimi I Pashperndare</t>
  </si>
  <si>
    <t>Efekti I ndryshimeve ne politikat kontabel</t>
  </si>
  <si>
    <t>Pozicioni I rregulluar</t>
  </si>
  <si>
    <t>Dividendet e paguar</t>
  </si>
  <si>
    <t>Fitimi neto per periudhen kontabel</t>
  </si>
  <si>
    <t>Emertimi dhe forma ligjore</t>
  </si>
  <si>
    <t>NIPT -i</t>
  </si>
  <si>
    <t>Adresa e Selise</t>
  </si>
  <si>
    <t>Data e krijimit</t>
  </si>
  <si>
    <t>Nr.i Regjistrit Tregtar</t>
  </si>
  <si>
    <t>Veprimtaria Kryesore</t>
  </si>
  <si>
    <t>_____________________________________________</t>
  </si>
  <si>
    <t>PASQYRAT FINANCIARE</t>
  </si>
  <si>
    <t>( Ne zbatim te Standartit Kombetar te Kontabilitetit nr 2 dhe Ligjit</t>
  </si>
  <si>
    <t>Nr 9228, Date 29,04,2004 " Per Kontabilitetin dh Pasqyrat Financiare")</t>
  </si>
  <si>
    <t>Pasqyrat Financiare jane te konsoliduara</t>
  </si>
  <si>
    <t>Pasqyrat Financare jane te rrumbullakosura ne</t>
  </si>
  <si>
    <t xml:space="preserve">Pasqyrat Financiare jane te shprehuara ne </t>
  </si>
  <si>
    <t>Periudha Kontabel e Pasqyrave Financiare</t>
  </si>
  <si>
    <t>Data e mbylljes se Pasqyrave Financare</t>
  </si>
  <si>
    <t xml:space="preserve">PASQYRAT E NDRYSHIMEVE NE KAPITAL </t>
  </si>
  <si>
    <t>A</t>
  </si>
  <si>
    <t>B</t>
  </si>
  <si>
    <t>II</t>
  </si>
  <si>
    <t>Mallrat,lendet pare e sherbimet</t>
  </si>
  <si>
    <t>Ndryshimet ne inventarin e produkteve te gateshme dhe prodhimit ne proçes</t>
  </si>
  <si>
    <t>Puna e kryer nga njesite eko.raportuese per qellimet e veta dhe e kapitalizuar</t>
  </si>
  <si>
    <t>Shpenzimet e tjera nga veprimtarite e shfrytezimit</t>
  </si>
  <si>
    <t xml:space="preserve">Totali I shpenzimeve       (5-8)               </t>
  </si>
  <si>
    <t>Fitimi ( humbja) nga veprimtarite  shfrytezimit  (1+2+/-3+/-4-9)</t>
  </si>
  <si>
    <t>Fitimet (humbjet) nga kursi I kembimit</t>
  </si>
  <si>
    <t>Te ardhurat dhe shpenzimet e tjera financiare</t>
  </si>
  <si>
    <t>Totali I te ardhurave dhe shpenzimeve financiare   (13.1+/-13.2+/-13.3+/-13.4)</t>
  </si>
  <si>
    <t>Fitimi ( humbja) neto e vitit financiar (15-16)</t>
  </si>
  <si>
    <t>Pjese e fitimit neto per aksioneret e shoq. Meme</t>
  </si>
  <si>
    <t>Pjese e fitimit neto per aksioneret e pakices</t>
  </si>
  <si>
    <t>Fitimi ( humbja ) e ushtrimit   (10+/-14)</t>
  </si>
  <si>
    <t>Pagat e personelit</t>
  </si>
  <si>
    <t>Shpenzimet per pensione</t>
  </si>
  <si>
    <t xml:space="preserve">Shpenzimet e personelit      </t>
  </si>
  <si>
    <t>Shpenzimet per sig. shoqerore</t>
  </si>
  <si>
    <t>Mjetet  monetare</t>
  </si>
  <si>
    <t>(i)</t>
  </si>
  <si>
    <t>(ii)</t>
  </si>
  <si>
    <t>(iii)</t>
  </si>
  <si>
    <t>(iv)</t>
  </si>
  <si>
    <t>(v)</t>
  </si>
  <si>
    <t>AKTIVEVE TOTALE AFATSHKURTRA(I)</t>
  </si>
  <si>
    <t xml:space="preserve">Totali </t>
  </si>
  <si>
    <t>III</t>
  </si>
  <si>
    <t xml:space="preserve">Aksionet e pakices </t>
  </si>
  <si>
    <t xml:space="preserve">Kapitali  I aksionareve te shoqerise meme </t>
  </si>
  <si>
    <t>Fitimi ( humbja ) e vitit financiar</t>
  </si>
  <si>
    <t xml:space="preserve"> </t>
  </si>
  <si>
    <t xml:space="preserve">Referencat </t>
  </si>
  <si>
    <t>Pozicioni me 31 dhjetor 2008</t>
  </si>
  <si>
    <t>Transformime  ne rezervat tjera</t>
  </si>
  <si>
    <t>Rezerva rivleresimi AAGJ</t>
  </si>
  <si>
    <t>Transferim ne detyrimet</t>
  </si>
  <si>
    <t>Terheqje kapitali per zvogelim</t>
  </si>
  <si>
    <t>Blerje aksionesh</t>
  </si>
  <si>
    <t>Transf. ne rezerven det. Ligjore</t>
  </si>
  <si>
    <t>Transf.  ne rezerven det. Statutore</t>
  </si>
  <si>
    <t>Transf.  ne rezerven det. Ligjore</t>
  </si>
  <si>
    <t>Emetimi I kapitali  aksionar</t>
  </si>
  <si>
    <t>Emetimi i kapitalit aksionar</t>
  </si>
  <si>
    <t>C</t>
  </si>
  <si>
    <t>VITI 2008</t>
  </si>
  <si>
    <t>VITI 2007</t>
  </si>
  <si>
    <t>MM nga Rimbursimet</t>
  </si>
  <si>
    <t xml:space="preserve">Pjesemarrje te tjera ne njesi te kontrolluara </t>
  </si>
  <si>
    <t>lek</t>
  </si>
  <si>
    <t>SHENIMET SHPJEGUESE</t>
  </si>
  <si>
    <t>jemi mbeshtetur ne te njejtat politika te administrimit te vlerave materiale e monetare.</t>
  </si>
  <si>
    <t xml:space="preserve">Per mjetet monetare ne valute te huaj gjate vitit jane pasqyruar me kursin e kembimit ditor ,kurse </t>
  </si>
  <si>
    <t xml:space="preserve">ne fund te vitit saldot e llogarive kliente,furnitore ,gjendje mjetesh monetare ne arke e ne banke me </t>
  </si>
  <si>
    <t>kursin e shpalluar ne fund te vitit nga Banka e Shqiperise.</t>
  </si>
  <si>
    <t>1) Paraqet gjendjen e Mjeteve monetare ne arke dhe ne banke si me poshte:</t>
  </si>
  <si>
    <t>Arka ne Euro</t>
  </si>
  <si>
    <t xml:space="preserve">3)Paraqet gjendjen e klienteve </t>
  </si>
  <si>
    <t>shenimi 3</t>
  </si>
  <si>
    <t>Llogari te arketueshme(Faturimet)</t>
  </si>
  <si>
    <t>shenimi 1</t>
  </si>
  <si>
    <t>Pakesimet e Llog.  Arketueshme</t>
  </si>
  <si>
    <t>shenimi 7</t>
  </si>
  <si>
    <t>10)Gjendjet e inventarit (mallrat)</t>
  </si>
  <si>
    <t>Emertimi I mallit</t>
  </si>
  <si>
    <t>nj.matj.</t>
  </si>
  <si>
    <t>Makineri pajisje me vlefte fillestare</t>
  </si>
  <si>
    <t>5)Te pagueshme ndaj furnitoreve.</t>
  </si>
  <si>
    <t>shenimi 5</t>
  </si>
  <si>
    <t>Pagesat e kryera</t>
  </si>
  <si>
    <t>Rritja e detyrimeve furnitore</t>
  </si>
  <si>
    <t>ne leke</t>
  </si>
  <si>
    <t>7) Detyrimet Tatimore.</t>
  </si>
  <si>
    <t>Sigurimet Shoqerore</t>
  </si>
  <si>
    <t>Shifrat jane te shprehura ne leke.</t>
  </si>
  <si>
    <t>5)Mallrat lendet e para e sherbimet.</t>
  </si>
  <si>
    <t>Bl. Energji elektrike,etj.</t>
  </si>
  <si>
    <t>Zerat e shpz.</t>
  </si>
  <si>
    <t>Shpz. Qera objekti</t>
  </si>
  <si>
    <t>Shpz.Mirembajtje e riparime</t>
  </si>
  <si>
    <t>Shpz. Te tjera</t>
  </si>
  <si>
    <t>Paga personeli jashte nd/jes</t>
  </si>
  <si>
    <t>Shpz. Telefoni e postare</t>
  </si>
  <si>
    <t>shpz. Transporti blerje l.pare</t>
  </si>
  <si>
    <t>Shpz.Transporti per shitje</t>
  </si>
  <si>
    <t>Sherbime bankare</t>
  </si>
  <si>
    <t>Shpz. Per gjoba</t>
  </si>
  <si>
    <t>shenimi 6</t>
  </si>
  <si>
    <t>8)Amortizimi dhe zhvleresimet</t>
  </si>
  <si>
    <t>Amort. instalime tekn.makineri</t>
  </si>
  <si>
    <t>Amort. AQ te tjera trupezuara</t>
  </si>
  <si>
    <t>Llog. e amortizimit (llog.28..)</t>
  </si>
  <si>
    <t>Te ardhura diferenca kursi</t>
  </si>
  <si>
    <t>Zerat e shpz.dhe ardhurave</t>
  </si>
  <si>
    <t>6)Shpz. te tjera nga veprimtarite e shfrytezimit</t>
  </si>
  <si>
    <t>16)Fitimet (Humbjet) nga kursi kembimit</t>
  </si>
  <si>
    <t>shenimi 16</t>
  </si>
  <si>
    <t>Humbje nga konvertimi</t>
  </si>
  <si>
    <t>17)Te ardhurat e shpenzimet e tjera financiare</t>
  </si>
  <si>
    <t>shenimi 17</t>
  </si>
  <si>
    <t>Shpenzime tjera financiare</t>
  </si>
  <si>
    <t>Te ardhura interesat bankare</t>
  </si>
  <si>
    <t>1) Te ardhurat nga shitjet netto</t>
  </si>
  <si>
    <t>Zerat e te  ardhurave</t>
  </si>
  <si>
    <t>Shitjet netto</t>
  </si>
  <si>
    <t>Shpenzime nga vepr. Shfryt.</t>
  </si>
  <si>
    <t>Te ardhura e shpz. Financiare</t>
  </si>
  <si>
    <t>Fitimi tatimor</t>
  </si>
  <si>
    <t>Fitimi (humbja) ushtrimit</t>
  </si>
  <si>
    <t>Shpz. per gjoba e kamata</t>
  </si>
  <si>
    <t>Llog. Tatim fitimit 10%</t>
  </si>
  <si>
    <t>20) Llogaritja e tatim fitimit per  vitin 2008</t>
  </si>
  <si>
    <t>Fitimi i bilancit</t>
  </si>
  <si>
    <t>Pasqyra e fluksit monetar -- Metoda direkte</t>
  </si>
  <si>
    <t>Lidhur me shenimet nr.18 deri 25 te pasivit te bilancit shpjegohen me mire ne Pasqyren e Levi-</t>
  </si>
  <si>
    <t>zjeve te Kapitalit,qe shoqeron bilancin.</t>
  </si>
  <si>
    <t xml:space="preserve">Pasqyrat Financiare jane individuale             </t>
  </si>
  <si>
    <t>_________________PO___________________</t>
  </si>
  <si>
    <t>_________________JO___________________</t>
  </si>
  <si>
    <t>_________________1 LEK___________________</t>
  </si>
  <si>
    <t xml:space="preserve">                              leke</t>
  </si>
  <si>
    <t>ADMINISTRATOR</t>
  </si>
  <si>
    <t>Tatim fitimi, etj. Te  paguar</t>
  </si>
  <si>
    <t>Pagese  dividenti</t>
  </si>
  <si>
    <t xml:space="preserve">Sqarojme se kjo llogari inventariale eshte mbajtur gjate vitit dhe gjendjet ne </t>
  </si>
  <si>
    <t>fund te vitit me koston mesatare arithmetike.</t>
  </si>
  <si>
    <t>Bl. Mallrash</t>
  </si>
  <si>
    <t>Shitje  malli</t>
  </si>
  <si>
    <t>Pagat</t>
  </si>
  <si>
    <t>Shpenzimet e sig.shoqerore</t>
  </si>
  <si>
    <t>Shp.te personelit</t>
  </si>
  <si>
    <t>7)</t>
  </si>
  <si>
    <t xml:space="preserve">Tvsh </t>
  </si>
  <si>
    <t>Tap</t>
  </si>
  <si>
    <t>det.te tjera</t>
  </si>
  <si>
    <t>8)</t>
  </si>
  <si>
    <t>Detyrime te tjera</t>
  </si>
  <si>
    <t>personeli e persona</t>
  </si>
  <si>
    <t>14)Makineri e Pajisje pune</t>
  </si>
  <si>
    <t>Rritja/Renia neto e MM</t>
  </si>
  <si>
    <t xml:space="preserve">lende e pare </t>
  </si>
  <si>
    <t>TIRANE</t>
  </si>
  <si>
    <t>BANKA AMERIKENE NE LEKE</t>
  </si>
  <si>
    <t>RAIFFAISEN BANK NE LEKE</t>
  </si>
  <si>
    <t>Te tjera</t>
  </si>
  <si>
    <t>BKT NE LEK</t>
  </si>
  <si>
    <t>Bl. Materiale te pastokueshme</t>
  </si>
  <si>
    <t>shpz. Taksa doganore</t>
  </si>
  <si>
    <t>Viti 2009</t>
  </si>
  <si>
    <t>Viti  2009</t>
  </si>
  <si>
    <t>Pozicioni me 31 dhjetor 2009</t>
  </si>
  <si>
    <t>AMORT LLOGARITUR  2009</t>
  </si>
  <si>
    <t>Shpz. taksa  bashkie</t>
  </si>
  <si>
    <t>BANKA KREDINS NE LEK</t>
  </si>
  <si>
    <t>AMERIKANE NE EURO</t>
  </si>
  <si>
    <t>ARKA NE LEK</t>
  </si>
  <si>
    <t>REDI  KALLCIU</t>
  </si>
  <si>
    <t>PRASLIN -INVESMENT -AL</t>
  </si>
  <si>
    <t>K52113007F</t>
  </si>
  <si>
    <t xml:space="preserve">Llogari/Kerkesa te tjera  tatim </t>
  </si>
  <si>
    <t>RRUGA NIKOLLA TUPE PLL.5/9</t>
  </si>
  <si>
    <t>15.11.2001</t>
  </si>
  <si>
    <t>NDERTIM</t>
  </si>
  <si>
    <r>
      <t>Sipas SKK 2  ne hartimin e bilancit financiar te shoqerise</t>
    </r>
    <r>
      <rPr>
        <b/>
        <sz val="10"/>
        <rFont val="Arial"/>
        <family val="2"/>
      </rPr>
      <t>''PRASLIN INVESTMENT-AL'</t>
    </r>
    <r>
      <rPr>
        <sz val="10"/>
        <rFont val="Arial"/>
        <family val="2"/>
      </rPr>
      <t>'</t>
    </r>
    <r>
      <rPr>
        <sz val="10"/>
        <rFont val="Arial"/>
        <family val="0"/>
      </rPr>
      <t xml:space="preserve"> shpk per VITIN 2010</t>
    </r>
  </si>
  <si>
    <t>Pasqyrat e bilancit bashkelidhur per vitin ushtrimor 2010 jane riklasifikuar sipas standarteve .</t>
  </si>
  <si>
    <t>Ne fillim po japim shpjegimet e Aktivit te bilancit per daten 31.12.2010.</t>
  </si>
  <si>
    <t>31.12.2010</t>
  </si>
  <si>
    <t xml:space="preserve"> Shpjegimet e Pasivit te bilancit per daten 31.12.2010.</t>
  </si>
  <si>
    <t>Tatim fitimi 10</t>
  </si>
  <si>
    <t>ALFA BANK LEK</t>
  </si>
  <si>
    <t>TIRANA BANK</t>
  </si>
  <si>
    <t>BANKA EMPORIKI NE LEK</t>
  </si>
  <si>
    <t>ALFA BANK EURO</t>
  </si>
  <si>
    <t>BKT NE EURO</t>
  </si>
  <si>
    <t>EMPORIKI NE EURO</t>
  </si>
  <si>
    <t>NBG NE EURO KREDI</t>
  </si>
  <si>
    <t>NBG NE EURO</t>
  </si>
  <si>
    <t>RAIFAISSEN BANK NE EURO</t>
  </si>
  <si>
    <t>Gjendja e Furnitoreve. 01.01.2010</t>
  </si>
  <si>
    <t>Gjendaj ne fund 31.12.2010</t>
  </si>
  <si>
    <t>Gjendja e llog. Arket. 01.01.10</t>
  </si>
  <si>
    <t>amortizimi krijuar deri 31.12.2010</t>
  </si>
  <si>
    <t>gjendja me vlefte netto 31.12.2010</t>
  </si>
  <si>
    <t>Pozicioni me 31 dhjetor 2010</t>
  </si>
  <si>
    <t>Nga   01,01,2010</t>
  </si>
  <si>
    <t>Deri   31,12,2010</t>
  </si>
  <si>
    <t>31.03.2011</t>
  </si>
  <si>
    <t>VITI  2010</t>
  </si>
  <si>
    <t>ROLAND ZIU</t>
  </si>
  <si>
    <t xml:space="preserve">ADMINISTRATORI </t>
  </si>
  <si>
    <t>Viti 2010</t>
  </si>
  <si>
    <t>PASQYRAT FINANCIARE PER PERIUDHEN USHTRIMORE QE MBYLLET 31.12.2010</t>
  </si>
  <si>
    <t>Viti  2010</t>
  </si>
  <si>
    <t xml:space="preserve"> PASQYRAT FINANCIARE PER PERIUDHEN USHTRIMORE QE MBYLLET 31.12.2010</t>
  </si>
  <si>
    <t>Viti 20010</t>
  </si>
  <si>
    <t>Viti 20009</t>
  </si>
  <si>
    <t>VITI 2010</t>
  </si>
  <si>
    <r>
      <t xml:space="preserve">Sqarimet lidhur me pasqyren e te </t>
    </r>
    <r>
      <rPr>
        <b/>
        <sz val="10"/>
        <rFont val="Arial"/>
        <family val="2"/>
      </rPr>
      <t>Ardhurave e Shpenzimeve per</t>
    </r>
    <r>
      <rPr>
        <b/>
        <u val="single"/>
        <sz val="10"/>
        <rFont val="Arial"/>
        <family val="2"/>
      </rPr>
      <t xml:space="preserve"> vitin 2010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</si>
</sst>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_);\(0\)"/>
    <numFmt numFmtId="176" formatCode="#,##0.0;[Red]#,##0.0"/>
    <numFmt numFmtId="177" formatCode="[$-409]h:mm:ss\ AM/PM"/>
    <numFmt numFmtId="178" formatCode="00000"/>
    <numFmt numFmtId="179" formatCode="0.00;[Red]0.00"/>
    <numFmt numFmtId="180" formatCode="0;[Red]0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/>
    </xf>
    <xf numFmtId="173" fontId="5" fillId="0" borderId="10" xfId="42" applyNumberFormat="1" applyFont="1" applyBorder="1" applyAlignment="1">
      <alignment horizontal="right"/>
    </xf>
    <xf numFmtId="172" fontId="5" fillId="0" borderId="1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37" fontId="0" fillId="0" borderId="1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9" xfId="0" applyBorder="1" applyAlignment="1">
      <alignment vertical="center" wrapText="1"/>
    </xf>
    <xf numFmtId="37" fontId="0" fillId="0" borderId="19" xfId="0" applyNumberFormat="1" applyBorder="1" applyAlignment="1">
      <alignment/>
    </xf>
    <xf numFmtId="0" fontId="0" fillId="0" borderId="20" xfId="0" applyFont="1" applyBorder="1" applyAlignment="1">
      <alignment vertical="center" wrapText="1"/>
    </xf>
    <xf numFmtId="37" fontId="0" fillId="0" borderId="20" xfId="0" applyNumberFormat="1" applyBorder="1" applyAlignment="1">
      <alignment/>
    </xf>
    <xf numFmtId="173" fontId="5" fillId="0" borderId="21" xfId="42" applyNumberFormat="1" applyFont="1" applyBorder="1" applyAlignment="1">
      <alignment horizontal="right"/>
    </xf>
    <xf numFmtId="0" fontId="0" fillId="0" borderId="21" xfId="0" applyFont="1" applyBorder="1" applyAlignment="1">
      <alignment vertical="center" wrapText="1"/>
    </xf>
    <xf numFmtId="37" fontId="0" fillId="0" borderId="21" xfId="0" applyNumberFormat="1" applyBorder="1" applyAlignment="1">
      <alignment/>
    </xf>
    <xf numFmtId="173" fontId="5" fillId="0" borderId="19" xfId="42" applyNumberFormat="1" applyFont="1" applyBorder="1" applyAlignment="1">
      <alignment horizontal="right"/>
    </xf>
    <xf numFmtId="173" fontId="5" fillId="0" borderId="22" xfId="42" applyNumberFormat="1" applyFont="1" applyBorder="1" applyAlignment="1">
      <alignment horizontal="right"/>
    </xf>
    <xf numFmtId="0" fontId="0" fillId="0" borderId="23" xfId="0" applyFont="1" applyBorder="1" applyAlignment="1">
      <alignment vertical="center" wrapText="1"/>
    </xf>
    <xf numFmtId="37" fontId="0" fillId="0" borderId="23" xfId="0" applyNumberFormat="1" applyBorder="1" applyAlignment="1">
      <alignment/>
    </xf>
    <xf numFmtId="176" fontId="5" fillId="0" borderId="24" xfId="42" applyNumberFormat="1" applyFont="1" applyBorder="1" applyAlignment="1">
      <alignment horizontal="right"/>
    </xf>
    <xf numFmtId="176" fontId="5" fillId="0" borderId="25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37" fontId="8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37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37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37" fontId="0" fillId="0" borderId="29" xfId="0" applyNumberFormat="1" applyBorder="1" applyAlignment="1">
      <alignment/>
    </xf>
    <xf numFmtId="37" fontId="0" fillId="0" borderId="30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6" fillId="0" borderId="29" xfId="0" applyNumberFormat="1" applyFont="1" applyBorder="1" applyAlignment="1">
      <alignment/>
    </xf>
    <xf numFmtId="37" fontId="6" fillId="0" borderId="20" xfId="0" applyNumberFormat="1" applyFont="1" applyBorder="1" applyAlignment="1">
      <alignment/>
    </xf>
    <xf numFmtId="0" fontId="8" fillId="0" borderId="31" xfId="0" applyFont="1" applyBorder="1" applyAlignment="1">
      <alignment horizontal="left"/>
    </xf>
    <xf numFmtId="37" fontId="13" fillId="0" borderId="27" xfId="0" applyNumberFormat="1" applyFont="1" applyBorder="1" applyAlignment="1">
      <alignment/>
    </xf>
    <xf numFmtId="37" fontId="6" fillId="0" borderId="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180" fontId="8" fillId="0" borderId="1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vertical="justify"/>
    </xf>
    <xf numFmtId="0" fontId="0" fillId="0" borderId="10" xfId="0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Fill="1" applyBorder="1" applyAlignment="1">
      <alignment/>
    </xf>
    <xf numFmtId="37" fontId="0" fillId="0" borderId="29" xfId="0" applyNumberFormat="1" applyBorder="1" applyAlignment="1">
      <alignment horizontal="center"/>
    </xf>
    <xf numFmtId="37" fontId="0" fillId="0" borderId="20" xfId="0" applyNumberFormat="1" applyFon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170" fontId="0" fillId="0" borderId="0" xfId="44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39" fontId="0" fillId="0" borderId="0" xfId="0" applyNumberFormat="1" applyAlignment="1">
      <alignment/>
    </xf>
    <xf numFmtId="37" fontId="8" fillId="33" borderId="10" xfId="0" applyNumberFormat="1" applyFont="1" applyFill="1" applyBorder="1" applyAlignment="1">
      <alignment/>
    </xf>
    <xf numFmtId="37" fontId="2" fillId="33" borderId="1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4">
      <selection activeCell="A3" sqref="A3:I44"/>
    </sheetView>
  </sheetViews>
  <sheetFormatPr defaultColWidth="9.140625" defaultRowHeight="12.75"/>
  <cols>
    <col min="2" max="2" width="10.421875" style="0" customWidth="1"/>
    <col min="3" max="4" width="11.00390625" style="0" customWidth="1"/>
  </cols>
  <sheetData>
    <row r="2" ht="13.5" thickBot="1"/>
    <row r="3" spans="1:9" ht="12.75">
      <c r="A3" s="19"/>
      <c r="B3" s="20"/>
      <c r="C3" s="20"/>
      <c r="D3" s="20"/>
      <c r="E3" s="20"/>
      <c r="F3" s="20"/>
      <c r="G3" s="20"/>
      <c r="H3" s="20"/>
      <c r="I3" s="21"/>
    </row>
    <row r="4" spans="1:9" ht="15.75">
      <c r="A4" s="126" t="s">
        <v>118</v>
      </c>
      <c r="B4" s="127"/>
      <c r="C4" s="127"/>
      <c r="D4" s="105" t="s">
        <v>292</v>
      </c>
      <c r="E4" s="2"/>
      <c r="F4" s="2"/>
      <c r="G4" s="2"/>
      <c r="H4" s="2"/>
      <c r="I4" s="23"/>
    </row>
    <row r="5" spans="1:9" ht="15.75">
      <c r="A5" s="126" t="s">
        <v>119</v>
      </c>
      <c r="B5" s="127"/>
      <c r="C5" s="127"/>
      <c r="D5" s="105" t="s">
        <v>293</v>
      </c>
      <c r="E5" s="2"/>
      <c r="F5" s="2"/>
      <c r="G5" s="2"/>
      <c r="H5" s="2"/>
      <c r="I5" s="23"/>
    </row>
    <row r="6" spans="1:9" ht="15.75">
      <c r="A6" s="126" t="s">
        <v>120</v>
      </c>
      <c r="B6" s="127"/>
      <c r="C6" s="127"/>
      <c r="D6" s="105" t="s">
        <v>295</v>
      </c>
      <c r="E6" s="2"/>
      <c r="F6" s="2"/>
      <c r="G6" s="2"/>
      <c r="H6" s="2"/>
      <c r="I6" s="23"/>
    </row>
    <row r="7" spans="1:9" ht="15.75">
      <c r="A7" s="29"/>
      <c r="B7" s="30"/>
      <c r="C7" s="18"/>
      <c r="D7" s="90" t="s">
        <v>276</v>
      </c>
      <c r="E7" s="2"/>
      <c r="F7" s="2"/>
      <c r="G7" s="2"/>
      <c r="H7" s="2"/>
      <c r="I7" s="23"/>
    </row>
    <row r="8" spans="1:9" ht="15.75">
      <c r="A8" s="126" t="s">
        <v>121</v>
      </c>
      <c r="B8" s="127"/>
      <c r="C8" s="127"/>
      <c r="D8" s="106" t="s">
        <v>296</v>
      </c>
      <c r="E8" s="2"/>
      <c r="F8" s="2"/>
      <c r="G8" s="2"/>
      <c r="H8" s="2"/>
      <c r="I8" s="23"/>
    </row>
    <row r="9" spans="1:9" ht="15.75">
      <c r="A9" s="126" t="s">
        <v>122</v>
      </c>
      <c r="B9" s="127"/>
      <c r="C9" s="127"/>
      <c r="D9" s="90"/>
      <c r="E9" s="2"/>
      <c r="F9" s="2"/>
      <c r="G9" s="2"/>
      <c r="H9" s="2"/>
      <c r="I9" s="23"/>
    </row>
    <row r="10" spans="1:9" ht="15.75">
      <c r="A10" s="29"/>
      <c r="B10" s="30"/>
      <c r="C10" s="18"/>
      <c r="D10" s="2"/>
      <c r="E10" s="2"/>
      <c r="F10" s="2"/>
      <c r="G10" s="2"/>
      <c r="H10" s="2"/>
      <c r="I10" s="23"/>
    </row>
    <row r="11" spans="1:9" ht="15.75">
      <c r="A11" s="126" t="s">
        <v>123</v>
      </c>
      <c r="B11" s="127"/>
      <c r="C11" s="127"/>
      <c r="D11" s="90" t="s">
        <v>297</v>
      </c>
      <c r="E11" s="2"/>
      <c r="F11" s="2"/>
      <c r="G11" s="2"/>
      <c r="H11" s="2"/>
      <c r="I11" s="23"/>
    </row>
    <row r="12" spans="1:9" ht="15.75">
      <c r="A12" s="27"/>
      <c r="B12" s="28"/>
      <c r="C12" s="2"/>
      <c r="D12" s="90"/>
      <c r="E12" s="105"/>
      <c r="F12" s="2"/>
      <c r="G12" s="2"/>
      <c r="H12" s="2"/>
      <c r="I12" s="23"/>
    </row>
    <row r="13" spans="1:9" ht="12.75">
      <c r="A13" s="22"/>
      <c r="B13" s="2"/>
      <c r="C13" s="2"/>
      <c r="D13" s="31" t="s">
        <v>124</v>
      </c>
      <c r="E13" s="32"/>
      <c r="F13" s="32"/>
      <c r="G13" s="32"/>
      <c r="H13" s="32"/>
      <c r="I13" s="23"/>
    </row>
    <row r="14" spans="1:9" ht="12.75">
      <c r="A14" s="22"/>
      <c r="B14" s="2"/>
      <c r="C14" s="2"/>
      <c r="D14" s="32"/>
      <c r="E14" s="32"/>
      <c r="F14" s="32"/>
      <c r="G14" s="32"/>
      <c r="H14" s="32"/>
      <c r="I14" s="23"/>
    </row>
    <row r="15" spans="1:9" ht="12.75">
      <c r="A15" s="22"/>
      <c r="B15" s="2"/>
      <c r="C15" s="2"/>
      <c r="D15" s="32"/>
      <c r="E15" s="32"/>
      <c r="F15" s="32"/>
      <c r="G15" s="32"/>
      <c r="H15" s="32"/>
      <c r="I15" s="23"/>
    </row>
    <row r="16" spans="1:9" ht="12.75">
      <c r="A16" s="22"/>
      <c r="B16" s="2"/>
      <c r="C16" s="2"/>
      <c r="D16" s="32"/>
      <c r="E16" s="32"/>
      <c r="F16" s="32"/>
      <c r="G16" s="32"/>
      <c r="H16" s="32"/>
      <c r="I16" s="23"/>
    </row>
    <row r="17" spans="1:9" ht="12.75">
      <c r="A17" s="22"/>
      <c r="B17" s="2"/>
      <c r="C17" s="2"/>
      <c r="D17" s="32"/>
      <c r="E17" s="32"/>
      <c r="F17" s="32"/>
      <c r="G17" s="32"/>
      <c r="H17" s="32"/>
      <c r="I17" s="23"/>
    </row>
    <row r="18" spans="1:9" ht="12.75">
      <c r="A18" s="22"/>
      <c r="B18" s="2"/>
      <c r="C18" s="2"/>
      <c r="D18" s="2"/>
      <c r="E18" s="2"/>
      <c r="F18" s="2"/>
      <c r="G18" s="2"/>
      <c r="H18" s="2"/>
      <c r="I18" s="23"/>
    </row>
    <row r="19" spans="1:9" ht="20.25">
      <c r="A19" s="22"/>
      <c r="B19" s="128" t="s">
        <v>125</v>
      </c>
      <c r="C19" s="128"/>
      <c r="D19" s="128"/>
      <c r="E19" s="128"/>
      <c r="F19" s="128"/>
      <c r="G19" s="128"/>
      <c r="H19" s="2"/>
      <c r="I19" s="23"/>
    </row>
    <row r="20" spans="1:9" ht="14.25">
      <c r="A20" s="22"/>
      <c r="B20" s="16" t="s">
        <v>126</v>
      </c>
      <c r="C20" s="16"/>
      <c r="D20" s="16"/>
      <c r="E20" s="16"/>
      <c r="F20" s="16"/>
      <c r="G20" s="16"/>
      <c r="H20" s="2"/>
      <c r="I20" s="23"/>
    </row>
    <row r="21" spans="1:9" ht="14.25">
      <c r="A21" s="22"/>
      <c r="B21" s="16" t="s">
        <v>127</v>
      </c>
      <c r="C21" s="16"/>
      <c r="D21" s="16"/>
      <c r="E21" s="16"/>
      <c r="F21" s="16"/>
      <c r="G21" s="16"/>
      <c r="H21" s="2"/>
      <c r="I21" s="23"/>
    </row>
    <row r="22" spans="1:9" ht="14.25">
      <c r="A22" s="22"/>
      <c r="B22" s="16"/>
      <c r="C22" s="16"/>
      <c r="D22" s="16"/>
      <c r="E22" s="16"/>
      <c r="F22" s="16"/>
      <c r="G22" s="16"/>
      <c r="H22" s="2"/>
      <c r="I22" s="23"/>
    </row>
    <row r="23" spans="1:9" ht="14.25">
      <c r="A23" s="22"/>
      <c r="B23" s="16"/>
      <c r="C23" s="16"/>
      <c r="D23" s="16"/>
      <c r="E23" s="16"/>
      <c r="F23" s="16"/>
      <c r="G23" s="16"/>
      <c r="H23" s="2"/>
      <c r="I23" s="23"/>
    </row>
    <row r="24" spans="1:9" ht="12.75">
      <c r="A24" s="22"/>
      <c r="B24" s="2"/>
      <c r="C24" s="2"/>
      <c r="D24" s="2"/>
      <c r="E24" s="2"/>
      <c r="F24" s="2"/>
      <c r="G24" s="2"/>
      <c r="H24" s="2"/>
      <c r="I24" s="23"/>
    </row>
    <row r="25" spans="1:9" ht="15.75">
      <c r="A25" s="22"/>
      <c r="B25" s="2"/>
      <c r="C25" s="129" t="s">
        <v>322</v>
      </c>
      <c r="D25" s="129"/>
      <c r="E25" s="129"/>
      <c r="F25" s="129"/>
      <c r="G25" s="2"/>
      <c r="H25" s="2"/>
      <c r="I25" s="23"/>
    </row>
    <row r="26" spans="1:9" ht="12.75">
      <c r="A26" s="22"/>
      <c r="B26" s="2"/>
      <c r="C26" s="2"/>
      <c r="D26" s="2"/>
      <c r="E26" s="2"/>
      <c r="F26" s="2"/>
      <c r="G26" s="2"/>
      <c r="H26" s="2"/>
      <c r="I26" s="23"/>
    </row>
    <row r="27" spans="1:9" ht="14.25">
      <c r="A27" s="35" t="s">
        <v>251</v>
      </c>
      <c r="B27" s="36"/>
      <c r="C27" s="36"/>
      <c r="D27" s="36"/>
      <c r="E27" s="32" t="s">
        <v>252</v>
      </c>
      <c r="F27" s="2"/>
      <c r="G27" s="2"/>
      <c r="H27" s="2"/>
      <c r="I27" s="23"/>
    </row>
    <row r="28" spans="1:9" ht="14.25">
      <c r="A28" s="35" t="s">
        <v>128</v>
      </c>
      <c r="B28" s="36"/>
      <c r="C28" s="36"/>
      <c r="D28" s="36"/>
      <c r="E28" s="32" t="s">
        <v>253</v>
      </c>
      <c r="F28" s="2"/>
      <c r="G28" s="2"/>
      <c r="H28" s="2"/>
      <c r="I28" s="23"/>
    </row>
    <row r="29" spans="1:9" ht="14.25">
      <c r="A29" s="35" t="s">
        <v>130</v>
      </c>
      <c r="B29" s="36"/>
      <c r="C29" s="36"/>
      <c r="D29" s="36"/>
      <c r="E29" s="55" t="s">
        <v>255</v>
      </c>
      <c r="F29" s="55"/>
      <c r="G29" s="55"/>
      <c r="H29" s="55"/>
      <c r="I29" s="23"/>
    </row>
    <row r="30" spans="1:9" ht="14.25">
      <c r="A30" s="35" t="s">
        <v>129</v>
      </c>
      <c r="B30" s="36"/>
      <c r="C30" s="36"/>
      <c r="D30" s="36"/>
      <c r="E30" s="31" t="s">
        <v>254</v>
      </c>
      <c r="F30" s="2"/>
      <c r="G30" s="2"/>
      <c r="H30" s="2"/>
      <c r="I30" s="23"/>
    </row>
    <row r="31" spans="1:9" ht="12.75">
      <c r="A31" s="22"/>
      <c r="B31" s="2"/>
      <c r="C31" s="2"/>
      <c r="D31" s="2"/>
      <c r="E31" s="2"/>
      <c r="F31" s="2"/>
      <c r="G31" s="2"/>
      <c r="H31" s="2"/>
      <c r="I31" s="23"/>
    </row>
    <row r="32" spans="1:9" ht="14.25">
      <c r="A32" s="34" t="s">
        <v>131</v>
      </c>
      <c r="B32" s="2"/>
      <c r="C32" s="2"/>
      <c r="D32" s="2"/>
      <c r="E32" s="2"/>
      <c r="F32" s="36" t="s">
        <v>319</v>
      </c>
      <c r="G32" s="36"/>
      <c r="H32" s="2"/>
      <c r="I32" s="23"/>
    </row>
    <row r="33" spans="1:9" ht="14.25">
      <c r="A33" s="22"/>
      <c r="B33" s="2"/>
      <c r="C33" s="2"/>
      <c r="D33" s="2"/>
      <c r="E33" s="2"/>
      <c r="F33" s="36" t="s">
        <v>320</v>
      </c>
      <c r="G33" s="36"/>
      <c r="H33" s="2"/>
      <c r="I33" s="23"/>
    </row>
    <row r="34" spans="1:9" ht="12.75">
      <c r="A34" s="22"/>
      <c r="B34" s="2"/>
      <c r="C34" s="2"/>
      <c r="D34" s="2"/>
      <c r="E34" s="2"/>
      <c r="F34" s="2"/>
      <c r="G34" s="2"/>
      <c r="H34" s="2"/>
      <c r="I34" s="23"/>
    </row>
    <row r="35" spans="1:9" ht="14.25">
      <c r="A35" s="34" t="s">
        <v>132</v>
      </c>
      <c r="B35" s="2"/>
      <c r="C35" s="2"/>
      <c r="D35" s="2"/>
      <c r="E35" s="2"/>
      <c r="F35" s="32" t="s">
        <v>321</v>
      </c>
      <c r="G35" s="2"/>
      <c r="H35" s="2"/>
      <c r="I35" s="23"/>
    </row>
    <row r="36" spans="1:9" ht="12.75">
      <c r="A36" s="22"/>
      <c r="B36" s="2"/>
      <c r="C36" s="2"/>
      <c r="D36" s="2"/>
      <c r="E36" s="2"/>
      <c r="F36" s="2"/>
      <c r="G36" s="2"/>
      <c r="H36" s="2"/>
      <c r="I36" s="23"/>
    </row>
    <row r="37" spans="1:9" ht="12.75">
      <c r="A37" s="22"/>
      <c r="B37" s="2"/>
      <c r="C37" s="2"/>
      <c r="D37" s="2"/>
      <c r="E37" s="2"/>
      <c r="F37" s="2"/>
      <c r="G37" s="2"/>
      <c r="H37" s="2"/>
      <c r="I37" s="23"/>
    </row>
    <row r="38" spans="1:9" ht="12.75">
      <c r="A38" s="22"/>
      <c r="B38" s="2"/>
      <c r="C38" s="2"/>
      <c r="D38" s="2"/>
      <c r="E38" s="2"/>
      <c r="F38" s="2"/>
      <c r="G38" s="2"/>
      <c r="H38" s="2"/>
      <c r="I38" s="23"/>
    </row>
    <row r="39" spans="1:9" ht="12.75">
      <c r="A39" s="22"/>
      <c r="B39" s="2"/>
      <c r="C39" s="2"/>
      <c r="D39" s="2"/>
      <c r="E39" s="2"/>
      <c r="F39" s="2"/>
      <c r="G39" s="2"/>
      <c r="H39" s="2"/>
      <c r="I39" s="23"/>
    </row>
    <row r="40" spans="1:9" ht="12.75">
      <c r="A40" s="22"/>
      <c r="B40" s="2"/>
      <c r="C40" s="2"/>
      <c r="D40" s="2"/>
      <c r="E40" s="2"/>
      <c r="F40" s="2"/>
      <c r="G40" s="2"/>
      <c r="H40" s="2"/>
      <c r="I40" s="23"/>
    </row>
    <row r="41" spans="1:9" ht="12.75">
      <c r="A41" s="22"/>
      <c r="B41" s="2"/>
      <c r="C41" s="2"/>
      <c r="D41" s="2"/>
      <c r="E41" s="2"/>
      <c r="F41" s="2"/>
      <c r="G41" s="2"/>
      <c r="H41" s="2"/>
      <c r="I41" s="23"/>
    </row>
    <row r="42" spans="1:9" ht="12.75">
      <c r="A42" s="22"/>
      <c r="B42" s="2"/>
      <c r="C42" s="2"/>
      <c r="D42" s="2"/>
      <c r="E42" s="2"/>
      <c r="F42" s="2"/>
      <c r="G42" s="2"/>
      <c r="H42" s="2"/>
      <c r="I42" s="23"/>
    </row>
    <row r="43" spans="1:9" ht="12.75">
      <c r="A43" s="22"/>
      <c r="B43" s="2"/>
      <c r="C43" s="2"/>
      <c r="D43" s="2"/>
      <c r="E43" s="2"/>
      <c r="F43" s="2"/>
      <c r="G43" s="2"/>
      <c r="H43" s="2"/>
      <c r="I43" s="23"/>
    </row>
    <row r="44" spans="1:9" ht="13.5" thickBot="1">
      <c r="A44" s="24"/>
      <c r="B44" s="25"/>
      <c r="C44" s="25"/>
      <c r="D44" s="25"/>
      <c r="E44" s="25"/>
      <c r="F44" s="25"/>
      <c r="G44" s="25"/>
      <c r="H44" s="25"/>
      <c r="I44" s="26"/>
    </row>
  </sheetData>
  <sheetProtection/>
  <mergeCells count="8">
    <mergeCell ref="A4:C4"/>
    <mergeCell ref="B19:G19"/>
    <mergeCell ref="C25:F25"/>
    <mergeCell ref="A11:C11"/>
    <mergeCell ref="A9:C9"/>
    <mergeCell ref="A8:C8"/>
    <mergeCell ref="A5:C5"/>
    <mergeCell ref="A6:C6"/>
  </mergeCells>
  <printOptions/>
  <pageMargins left="0.97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9">
      <selection activeCell="D34" sqref="D34"/>
    </sheetView>
  </sheetViews>
  <sheetFormatPr defaultColWidth="9.140625" defaultRowHeight="12.75"/>
  <cols>
    <col min="1" max="1" width="5.8515625" style="1" customWidth="1"/>
    <col min="2" max="2" width="45.7109375" style="0" customWidth="1"/>
    <col min="3" max="3" width="12.140625" style="0" customWidth="1"/>
    <col min="4" max="4" width="14.57421875" style="0" customWidth="1"/>
    <col min="5" max="5" width="16.00390625" style="0" customWidth="1"/>
  </cols>
  <sheetData>
    <row r="1" ht="14.25" customHeight="1"/>
    <row r="2" spans="1:6" ht="15.75">
      <c r="A2" s="130" t="s">
        <v>0</v>
      </c>
      <c r="B2" s="130"/>
      <c r="C2" s="130"/>
      <c r="D2" s="130"/>
      <c r="E2" s="130"/>
      <c r="F2" s="130"/>
    </row>
    <row r="3" spans="1:6" ht="15">
      <c r="A3" s="131" t="s">
        <v>1</v>
      </c>
      <c r="B3" s="131"/>
      <c r="C3" s="131"/>
      <c r="D3" s="131"/>
      <c r="E3" s="131"/>
      <c r="F3" s="131"/>
    </row>
    <row r="4" s="2" customFormat="1" ht="12.75">
      <c r="A4" s="1"/>
    </row>
    <row r="5" spans="1:5" ht="15">
      <c r="A5" s="3" t="s">
        <v>2</v>
      </c>
      <c r="B5" s="10" t="s">
        <v>3</v>
      </c>
      <c r="C5" s="8" t="s">
        <v>167</v>
      </c>
      <c r="D5" s="8" t="s">
        <v>329</v>
      </c>
      <c r="E5" s="8" t="s">
        <v>330</v>
      </c>
    </row>
    <row r="6" spans="1:5" ht="16.5" customHeight="1">
      <c r="A6" s="4">
        <v>1</v>
      </c>
      <c r="B6" s="6" t="s">
        <v>4</v>
      </c>
      <c r="C6" s="37">
        <v>1</v>
      </c>
      <c r="D6" s="62">
        <v>-74646755</v>
      </c>
      <c r="E6" s="62">
        <v>-67481114</v>
      </c>
    </row>
    <row r="7" spans="1:5" ht="18.75" customHeight="1">
      <c r="A7" s="4">
        <f>A6+1</f>
        <v>2</v>
      </c>
      <c r="B7" s="7" t="s">
        <v>5</v>
      </c>
      <c r="C7" s="63">
        <v>2</v>
      </c>
      <c r="D7" s="38"/>
      <c r="E7" s="38"/>
    </row>
    <row r="8" spans="1:5" ht="27.75" customHeight="1">
      <c r="A8" s="4">
        <f>A7+1</f>
        <v>3</v>
      </c>
      <c r="B8" s="39" t="s">
        <v>138</v>
      </c>
      <c r="C8" s="37">
        <v>3</v>
      </c>
      <c r="D8" s="38"/>
      <c r="E8" s="38"/>
    </row>
    <row r="9" spans="1:5" ht="28.5" customHeight="1">
      <c r="A9" s="4">
        <v>4</v>
      </c>
      <c r="B9" s="39" t="s">
        <v>139</v>
      </c>
      <c r="C9" s="37">
        <v>4</v>
      </c>
      <c r="D9" s="38"/>
      <c r="E9" s="38"/>
    </row>
    <row r="10" spans="1:6" ht="18" customHeight="1">
      <c r="A10" s="4">
        <v>5</v>
      </c>
      <c r="B10" s="39" t="s">
        <v>137</v>
      </c>
      <c r="C10" s="37">
        <v>5</v>
      </c>
      <c r="D10" s="38">
        <v>63707094</v>
      </c>
      <c r="E10" s="38">
        <v>58574313</v>
      </c>
      <c r="F10" s="120"/>
    </row>
    <row r="11" spans="1:6" ht="18" customHeight="1" thickBot="1">
      <c r="A11" s="45">
        <v>6</v>
      </c>
      <c r="B11" s="46" t="s">
        <v>140</v>
      </c>
      <c r="C11" s="64">
        <v>6</v>
      </c>
      <c r="D11" s="47">
        <v>4218988</v>
      </c>
      <c r="E11" s="47">
        <v>5851473</v>
      </c>
      <c r="F11" s="121"/>
    </row>
    <row r="12" spans="1:5" ht="17.25" customHeight="1">
      <c r="A12" s="49">
        <v>7</v>
      </c>
      <c r="B12" s="50" t="s">
        <v>152</v>
      </c>
      <c r="C12" s="65">
        <v>7</v>
      </c>
      <c r="D12" s="51">
        <f>D13+D14</f>
        <v>1998159</v>
      </c>
      <c r="E12" s="51">
        <f>E13+E14</f>
        <v>3608712</v>
      </c>
    </row>
    <row r="13" spans="1:5" ht="18" customHeight="1">
      <c r="A13" s="52">
        <v>7.1</v>
      </c>
      <c r="B13" s="39" t="s">
        <v>150</v>
      </c>
      <c r="C13" s="66"/>
      <c r="D13" s="38">
        <v>1501000</v>
      </c>
      <c r="E13" s="38">
        <v>3177000</v>
      </c>
    </row>
    <row r="14" spans="1:5" ht="17.25" customHeight="1">
      <c r="A14" s="52">
        <v>7.2</v>
      </c>
      <c r="B14" s="39" t="s">
        <v>153</v>
      </c>
      <c r="C14" s="66"/>
      <c r="D14" s="38">
        <v>497159</v>
      </c>
      <c r="E14" s="38">
        <v>431712</v>
      </c>
    </row>
    <row r="15" spans="1:5" ht="18.75" customHeight="1" thickBot="1">
      <c r="A15" s="53">
        <v>7.3</v>
      </c>
      <c r="B15" s="43" t="s">
        <v>151</v>
      </c>
      <c r="C15" s="67"/>
      <c r="D15" s="44"/>
      <c r="E15" s="44"/>
    </row>
    <row r="16" spans="1:5" ht="18" customHeight="1">
      <c r="A16" s="48">
        <f>A12+1</f>
        <v>8</v>
      </c>
      <c r="B16" s="41" t="s">
        <v>6</v>
      </c>
      <c r="C16" s="68">
        <v>8</v>
      </c>
      <c r="D16" s="42">
        <v>1348185</v>
      </c>
      <c r="E16" s="42">
        <v>69616</v>
      </c>
    </row>
    <row r="17" spans="1:5" ht="18.75" customHeight="1">
      <c r="A17" s="4">
        <v>9</v>
      </c>
      <c r="B17" s="8" t="s">
        <v>141</v>
      </c>
      <c r="C17" s="37">
        <v>9</v>
      </c>
      <c r="D17" s="62">
        <f>SUM(D10+D11+D13+D14+D16)</f>
        <v>71272426</v>
      </c>
      <c r="E17" s="62">
        <f>SUM(E10+E11+E13+E14+E16)</f>
        <v>68104114</v>
      </c>
    </row>
    <row r="18" spans="1:5" ht="25.5">
      <c r="A18" s="4">
        <f>A17+1</f>
        <v>10</v>
      </c>
      <c r="B18" s="8" t="s">
        <v>142</v>
      </c>
      <c r="C18" s="37">
        <v>10</v>
      </c>
      <c r="D18" s="62">
        <f>(D6+D7+D8+D9)+D17</f>
        <v>-3374329</v>
      </c>
      <c r="E18" s="62">
        <f>(E6+E7+E8+E9)+E17</f>
        <v>623000</v>
      </c>
    </row>
    <row r="19" spans="1:5" ht="25.5">
      <c r="A19" s="4">
        <f>A18+1</f>
        <v>11</v>
      </c>
      <c r="B19" s="7" t="s">
        <v>7</v>
      </c>
      <c r="C19" s="37">
        <v>11</v>
      </c>
      <c r="D19" s="38">
        <v>0</v>
      </c>
      <c r="E19" s="38">
        <v>0</v>
      </c>
    </row>
    <row r="20" spans="1:5" ht="25.5">
      <c r="A20" s="4">
        <f>A19+1</f>
        <v>12</v>
      </c>
      <c r="B20" s="7" t="s">
        <v>8</v>
      </c>
      <c r="C20" s="37">
        <v>12</v>
      </c>
      <c r="D20" s="38"/>
      <c r="E20" s="38"/>
    </row>
    <row r="21" spans="1:5" ht="15.75" customHeight="1">
      <c r="A21" s="4">
        <f>A20+1</f>
        <v>13</v>
      </c>
      <c r="B21" s="7" t="s">
        <v>9</v>
      </c>
      <c r="C21" s="37">
        <v>13</v>
      </c>
      <c r="D21" s="38"/>
      <c r="E21" s="38">
        <v>650225</v>
      </c>
    </row>
    <row r="22" spans="1:5" ht="30" customHeight="1">
      <c r="A22" s="5">
        <v>13.1</v>
      </c>
      <c r="B22" s="7" t="s">
        <v>10</v>
      </c>
      <c r="C22" s="69">
        <v>14</v>
      </c>
      <c r="D22" s="38"/>
      <c r="E22" s="38"/>
    </row>
    <row r="23" spans="1:5" ht="16.5" customHeight="1">
      <c r="A23" s="5">
        <v>13.2</v>
      </c>
      <c r="B23" s="7" t="s">
        <v>11</v>
      </c>
      <c r="C23" s="37">
        <v>15</v>
      </c>
      <c r="D23" s="38"/>
      <c r="E23" s="38"/>
    </row>
    <row r="24" spans="1:5" ht="17.25" customHeight="1">
      <c r="A24" s="5">
        <v>13.3</v>
      </c>
      <c r="B24" s="39" t="s">
        <v>143</v>
      </c>
      <c r="C24" s="37">
        <v>16</v>
      </c>
      <c r="D24" s="38">
        <v>57093</v>
      </c>
      <c r="E24" s="38">
        <v>1148844</v>
      </c>
    </row>
    <row r="25" spans="1:5" ht="18" customHeight="1">
      <c r="A25" s="5">
        <v>13.4</v>
      </c>
      <c r="B25" s="39" t="s">
        <v>144</v>
      </c>
      <c r="C25" s="37">
        <v>17</v>
      </c>
      <c r="D25" s="38">
        <v>9131</v>
      </c>
      <c r="E25" s="38">
        <v>-248</v>
      </c>
    </row>
    <row r="26" spans="1:5" ht="27.75" customHeight="1">
      <c r="A26" s="4">
        <f>A25+1</f>
        <v>14.4</v>
      </c>
      <c r="B26" s="8" t="s">
        <v>145</v>
      </c>
      <c r="C26" s="37">
        <v>18</v>
      </c>
      <c r="D26" s="62">
        <f>D19+D20+D21+D22+D23+D24+D25</f>
        <v>66224</v>
      </c>
      <c r="E26" s="62">
        <f>E19+E20+E21+E22+E23+E24+E25</f>
        <v>1798821</v>
      </c>
    </row>
    <row r="27" spans="1:5" ht="18" customHeight="1">
      <c r="A27" s="4">
        <v>15</v>
      </c>
      <c r="B27" s="9" t="s">
        <v>149</v>
      </c>
      <c r="C27" s="37">
        <v>19</v>
      </c>
      <c r="D27" s="54">
        <f>D18+D26</f>
        <v>-3308105</v>
      </c>
      <c r="E27" s="54">
        <f>E18+E26</f>
        <v>2421821</v>
      </c>
    </row>
    <row r="28" spans="1:5" ht="15.75" customHeight="1">
      <c r="A28" s="4">
        <v>16</v>
      </c>
      <c r="B28" s="7" t="s">
        <v>12</v>
      </c>
      <c r="C28" s="37">
        <v>20</v>
      </c>
      <c r="D28" s="38">
        <v>534731</v>
      </c>
      <c r="E28" s="38"/>
    </row>
    <row r="29" spans="1:5" ht="19.5" customHeight="1">
      <c r="A29" s="4">
        <v>17</v>
      </c>
      <c r="B29" s="8" t="s">
        <v>146</v>
      </c>
      <c r="C29" s="37">
        <v>21</v>
      </c>
      <c r="D29" s="62">
        <f>D27+D28</f>
        <v>-2773374</v>
      </c>
      <c r="E29" s="62">
        <f>E27+E28</f>
        <v>2421821</v>
      </c>
    </row>
    <row r="30" spans="1:5" ht="18" customHeight="1">
      <c r="A30" s="4">
        <v>18</v>
      </c>
      <c r="B30" s="39" t="s">
        <v>147</v>
      </c>
      <c r="C30" s="37">
        <v>22</v>
      </c>
      <c r="D30" s="38"/>
      <c r="E30" s="38"/>
    </row>
    <row r="31" spans="1:5" ht="16.5" customHeight="1">
      <c r="A31" s="3">
        <v>19</v>
      </c>
      <c r="B31" s="40" t="s">
        <v>148</v>
      </c>
      <c r="C31" s="37">
        <v>23</v>
      </c>
      <c r="D31" s="6"/>
      <c r="E31" s="6"/>
    </row>
    <row r="34" ht="12.75">
      <c r="D34" s="96"/>
    </row>
  </sheetData>
  <sheetProtection/>
  <mergeCells count="2">
    <mergeCell ref="A2:F2"/>
    <mergeCell ref="A3:F3"/>
  </mergeCells>
  <printOptions/>
  <pageMargins left="0.49" right="0.59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3">
      <selection activeCell="I18" sqref="I18"/>
    </sheetView>
  </sheetViews>
  <sheetFormatPr defaultColWidth="9.140625" defaultRowHeight="12.75"/>
  <cols>
    <col min="1" max="1" width="4.00390625" style="0" customWidth="1"/>
    <col min="2" max="2" width="48.421875" style="0" customWidth="1"/>
    <col min="3" max="3" width="7.421875" style="0" customWidth="1"/>
    <col min="4" max="5" width="15.57421875" style="0" customWidth="1"/>
    <col min="6" max="6" width="12.00390625" style="0" bestFit="1" customWidth="1"/>
    <col min="8" max="8" width="10.00390625" style="0" bestFit="1" customWidth="1"/>
  </cols>
  <sheetData>
    <row r="1" spans="1:7" ht="14.25">
      <c r="A1" s="61"/>
      <c r="B1" s="98" t="s">
        <v>326</v>
      </c>
      <c r="C1" s="98"/>
      <c r="D1" s="98"/>
      <c r="E1" s="98"/>
      <c r="F1" s="12"/>
      <c r="G1" s="12"/>
    </row>
    <row r="2" spans="1:7" ht="15">
      <c r="A2" s="60"/>
      <c r="B2" s="10" t="s">
        <v>17</v>
      </c>
      <c r="C2" s="11" t="s">
        <v>97</v>
      </c>
      <c r="D2" s="11" t="s">
        <v>325</v>
      </c>
      <c r="E2" s="11" t="s">
        <v>283</v>
      </c>
      <c r="F2" s="12"/>
      <c r="G2" s="12"/>
    </row>
    <row r="3" spans="1:7" ht="15">
      <c r="A3" s="60" t="s">
        <v>98</v>
      </c>
      <c r="B3" s="11" t="s">
        <v>18</v>
      </c>
      <c r="C3" s="72"/>
      <c r="D3" s="59"/>
      <c r="E3" s="59"/>
      <c r="F3" s="12"/>
      <c r="G3" s="12"/>
    </row>
    <row r="4" spans="1:7" ht="15">
      <c r="A4" s="60">
        <v>1</v>
      </c>
      <c r="B4" s="11" t="s">
        <v>154</v>
      </c>
      <c r="C4" s="72">
        <v>1</v>
      </c>
      <c r="D4" s="59">
        <v>7629853</v>
      </c>
      <c r="E4" s="59">
        <v>7796159</v>
      </c>
      <c r="F4" s="12"/>
      <c r="G4" s="12"/>
    </row>
    <row r="5" spans="1:7" ht="15">
      <c r="A5" s="60">
        <v>2</v>
      </c>
      <c r="B5" s="11" t="s">
        <v>19</v>
      </c>
      <c r="C5" s="72">
        <v>2</v>
      </c>
      <c r="D5" s="59"/>
      <c r="E5" s="59"/>
      <c r="F5" s="12"/>
      <c r="G5" s="12"/>
    </row>
    <row r="6" spans="1:7" ht="14.25">
      <c r="A6" s="60" t="s">
        <v>155</v>
      </c>
      <c r="B6" s="13" t="s">
        <v>20</v>
      </c>
      <c r="C6" s="72"/>
      <c r="D6" s="59"/>
      <c r="E6" s="59"/>
      <c r="F6" s="12"/>
      <c r="G6" s="12"/>
    </row>
    <row r="7" spans="1:7" ht="14.25">
      <c r="A7" s="60" t="s">
        <v>156</v>
      </c>
      <c r="B7" s="14" t="s">
        <v>99</v>
      </c>
      <c r="C7" s="72"/>
      <c r="D7" s="59"/>
      <c r="E7" s="59"/>
      <c r="F7" s="12"/>
      <c r="G7" s="12"/>
    </row>
    <row r="8" spans="1:7" ht="15">
      <c r="A8" s="60">
        <v>2</v>
      </c>
      <c r="B8" s="56" t="s">
        <v>44</v>
      </c>
      <c r="C8" s="72"/>
      <c r="D8" s="119">
        <f>D4+D5+D6</f>
        <v>7629853</v>
      </c>
      <c r="E8" s="119">
        <f>E4+E5+E6</f>
        <v>7796159</v>
      </c>
      <c r="F8" s="12"/>
      <c r="G8" s="12"/>
    </row>
    <row r="9" spans="1:7" ht="15">
      <c r="A9" s="60">
        <v>3</v>
      </c>
      <c r="B9" s="11" t="s">
        <v>13</v>
      </c>
      <c r="C9" s="72"/>
      <c r="D9" s="59"/>
      <c r="E9" s="59"/>
      <c r="F9" s="12"/>
      <c r="G9" s="12"/>
    </row>
    <row r="10" spans="1:7" ht="14.25">
      <c r="A10" s="60" t="s">
        <v>155</v>
      </c>
      <c r="B10" s="14" t="s">
        <v>21</v>
      </c>
      <c r="C10" s="91">
        <v>3</v>
      </c>
      <c r="D10" s="59">
        <v>461255229</v>
      </c>
      <c r="E10" s="59">
        <v>419799870</v>
      </c>
      <c r="F10" s="12"/>
      <c r="G10" s="12"/>
    </row>
    <row r="11" spans="1:7" ht="14.25">
      <c r="A11" s="60" t="s">
        <v>156</v>
      </c>
      <c r="B11" s="57" t="s">
        <v>294</v>
      </c>
      <c r="C11" s="72">
        <v>4</v>
      </c>
      <c r="D11" s="59">
        <v>1238528</v>
      </c>
      <c r="E11" s="59">
        <v>633196</v>
      </c>
      <c r="F11" s="12"/>
      <c r="G11" s="12"/>
    </row>
    <row r="12" spans="1:7" ht="14.25">
      <c r="A12" s="60" t="s">
        <v>157</v>
      </c>
      <c r="B12" s="14" t="s">
        <v>14</v>
      </c>
      <c r="C12" s="72">
        <v>5</v>
      </c>
      <c r="D12" s="59"/>
      <c r="E12" s="59"/>
      <c r="F12" s="12"/>
      <c r="G12" s="12"/>
    </row>
    <row r="13" spans="1:7" ht="14.25">
      <c r="A13" s="60" t="s">
        <v>158</v>
      </c>
      <c r="B13" s="14" t="s">
        <v>15</v>
      </c>
      <c r="C13" s="72">
        <v>6</v>
      </c>
      <c r="D13" s="59"/>
      <c r="E13" s="59"/>
      <c r="F13" s="12"/>
      <c r="G13" s="12"/>
    </row>
    <row r="14" spans="1:7" ht="15">
      <c r="A14" s="60"/>
      <c r="B14" s="10" t="s">
        <v>22</v>
      </c>
      <c r="C14" s="72"/>
      <c r="D14" s="118">
        <f>D10+D11+D12+D13</f>
        <v>462493757</v>
      </c>
      <c r="E14" s="118">
        <f>E10+E11+E12+E13</f>
        <v>420433066</v>
      </c>
      <c r="F14" s="114"/>
      <c r="G14" s="12"/>
    </row>
    <row r="15" spans="1:7" ht="15">
      <c r="A15" s="60">
        <v>4</v>
      </c>
      <c r="B15" s="11" t="s">
        <v>23</v>
      </c>
      <c r="C15" s="72"/>
      <c r="D15" s="59"/>
      <c r="E15" s="59"/>
      <c r="F15" s="12"/>
      <c r="G15" s="12"/>
    </row>
    <row r="16" spans="1:7" ht="14.25">
      <c r="A16" s="60" t="s">
        <v>155</v>
      </c>
      <c r="B16" s="14" t="s">
        <v>24</v>
      </c>
      <c r="C16" s="72">
        <v>7</v>
      </c>
      <c r="D16" s="59"/>
      <c r="E16" s="59"/>
      <c r="F16" s="12"/>
      <c r="G16" s="12"/>
    </row>
    <row r="17" spans="1:8" ht="14.25">
      <c r="A17" s="60" t="s">
        <v>156</v>
      </c>
      <c r="B17" s="14" t="s">
        <v>25</v>
      </c>
      <c r="C17" s="72">
        <v>8</v>
      </c>
      <c r="D17" s="59"/>
      <c r="E17" s="59"/>
      <c r="F17" s="12"/>
      <c r="G17" s="12"/>
      <c r="H17">
        <f>H14-H15-H16</f>
        <v>0</v>
      </c>
    </row>
    <row r="18" spans="1:7" ht="14.25">
      <c r="A18" s="60" t="s">
        <v>157</v>
      </c>
      <c r="B18" s="14" t="s">
        <v>26</v>
      </c>
      <c r="C18" s="72">
        <v>9</v>
      </c>
      <c r="D18" s="59"/>
      <c r="E18" s="59"/>
      <c r="F18" s="12"/>
      <c r="G18" s="12"/>
    </row>
    <row r="19" spans="1:7" ht="14.25">
      <c r="A19" s="60" t="s">
        <v>158</v>
      </c>
      <c r="B19" s="14" t="s">
        <v>27</v>
      </c>
      <c r="C19" s="72">
        <v>10</v>
      </c>
      <c r="D19" s="59">
        <v>115845</v>
      </c>
      <c r="E19" s="59">
        <v>758831</v>
      </c>
      <c r="F19" s="12"/>
      <c r="G19" s="12"/>
    </row>
    <row r="20" spans="1:7" ht="14.25">
      <c r="A20" s="60" t="s">
        <v>159</v>
      </c>
      <c r="B20" s="14" t="s">
        <v>28</v>
      </c>
      <c r="C20" s="72">
        <v>11</v>
      </c>
      <c r="D20" s="59"/>
      <c r="E20" s="59"/>
      <c r="F20" s="12"/>
      <c r="G20" s="12"/>
    </row>
    <row r="21" spans="1:7" ht="15">
      <c r="A21" s="60"/>
      <c r="B21" s="10" t="s">
        <v>29</v>
      </c>
      <c r="C21" s="72"/>
      <c r="D21" s="119">
        <f>D16+D17+D18+D19+D20</f>
        <v>115845</v>
      </c>
      <c r="E21" s="119">
        <f>E16+E17+E18+E19+E20</f>
        <v>758831</v>
      </c>
      <c r="F21" s="12"/>
      <c r="G21" s="12"/>
    </row>
    <row r="22" spans="1:7" ht="15">
      <c r="A22" s="60">
        <v>5</v>
      </c>
      <c r="B22" s="11" t="s">
        <v>30</v>
      </c>
      <c r="C22" s="72"/>
      <c r="D22" s="59"/>
      <c r="E22" s="59"/>
      <c r="F22" s="12"/>
      <c r="G22" s="12"/>
    </row>
    <row r="23" spans="1:7" ht="15">
      <c r="A23" s="60">
        <v>6</v>
      </c>
      <c r="B23" s="11" t="s">
        <v>31</v>
      </c>
      <c r="C23" s="72"/>
      <c r="D23" s="59"/>
      <c r="E23" s="59"/>
      <c r="F23" s="12"/>
      <c r="G23" s="12"/>
    </row>
    <row r="24" spans="1:7" ht="15">
      <c r="A24" s="60">
        <v>7</v>
      </c>
      <c r="B24" s="11" t="s">
        <v>32</v>
      </c>
      <c r="C24" s="72"/>
      <c r="D24" s="59">
        <v>40012064</v>
      </c>
      <c r="E24" s="59">
        <v>17398536</v>
      </c>
      <c r="F24" s="12"/>
      <c r="G24" s="12"/>
    </row>
    <row r="25" spans="1:7" ht="15">
      <c r="A25" s="60"/>
      <c r="B25" s="10" t="s">
        <v>16</v>
      </c>
      <c r="C25" s="72"/>
      <c r="D25" s="59">
        <f>D22+D23+D24</f>
        <v>40012064</v>
      </c>
      <c r="E25" s="59">
        <f>E22+E23+E24</f>
        <v>17398536</v>
      </c>
      <c r="F25" s="12"/>
      <c r="G25" s="12"/>
    </row>
    <row r="26" spans="1:7" ht="15">
      <c r="A26" s="60"/>
      <c r="B26" s="11" t="s">
        <v>160</v>
      </c>
      <c r="C26" s="72"/>
      <c r="D26" s="119">
        <f>D8+D14+D21+D25</f>
        <v>510251519</v>
      </c>
      <c r="E26" s="119">
        <f>E8+E14+E21+E25</f>
        <v>446386592</v>
      </c>
      <c r="F26" s="12"/>
      <c r="G26" s="12"/>
    </row>
    <row r="27" spans="1:7" ht="15">
      <c r="A27" s="60" t="s">
        <v>136</v>
      </c>
      <c r="B27" s="11" t="s">
        <v>33</v>
      </c>
      <c r="C27" s="72"/>
      <c r="D27" s="59"/>
      <c r="E27" s="59"/>
      <c r="F27" s="12"/>
      <c r="G27" s="12"/>
    </row>
    <row r="28" spans="1:7" ht="15">
      <c r="A28" s="60">
        <v>1</v>
      </c>
      <c r="B28" s="11" t="s">
        <v>34</v>
      </c>
      <c r="C28" s="72"/>
      <c r="D28" s="59"/>
      <c r="E28" s="59"/>
      <c r="F28" s="12"/>
      <c r="G28" s="12"/>
    </row>
    <row r="29" spans="1:7" ht="14.25">
      <c r="A29" s="60" t="s">
        <v>155</v>
      </c>
      <c r="B29" s="15" t="s">
        <v>183</v>
      </c>
      <c r="C29" s="72"/>
      <c r="D29" s="59"/>
      <c r="E29" s="59"/>
      <c r="F29" s="12"/>
      <c r="G29" s="12"/>
    </row>
    <row r="30" spans="1:7" ht="14.25">
      <c r="A30" s="60" t="s">
        <v>156</v>
      </c>
      <c r="B30" s="14" t="s">
        <v>35</v>
      </c>
      <c r="C30" s="72"/>
      <c r="D30" s="59"/>
      <c r="E30" s="59"/>
      <c r="F30" s="12"/>
      <c r="G30" s="12"/>
    </row>
    <row r="31" spans="1:7" ht="14.25">
      <c r="A31" s="60" t="s">
        <v>157</v>
      </c>
      <c r="B31" s="14" t="s">
        <v>36</v>
      </c>
      <c r="C31" s="72"/>
      <c r="D31" s="59"/>
      <c r="E31" s="59"/>
      <c r="F31" s="12"/>
      <c r="G31" s="12"/>
    </row>
    <row r="32" spans="1:7" ht="14.25">
      <c r="A32" s="60" t="s">
        <v>158</v>
      </c>
      <c r="B32" s="14" t="s">
        <v>37</v>
      </c>
      <c r="C32" s="72"/>
      <c r="D32" s="59"/>
      <c r="E32" s="59"/>
      <c r="F32" s="12"/>
      <c r="G32" s="12"/>
    </row>
    <row r="33" spans="1:7" ht="15">
      <c r="A33" s="60"/>
      <c r="B33" s="10" t="s">
        <v>38</v>
      </c>
      <c r="C33" s="72"/>
      <c r="D33" s="59">
        <f>D29+D30+D31+D32</f>
        <v>0</v>
      </c>
      <c r="E33" s="59">
        <f>E29+E30+E31+E32</f>
        <v>0</v>
      </c>
      <c r="F33" s="12"/>
      <c r="G33" s="12"/>
    </row>
    <row r="34" spans="1:7" ht="15">
      <c r="A34" s="60">
        <v>2</v>
      </c>
      <c r="B34" s="11" t="s">
        <v>39</v>
      </c>
      <c r="C34" s="72"/>
      <c r="D34" s="59"/>
      <c r="E34" s="59"/>
      <c r="F34" s="12"/>
      <c r="G34" s="12"/>
    </row>
    <row r="35" spans="1:7" ht="14.25">
      <c r="A35" s="60" t="s">
        <v>155</v>
      </c>
      <c r="B35" s="14" t="s">
        <v>40</v>
      </c>
      <c r="C35" s="72">
        <v>12</v>
      </c>
      <c r="D35" s="59"/>
      <c r="E35" s="59"/>
      <c r="F35" s="12"/>
      <c r="G35" s="12"/>
    </row>
    <row r="36" spans="1:7" ht="14.25">
      <c r="A36" s="60" t="s">
        <v>156</v>
      </c>
      <c r="B36" s="14" t="s">
        <v>41</v>
      </c>
      <c r="C36" s="72">
        <v>13</v>
      </c>
      <c r="D36" s="59"/>
      <c r="E36" s="59"/>
      <c r="F36" s="12"/>
      <c r="G36" s="12"/>
    </row>
    <row r="37" spans="1:7" ht="14.25">
      <c r="A37" s="60" t="s">
        <v>157</v>
      </c>
      <c r="B37" s="14" t="s">
        <v>42</v>
      </c>
      <c r="C37" s="72">
        <v>14</v>
      </c>
      <c r="D37" s="59">
        <v>5276897</v>
      </c>
      <c r="E37" s="59">
        <v>6625082</v>
      </c>
      <c r="F37" s="12"/>
      <c r="G37" s="12"/>
    </row>
    <row r="38" spans="1:7" ht="14.25">
      <c r="A38" s="60" t="s">
        <v>158</v>
      </c>
      <c r="B38" s="14" t="s">
        <v>43</v>
      </c>
      <c r="C38" s="72">
        <v>15</v>
      </c>
      <c r="D38" s="59"/>
      <c r="E38" s="59"/>
      <c r="F38" s="12"/>
      <c r="G38" s="12"/>
    </row>
    <row r="39" spans="1:7" ht="15">
      <c r="A39" s="60"/>
      <c r="B39" s="10" t="s">
        <v>44</v>
      </c>
      <c r="C39" s="72"/>
      <c r="D39" s="119">
        <f>D35+D36+D37+D38</f>
        <v>5276897</v>
      </c>
      <c r="E39" s="119">
        <f>E35+E36+E37+E38</f>
        <v>6625082</v>
      </c>
      <c r="F39" s="12"/>
      <c r="G39" s="12"/>
    </row>
    <row r="40" spans="1:7" ht="15">
      <c r="A40" s="60">
        <v>3</v>
      </c>
      <c r="B40" s="11" t="s">
        <v>45</v>
      </c>
      <c r="C40" s="72"/>
      <c r="D40" s="59"/>
      <c r="E40" s="59"/>
      <c r="F40" s="12"/>
      <c r="G40" s="12"/>
    </row>
    <row r="41" spans="1:7" ht="15">
      <c r="A41" s="60">
        <v>4</v>
      </c>
      <c r="B41" s="11" t="s">
        <v>46</v>
      </c>
      <c r="C41" s="72"/>
      <c r="D41" s="59"/>
      <c r="E41" s="59"/>
      <c r="F41" s="12"/>
      <c r="G41" s="12"/>
    </row>
    <row r="42" spans="1:7" ht="14.25">
      <c r="A42" s="60" t="s">
        <v>155</v>
      </c>
      <c r="B42" s="14" t="s">
        <v>100</v>
      </c>
      <c r="C42" s="72"/>
      <c r="D42" s="59"/>
      <c r="E42" s="59"/>
      <c r="F42" s="12"/>
      <c r="G42" s="12"/>
    </row>
    <row r="43" spans="1:7" ht="14.25">
      <c r="A43" s="60" t="s">
        <v>156</v>
      </c>
      <c r="B43" s="14" t="s">
        <v>101</v>
      </c>
      <c r="C43" s="72"/>
      <c r="D43" s="59"/>
      <c r="E43" s="59"/>
      <c r="F43" s="12"/>
      <c r="G43" s="12"/>
    </row>
    <row r="44" spans="1:7" ht="14.25">
      <c r="A44" s="60" t="s">
        <v>157</v>
      </c>
      <c r="B44" s="14" t="s">
        <v>102</v>
      </c>
      <c r="C44" s="72"/>
      <c r="D44" s="59"/>
      <c r="E44" s="59"/>
      <c r="F44" s="12"/>
      <c r="G44" s="12"/>
    </row>
    <row r="45" spans="1:7" ht="15">
      <c r="A45" s="60"/>
      <c r="B45" s="10" t="s">
        <v>29</v>
      </c>
      <c r="C45" s="72"/>
      <c r="D45" s="59">
        <f>D42+D43+D44</f>
        <v>0</v>
      </c>
      <c r="E45" s="59">
        <f>E42+E43+E44</f>
        <v>0</v>
      </c>
      <c r="F45" s="12"/>
      <c r="G45" s="12"/>
    </row>
    <row r="46" spans="1:7" ht="15">
      <c r="A46" s="60">
        <v>5</v>
      </c>
      <c r="B46" s="11" t="s">
        <v>47</v>
      </c>
      <c r="C46" s="72"/>
      <c r="D46" s="59">
        <v>0</v>
      </c>
      <c r="E46" s="59">
        <v>0</v>
      </c>
      <c r="F46" s="12"/>
      <c r="G46" s="12"/>
    </row>
    <row r="47" spans="1:7" ht="15">
      <c r="A47" s="60">
        <v>6</v>
      </c>
      <c r="B47" s="11" t="s">
        <v>48</v>
      </c>
      <c r="C47" s="72"/>
      <c r="D47" s="59"/>
      <c r="E47" s="59"/>
      <c r="F47" s="12"/>
      <c r="G47" s="12"/>
    </row>
    <row r="48" spans="1:7" ht="12" customHeight="1">
      <c r="A48" s="60"/>
      <c r="B48" s="10" t="s">
        <v>161</v>
      </c>
      <c r="C48" s="72"/>
      <c r="D48" s="59">
        <f>D46+D47</f>
        <v>0</v>
      </c>
      <c r="E48" s="59">
        <f>E46+E47</f>
        <v>0</v>
      </c>
      <c r="F48" s="12"/>
      <c r="G48" s="12"/>
    </row>
    <row r="49" spans="1:7" ht="15">
      <c r="A49" s="60"/>
      <c r="B49" s="11" t="s">
        <v>49</v>
      </c>
      <c r="C49" s="72"/>
      <c r="D49" s="119">
        <f>D33+D39+D48</f>
        <v>5276897</v>
      </c>
      <c r="E49" s="119">
        <f>E33+E39+E48</f>
        <v>6625082</v>
      </c>
      <c r="F49" s="12"/>
      <c r="G49" s="12"/>
    </row>
    <row r="50" spans="1:7" ht="15">
      <c r="A50" s="60"/>
      <c r="B50" s="11" t="s">
        <v>50</v>
      </c>
      <c r="C50" s="72"/>
      <c r="D50" s="74">
        <f>D26+D49</f>
        <v>515528416</v>
      </c>
      <c r="E50" s="74">
        <f>E26+E49</f>
        <v>453011674</v>
      </c>
      <c r="F50" s="12"/>
      <c r="G50" s="12"/>
    </row>
    <row r="51" spans="1:7" ht="15">
      <c r="A51" s="33"/>
      <c r="B51" s="11"/>
      <c r="C51" s="13"/>
      <c r="D51" s="59"/>
      <c r="E51" s="59"/>
      <c r="F51" s="12"/>
      <c r="G51" s="12"/>
    </row>
    <row r="52" spans="2:7" ht="14.25">
      <c r="B52" s="12"/>
      <c r="C52" s="12"/>
      <c r="D52" s="12"/>
      <c r="E52" s="12"/>
      <c r="F52" s="12"/>
      <c r="G52" s="12"/>
    </row>
    <row r="53" spans="2:7" ht="14.25">
      <c r="B53" s="12"/>
      <c r="C53" s="12"/>
      <c r="D53" s="12"/>
      <c r="E53" s="12"/>
      <c r="F53" s="12"/>
      <c r="G53" s="12"/>
    </row>
    <row r="54" spans="2:7" ht="14.25">
      <c r="B54" s="12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7" ht="14.25">
      <c r="B56" s="12"/>
      <c r="C56" s="12"/>
      <c r="D56" s="12"/>
      <c r="E56" s="12"/>
      <c r="F56" s="12"/>
      <c r="G56" s="12"/>
    </row>
    <row r="57" spans="2:7" ht="14.25">
      <c r="B57" s="12"/>
      <c r="C57" s="12"/>
      <c r="D57" s="12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  <row r="62" spans="2:7" ht="14.25">
      <c r="B62" s="12"/>
      <c r="C62" s="12"/>
      <c r="D62" s="12"/>
      <c r="E62" s="12"/>
      <c r="F62" s="12"/>
      <c r="G62" s="12"/>
    </row>
    <row r="63" spans="2:7" ht="14.25">
      <c r="B63" s="12"/>
      <c r="C63" s="12"/>
      <c r="D63" s="12"/>
      <c r="E63" s="12"/>
      <c r="F63" s="12"/>
      <c r="G63" s="12"/>
    </row>
    <row r="64" spans="2:7" ht="14.25">
      <c r="B64" s="12"/>
      <c r="C64" s="12"/>
      <c r="D64" s="12"/>
      <c r="E64" s="12"/>
      <c r="F64" s="12"/>
      <c r="G64" s="12"/>
    </row>
    <row r="65" spans="2:7" ht="14.25">
      <c r="B65" s="12"/>
      <c r="C65" s="12"/>
      <c r="D65" s="12"/>
      <c r="E65" s="12"/>
      <c r="F65" s="12"/>
      <c r="G65" s="12"/>
    </row>
    <row r="66" spans="2:7" ht="14.25">
      <c r="B66" s="12"/>
      <c r="C66" s="12"/>
      <c r="D66" s="12"/>
      <c r="E66" s="12"/>
      <c r="F66" s="12"/>
      <c r="G66" s="12"/>
    </row>
    <row r="67" spans="2:7" ht="14.25">
      <c r="B67" s="12"/>
      <c r="C67" s="12"/>
      <c r="D67" s="12"/>
      <c r="E67" s="12"/>
      <c r="F67" s="12"/>
      <c r="G67" s="12"/>
    </row>
    <row r="68" spans="2:7" ht="14.25">
      <c r="B68" s="12"/>
      <c r="C68" s="12"/>
      <c r="D68" s="12"/>
      <c r="E68" s="12"/>
      <c r="F68" s="12"/>
      <c r="G68" s="12"/>
    </row>
    <row r="69" spans="2:7" ht="14.25">
      <c r="B69" s="12"/>
      <c r="C69" s="12"/>
      <c r="D69" s="12"/>
      <c r="E69" s="12"/>
      <c r="F69" s="12"/>
      <c r="G69" s="12"/>
    </row>
    <row r="70" spans="2:7" ht="14.25">
      <c r="B70" s="12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</sheetData>
  <sheetProtection/>
  <printOptions/>
  <pageMargins left="0.73" right="0.58" top="0.42" bottom="0.37" header="0.43" footer="0.3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45.8515625" style="0" customWidth="1"/>
    <col min="3" max="3" width="10.57421875" style="0" customWidth="1"/>
    <col min="4" max="4" width="15.00390625" style="0" customWidth="1"/>
    <col min="5" max="5" width="17.57421875" style="0" customWidth="1"/>
    <col min="8" max="8" width="10.00390625" style="0" bestFit="1" customWidth="1"/>
  </cols>
  <sheetData>
    <row r="1" spans="2:5" ht="12.75">
      <c r="B1" s="98" t="s">
        <v>328</v>
      </c>
      <c r="C1" s="98"/>
      <c r="D1" s="98"/>
      <c r="E1" s="98"/>
    </row>
    <row r="3" spans="1:5" ht="15">
      <c r="A3" s="60"/>
      <c r="B3" s="11" t="s">
        <v>51</v>
      </c>
      <c r="C3" s="11" t="s">
        <v>97</v>
      </c>
      <c r="D3" s="10" t="s">
        <v>327</v>
      </c>
      <c r="E3" s="10" t="s">
        <v>284</v>
      </c>
    </row>
    <row r="4" spans="1:5" ht="15">
      <c r="A4" s="60"/>
      <c r="B4" s="11"/>
      <c r="C4" s="72"/>
      <c r="D4" s="59"/>
      <c r="E4" s="59"/>
    </row>
    <row r="5" spans="1:5" ht="15">
      <c r="A5" s="60" t="s">
        <v>98</v>
      </c>
      <c r="B5" s="11" t="s">
        <v>52</v>
      </c>
      <c r="C5" s="72"/>
      <c r="D5" s="59">
        <v>0</v>
      </c>
      <c r="E5" s="59">
        <v>0</v>
      </c>
    </row>
    <row r="6" spans="1:5" ht="15">
      <c r="A6" s="60">
        <v>1</v>
      </c>
      <c r="B6" s="11" t="s">
        <v>20</v>
      </c>
      <c r="C6" s="72"/>
      <c r="D6" s="59"/>
      <c r="E6" s="59"/>
    </row>
    <row r="7" spans="1:5" ht="15">
      <c r="A7" s="60">
        <v>2</v>
      </c>
      <c r="B7" s="11" t="s">
        <v>53</v>
      </c>
      <c r="C7" s="72">
        <v>1</v>
      </c>
      <c r="D7" s="59"/>
      <c r="E7" s="59"/>
    </row>
    <row r="8" spans="1:5" ht="14.25">
      <c r="A8" s="60" t="s">
        <v>155</v>
      </c>
      <c r="B8" s="57" t="s">
        <v>54</v>
      </c>
      <c r="C8" s="72">
        <v>2</v>
      </c>
      <c r="D8" s="59" t="s">
        <v>166</v>
      </c>
      <c r="E8" s="59" t="s">
        <v>166</v>
      </c>
    </row>
    <row r="9" spans="1:5" ht="14.25">
      <c r="A9" s="60" t="s">
        <v>156</v>
      </c>
      <c r="B9" s="57" t="s">
        <v>55</v>
      </c>
      <c r="C9" s="72">
        <v>3</v>
      </c>
      <c r="D9" s="59"/>
      <c r="E9" s="59"/>
    </row>
    <row r="10" spans="1:5" ht="14.25">
      <c r="A10" s="60" t="s">
        <v>157</v>
      </c>
      <c r="B10" s="57" t="s">
        <v>56</v>
      </c>
      <c r="C10" s="72">
        <v>4</v>
      </c>
      <c r="D10" s="59"/>
      <c r="E10" s="59"/>
    </row>
    <row r="11" spans="1:5" ht="15">
      <c r="A11" s="60"/>
      <c r="B11" s="10" t="s">
        <v>44</v>
      </c>
      <c r="C11" s="72"/>
      <c r="D11" s="59">
        <v>0</v>
      </c>
      <c r="E11" s="59">
        <v>0</v>
      </c>
    </row>
    <row r="12" spans="1:5" ht="15">
      <c r="A12" s="60">
        <v>3</v>
      </c>
      <c r="B12" s="11" t="s">
        <v>57</v>
      </c>
      <c r="C12" s="72"/>
      <c r="D12" s="59"/>
      <c r="E12" s="59"/>
    </row>
    <row r="13" spans="1:5" ht="14.25">
      <c r="A13" s="60" t="s">
        <v>155</v>
      </c>
      <c r="B13" s="57" t="s">
        <v>58</v>
      </c>
      <c r="C13" s="72">
        <v>5</v>
      </c>
      <c r="D13" s="59">
        <v>-70793723</v>
      </c>
      <c r="E13" s="59">
        <v>-42960243</v>
      </c>
    </row>
    <row r="14" spans="1:5" ht="14.25">
      <c r="A14" s="60" t="s">
        <v>156</v>
      </c>
      <c r="B14" s="57" t="s">
        <v>59</v>
      </c>
      <c r="C14" s="72">
        <v>6</v>
      </c>
      <c r="D14" s="59">
        <v>-1581491</v>
      </c>
      <c r="E14" s="59">
        <v>-707079</v>
      </c>
    </row>
    <row r="15" spans="1:8" ht="14.25">
      <c r="A15" s="60" t="s">
        <v>157</v>
      </c>
      <c r="B15" s="57" t="s">
        <v>60</v>
      </c>
      <c r="C15" s="72">
        <v>7</v>
      </c>
      <c r="D15" s="59">
        <v>-106951</v>
      </c>
      <c r="E15" s="59">
        <v>-691454</v>
      </c>
      <c r="H15">
        <v>154103937</v>
      </c>
    </row>
    <row r="16" spans="1:8" ht="14.25">
      <c r="A16" s="60" t="s">
        <v>158</v>
      </c>
      <c r="B16" s="57" t="s">
        <v>61</v>
      </c>
      <c r="C16" s="72">
        <v>8</v>
      </c>
      <c r="D16" s="59"/>
      <c r="E16" s="59">
        <v>-54141280</v>
      </c>
      <c r="F16" s="111"/>
      <c r="H16">
        <v>31657061</v>
      </c>
    </row>
    <row r="17" spans="1:8" ht="14.25">
      <c r="A17" s="60" t="s">
        <v>159</v>
      </c>
      <c r="B17" s="57" t="s">
        <v>62</v>
      </c>
      <c r="C17" s="72">
        <v>9</v>
      </c>
      <c r="D17" s="59">
        <v>-238058654</v>
      </c>
      <c r="E17" s="59">
        <v>-185760998</v>
      </c>
      <c r="H17">
        <f>SUM(H15:H16)</f>
        <v>185760998</v>
      </c>
    </row>
    <row r="18" spans="1:5" ht="15">
      <c r="A18" s="60"/>
      <c r="B18" s="10" t="s">
        <v>22</v>
      </c>
      <c r="C18" s="72"/>
      <c r="D18" s="74">
        <f>D13+D14+D15+D16+D17</f>
        <v>-310540819</v>
      </c>
      <c r="E18" s="74">
        <f>E13+E14+E15+E16+E17</f>
        <v>-284261054</v>
      </c>
    </row>
    <row r="19" spans="1:5" ht="15">
      <c r="A19" s="60">
        <v>4</v>
      </c>
      <c r="B19" s="11" t="s">
        <v>63</v>
      </c>
      <c r="C19" s="72"/>
      <c r="D19" s="59"/>
      <c r="E19" s="59"/>
    </row>
    <row r="20" spans="1:8" ht="15">
      <c r="A20" s="60">
        <v>5</v>
      </c>
      <c r="B20" s="11" t="s">
        <v>64</v>
      </c>
      <c r="C20" s="72"/>
      <c r="D20" s="59"/>
      <c r="E20" s="59"/>
      <c r="H20">
        <v>66960</v>
      </c>
    </row>
    <row r="21" spans="1:8" ht="15">
      <c r="A21" s="60"/>
      <c r="B21" s="10" t="s">
        <v>161</v>
      </c>
      <c r="C21" s="72"/>
      <c r="D21" s="59">
        <f>D19+D20</f>
        <v>0</v>
      </c>
      <c r="E21" s="59">
        <f>E19+E20</f>
        <v>0</v>
      </c>
      <c r="H21">
        <v>29000</v>
      </c>
    </row>
    <row r="22" spans="1:8" ht="15">
      <c r="A22" s="60"/>
      <c r="B22" s="11" t="s">
        <v>103</v>
      </c>
      <c r="C22" s="72"/>
      <c r="D22" s="74">
        <f>D11+D18+D21</f>
        <v>-310540819</v>
      </c>
      <c r="E22" s="74">
        <f>E11+E18+E21</f>
        <v>-284261054</v>
      </c>
      <c r="H22">
        <v>595494</v>
      </c>
    </row>
    <row r="23" spans="1:8" ht="15">
      <c r="A23" s="60"/>
      <c r="B23" s="10"/>
      <c r="C23" s="72"/>
      <c r="D23" s="59"/>
      <c r="E23" s="59"/>
      <c r="H23">
        <f>SUM(H20:H22)</f>
        <v>691454</v>
      </c>
    </row>
    <row r="24" spans="1:5" ht="15">
      <c r="A24" s="60" t="s">
        <v>136</v>
      </c>
      <c r="B24" s="11" t="s">
        <v>104</v>
      </c>
      <c r="C24" s="72"/>
      <c r="D24" s="59"/>
      <c r="E24" s="59"/>
    </row>
    <row r="25" spans="1:5" ht="15">
      <c r="A25" s="60">
        <v>1</v>
      </c>
      <c r="B25" s="11" t="s">
        <v>105</v>
      </c>
      <c r="C25" s="72">
        <v>10</v>
      </c>
      <c r="D25" s="59">
        <v>-121634331</v>
      </c>
      <c r="E25" s="59">
        <v>-88170727</v>
      </c>
    </row>
    <row r="26" spans="1:5" ht="15">
      <c r="A26" s="60" t="s">
        <v>155</v>
      </c>
      <c r="B26" s="11" t="s">
        <v>106</v>
      </c>
      <c r="C26" s="72">
        <v>11</v>
      </c>
      <c r="D26" s="59"/>
      <c r="E26" s="59"/>
    </row>
    <row r="27" spans="1:5" ht="15">
      <c r="A27" s="60" t="s">
        <v>156</v>
      </c>
      <c r="B27" s="11" t="s">
        <v>107</v>
      </c>
      <c r="C27" s="72">
        <v>12</v>
      </c>
      <c r="D27" s="59"/>
      <c r="E27" s="59"/>
    </row>
    <row r="28" spans="1:5" ht="15">
      <c r="A28" s="60"/>
      <c r="B28" s="10" t="s">
        <v>108</v>
      </c>
      <c r="C28" s="72"/>
      <c r="D28" s="59">
        <f>D25+D26+D27</f>
        <v>-121634331</v>
      </c>
      <c r="E28" s="59">
        <f>E25+E26+E27</f>
        <v>-88170727</v>
      </c>
    </row>
    <row r="29" spans="1:5" ht="15">
      <c r="A29" s="60">
        <v>2</v>
      </c>
      <c r="B29" s="11" t="s">
        <v>109</v>
      </c>
      <c r="C29" s="72">
        <v>13</v>
      </c>
      <c r="D29" s="59"/>
      <c r="E29" s="59"/>
    </row>
    <row r="30" spans="1:5" ht="15">
      <c r="A30" s="60">
        <v>3</v>
      </c>
      <c r="B30" s="11" t="s">
        <v>110</v>
      </c>
      <c r="C30" s="72">
        <v>14</v>
      </c>
      <c r="D30" s="59"/>
      <c r="E30" s="59"/>
    </row>
    <row r="31" spans="1:5" ht="15">
      <c r="A31" s="60">
        <v>4</v>
      </c>
      <c r="B31" s="11" t="s">
        <v>63</v>
      </c>
      <c r="C31" s="72">
        <v>15</v>
      </c>
      <c r="D31" s="59"/>
      <c r="E31" s="59"/>
    </row>
    <row r="32" spans="1:5" ht="15">
      <c r="A32" s="60"/>
      <c r="B32" s="10" t="s">
        <v>161</v>
      </c>
      <c r="C32" s="72"/>
      <c r="D32" s="59">
        <f>D29+D30+D31</f>
        <v>0</v>
      </c>
      <c r="E32" s="59">
        <f>E29+E30+E31</f>
        <v>0</v>
      </c>
    </row>
    <row r="33" spans="1:5" ht="15">
      <c r="A33" s="60"/>
      <c r="B33" s="11" t="s">
        <v>65</v>
      </c>
      <c r="C33" s="72"/>
      <c r="D33" s="59">
        <f>D28+D32</f>
        <v>-121634331</v>
      </c>
      <c r="E33" s="59">
        <f>E28+E32</f>
        <v>-88170727</v>
      </c>
    </row>
    <row r="34" spans="1:5" ht="15">
      <c r="A34" s="60"/>
      <c r="B34" s="11"/>
      <c r="C34" s="72"/>
      <c r="D34" s="59"/>
      <c r="E34" s="59"/>
    </row>
    <row r="35" spans="1:5" ht="15">
      <c r="A35" s="60" t="s">
        <v>162</v>
      </c>
      <c r="B35" s="11" t="s">
        <v>66</v>
      </c>
      <c r="C35" s="72"/>
      <c r="D35" s="59"/>
      <c r="E35" s="59"/>
    </row>
    <row r="36" spans="1:5" ht="19.5" customHeight="1">
      <c r="A36" s="60">
        <v>1</v>
      </c>
      <c r="B36" s="58" t="s">
        <v>163</v>
      </c>
      <c r="C36" s="72">
        <v>16</v>
      </c>
      <c r="D36" s="59"/>
      <c r="E36" s="59"/>
    </row>
    <row r="37" spans="1:5" ht="17.25" customHeight="1">
      <c r="A37" s="60">
        <v>2</v>
      </c>
      <c r="B37" s="58" t="s">
        <v>164</v>
      </c>
      <c r="C37" s="72">
        <v>17</v>
      </c>
      <c r="D37" s="59"/>
      <c r="E37" s="59"/>
    </row>
    <row r="38" spans="1:5" ht="15">
      <c r="A38" s="60">
        <v>3</v>
      </c>
      <c r="B38" s="11" t="s">
        <v>67</v>
      </c>
      <c r="C38" s="72">
        <v>18</v>
      </c>
      <c r="D38" s="59">
        <v>-80383000</v>
      </c>
      <c r="E38" s="59">
        <v>-100000</v>
      </c>
    </row>
    <row r="39" spans="1:5" ht="15">
      <c r="A39" s="60">
        <v>4</v>
      </c>
      <c r="B39" s="11" t="s">
        <v>68</v>
      </c>
      <c r="C39" s="72">
        <v>19</v>
      </c>
      <c r="D39" s="59"/>
      <c r="E39" s="59"/>
    </row>
    <row r="40" spans="1:5" ht="15">
      <c r="A40" s="60">
        <v>5</v>
      </c>
      <c r="B40" s="11" t="s">
        <v>69</v>
      </c>
      <c r="C40" s="72">
        <v>20</v>
      </c>
      <c r="D40" s="59"/>
      <c r="E40" s="59"/>
    </row>
    <row r="41" spans="1:8" ht="15">
      <c r="A41" s="60">
        <v>6</v>
      </c>
      <c r="B41" s="11" t="s">
        <v>70</v>
      </c>
      <c r="C41" s="72">
        <v>21</v>
      </c>
      <c r="D41" s="59"/>
      <c r="E41" s="59"/>
      <c r="H41">
        <v>1047212</v>
      </c>
    </row>
    <row r="42" spans="1:8" ht="15">
      <c r="A42" s="60">
        <v>7</v>
      </c>
      <c r="B42" s="11" t="s">
        <v>71</v>
      </c>
      <c r="C42" s="72">
        <v>22</v>
      </c>
      <c r="D42" s="59">
        <v>-196800</v>
      </c>
      <c r="E42" s="59">
        <v>-196800</v>
      </c>
      <c r="H42">
        <v>11880059</v>
      </c>
    </row>
    <row r="43" spans="1:8" ht="15">
      <c r="A43" s="60">
        <v>8</v>
      </c>
      <c r="B43" s="11" t="s">
        <v>72</v>
      </c>
      <c r="C43" s="72">
        <v>23</v>
      </c>
      <c r="D43" s="59">
        <v>0</v>
      </c>
      <c r="E43" s="59">
        <v>0</v>
      </c>
      <c r="H43">
        <f>SUM(H41:H42)</f>
        <v>12927271</v>
      </c>
    </row>
    <row r="44" spans="1:5" ht="15">
      <c r="A44" s="60">
        <v>9</v>
      </c>
      <c r="B44" s="11" t="s">
        <v>73</v>
      </c>
      <c r="C44" s="72">
        <v>24</v>
      </c>
      <c r="D44" s="59">
        <v>-93</v>
      </c>
      <c r="E44" s="59">
        <v>-82704914</v>
      </c>
    </row>
    <row r="45" spans="1:5" ht="15">
      <c r="A45" s="60">
        <v>10</v>
      </c>
      <c r="B45" s="11" t="s">
        <v>165</v>
      </c>
      <c r="C45" s="72">
        <v>25</v>
      </c>
      <c r="D45" s="59">
        <v>-2773373</v>
      </c>
      <c r="E45" s="59">
        <v>2421821</v>
      </c>
    </row>
    <row r="46" spans="1:5" ht="15">
      <c r="A46" s="60"/>
      <c r="B46" s="10" t="s">
        <v>161</v>
      </c>
      <c r="C46" s="72"/>
      <c r="D46" s="59">
        <f>D38+D42+D43+D44+D45</f>
        <v>-83353266</v>
      </c>
      <c r="E46" s="59">
        <f>E38+E42+E43+E44+E45</f>
        <v>-80579893</v>
      </c>
    </row>
    <row r="47" spans="1:5" ht="15">
      <c r="A47" s="60"/>
      <c r="B47" s="11" t="s">
        <v>74</v>
      </c>
      <c r="C47" s="72"/>
      <c r="D47" s="74">
        <f>D46</f>
        <v>-83353266</v>
      </c>
      <c r="E47" s="74">
        <f>E46</f>
        <v>-80579893</v>
      </c>
    </row>
    <row r="48" spans="1:8" ht="15">
      <c r="A48" s="60"/>
      <c r="B48" s="11"/>
      <c r="C48" s="72"/>
      <c r="D48" s="59"/>
      <c r="E48" s="59"/>
      <c r="H48">
        <v>13496222</v>
      </c>
    </row>
    <row r="49" spans="1:8" ht="15">
      <c r="A49" s="60"/>
      <c r="B49" s="11" t="s">
        <v>75</v>
      </c>
      <c r="C49" s="10"/>
      <c r="D49" s="74">
        <f>SUM(D22+D33+D47)</f>
        <v>-515528416</v>
      </c>
      <c r="E49" s="74">
        <f>SUM(E22+E33+E47)</f>
        <v>-453011674</v>
      </c>
      <c r="H49">
        <v>12593325</v>
      </c>
    </row>
    <row r="50" spans="2:8" ht="14.25">
      <c r="B50" s="12"/>
      <c r="C50" s="12"/>
      <c r="D50" s="12"/>
      <c r="E50" s="12"/>
      <c r="H50">
        <v>307404</v>
      </c>
    </row>
    <row r="51" ht="12.75">
      <c r="H51">
        <f>H48-H49-H50</f>
        <v>595493</v>
      </c>
    </row>
  </sheetData>
  <sheetProtection/>
  <printOptions/>
  <pageMargins left="0.51" right="0.55" top="0.58" bottom="0.57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84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4.00390625" style="0" customWidth="1"/>
    <col min="6" max="6" width="26.00390625" style="0" customWidth="1"/>
    <col min="7" max="7" width="12.28125" style="0" customWidth="1"/>
    <col min="8" max="8" width="12.7109375" style="0" customWidth="1"/>
    <col min="9" max="9" width="9.28125" style="0" bestFit="1" customWidth="1"/>
    <col min="11" max="11" width="9.7109375" style="0" bestFit="1" customWidth="1"/>
  </cols>
  <sheetData>
    <row r="3" spans="1:8" ht="15">
      <c r="A3" s="6"/>
      <c r="B3" s="135" t="s">
        <v>248</v>
      </c>
      <c r="C3" s="135"/>
      <c r="D3" s="135"/>
      <c r="E3" s="135"/>
      <c r="F3" s="135"/>
      <c r="G3" s="8" t="s">
        <v>331</v>
      </c>
      <c r="H3" s="8">
        <v>2009</v>
      </c>
    </row>
    <row r="4" spans="1:8" ht="13.5" thickBot="1">
      <c r="A4" s="76" t="s">
        <v>134</v>
      </c>
      <c r="B4" s="144" t="s">
        <v>76</v>
      </c>
      <c r="C4" s="144"/>
      <c r="D4" s="144"/>
      <c r="E4" s="144"/>
      <c r="F4" s="144"/>
      <c r="G4" s="107" t="s">
        <v>184</v>
      </c>
      <c r="H4" s="108"/>
    </row>
    <row r="5" spans="1:8" ht="14.25">
      <c r="A5" s="77">
        <v>1</v>
      </c>
      <c r="B5" s="143" t="s">
        <v>77</v>
      </c>
      <c r="C5" s="143"/>
      <c r="D5" s="143"/>
      <c r="E5" s="143"/>
      <c r="F5" s="143"/>
      <c r="G5" s="38">
        <v>46951308</v>
      </c>
      <c r="H5" s="42"/>
    </row>
    <row r="6" spans="1:9" ht="14.25">
      <c r="A6" s="78">
        <v>2</v>
      </c>
      <c r="B6" s="132" t="s">
        <v>78</v>
      </c>
      <c r="C6" s="132"/>
      <c r="D6" s="132"/>
      <c r="E6" s="132"/>
      <c r="F6" s="132"/>
      <c r="G6" s="38">
        <v>-69960311</v>
      </c>
      <c r="H6" s="38">
        <v>23841490</v>
      </c>
      <c r="I6" s="113"/>
    </row>
    <row r="7" spans="1:8" ht="14.25">
      <c r="A7" s="78">
        <v>3</v>
      </c>
      <c r="B7" s="132" t="s">
        <v>79</v>
      </c>
      <c r="C7" s="132"/>
      <c r="D7" s="132"/>
      <c r="E7" s="132"/>
      <c r="F7" s="132"/>
      <c r="G7" s="84"/>
      <c r="H7" s="38"/>
    </row>
    <row r="8" spans="1:8" ht="14.25">
      <c r="A8" s="78">
        <v>4</v>
      </c>
      <c r="B8" s="132" t="s">
        <v>80</v>
      </c>
      <c r="C8" s="132"/>
      <c r="D8" s="132"/>
      <c r="E8" s="145"/>
      <c r="F8" s="132"/>
      <c r="G8" s="84"/>
      <c r="H8" s="38"/>
    </row>
    <row r="9" spans="1:8" ht="14.25">
      <c r="A9" s="78">
        <v>5</v>
      </c>
      <c r="B9" s="75" t="s">
        <v>257</v>
      </c>
      <c r="C9" s="70"/>
      <c r="D9" s="79"/>
      <c r="E9" s="81"/>
      <c r="F9" s="80"/>
      <c r="G9" s="84"/>
      <c r="H9" s="38"/>
    </row>
    <row r="10" spans="1:8" ht="14.25">
      <c r="A10" s="78">
        <v>6</v>
      </c>
      <c r="B10" s="75" t="s">
        <v>182</v>
      </c>
      <c r="C10" s="70"/>
      <c r="D10" s="79"/>
      <c r="E10" s="87"/>
      <c r="F10" s="80"/>
      <c r="G10" s="84"/>
      <c r="H10" s="38"/>
    </row>
    <row r="11" spans="1:8" ht="14.25">
      <c r="A11" s="78"/>
      <c r="B11" s="133" t="s">
        <v>95</v>
      </c>
      <c r="C11" s="133"/>
      <c r="D11" s="133"/>
      <c r="E11" s="146"/>
      <c r="F11" s="133"/>
      <c r="G11" s="88">
        <v>-1740496</v>
      </c>
      <c r="H11" s="88">
        <v>6172378</v>
      </c>
    </row>
    <row r="12" spans="1:8" ht="14.25">
      <c r="A12" s="78"/>
      <c r="B12" s="147"/>
      <c r="C12" s="147"/>
      <c r="D12" s="147"/>
      <c r="E12" s="147"/>
      <c r="F12" s="147"/>
      <c r="G12" s="84"/>
      <c r="H12" s="38"/>
    </row>
    <row r="13" spans="1:8" ht="15.75" thickBot="1">
      <c r="A13" s="76" t="s">
        <v>135</v>
      </c>
      <c r="B13" s="142" t="s">
        <v>81</v>
      </c>
      <c r="C13" s="142"/>
      <c r="D13" s="142"/>
      <c r="E13" s="142"/>
      <c r="F13" s="142"/>
      <c r="G13" s="82"/>
      <c r="H13" s="44"/>
    </row>
    <row r="14" spans="1:8" ht="14.25">
      <c r="A14" s="77">
        <v>1</v>
      </c>
      <c r="B14" s="143" t="s">
        <v>82</v>
      </c>
      <c r="C14" s="143"/>
      <c r="D14" s="143"/>
      <c r="E14" s="143"/>
      <c r="F14" s="143"/>
      <c r="G14" s="83"/>
      <c r="H14" s="42"/>
    </row>
    <row r="15" spans="1:8" ht="14.25">
      <c r="A15" s="78">
        <v>2</v>
      </c>
      <c r="B15" s="132" t="s">
        <v>83</v>
      </c>
      <c r="C15" s="132"/>
      <c r="D15" s="132"/>
      <c r="E15" s="132"/>
      <c r="F15" s="132"/>
      <c r="G15" s="84"/>
      <c r="H15" s="38">
        <v>6346620</v>
      </c>
    </row>
    <row r="16" spans="1:8" ht="14.25">
      <c r="A16" s="78">
        <v>3</v>
      </c>
      <c r="B16" s="132" t="s">
        <v>84</v>
      </c>
      <c r="C16" s="132"/>
      <c r="D16" s="132"/>
      <c r="E16" s="132"/>
      <c r="F16" s="132"/>
      <c r="G16" s="84"/>
      <c r="H16" s="38"/>
    </row>
    <row r="17" spans="1:8" ht="14.25">
      <c r="A17" s="78">
        <v>4</v>
      </c>
      <c r="B17" s="132" t="s">
        <v>85</v>
      </c>
      <c r="C17" s="132"/>
      <c r="D17" s="132"/>
      <c r="E17" s="132"/>
      <c r="F17" s="132"/>
      <c r="G17" s="84"/>
      <c r="H17" s="38"/>
    </row>
    <row r="18" spans="1:8" ht="14.25">
      <c r="A18" s="78">
        <v>5</v>
      </c>
      <c r="B18" s="132" t="s">
        <v>86</v>
      </c>
      <c r="C18" s="132"/>
      <c r="D18" s="132"/>
      <c r="E18" s="132"/>
      <c r="F18" s="132"/>
      <c r="G18" s="84"/>
      <c r="H18" s="38"/>
    </row>
    <row r="19" spans="1:8" ht="14.25">
      <c r="A19" s="78"/>
      <c r="B19" s="133" t="s">
        <v>87</v>
      </c>
      <c r="C19" s="133"/>
      <c r="D19" s="133"/>
      <c r="E19" s="133"/>
      <c r="F19" s="133"/>
      <c r="G19" s="88"/>
      <c r="H19" s="88">
        <v>5993672</v>
      </c>
    </row>
    <row r="20" spans="1:8" ht="14.25">
      <c r="A20" s="78"/>
      <c r="B20" s="132"/>
      <c r="C20" s="132"/>
      <c r="D20" s="132"/>
      <c r="E20" s="132"/>
      <c r="F20" s="132"/>
      <c r="G20" s="84"/>
      <c r="H20" s="38"/>
    </row>
    <row r="21" spans="1:8" ht="15.75" thickBot="1">
      <c r="A21" s="76" t="s">
        <v>179</v>
      </c>
      <c r="B21" s="142" t="s">
        <v>88</v>
      </c>
      <c r="C21" s="142"/>
      <c r="D21" s="142"/>
      <c r="E21" s="142"/>
      <c r="F21" s="142"/>
      <c r="G21" s="85"/>
      <c r="H21" s="86"/>
    </row>
    <row r="22" spans="1:8" ht="14.25">
      <c r="A22" s="77">
        <v>1</v>
      </c>
      <c r="B22" s="143" t="s">
        <v>96</v>
      </c>
      <c r="C22" s="143"/>
      <c r="D22" s="143"/>
      <c r="E22" s="143"/>
      <c r="F22" s="143"/>
      <c r="G22" s="83"/>
      <c r="H22" s="42"/>
    </row>
    <row r="23" spans="1:8" ht="14.25">
      <c r="A23" s="78">
        <v>2</v>
      </c>
      <c r="B23" s="132" t="s">
        <v>94</v>
      </c>
      <c r="C23" s="132"/>
      <c r="D23" s="132"/>
      <c r="E23" s="132"/>
      <c r="F23" s="132"/>
      <c r="G23" s="84">
        <v>24584852</v>
      </c>
      <c r="H23" s="38">
        <v>18269537</v>
      </c>
    </row>
    <row r="24" spans="1:8" ht="14.25">
      <c r="A24" s="78">
        <v>3</v>
      </c>
      <c r="B24" s="132" t="s">
        <v>89</v>
      </c>
      <c r="C24" s="132"/>
      <c r="D24" s="132"/>
      <c r="E24" s="132"/>
      <c r="F24" s="132"/>
      <c r="G24" s="84"/>
      <c r="H24" s="38"/>
    </row>
    <row r="25" spans="1:8" ht="14.25">
      <c r="A25" s="78">
        <v>4</v>
      </c>
      <c r="B25" s="132" t="s">
        <v>90</v>
      </c>
      <c r="C25" s="132"/>
      <c r="D25" s="132"/>
      <c r="E25" s="132"/>
      <c r="F25" s="132"/>
      <c r="G25" s="84"/>
      <c r="H25" s="38"/>
    </row>
    <row r="26" spans="1:8" ht="14.25">
      <c r="A26" s="78"/>
      <c r="B26" s="133" t="s">
        <v>91</v>
      </c>
      <c r="C26" s="133"/>
      <c r="D26" s="133"/>
      <c r="E26" s="133"/>
      <c r="F26" s="133"/>
      <c r="G26" s="88">
        <v>24749499</v>
      </c>
      <c r="H26" s="88">
        <v>24263209</v>
      </c>
    </row>
    <row r="27" spans="1:8" ht="14.25">
      <c r="A27" s="78"/>
      <c r="B27" s="132"/>
      <c r="C27" s="132"/>
      <c r="D27" s="132"/>
      <c r="E27" s="132"/>
      <c r="F27" s="132"/>
      <c r="G27" s="84"/>
      <c r="H27" s="38"/>
    </row>
    <row r="28" spans="1:8" ht="15">
      <c r="A28" s="78"/>
      <c r="B28" s="135" t="s">
        <v>274</v>
      </c>
      <c r="C28" s="135"/>
      <c r="D28" s="135"/>
      <c r="E28" s="135"/>
      <c r="F28" s="135"/>
      <c r="G28" s="84">
        <v>-164647</v>
      </c>
      <c r="H28" s="84">
        <v>5750659</v>
      </c>
    </row>
    <row r="29" spans="1:8" ht="15">
      <c r="A29" s="78"/>
      <c r="B29" s="135" t="s">
        <v>92</v>
      </c>
      <c r="C29" s="135"/>
      <c r="D29" s="135"/>
      <c r="E29" s="135"/>
      <c r="F29" s="135"/>
      <c r="G29" s="84">
        <v>7794501</v>
      </c>
      <c r="H29" s="38">
        <v>2045500</v>
      </c>
    </row>
    <row r="30" spans="1:8" ht="15">
      <c r="A30" s="78"/>
      <c r="B30" s="11" t="s">
        <v>93</v>
      </c>
      <c r="C30" s="11"/>
      <c r="D30" s="11"/>
      <c r="E30" s="11"/>
      <c r="F30" s="11"/>
      <c r="G30" s="84">
        <v>7629854</v>
      </c>
      <c r="H30" s="38">
        <v>7796159</v>
      </c>
    </row>
    <row r="31" ht="12.75">
      <c r="G31" s="71"/>
    </row>
    <row r="32" ht="12.75">
      <c r="G32" s="71"/>
    </row>
    <row r="33" spans="2:8" s="2" customFormat="1" ht="15">
      <c r="B33" s="136"/>
      <c r="C33" s="136"/>
      <c r="D33" s="136"/>
      <c r="E33" s="136"/>
      <c r="F33" s="136"/>
      <c r="G33" s="109"/>
      <c r="H33" s="109"/>
    </row>
    <row r="34" s="2" customFormat="1" ht="12.75"/>
    <row r="35" spans="1:8" s="2" customFormat="1" ht="15">
      <c r="A35" s="16"/>
      <c r="B35" s="137"/>
      <c r="C35" s="137"/>
      <c r="D35" s="137"/>
      <c r="E35" s="137"/>
      <c r="F35" s="137"/>
      <c r="G35" s="89"/>
      <c r="H35" s="17"/>
    </row>
    <row r="36" spans="1:8" s="2" customFormat="1" ht="15">
      <c r="A36" s="16"/>
      <c r="B36" s="137"/>
      <c r="C36" s="137"/>
      <c r="D36" s="137"/>
      <c r="E36" s="137"/>
      <c r="F36" s="137"/>
      <c r="G36" s="16"/>
      <c r="H36" s="16"/>
    </row>
    <row r="37" spans="1:8" s="2" customFormat="1" ht="14.25">
      <c r="A37" s="16"/>
      <c r="B37" s="134"/>
      <c r="C37" s="134"/>
      <c r="D37" s="134"/>
      <c r="E37" s="134"/>
      <c r="F37" s="134"/>
      <c r="G37" s="16"/>
      <c r="H37" s="16"/>
    </row>
    <row r="38" spans="1:8" s="2" customFormat="1" ht="14.25">
      <c r="A38" s="16"/>
      <c r="B38" s="134"/>
      <c r="C38" s="134"/>
      <c r="D38" s="134"/>
      <c r="E38" s="134"/>
      <c r="F38" s="134"/>
      <c r="G38" s="16"/>
      <c r="H38" s="16"/>
    </row>
    <row r="39" spans="1:8" s="2" customFormat="1" ht="14.25">
      <c r="A39" s="16"/>
      <c r="B39" s="138"/>
      <c r="C39" s="138"/>
      <c r="D39" s="138"/>
      <c r="E39" s="138"/>
      <c r="F39" s="138"/>
      <c r="G39" s="16"/>
      <c r="H39" s="16"/>
    </row>
    <row r="40" spans="1:8" s="2" customFormat="1" ht="14.25">
      <c r="A40" s="16"/>
      <c r="B40" s="138"/>
      <c r="C40" s="138"/>
      <c r="D40" s="138"/>
      <c r="E40" s="138"/>
      <c r="F40" s="138"/>
      <c r="G40" s="16"/>
      <c r="H40" s="16"/>
    </row>
    <row r="41" spans="1:8" s="2" customFormat="1" ht="14.25">
      <c r="A41" s="16"/>
      <c r="B41" s="138"/>
      <c r="C41" s="138"/>
      <c r="D41" s="138"/>
      <c r="E41" s="138"/>
      <c r="F41" s="138"/>
      <c r="G41" s="16"/>
      <c r="H41" s="16"/>
    </row>
    <row r="42" spans="1:8" s="2" customFormat="1" ht="14.25">
      <c r="A42" s="16"/>
      <c r="B42" s="138"/>
      <c r="C42" s="138"/>
      <c r="D42" s="138"/>
      <c r="E42" s="138"/>
      <c r="F42" s="138"/>
      <c r="G42" s="36"/>
      <c r="H42" s="16"/>
    </row>
    <row r="43" spans="1:8" s="2" customFormat="1" ht="15" customHeight="1">
      <c r="A43" s="16"/>
      <c r="B43" s="141"/>
      <c r="C43" s="141"/>
      <c r="D43" s="141"/>
      <c r="E43" s="141"/>
      <c r="F43" s="141"/>
      <c r="G43" s="16"/>
      <c r="H43" s="16"/>
    </row>
    <row r="44" spans="1:8" s="2" customFormat="1" ht="14.25">
      <c r="A44" s="16"/>
      <c r="B44" s="134"/>
      <c r="C44" s="134"/>
      <c r="D44" s="134"/>
      <c r="E44" s="134"/>
      <c r="F44" s="134"/>
      <c r="G44" s="16"/>
      <c r="H44" s="16"/>
    </row>
    <row r="45" spans="1:8" s="2" customFormat="1" ht="14.25">
      <c r="A45" s="16"/>
      <c r="B45" s="134"/>
      <c r="C45" s="134"/>
      <c r="D45" s="134"/>
      <c r="E45" s="134"/>
      <c r="F45" s="134"/>
      <c r="G45" s="16"/>
      <c r="H45" s="16"/>
    </row>
    <row r="46" spans="1:8" s="2" customFormat="1" ht="14.25">
      <c r="A46" s="16"/>
      <c r="B46" s="134"/>
      <c r="C46" s="134"/>
      <c r="D46" s="134"/>
      <c r="E46" s="134"/>
      <c r="F46" s="134"/>
      <c r="G46" s="16"/>
      <c r="H46" s="16"/>
    </row>
    <row r="47" spans="1:8" s="2" customFormat="1" ht="14.25">
      <c r="A47" s="16"/>
      <c r="B47" s="134"/>
      <c r="C47" s="134"/>
      <c r="D47" s="134"/>
      <c r="E47" s="134"/>
      <c r="F47" s="134"/>
      <c r="G47" s="16"/>
      <c r="H47" s="16"/>
    </row>
    <row r="48" spans="1:8" s="2" customFormat="1" ht="14.25">
      <c r="A48" s="16"/>
      <c r="B48" s="134"/>
      <c r="C48" s="134"/>
      <c r="D48" s="134"/>
      <c r="E48" s="134"/>
      <c r="F48" s="134"/>
      <c r="G48" s="16"/>
      <c r="H48" s="16"/>
    </row>
    <row r="49" spans="1:8" s="2" customFormat="1" ht="14.25">
      <c r="A49" s="16"/>
      <c r="B49" s="139"/>
      <c r="C49" s="139"/>
      <c r="D49" s="139"/>
      <c r="E49" s="139"/>
      <c r="F49" s="139"/>
      <c r="G49" s="16"/>
      <c r="H49" s="16"/>
    </row>
    <row r="50" spans="2:6" s="2" customFormat="1" ht="12.75">
      <c r="B50" s="140"/>
      <c r="C50" s="140"/>
      <c r="D50" s="140"/>
      <c r="E50" s="140"/>
      <c r="F50" s="140"/>
    </row>
    <row r="51" spans="1:6" s="2" customFormat="1" ht="15">
      <c r="A51" s="16"/>
      <c r="B51" s="137"/>
      <c r="C51" s="137"/>
      <c r="D51" s="137"/>
      <c r="E51" s="137"/>
      <c r="F51" s="137"/>
    </row>
    <row r="52" spans="1:6" s="2" customFormat="1" ht="14.25">
      <c r="A52" s="16"/>
      <c r="B52" s="134"/>
      <c r="C52" s="134"/>
      <c r="D52" s="134"/>
      <c r="E52" s="134"/>
      <c r="F52" s="134"/>
    </row>
    <row r="53" spans="1:6" s="2" customFormat="1" ht="14.25">
      <c r="A53" s="16"/>
      <c r="B53" s="134"/>
      <c r="C53" s="134"/>
      <c r="D53" s="134"/>
      <c r="E53" s="134"/>
      <c r="F53" s="134"/>
    </row>
    <row r="54" spans="1:6" s="2" customFormat="1" ht="14.25">
      <c r="A54" s="16"/>
      <c r="B54" s="134"/>
      <c r="C54" s="134"/>
      <c r="D54" s="134"/>
      <c r="E54" s="134"/>
      <c r="F54" s="134"/>
    </row>
    <row r="55" spans="1:6" s="2" customFormat="1" ht="14.25">
      <c r="A55" s="16"/>
      <c r="B55" s="134"/>
      <c r="C55" s="134"/>
      <c r="D55" s="134"/>
      <c r="E55" s="134"/>
      <c r="F55" s="134"/>
    </row>
    <row r="56" spans="1:8" s="2" customFormat="1" ht="14.25">
      <c r="A56" s="124"/>
      <c r="B56" s="70" t="s">
        <v>248</v>
      </c>
      <c r="C56" s="70"/>
      <c r="D56" s="70"/>
      <c r="E56" s="70"/>
      <c r="F56" s="70"/>
      <c r="G56" s="6" t="s">
        <v>180</v>
      </c>
      <c r="H56" s="6" t="s">
        <v>181</v>
      </c>
    </row>
    <row r="57" spans="1:8" s="2" customFormat="1" ht="14.25">
      <c r="A57" s="124" t="s">
        <v>134</v>
      </c>
      <c r="B57" s="122" t="s">
        <v>76</v>
      </c>
      <c r="C57" s="122"/>
      <c r="D57" s="122"/>
      <c r="E57" s="122"/>
      <c r="F57" s="122"/>
      <c r="G57" s="6" t="s">
        <v>184</v>
      </c>
      <c r="H57" s="6" t="s">
        <v>184</v>
      </c>
    </row>
    <row r="58" spans="1:8" s="2" customFormat="1" ht="14.25">
      <c r="A58" s="124">
        <v>1</v>
      </c>
      <c r="B58" s="70" t="s">
        <v>77</v>
      </c>
      <c r="C58" s="70"/>
      <c r="D58" s="70"/>
      <c r="E58" s="70"/>
      <c r="F58" s="70"/>
      <c r="G58" s="125">
        <v>95534789</v>
      </c>
      <c r="H58" s="125">
        <v>353141142</v>
      </c>
    </row>
    <row r="59" spans="1:8" s="2" customFormat="1" ht="15">
      <c r="A59" s="124">
        <v>2</v>
      </c>
      <c r="B59" s="123" t="s">
        <v>78</v>
      </c>
      <c r="C59" s="123"/>
      <c r="D59" s="123"/>
      <c r="E59" s="123"/>
      <c r="F59" s="123"/>
      <c r="G59" s="125">
        <v>-123567001</v>
      </c>
      <c r="H59" s="125">
        <v>-327726000</v>
      </c>
    </row>
    <row r="60" spans="1:8" s="2" customFormat="1" ht="14.25">
      <c r="A60" s="124">
        <v>3</v>
      </c>
      <c r="B60" s="70" t="s">
        <v>79</v>
      </c>
      <c r="C60" s="70"/>
      <c r="D60" s="70"/>
      <c r="E60" s="70"/>
      <c r="F60" s="70"/>
      <c r="G60" s="125">
        <v>-1205537</v>
      </c>
      <c r="H60" s="125">
        <v>5475000</v>
      </c>
    </row>
    <row r="61" spans="1:8" s="2" customFormat="1" ht="14.25">
      <c r="A61" s="124">
        <v>4</v>
      </c>
      <c r="B61" s="70" t="s">
        <v>80</v>
      </c>
      <c r="C61" s="70"/>
      <c r="D61" s="70"/>
      <c r="E61" s="70"/>
      <c r="F61" s="70"/>
      <c r="G61" s="125">
        <v>-9424</v>
      </c>
      <c r="H61" s="6">
        <v>0</v>
      </c>
    </row>
    <row r="62" spans="1:8" s="2" customFormat="1" ht="14.25">
      <c r="A62" s="124">
        <v>5</v>
      </c>
      <c r="B62" s="70" t="s">
        <v>257</v>
      </c>
      <c r="C62" s="70"/>
      <c r="D62" s="70"/>
      <c r="E62" s="70"/>
      <c r="F62" s="70"/>
      <c r="G62" s="125">
        <v>-5409059</v>
      </c>
      <c r="H62" s="125">
        <v>-7400000</v>
      </c>
    </row>
    <row r="63" spans="1:8" s="2" customFormat="1" ht="14.25">
      <c r="A63" s="124">
        <v>6</v>
      </c>
      <c r="B63" s="70" t="s">
        <v>182</v>
      </c>
      <c r="C63" s="70"/>
      <c r="D63" s="70"/>
      <c r="E63" s="70"/>
      <c r="F63" s="70"/>
      <c r="G63" s="6">
        <v>0</v>
      </c>
      <c r="H63" s="6">
        <v>0</v>
      </c>
    </row>
    <row r="64" spans="1:8" s="2" customFormat="1" ht="14.25">
      <c r="A64" s="124"/>
      <c r="B64" s="70" t="s">
        <v>95</v>
      </c>
      <c r="C64" s="70"/>
      <c r="D64" s="70"/>
      <c r="E64" s="70"/>
      <c r="F64" s="70"/>
      <c r="G64" s="125">
        <v>-34656232</v>
      </c>
      <c r="H64" s="125">
        <v>23490142</v>
      </c>
    </row>
    <row r="65" spans="1:8" s="2" customFormat="1" ht="14.25">
      <c r="A65" s="124"/>
      <c r="B65" s="70"/>
      <c r="C65" s="70"/>
      <c r="D65" s="70"/>
      <c r="E65" s="70"/>
      <c r="F65" s="70"/>
      <c r="G65" s="6"/>
      <c r="H65" s="6"/>
    </row>
    <row r="66" spans="1:8" s="2" customFormat="1" ht="15">
      <c r="A66" s="124" t="s">
        <v>135</v>
      </c>
      <c r="B66" s="123" t="s">
        <v>81</v>
      </c>
      <c r="C66" s="123"/>
      <c r="D66" s="123"/>
      <c r="E66" s="123"/>
      <c r="F66" s="123"/>
      <c r="G66" s="6"/>
      <c r="H66" s="6"/>
    </row>
    <row r="67" spans="1:8" s="2" customFormat="1" ht="15">
      <c r="A67" s="124">
        <v>1</v>
      </c>
      <c r="B67" s="123" t="s">
        <v>82</v>
      </c>
      <c r="C67" s="123"/>
      <c r="D67" s="123"/>
      <c r="E67" s="123"/>
      <c r="F67" s="123"/>
      <c r="G67" s="6"/>
      <c r="H67" s="6"/>
    </row>
    <row r="68" spans="1:8" s="2" customFormat="1" ht="15">
      <c r="A68" s="124">
        <v>2</v>
      </c>
      <c r="B68" s="123" t="s">
        <v>83</v>
      </c>
      <c r="C68" s="123"/>
      <c r="D68" s="123"/>
      <c r="E68" s="123"/>
      <c r="F68" s="123"/>
      <c r="G68" s="125">
        <v>5994900</v>
      </c>
      <c r="H68" s="6">
        <v>0</v>
      </c>
    </row>
    <row r="69" spans="1:8" s="2" customFormat="1" ht="14.25">
      <c r="A69" s="124">
        <v>3</v>
      </c>
      <c r="B69" s="70" t="s">
        <v>84</v>
      </c>
      <c r="C69" s="70"/>
      <c r="D69" s="70"/>
      <c r="E69" s="70"/>
      <c r="F69" s="70"/>
      <c r="G69" s="125">
        <v>-1228</v>
      </c>
      <c r="H69" s="6">
        <v>0</v>
      </c>
    </row>
    <row r="70" spans="1:8" ht="12.75">
      <c r="A70" s="6">
        <v>4</v>
      </c>
      <c r="B70" s="6" t="s">
        <v>85</v>
      </c>
      <c r="C70" s="6"/>
      <c r="D70" s="6"/>
      <c r="E70" s="6"/>
      <c r="F70" s="6"/>
      <c r="G70" s="6">
        <v>0</v>
      </c>
      <c r="H70" s="6">
        <v>0</v>
      </c>
    </row>
    <row r="71" spans="1:8" ht="12.75">
      <c r="A71" s="6">
        <v>5</v>
      </c>
      <c r="B71" s="6" t="s">
        <v>86</v>
      </c>
      <c r="C71" s="6"/>
      <c r="D71" s="6"/>
      <c r="E71" s="6"/>
      <c r="F71" s="6"/>
      <c r="G71" s="6">
        <v>0</v>
      </c>
      <c r="H71" s="6"/>
    </row>
    <row r="72" spans="1:8" ht="12.75">
      <c r="A72" s="6"/>
      <c r="B72" s="6" t="s">
        <v>87</v>
      </c>
      <c r="C72" s="6"/>
      <c r="D72" s="6"/>
      <c r="E72" s="6"/>
      <c r="F72" s="6"/>
      <c r="G72" s="125">
        <v>5993672</v>
      </c>
      <c r="H72" s="6">
        <v>0</v>
      </c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 t="s">
        <v>179</v>
      </c>
      <c r="B74" s="6" t="s">
        <v>88</v>
      </c>
      <c r="C74" s="6"/>
      <c r="D74" s="6"/>
      <c r="E74" s="6"/>
      <c r="F74" s="6"/>
      <c r="G74" s="6"/>
      <c r="H74" s="6"/>
    </row>
    <row r="75" spans="1:8" ht="12.75">
      <c r="A75" s="6">
        <v>1</v>
      </c>
      <c r="B75" s="6" t="s">
        <v>96</v>
      </c>
      <c r="C75" s="6"/>
      <c r="D75" s="6"/>
      <c r="E75" s="6"/>
      <c r="F75" s="6"/>
      <c r="G75" s="6"/>
      <c r="H75" s="6">
        <v>0</v>
      </c>
    </row>
    <row r="76" spans="1:8" ht="12.75">
      <c r="A76" s="6">
        <v>2</v>
      </c>
      <c r="B76" s="6" t="s">
        <v>94</v>
      </c>
      <c r="C76" s="6"/>
      <c r="D76" s="6"/>
      <c r="E76" s="6"/>
      <c r="F76" s="6"/>
      <c r="G76" s="125">
        <v>3600000</v>
      </c>
      <c r="H76" s="6"/>
    </row>
    <row r="77" spans="1:8" ht="12.75">
      <c r="A77" s="6">
        <v>3</v>
      </c>
      <c r="B77" s="6" t="s">
        <v>89</v>
      </c>
      <c r="C77" s="6"/>
      <c r="D77" s="6"/>
      <c r="E77" s="6"/>
      <c r="F77" s="6"/>
      <c r="G77" s="6">
        <v>0</v>
      </c>
      <c r="H77" s="6">
        <v>0</v>
      </c>
    </row>
    <row r="78" spans="1:8" ht="12.75">
      <c r="A78" s="6">
        <v>4</v>
      </c>
      <c r="B78" s="6" t="s">
        <v>90</v>
      </c>
      <c r="C78" s="6"/>
      <c r="D78" s="6"/>
      <c r="E78" s="6"/>
      <c r="F78" s="6"/>
      <c r="G78" s="6"/>
      <c r="H78" s="6"/>
    </row>
    <row r="79" spans="1:8" ht="12.75">
      <c r="A79" s="6"/>
      <c r="B79" s="6" t="s">
        <v>91</v>
      </c>
      <c r="C79" s="6"/>
      <c r="D79" s="6"/>
      <c r="E79" s="6"/>
      <c r="F79" s="6"/>
      <c r="G79" s="125">
        <v>3600000</v>
      </c>
      <c r="H79" s="6">
        <v>0</v>
      </c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 t="s">
        <v>274</v>
      </c>
      <c r="C81" s="6"/>
      <c r="D81" s="6"/>
      <c r="E81" s="6"/>
      <c r="F81" s="6"/>
      <c r="G81" s="125">
        <v>-25062560</v>
      </c>
      <c r="H81" s="125">
        <v>23490142</v>
      </c>
    </row>
    <row r="82" spans="1:8" ht="12.75">
      <c r="A82" s="6"/>
      <c r="B82" s="6" t="s">
        <v>92</v>
      </c>
      <c r="C82" s="6"/>
      <c r="D82" s="6"/>
      <c r="E82" s="6"/>
      <c r="F82" s="6"/>
      <c r="G82" s="125">
        <v>22441142</v>
      </c>
      <c r="H82" s="125">
        <v>-1049000</v>
      </c>
    </row>
    <row r="83" spans="1:8" ht="12.75">
      <c r="A83" s="6"/>
      <c r="B83" s="6" t="s">
        <v>93</v>
      </c>
      <c r="C83" s="6"/>
      <c r="D83" s="6"/>
      <c r="E83" s="6"/>
      <c r="F83" s="6"/>
      <c r="G83" s="125">
        <v>-2621418</v>
      </c>
      <c r="H83" s="125">
        <v>22441142</v>
      </c>
    </row>
    <row r="84" spans="1:8" ht="12.75">
      <c r="A84" s="6"/>
      <c r="B84" s="6"/>
      <c r="C84" s="6"/>
      <c r="D84" s="6"/>
      <c r="E84" s="6"/>
      <c r="F84" s="6"/>
      <c r="G84" s="6"/>
      <c r="H84" s="6"/>
    </row>
  </sheetData>
  <sheetProtection/>
  <mergeCells count="47">
    <mergeCell ref="B46:F46"/>
    <mergeCell ref="B47:F47"/>
    <mergeCell ref="B48:F48"/>
    <mergeCell ref="B37:F37"/>
    <mergeCell ref="B38:F38"/>
    <mergeCell ref="B39:F39"/>
    <mergeCell ref="B40:F40"/>
    <mergeCell ref="B19:F19"/>
    <mergeCell ref="B20:F20"/>
    <mergeCell ref="B3:F3"/>
    <mergeCell ref="B4:F4"/>
    <mergeCell ref="B5:F5"/>
    <mergeCell ref="B6:F6"/>
    <mergeCell ref="B7:F7"/>
    <mergeCell ref="B8:F8"/>
    <mergeCell ref="B11:F11"/>
    <mergeCell ref="B12:F12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54:F54"/>
    <mergeCell ref="B55:F55"/>
    <mergeCell ref="B41:F41"/>
    <mergeCell ref="B42:F42"/>
    <mergeCell ref="B49:F49"/>
    <mergeCell ref="B50:F50"/>
    <mergeCell ref="B51:F51"/>
    <mergeCell ref="B43:F43"/>
    <mergeCell ref="B44:F44"/>
    <mergeCell ref="B45:F45"/>
    <mergeCell ref="B25:F25"/>
    <mergeCell ref="B26:F26"/>
    <mergeCell ref="B52:F52"/>
    <mergeCell ref="B53:F53"/>
    <mergeCell ref="B27:F27"/>
    <mergeCell ref="B28:F28"/>
    <mergeCell ref="B29:F29"/>
    <mergeCell ref="B33:F33"/>
    <mergeCell ref="B35:F35"/>
    <mergeCell ref="B36:F36"/>
  </mergeCells>
  <printOptions/>
  <pageMargins left="0.87" right="0.2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pane ySplit="1830" topLeftCell="A16" activePane="bottomLeft" state="split"/>
      <selection pane="topLeft" activeCell="B1" sqref="A1:IV1"/>
      <selection pane="bottomLeft" activeCell="H20" sqref="H20"/>
    </sheetView>
  </sheetViews>
  <sheetFormatPr defaultColWidth="9.140625" defaultRowHeight="12.75"/>
  <cols>
    <col min="1" max="1" width="3.57421875" style="0" customWidth="1"/>
    <col min="2" max="2" width="34.57421875" style="0" customWidth="1"/>
    <col min="3" max="3" width="12.8515625" style="0" customWidth="1"/>
    <col min="4" max="4" width="11.00390625" style="0" customWidth="1"/>
    <col min="5" max="5" width="10.421875" style="0" customWidth="1"/>
    <col min="6" max="6" width="11.57421875" style="0" customWidth="1"/>
    <col min="7" max="7" width="12.8515625" style="0" customWidth="1"/>
    <col min="8" max="8" width="13.57421875" style="0" customWidth="1"/>
  </cols>
  <sheetData>
    <row r="2" spans="1:8" ht="15">
      <c r="A2" s="6"/>
      <c r="B2" s="148" t="s">
        <v>133</v>
      </c>
      <c r="C2" s="148"/>
      <c r="D2" s="148"/>
      <c r="E2" s="148"/>
      <c r="F2" s="148"/>
      <c r="G2" s="148"/>
      <c r="H2" s="148"/>
    </row>
    <row r="3" spans="1:8" ht="53.25" customHeight="1">
      <c r="A3" s="6"/>
      <c r="B3" s="6"/>
      <c r="C3" s="8" t="s">
        <v>67</v>
      </c>
      <c r="D3" s="8" t="s">
        <v>68</v>
      </c>
      <c r="E3" s="8" t="s">
        <v>111</v>
      </c>
      <c r="F3" s="8" t="s">
        <v>112</v>
      </c>
      <c r="G3" s="8" t="s">
        <v>113</v>
      </c>
      <c r="H3" s="8" t="s">
        <v>16</v>
      </c>
    </row>
    <row r="4" spans="1:9" ht="15">
      <c r="A4" s="10" t="s">
        <v>98</v>
      </c>
      <c r="B4" s="11" t="s">
        <v>168</v>
      </c>
      <c r="C4" s="74"/>
      <c r="D4" s="74"/>
      <c r="E4" s="74"/>
      <c r="F4" s="74"/>
      <c r="G4" s="74"/>
      <c r="H4" s="74">
        <f>C4+D4+E4+F4+G4</f>
        <v>0</v>
      </c>
      <c r="I4" s="71"/>
    </row>
    <row r="5" spans="1:8" ht="12.75" customHeight="1">
      <c r="A5" s="72" t="s">
        <v>134</v>
      </c>
      <c r="B5" s="73" t="s">
        <v>114</v>
      </c>
      <c r="C5" s="59"/>
      <c r="D5" s="59"/>
      <c r="E5" s="59"/>
      <c r="F5" s="59"/>
      <c r="G5" s="59">
        <v>0</v>
      </c>
      <c r="H5" s="59">
        <f>C5+D5+E5+F5+G5</f>
        <v>0</v>
      </c>
    </row>
    <row r="6" spans="1:8" ht="15">
      <c r="A6" s="72" t="s">
        <v>135</v>
      </c>
      <c r="B6" s="11" t="s">
        <v>115</v>
      </c>
      <c r="C6" s="59" t="s">
        <v>166</v>
      </c>
      <c r="D6" s="59"/>
      <c r="E6" s="59"/>
      <c r="F6" s="59"/>
      <c r="G6" s="59"/>
      <c r="H6" s="59"/>
    </row>
    <row r="7" spans="1:9" ht="14.25">
      <c r="A7" s="72">
        <v>1</v>
      </c>
      <c r="B7" s="73" t="s">
        <v>117</v>
      </c>
      <c r="C7" s="59"/>
      <c r="D7" s="59"/>
      <c r="E7" s="59"/>
      <c r="F7" s="59"/>
      <c r="H7" s="59">
        <f>C7+D7+E7+F7+G7</f>
        <v>0</v>
      </c>
      <c r="I7" s="71"/>
    </row>
    <row r="8" spans="1:8" ht="14.25">
      <c r="A8" s="72">
        <v>2</v>
      </c>
      <c r="B8" s="13" t="s">
        <v>116</v>
      </c>
      <c r="C8" s="59">
        <v>0</v>
      </c>
      <c r="D8" s="59"/>
      <c r="E8" s="59"/>
      <c r="F8" s="59"/>
      <c r="G8" s="59"/>
      <c r="H8" s="59">
        <f>C8+D8+E8+F8+G8</f>
        <v>0</v>
      </c>
    </row>
    <row r="9" spans="1:8" ht="14.25">
      <c r="A9" s="72">
        <v>3</v>
      </c>
      <c r="B9" s="73" t="s">
        <v>174</v>
      </c>
      <c r="C9" s="59"/>
      <c r="D9" s="59"/>
      <c r="E9" s="59"/>
      <c r="F9" s="59">
        <v>0</v>
      </c>
      <c r="G9" s="59"/>
      <c r="H9" s="59">
        <f>C9+D9+E9+F9+G9</f>
        <v>0</v>
      </c>
    </row>
    <row r="10" spans="1:8" ht="14.25" customHeight="1">
      <c r="A10" s="72">
        <v>4</v>
      </c>
      <c r="B10" s="73" t="s">
        <v>175</v>
      </c>
      <c r="C10" s="59">
        <v>0</v>
      </c>
      <c r="D10" s="59"/>
      <c r="E10" s="59"/>
      <c r="F10" s="59"/>
      <c r="G10" s="59"/>
      <c r="H10" s="59"/>
    </row>
    <row r="11" spans="1:8" ht="14.25">
      <c r="A11" s="72">
        <v>5</v>
      </c>
      <c r="B11" s="73" t="s">
        <v>169</v>
      </c>
      <c r="C11" s="59">
        <v>0</v>
      </c>
      <c r="D11" s="59"/>
      <c r="E11" s="59"/>
      <c r="F11" s="59"/>
      <c r="G11" s="59"/>
      <c r="H11" s="59"/>
    </row>
    <row r="12" spans="1:8" ht="14.25">
      <c r="A12" s="72">
        <v>6</v>
      </c>
      <c r="B12" s="13" t="s">
        <v>177</v>
      </c>
      <c r="C12" s="59">
        <v>0</v>
      </c>
      <c r="D12" s="59"/>
      <c r="E12" s="59"/>
      <c r="F12" s="59"/>
      <c r="G12" s="59"/>
      <c r="H12" s="59">
        <v>0</v>
      </c>
    </row>
    <row r="13" spans="1:8" ht="14.25">
      <c r="A13" s="72">
        <v>7</v>
      </c>
      <c r="B13" s="13" t="s">
        <v>170</v>
      </c>
      <c r="C13" s="59">
        <v>0</v>
      </c>
      <c r="D13" s="59"/>
      <c r="E13" s="59"/>
      <c r="F13" s="59"/>
      <c r="G13" s="59"/>
      <c r="H13" s="59"/>
    </row>
    <row r="14" spans="1:8" ht="14.25">
      <c r="A14" s="72">
        <v>8</v>
      </c>
      <c r="B14" s="13" t="s">
        <v>171</v>
      </c>
      <c r="C14" s="59">
        <v>0</v>
      </c>
      <c r="D14" s="59"/>
      <c r="E14" s="59"/>
      <c r="F14" s="59"/>
      <c r="G14" s="59"/>
      <c r="H14" s="59"/>
    </row>
    <row r="15" spans="1:8" ht="14.25">
      <c r="A15" s="72">
        <v>9</v>
      </c>
      <c r="B15" s="13" t="s">
        <v>173</v>
      </c>
      <c r="C15" s="59">
        <v>0</v>
      </c>
      <c r="D15" s="59"/>
      <c r="E15" s="59"/>
      <c r="F15" s="59"/>
      <c r="G15" s="59"/>
      <c r="H15" s="59"/>
    </row>
    <row r="16" spans="1:8" ht="14.25">
      <c r="A16" s="72">
        <v>10</v>
      </c>
      <c r="B16" s="13" t="s">
        <v>172</v>
      </c>
      <c r="C16" s="59">
        <v>0</v>
      </c>
      <c r="D16" s="59"/>
      <c r="E16" s="59"/>
      <c r="F16" s="59"/>
      <c r="G16" s="59">
        <v>0</v>
      </c>
      <c r="H16" s="59">
        <v>0</v>
      </c>
    </row>
    <row r="17" spans="1:8" ht="15">
      <c r="A17" s="10" t="s">
        <v>136</v>
      </c>
      <c r="B17" s="11" t="s">
        <v>285</v>
      </c>
      <c r="C17" s="74">
        <v>-80383000</v>
      </c>
      <c r="D17" s="74">
        <f>SUM(D4:D16)</f>
        <v>0</v>
      </c>
      <c r="E17" s="74">
        <f>SUM(E4:E16)</f>
        <v>0</v>
      </c>
      <c r="F17" s="74">
        <v>-196800</v>
      </c>
      <c r="G17" s="74">
        <v>-93</v>
      </c>
      <c r="H17" s="74">
        <f>C17+F17+G17</f>
        <v>-80579893</v>
      </c>
    </row>
    <row r="18" spans="1:8" ht="13.5" customHeight="1">
      <c r="A18" s="72" t="s">
        <v>134</v>
      </c>
      <c r="B18" s="73" t="s">
        <v>114</v>
      </c>
      <c r="C18" s="59"/>
      <c r="D18" s="59"/>
      <c r="E18" s="59"/>
      <c r="F18" s="74">
        <v>0</v>
      </c>
      <c r="G18" s="59"/>
      <c r="H18" s="59">
        <f>C18+D18+E18+F18+G18</f>
        <v>0</v>
      </c>
    </row>
    <row r="19" spans="1:8" ht="15">
      <c r="A19" s="72" t="s">
        <v>135</v>
      </c>
      <c r="B19" s="11" t="s">
        <v>115</v>
      </c>
      <c r="C19" s="59" t="s">
        <v>166</v>
      </c>
      <c r="D19" s="59"/>
      <c r="E19" s="59"/>
      <c r="F19" s="59"/>
      <c r="G19" s="59"/>
      <c r="H19" s="59"/>
    </row>
    <row r="20" spans="1:8" ht="14.25">
      <c r="A20" s="72">
        <v>1</v>
      </c>
      <c r="B20" s="73" t="s">
        <v>117</v>
      </c>
      <c r="C20" s="59"/>
      <c r="D20" s="59"/>
      <c r="E20" s="59"/>
      <c r="F20" s="59"/>
      <c r="G20" s="38">
        <v>-2773373</v>
      </c>
      <c r="H20" s="59">
        <f>C20+D20+E20+F20+G20</f>
        <v>-2773373</v>
      </c>
    </row>
    <row r="21" spans="1:8" ht="14.25">
      <c r="A21" s="72">
        <v>2</v>
      </c>
      <c r="B21" s="13" t="s">
        <v>116</v>
      </c>
      <c r="C21" s="59">
        <v>0</v>
      </c>
      <c r="D21" s="59"/>
      <c r="E21" s="59"/>
      <c r="F21" s="59"/>
      <c r="G21" s="59">
        <v>0</v>
      </c>
      <c r="H21" s="59">
        <f>C21+D21+E21+F21+G21</f>
        <v>0</v>
      </c>
    </row>
    <row r="22" spans="1:8" ht="14.25">
      <c r="A22" s="72">
        <v>3</v>
      </c>
      <c r="B22" s="73" t="s">
        <v>176</v>
      </c>
      <c r="C22" s="59"/>
      <c r="D22" s="59"/>
      <c r="E22" s="59"/>
      <c r="F22" s="59"/>
      <c r="G22" s="59"/>
      <c r="H22" s="59">
        <f>C22+D22+E22+F22+G22</f>
        <v>0</v>
      </c>
    </row>
    <row r="23" spans="1:8" ht="14.25" customHeight="1">
      <c r="A23" s="72">
        <v>4</v>
      </c>
      <c r="B23" s="73" t="s">
        <v>175</v>
      </c>
      <c r="C23" s="59">
        <v>0</v>
      </c>
      <c r="D23" s="59"/>
      <c r="E23" s="59"/>
      <c r="F23" s="59">
        <v>0</v>
      </c>
      <c r="G23" s="59"/>
      <c r="H23" s="59"/>
    </row>
    <row r="24" spans="1:8" ht="14.25">
      <c r="A24" s="72">
        <v>5</v>
      </c>
      <c r="B24" s="73" t="s">
        <v>169</v>
      </c>
      <c r="C24" s="59">
        <v>0</v>
      </c>
      <c r="D24" s="59"/>
      <c r="E24" s="59"/>
      <c r="F24" s="59"/>
      <c r="G24" s="59"/>
      <c r="H24" s="59"/>
    </row>
    <row r="25" spans="1:8" ht="14.25">
      <c r="A25" s="72">
        <v>6</v>
      </c>
      <c r="B25" s="13" t="s">
        <v>178</v>
      </c>
      <c r="C25" s="59"/>
      <c r="D25" s="59"/>
      <c r="E25" s="59"/>
      <c r="F25" s="59"/>
      <c r="G25" s="59"/>
      <c r="H25" s="59"/>
    </row>
    <row r="26" spans="1:8" ht="14.25">
      <c r="A26" s="72">
        <v>7</v>
      </c>
      <c r="B26" s="13" t="s">
        <v>170</v>
      </c>
      <c r="C26" s="59">
        <v>0</v>
      </c>
      <c r="D26" s="59"/>
      <c r="E26" s="59"/>
      <c r="F26" s="59"/>
      <c r="G26" s="59"/>
      <c r="H26" s="59"/>
    </row>
    <row r="27" spans="1:8" ht="14.25">
      <c r="A27" s="72">
        <v>8</v>
      </c>
      <c r="B27" s="13" t="s">
        <v>171</v>
      </c>
      <c r="C27" s="59">
        <v>0</v>
      </c>
      <c r="D27" s="59"/>
      <c r="E27" s="59"/>
      <c r="F27" s="59"/>
      <c r="G27" s="59"/>
      <c r="H27" s="59"/>
    </row>
    <row r="28" spans="1:8" ht="14.25">
      <c r="A28" s="72">
        <v>9</v>
      </c>
      <c r="B28" s="13" t="s">
        <v>173</v>
      </c>
      <c r="C28" s="59">
        <v>0</v>
      </c>
      <c r="D28" s="59"/>
      <c r="E28" s="59"/>
      <c r="F28" s="59"/>
      <c r="G28" s="59"/>
      <c r="H28" s="59"/>
    </row>
    <row r="29" spans="1:8" ht="14.25">
      <c r="A29" s="72">
        <v>10</v>
      </c>
      <c r="B29" s="13" t="s">
        <v>172</v>
      </c>
      <c r="C29" s="59">
        <v>0</v>
      </c>
      <c r="D29" s="59"/>
      <c r="E29" s="59"/>
      <c r="F29" s="59"/>
      <c r="G29" s="59">
        <v>0</v>
      </c>
      <c r="H29" s="59">
        <v>0</v>
      </c>
    </row>
    <row r="30" spans="1:8" ht="15">
      <c r="A30" s="10" t="s">
        <v>162</v>
      </c>
      <c r="B30" s="11" t="s">
        <v>318</v>
      </c>
      <c r="C30" s="74">
        <f>C17+C25</f>
        <v>-80383000</v>
      </c>
      <c r="D30" s="74">
        <f>D17+D25</f>
        <v>0</v>
      </c>
      <c r="E30" s="74">
        <f>E17+E25</f>
        <v>0</v>
      </c>
      <c r="F30" s="74">
        <f>F17+F18+F19+F20+F21+F22+F23+F24+F25+F26+F27+F28+F29</f>
        <v>-196800</v>
      </c>
      <c r="G30" s="74">
        <f>SUM(G17:G29)</f>
        <v>-2773466</v>
      </c>
      <c r="H30" s="74">
        <f>C30+D30+E30+F30+G30</f>
        <v>-83353266</v>
      </c>
    </row>
    <row r="31" ht="12.75">
      <c r="C31" s="71"/>
    </row>
    <row r="32" spans="3:8" ht="14.25">
      <c r="C32" s="115"/>
      <c r="H32" s="71"/>
    </row>
    <row r="33" ht="12.75">
      <c r="G33" s="96"/>
    </row>
  </sheetData>
  <sheetProtection/>
  <mergeCells count="1">
    <mergeCell ref="B2:H2"/>
  </mergeCells>
  <printOptions/>
  <pageMargins left="0.75" right="0.75" top="0.67" bottom="0.62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6"/>
  <sheetViews>
    <sheetView zoomScalePageLayoutView="0" workbookViewId="0" topLeftCell="A1">
      <selection activeCell="A2" sqref="A2:F103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1.28125" style="0" customWidth="1"/>
    <col min="4" max="4" width="12.28125" style="0" customWidth="1"/>
    <col min="5" max="5" width="10.57421875" style="0" customWidth="1"/>
    <col min="6" max="6" width="10.7109375" style="0" bestFit="1" customWidth="1"/>
    <col min="7" max="8" width="11.7109375" style="0" bestFit="1" customWidth="1"/>
  </cols>
  <sheetData>
    <row r="2" ht="12.75">
      <c r="B2" s="98" t="s">
        <v>185</v>
      </c>
    </row>
    <row r="4" ht="12.75">
      <c r="A4" t="s">
        <v>298</v>
      </c>
    </row>
    <row r="5" ht="12.75">
      <c r="A5" t="s">
        <v>186</v>
      </c>
    </row>
    <row r="6" ht="12.75">
      <c r="A6" t="s">
        <v>299</v>
      </c>
    </row>
    <row r="7" ht="12.75">
      <c r="A7" t="s">
        <v>187</v>
      </c>
    </row>
    <row r="8" ht="12.75">
      <c r="A8" t="s">
        <v>188</v>
      </c>
    </row>
    <row r="9" ht="12.75">
      <c r="A9" t="s">
        <v>189</v>
      </c>
    </row>
    <row r="11" ht="12.75">
      <c r="A11" s="104" t="s">
        <v>300</v>
      </c>
    </row>
    <row r="12" ht="12.75">
      <c r="A12" s="96"/>
    </row>
    <row r="13" spans="1:3" ht="12.75">
      <c r="A13" s="96"/>
      <c r="C13" s="99" t="s">
        <v>209</v>
      </c>
    </row>
    <row r="14" spans="1:5" ht="12.75">
      <c r="A14" s="96"/>
      <c r="E14" s="99"/>
    </row>
    <row r="15" ht="12.75">
      <c r="A15" s="99" t="s">
        <v>190</v>
      </c>
    </row>
    <row r="16" ht="13.5" thickBot="1">
      <c r="D16" s="6" t="s">
        <v>195</v>
      </c>
    </row>
    <row r="17" spans="2:4" ht="13.5" thickBot="1">
      <c r="B17" s="94"/>
      <c r="C17" s="95"/>
      <c r="D17" s="92" t="s">
        <v>301</v>
      </c>
    </row>
    <row r="18" spans="2:5" ht="12.75">
      <c r="B18" s="93">
        <v>1</v>
      </c>
      <c r="C18" s="93" t="s">
        <v>277</v>
      </c>
      <c r="D18" s="38">
        <v>8752</v>
      </c>
      <c r="E18" s="71"/>
    </row>
    <row r="19" spans="2:5" ht="12.75">
      <c r="B19" s="93">
        <v>2</v>
      </c>
      <c r="C19" s="93" t="s">
        <v>280</v>
      </c>
      <c r="D19" s="38">
        <v>55543</v>
      </c>
      <c r="E19" s="71"/>
    </row>
    <row r="20" spans="2:5" ht="12.75">
      <c r="B20" s="93">
        <v>3</v>
      </c>
      <c r="C20" s="93" t="s">
        <v>278</v>
      </c>
      <c r="D20" s="38">
        <v>44432</v>
      </c>
      <c r="E20" s="71"/>
    </row>
    <row r="21" spans="2:5" ht="12.75">
      <c r="B21" s="93">
        <v>4</v>
      </c>
      <c r="C21" s="93" t="s">
        <v>304</v>
      </c>
      <c r="D21" s="38">
        <v>1000</v>
      </c>
      <c r="E21" s="71"/>
    </row>
    <row r="22" spans="2:5" ht="12.75">
      <c r="B22" s="93">
        <v>5</v>
      </c>
      <c r="C22" s="93" t="s">
        <v>306</v>
      </c>
      <c r="D22" s="38">
        <v>9665</v>
      </c>
      <c r="E22" s="71"/>
    </row>
    <row r="23" spans="2:5" ht="12.75">
      <c r="B23" s="93">
        <v>6</v>
      </c>
      <c r="C23" s="93" t="s">
        <v>288</v>
      </c>
      <c r="D23" s="38">
        <v>128379</v>
      </c>
      <c r="E23" s="71"/>
    </row>
    <row r="24" spans="2:5" ht="12.75">
      <c r="B24" s="93">
        <v>7</v>
      </c>
      <c r="C24" s="93" t="s">
        <v>305</v>
      </c>
      <c r="D24" s="38">
        <v>19504</v>
      </c>
      <c r="E24" s="71"/>
    </row>
    <row r="25" spans="2:5" ht="12.75">
      <c r="B25" s="93">
        <v>8</v>
      </c>
      <c r="C25" s="93" t="s">
        <v>307</v>
      </c>
      <c r="D25" s="38">
        <v>6245</v>
      </c>
      <c r="E25" s="71"/>
    </row>
    <row r="26" spans="2:5" ht="12.75">
      <c r="B26" s="93">
        <v>9</v>
      </c>
      <c r="C26" s="93" t="s">
        <v>289</v>
      </c>
      <c r="D26" s="38">
        <v>425879</v>
      </c>
      <c r="E26" s="71"/>
    </row>
    <row r="27" spans="2:5" ht="12.75">
      <c r="B27" s="93">
        <v>10</v>
      </c>
      <c r="C27" s="93" t="s">
        <v>308</v>
      </c>
      <c r="D27" s="38">
        <v>41631</v>
      </c>
      <c r="E27" s="71"/>
    </row>
    <row r="28" spans="2:5" ht="12.75">
      <c r="B28" s="93">
        <v>11</v>
      </c>
      <c r="C28" s="93" t="s">
        <v>309</v>
      </c>
      <c r="D28" s="38">
        <v>697228</v>
      </c>
      <c r="E28" s="71"/>
    </row>
    <row r="29" spans="2:5" ht="12.75">
      <c r="B29" s="93">
        <v>12</v>
      </c>
      <c r="C29" s="93" t="s">
        <v>310</v>
      </c>
      <c r="D29" s="38">
        <v>5915</v>
      </c>
      <c r="E29" s="71"/>
    </row>
    <row r="30" spans="2:5" ht="12.75">
      <c r="B30" s="93">
        <v>13</v>
      </c>
      <c r="C30" s="93" t="s">
        <v>311</v>
      </c>
      <c r="D30" s="38">
        <v>61526</v>
      </c>
      <c r="E30" s="71"/>
    </row>
    <row r="31" spans="2:5" ht="12.75">
      <c r="B31" s="93">
        <v>14</v>
      </c>
      <c r="C31" s="93" t="s">
        <v>312</v>
      </c>
      <c r="D31" s="38">
        <v>10634</v>
      </c>
      <c r="E31" s="71"/>
    </row>
    <row r="32" spans="2:5" ht="12.75">
      <c r="B32" s="93">
        <v>15</v>
      </c>
      <c r="C32" s="93" t="s">
        <v>305</v>
      </c>
      <c r="D32" s="38">
        <v>6050217</v>
      </c>
      <c r="E32" s="71"/>
    </row>
    <row r="33" spans="2:5" ht="12.75">
      <c r="B33" s="93">
        <v>9</v>
      </c>
      <c r="C33" s="93" t="s">
        <v>290</v>
      </c>
      <c r="D33" s="38">
        <v>57390</v>
      </c>
      <c r="E33" s="71"/>
    </row>
    <row r="34" spans="2:4" ht="14.25" customHeight="1">
      <c r="B34" s="6">
        <v>10</v>
      </c>
      <c r="C34" s="6" t="s">
        <v>191</v>
      </c>
      <c r="D34" s="38">
        <v>5912</v>
      </c>
    </row>
    <row r="35" spans="2:4" ht="14.25" customHeight="1">
      <c r="B35" s="6"/>
      <c r="C35" s="6" t="s">
        <v>16</v>
      </c>
      <c r="D35" s="38">
        <f>SUM(D18:D34)</f>
        <v>7629852</v>
      </c>
    </row>
    <row r="36" spans="2:4" ht="14.25" customHeight="1">
      <c r="B36" s="2"/>
      <c r="C36" s="2"/>
      <c r="D36" s="2"/>
    </row>
    <row r="37" ht="14.25" customHeight="1"/>
    <row r="38" spans="4:8" ht="14.25" customHeight="1">
      <c r="D38" s="6" t="s">
        <v>193</v>
      </c>
      <c r="H38" s="71"/>
    </row>
    <row r="39" spans="2:4" ht="14.25" customHeight="1">
      <c r="B39" s="6"/>
      <c r="C39" s="6"/>
      <c r="D39" s="6" t="s">
        <v>301</v>
      </c>
    </row>
    <row r="40" spans="1:4" ht="14.25" customHeight="1">
      <c r="A40" s="99" t="s">
        <v>192</v>
      </c>
      <c r="B40" s="40" t="s">
        <v>315</v>
      </c>
      <c r="C40" s="6"/>
      <c r="D40" s="38">
        <v>379799870</v>
      </c>
    </row>
    <row r="41" spans="2:4" ht="14.25" customHeight="1">
      <c r="B41" s="6" t="s">
        <v>194</v>
      </c>
      <c r="C41" s="6"/>
      <c r="D41" s="38">
        <v>126906667</v>
      </c>
    </row>
    <row r="42" spans="2:8" ht="14.25" customHeight="1">
      <c r="B42" s="40" t="s">
        <v>196</v>
      </c>
      <c r="C42" s="6"/>
      <c r="D42" s="38">
        <v>45451308</v>
      </c>
      <c r="G42" s="71"/>
      <c r="H42" s="71"/>
    </row>
    <row r="43" spans="2:4" ht="14.25" customHeight="1">
      <c r="B43" s="6"/>
      <c r="C43" s="40" t="s">
        <v>16</v>
      </c>
      <c r="D43" s="38">
        <f>D40+D41-D42</f>
        <v>461255229</v>
      </c>
    </row>
    <row r="44" ht="12" customHeight="1"/>
    <row r="45" ht="12.75" hidden="1"/>
    <row r="49" spans="2:7" ht="12.75">
      <c r="B49" t="s">
        <v>259</v>
      </c>
      <c r="G49" s="71"/>
    </row>
    <row r="50" spans="1:2" ht="12.75">
      <c r="A50" s="99" t="s">
        <v>198</v>
      </c>
      <c r="B50" t="s">
        <v>260</v>
      </c>
    </row>
    <row r="51" ht="12.75">
      <c r="A51" s="99"/>
    </row>
    <row r="52" spans="1:4" ht="12.75">
      <c r="A52" s="99"/>
      <c r="B52" s="6"/>
      <c r="C52" s="40" t="s">
        <v>199</v>
      </c>
      <c r="D52" s="40" t="s">
        <v>200</v>
      </c>
    </row>
    <row r="53" spans="1:6" ht="12.75">
      <c r="A53" s="99"/>
      <c r="B53" s="6">
        <v>1</v>
      </c>
      <c r="C53" s="40" t="s">
        <v>275</v>
      </c>
      <c r="D53" s="40">
        <v>115845</v>
      </c>
      <c r="F53" s="71"/>
    </row>
    <row r="54" spans="1:4" ht="12.75">
      <c r="A54" s="96"/>
      <c r="B54" s="6"/>
      <c r="C54" s="40"/>
      <c r="D54" s="40"/>
    </row>
    <row r="55" spans="2:4" ht="12.75">
      <c r="B55" s="6"/>
      <c r="C55" s="40" t="s">
        <v>16</v>
      </c>
      <c r="D55" s="6"/>
    </row>
    <row r="59" ht="12.75">
      <c r="H59" s="71"/>
    </row>
    <row r="60" spans="2:4" ht="12.75">
      <c r="B60" s="6"/>
      <c r="C60" s="6"/>
      <c r="D60" s="6"/>
    </row>
    <row r="61" spans="1:4" ht="12.75">
      <c r="A61" s="99" t="s">
        <v>273</v>
      </c>
      <c r="B61" s="6">
        <v>1</v>
      </c>
      <c r="C61" s="40" t="s">
        <v>201</v>
      </c>
      <c r="D61" s="6">
        <v>7060707</v>
      </c>
    </row>
    <row r="62" spans="1:4" ht="12.75">
      <c r="A62" s="99"/>
      <c r="B62" s="6">
        <v>2</v>
      </c>
      <c r="C62" s="40" t="s">
        <v>316</v>
      </c>
      <c r="D62" s="6">
        <v>1783810</v>
      </c>
    </row>
    <row r="63" spans="1:4" ht="12.75">
      <c r="A63" s="96"/>
      <c r="B63" s="6">
        <v>3</v>
      </c>
      <c r="C63" s="40" t="s">
        <v>317</v>
      </c>
      <c r="D63" s="6">
        <f>D61-D62</f>
        <v>5276897</v>
      </c>
    </row>
    <row r="64" spans="2:4" ht="12.75">
      <c r="B64" s="2"/>
      <c r="C64" s="32"/>
      <c r="D64" s="2"/>
    </row>
    <row r="67" ht="12.75">
      <c r="B67" s="98"/>
    </row>
    <row r="70" ht="12.75">
      <c r="A70" s="104" t="s">
        <v>302</v>
      </c>
    </row>
    <row r="71" ht="12.75">
      <c r="D71" s="40" t="s">
        <v>203</v>
      </c>
    </row>
    <row r="72" spans="1:4" ht="12.75">
      <c r="A72" s="99" t="s">
        <v>202</v>
      </c>
      <c r="B72" s="6"/>
      <c r="C72" s="6"/>
      <c r="D72" s="40" t="s">
        <v>206</v>
      </c>
    </row>
    <row r="73" spans="2:4" ht="12.75">
      <c r="B73" s="40" t="s">
        <v>313</v>
      </c>
      <c r="C73" s="6"/>
      <c r="D73" s="38">
        <v>-42960243</v>
      </c>
    </row>
    <row r="74" spans="2:4" ht="12.75">
      <c r="B74" s="40" t="s">
        <v>205</v>
      </c>
      <c r="C74" s="6"/>
      <c r="D74" s="38">
        <v>-93417916</v>
      </c>
    </row>
    <row r="75" spans="2:4" ht="12.75">
      <c r="B75" s="40" t="s">
        <v>204</v>
      </c>
      <c r="C75" s="6"/>
      <c r="D75" s="38">
        <v>-65584437</v>
      </c>
    </row>
    <row r="76" spans="2:4" ht="12.75">
      <c r="B76" s="40" t="s">
        <v>314</v>
      </c>
      <c r="C76" s="40"/>
      <c r="D76" s="38">
        <f>D73+D74-D75</f>
        <v>-70793722</v>
      </c>
    </row>
    <row r="79" ht="12.75">
      <c r="D79" s="40" t="s">
        <v>197</v>
      </c>
    </row>
    <row r="80" spans="2:8" ht="12.75">
      <c r="B80" s="6">
        <v>1</v>
      </c>
      <c r="C80" s="40" t="s">
        <v>208</v>
      </c>
      <c r="D80" s="38">
        <v>-75051</v>
      </c>
      <c r="H80" s="71"/>
    </row>
    <row r="81" spans="1:4" ht="12.75">
      <c r="A81" s="99" t="s">
        <v>207</v>
      </c>
      <c r="B81" s="6">
        <f aca="true" t="shared" si="0" ref="B81:B86">B80+1</f>
        <v>2</v>
      </c>
      <c r="C81" s="40" t="s">
        <v>303</v>
      </c>
      <c r="D81" s="38">
        <v>1205765</v>
      </c>
    </row>
    <row r="82" spans="1:4" ht="12.75">
      <c r="A82" s="96"/>
      <c r="B82" s="6">
        <f t="shared" si="0"/>
        <v>3</v>
      </c>
      <c r="C82" s="40" t="s">
        <v>267</v>
      </c>
      <c r="D82" s="38">
        <v>32763</v>
      </c>
    </row>
    <row r="83" spans="2:4" ht="12.75">
      <c r="B83" s="6">
        <f t="shared" si="0"/>
        <v>4</v>
      </c>
      <c r="C83" s="40" t="s">
        <v>268</v>
      </c>
      <c r="D83" s="38">
        <v>-31900</v>
      </c>
    </row>
    <row r="84" spans="2:4" ht="12.75">
      <c r="B84" s="6">
        <f t="shared" si="0"/>
        <v>5</v>
      </c>
      <c r="C84" s="40" t="s">
        <v>258</v>
      </c>
      <c r="D84" s="38">
        <v>0</v>
      </c>
    </row>
    <row r="85" spans="2:4" ht="12.75">
      <c r="B85" s="6">
        <f t="shared" si="0"/>
        <v>6</v>
      </c>
      <c r="C85" s="40" t="s">
        <v>279</v>
      </c>
      <c r="D85" s="38"/>
    </row>
    <row r="86" spans="2:8" ht="12.75">
      <c r="B86" s="6">
        <f t="shared" si="0"/>
        <v>7</v>
      </c>
      <c r="C86" s="40" t="s">
        <v>16</v>
      </c>
      <c r="D86" s="38">
        <f>SUM(D80:D85)</f>
        <v>1131577</v>
      </c>
      <c r="H86" s="71"/>
    </row>
    <row r="87" spans="2:4" ht="12.75">
      <c r="B87" s="2"/>
      <c r="C87" s="32"/>
      <c r="D87" s="109"/>
    </row>
    <row r="88" spans="2:4" ht="12.75">
      <c r="B88" s="112" t="s">
        <v>271</v>
      </c>
      <c r="C88" s="112"/>
      <c r="D88" s="109"/>
    </row>
    <row r="89" spans="2:7" ht="12.75">
      <c r="B89" s="2"/>
      <c r="C89" s="32"/>
      <c r="D89" s="109"/>
      <c r="G89" s="71"/>
    </row>
    <row r="90" spans="2:4" ht="12.75">
      <c r="B90" s="6">
        <v>1</v>
      </c>
      <c r="C90" s="6" t="s">
        <v>272</v>
      </c>
      <c r="D90" s="38">
        <v>-1581491</v>
      </c>
    </row>
    <row r="91" spans="1:4" ht="12.75">
      <c r="A91" t="s">
        <v>270</v>
      </c>
      <c r="B91" s="6">
        <f>B90+1</f>
        <v>2</v>
      </c>
      <c r="C91" s="40" t="s">
        <v>269</v>
      </c>
      <c r="D91" s="38"/>
    </row>
    <row r="92" spans="3:4" ht="12.75">
      <c r="C92" t="s">
        <v>16</v>
      </c>
      <c r="D92" s="71">
        <f>SUM(D90:D91)</f>
        <v>-1581491</v>
      </c>
    </row>
    <row r="96" ht="12.75">
      <c r="A96" s="96" t="s">
        <v>249</v>
      </c>
    </row>
    <row r="97" spans="1:7" ht="12.75">
      <c r="A97" s="96" t="s">
        <v>250</v>
      </c>
      <c r="G97" s="71"/>
    </row>
    <row r="98" ht="12.75">
      <c r="A98" s="96"/>
    </row>
    <row r="99" ht="12.75">
      <c r="A99" s="96"/>
    </row>
    <row r="100" spans="1:3" ht="12.75">
      <c r="A100" s="96"/>
      <c r="C100" s="98" t="s">
        <v>324</v>
      </c>
    </row>
    <row r="101" ht="12.75">
      <c r="A101" s="96"/>
    </row>
    <row r="102" spans="1:6" ht="12.75">
      <c r="A102" s="96"/>
      <c r="C102" s="98" t="s">
        <v>323</v>
      </c>
      <c r="F102" s="71"/>
    </row>
    <row r="103" ht="12.75">
      <c r="A103" s="96"/>
    </row>
    <row r="104" spans="5:6" ht="12.75">
      <c r="E104" s="98"/>
      <c r="F104" s="98"/>
    </row>
    <row r="105" spans="5:6" ht="12.75">
      <c r="E105" s="98"/>
      <c r="F105" s="98"/>
    </row>
    <row r="106" spans="5:6" ht="12.75">
      <c r="E106" s="98"/>
      <c r="F106" s="98"/>
    </row>
  </sheetData>
  <sheetProtection/>
  <printOptions/>
  <pageMargins left="0.9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5"/>
  <sheetViews>
    <sheetView zoomScalePageLayoutView="0" workbookViewId="0" topLeftCell="A34">
      <selection activeCell="F9" sqref="F9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13.57421875" style="0" customWidth="1"/>
    <col min="4" max="4" width="11.421875" style="0" customWidth="1"/>
    <col min="5" max="5" width="11.57421875" style="0" customWidth="1"/>
    <col min="10" max="10" width="12.28125" style="0" bestFit="1" customWidth="1"/>
  </cols>
  <sheetData>
    <row r="2" ht="12.75">
      <c r="A2" s="96" t="s">
        <v>332</v>
      </c>
    </row>
    <row r="4" ht="12.75">
      <c r="A4" s="99" t="s">
        <v>210</v>
      </c>
    </row>
    <row r="5" ht="12.75">
      <c r="A5" s="96"/>
    </row>
    <row r="6" spans="1:3" ht="12.75">
      <c r="A6" s="96"/>
      <c r="C6" s="97" t="s">
        <v>203</v>
      </c>
    </row>
    <row r="7" spans="1:3" ht="12.75">
      <c r="A7" s="6"/>
      <c r="B7" s="40" t="s">
        <v>212</v>
      </c>
      <c r="C7" s="97" t="s">
        <v>206</v>
      </c>
    </row>
    <row r="8" spans="1:3" ht="12.75">
      <c r="A8" s="6">
        <v>1</v>
      </c>
      <c r="B8" s="40" t="s">
        <v>261</v>
      </c>
      <c r="C8" s="116">
        <v>41687903</v>
      </c>
    </row>
    <row r="9" spans="1:3" ht="12.75">
      <c r="A9" s="6">
        <v>2</v>
      </c>
      <c r="B9" s="40" t="s">
        <v>281</v>
      </c>
      <c r="C9" s="38">
        <v>653137</v>
      </c>
    </row>
    <row r="10" spans="1:3" ht="12.75">
      <c r="A10" s="6">
        <v>3</v>
      </c>
      <c r="B10" s="40" t="s">
        <v>211</v>
      </c>
      <c r="C10" s="38">
        <v>299700</v>
      </c>
    </row>
    <row r="11" spans="1:3" ht="12.75">
      <c r="A11" s="6"/>
      <c r="B11" s="63" t="s">
        <v>16</v>
      </c>
      <c r="C11" s="38">
        <f>SUM(C8:C10)</f>
        <v>42640740</v>
      </c>
    </row>
    <row r="14" ht="12.75">
      <c r="A14" s="99" t="s">
        <v>229</v>
      </c>
    </row>
    <row r="15" ht="12.75">
      <c r="A15" s="96"/>
    </row>
    <row r="16" spans="1:3" ht="12.75">
      <c r="A16" s="96"/>
      <c r="C16" s="97" t="s">
        <v>222</v>
      </c>
    </row>
    <row r="17" spans="1:3" ht="12.75">
      <c r="A17" s="6"/>
      <c r="B17" s="40" t="s">
        <v>212</v>
      </c>
      <c r="C17" s="97" t="s">
        <v>206</v>
      </c>
    </row>
    <row r="18" spans="1:3" ht="12.75">
      <c r="A18" s="6">
        <v>1</v>
      </c>
      <c r="B18" s="40" t="s">
        <v>213</v>
      </c>
      <c r="C18" s="38">
        <v>364270</v>
      </c>
    </row>
    <row r="19" spans="1:3" ht="12.75">
      <c r="A19" s="6">
        <v>2</v>
      </c>
      <c r="B19" s="40" t="s">
        <v>214</v>
      </c>
      <c r="C19" s="38">
        <v>0</v>
      </c>
    </row>
    <row r="20" spans="1:8" ht="12.75">
      <c r="A20" s="6">
        <v>3</v>
      </c>
      <c r="B20" s="40" t="s">
        <v>215</v>
      </c>
      <c r="C20" s="38">
        <v>87200</v>
      </c>
      <c r="H20">
        <v>16298009</v>
      </c>
    </row>
    <row r="21" spans="1:8" ht="12.75">
      <c r="A21" s="6">
        <v>4</v>
      </c>
      <c r="B21" s="40" t="s">
        <v>216</v>
      </c>
      <c r="C21" s="38">
        <v>0</v>
      </c>
      <c r="H21">
        <v>3955442</v>
      </c>
    </row>
    <row r="22" spans="1:8" ht="12.75">
      <c r="A22" s="6">
        <v>5</v>
      </c>
      <c r="B22" s="40" t="s">
        <v>217</v>
      </c>
      <c r="C22" s="38">
        <v>586870</v>
      </c>
      <c r="H22">
        <v>2261752</v>
      </c>
    </row>
    <row r="23" spans="1:8" ht="12.75">
      <c r="A23" s="6">
        <v>6</v>
      </c>
      <c r="B23" s="40" t="s">
        <v>218</v>
      </c>
      <c r="C23" s="38">
        <v>1618480</v>
      </c>
      <c r="H23">
        <v>77005</v>
      </c>
    </row>
    <row r="24" spans="1:8" ht="12.75">
      <c r="A24" s="6">
        <v>7</v>
      </c>
      <c r="B24" s="40" t="s">
        <v>219</v>
      </c>
      <c r="C24" s="38">
        <v>0</v>
      </c>
      <c r="H24">
        <v>5769</v>
      </c>
    </row>
    <row r="25" spans="1:8" ht="12.75">
      <c r="A25" s="6">
        <v>8</v>
      </c>
      <c r="B25" s="40" t="s">
        <v>220</v>
      </c>
      <c r="C25" s="38">
        <v>163438</v>
      </c>
      <c r="H25">
        <f>SUM(H20:H24)</f>
        <v>22597977</v>
      </c>
    </row>
    <row r="26" spans="1:3" ht="12.75">
      <c r="A26" s="6">
        <v>9</v>
      </c>
      <c r="B26" s="40" t="s">
        <v>282</v>
      </c>
      <c r="C26" s="38">
        <v>25296</v>
      </c>
    </row>
    <row r="27" spans="1:3" ht="12.75">
      <c r="A27" s="6">
        <v>10</v>
      </c>
      <c r="B27" s="40" t="s">
        <v>221</v>
      </c>
      <c r="C27" s="38">
        <v>0</v>
      </c>
    </row>
    <row r="28" spans="1:3" ht="12.75">
      <c r="A28" s="6">
        <v>11</v>
      </c>
      <c r="B28" s="40" t="s">
        <v>287</v>
      </c>
      <c r="C28" s="38">
        <v>169250</v>
      </c>
    </row>
    <row r="29" spans="1:3" ht="12.75">
      <c r="A29" s="6"/>
      <c r="B29" s="63" t="s">
        <v>16</v>
      </c>
      <c r="C29" s="38">
        <f>SUM(C18:C28)</f>
        <v>3014804</v>
      </c>
    </row>
    <row r="30" spans="1:3" ht="12.75">
      <c r="A30" s="2"/>
      <c r="B30" s="110"/>
      <c r="C30" s="109"/>
    </row>
    <row r="31" spans="1:3" ht="12.75">
      <c r="A31" s="6" t="s">
        <v>266</v>
      </c>
      <c r="B31" s="6" t="s">
        <v>265</v>
      </c>
      <c r="C31" s="6">
        <f>C33+C34</f>
        <v>1723322</v>
      </c>
    </row>
    <row r="32" spans="1:3" ht="12.75">
      <c r="A32" s="6"/>
      <c r="B32" s="6"/>
      <c r="C32" s="6"/>
    </row>
    <row r="33" spans="1:3" ht="12.75">
      <c r="A33" s="6"/>
      <c r="B33" s="6" t="s">
        <v>263</v>
      </c>
      <c r="C33" s="6">
        <v>1459335</v>
      </c>
    </row>
    <row r="34" spans="1:3" ht="12.75">
      <c r="A34" s="6"/>
      <c r="B34" s="6" t="s">
        <v>264</v>
      </c>
      <c r="C34" s="6">
        <v>263987</v>
      </c>
    </row>
    <row r="35" spans="1:10" ht="12.75">
      <c r="A35" s="6"/>
      <c r="B35" s="63"/>
      <c r="C35" s="38"/>
      <c r="J35" s="117">
        <f>C29+C31+C44+C55</f>
        <v>5336550</v>
      </c>
    </row>
    <row r="38" ht="12.75">
      <c r="A38" s="99" t="s">
        <v>223</v>
      </c>
    </row>
    <row r="39" ht="12.75">
      <c r="A39" s="99"/>
    </row>
    <row r="40" ht="12.75">
      <c r="A40" s="99"/>
    </row>
    <row r="41" spans="1:3" ht="38.25" customHeight="1">
      <c r="A41" s="6"/>
      <c r="B41" s="40" t="s">
        <v>226</v>
      </c>
      <c r="C41" s="100" t="s">
        <v>286</v>
      </c>
    </row>
    <row r="42" spans="1:3" ht="12.75">
      <c r="A42" s="6">
        <v>1</v>
      </c>
      <c r="B42" s="40" t="s">
        <v>224</v>
      </c>
      <c r="C42" s="38"/>
    </row>
    <row r="43" spans="1:3" ht="12.75">
      <c r="A43" s="6">
        <v>2</v>
      </c>
      <c r="B43" s="40" t="s">
        <v>225</v>
      </c>
      <c r="C43" s="38">
        <v>151045</v>
      </c>
    </row>
    <row r="44" spans="1:3" ht="12.75">
      <c r="A44" s="6"/>
      <c r="B44" s="63" t="s">
        <v>16</v>
      </c>
      <c r="C44" s="38">
        <f>C42+C43</f>
        <v>151045</v>
      </c>
    </row>
    <row r="49" ht="12.75">
      <c r="A49" s="99" t="s">
        <v>230</v>
      </c>
    </row>
    <row r="51" ht="12.75">
      <c r="C51" s="97" t="s">
        <v>231</v>
      </c>
    </row>
    <row r="52" spans="1:3" ht="12.75">
      <c r="A52" s="6"/>
      <c r="B52" s="40" t="s">
        <v>228</v>
      </c>
      <c r="C52" s="97" t="s">
        <v>206</v>
      </c>
    </row>
    <row r="53" spans="1:3" ht="12.75">
      <c r="A53" s="6">
        <v>1</v>
      </c>
      <c r="B53" s="40" t="s">
        <v>232</v>
      </c>
      <c r="C53" s="38">
        <v>447790</v>
      </c>
    </row>
    <row r="54" spans="1:3" ht="12.75">
      <c r="A54" s="6">
        <v>2</v>
      </c>
      <c r="B54" s="40" t="s">
        <v>227</v>
      </c>
      <c r="C54" s="38">
        <v>-411</v>
      </c>
    </row>
    <row r="55" spans="1:3" ht="12.75">
      <c r="A55" s="6"/>
      <c r="B55" s="63" t="s">
        <v>16</v>
      </c>
      <c r="C55" s="38">
        <f>SUM(C53:C54)</f>
        <v>447379</v>
      </c>
    </row>
    <row r="60" ht="12.75">
      <c r="A60" s="99" t="s">
        <v>233</v>
      </c>
    </row>
    <row r="62" ht="12.75">
      <c r="C62" s="97" t="s">
        <v>234</v>
      </c>
    </row>
    <row r="63" spans="1:3" ht="12.75">
      <c r="A63" s="6"/>
      <c r="B63" s="40" t="s">
        <v>228</v>
      </c>
      <c r="C63" s="97" t="s">
        <v>206</v>
      </c>
    </row>
    <row r="64" spans="1:3" ht="12.75">
      <c r="A64" s="6">
        <v>1</v>
      </c>
      <c r="B64" s="40" t="s">
        <v>235</v>
      </c>
      <c r="C64" s="38">
        <v>0</v>
      </c>
    </row>
    <row r="65" spans="1:3" ht="12.75">
      <c r="A65" s="6">
        <v>2</v>
      </c>
      <c r="B65" s="40" t="s">
        <v>236</v>
      </c>
      <c r="C65" s="38"/>
    </row>
    <row r="66" spans="1:3" ht="12.75">
      <c r="A66" s="6"/>
      <c r="B66" s="63" t="s">
        <v>16</v>
      </c>
      <c r="C66" s="38">
        <f>SUM(C64:C65)</f>
        <v>0</v>
      </c>
    </row>
    <row r="69" ht="12.75">
      <c r="A69" s="99" t="s">
        <v>237</v>
      </c>
    </row>
    <row r="71" ht="12.75">
      <c r="C71" s="97" t="s">
        <v>195</v>
      </c>
    </row>
    <row r="72" spans="1:3" ht="12.75">
      <c r="A72" s="6"/>
      <c r="B72" s="40" t="s">
        <v>238</v>
      </c>
      <c r="C72" s="97" t="s">
        <v>206</v>
      </c>
    </row>
    <row r="73" spans="1:3" ht="12.75">
      <c r="A73" s="6">
        <v>1</v>
      </c>
      <c r="B73" s="40" t="s">
        <v>262</v>
      </c>
      <c r="C73" s="38">
        <f>'PAS E TE ARDH (formati I )'!D6</f>
        <v>-74646755</v>
      </c>
    </row>
    <row r="74" spans="1:3" ht="12.75">
      <c r="A74" s="6"/>
      <c r="B74" s="63" t="s">
        <v>16</v>
      </c>
      <c r="C74" s="38"/>
    </row>
    <row r="77" ht="12.75">
      <c r="A77" s="99" t="s">
        <v>246</v>
      </c>
    </row>
    <row r="79" ht="12.75">
      <c r="C79" s="97" t="s">
        <v>195</v>
      </c>
    </row>
    <row r="80" spans="1:3" ht="12.75">
      <c r="A80" s="6"/>
      <c r="B80" s="40"/>
      <c r="C80" s="97" t="s">
        <v>206</v>
      </c>
    </row>
    <row r="81" spans="1:3" ht="12.75">
      <c r="A81" s="6">
        <v>1</v>
      </c>
      <c r="B81" s="40" t="s">
        <v>239</v>
      </c>
      <c r="C81" s="38">
        <f>C73+'PAS E TE ARDH (formati I )'!D7+'PAS E TE ARDH (formati I )'!D9</f>
        <v>-74646755</v>
      </c>
    </row>
    <row r="82" spans="1:3" ht="12.75">
      <c r="A82" s="6">
        <f>A81+1</f>
        <v>2</v>
      </c>
      <c r="B82" s="40" t="s">
        <v>240</v>
      </c>
      <c r="C82" s="38">
        <f>C11+C29+C31+C44+C55</f>
        <v>47977290</v>
      </c>
    </row>
    <row r="83" spans="1:3" ht="12.75">
      <c r="A83" s="6">
        <f aca="true" t="shared" si="0" ref="A83:A88">A82+1</f>
        <v>3</v>
      </c>
      <c r="B83" s="63" t="s">
        <v>241</v>
      </c>
      <c r="C83" s="38">
        <f>C66</f>
        <v>0</v>
      </c>
    </row>
    <row r="84" spans="1:3" ht="12.75">
      <c r="A84" s="6">
        <f t="shared" si="0"/>
        <v>4</v>
      </c>
      <c r="B84" s="103" t="s">
        <v>243</v>
      </c>
      <c r="C84" s="38">
        <f>(SUM(C81:C83))</f>
        <v>-26669465</v>
      </c>
    </row>
    <row r="85" spans="1:3" ht="12.75">
      <c r="A85" s="6">
        <f t="shared" si="0"/>
        <v>5</v>
      </c>
      <c r="B85" s="101" t="s">
        <v>244</v>
      </c>
      <c r="C85" s="102">
        <f>-C27</f>
        <v>0</v>
      </c>
    </row>
    <row r="86" spans="1:3" ht="12.75">
      <c r="A86" s="6">
        <f t="shared" si="0"/>
        <v>6</v>
      </c>
      <c r="B86" s="40" t="s">
        <v>242</v>
      </c>
      <c r="C86" s="38">
        <f>SUM(C84:C85)</f>
        <v>-26669465</v>
      </c>
    </row>
    <row r="87" spans="1:3" ht="12.75">
      <c r="A87" s="6">
        <f t="shared" si="0"/>
        <v>7</v>
      </c>
      <c r="B87" s="101" t="s">
        <v>245</v>
      </c>
      <c r="C87" s="102">
        <f>-C86*10/100</f>
        <v>2666946.5</v>
      </c>
    </row>
    <row r="88" spans="1:3" ht="12.75">
      <c r="A88" s="6">
        <f t="shared" si="0"/>
        <v>8</v>
      </c>
      <c r="B88" s="40" t="s">
        <v>247</v>
      </c>
      <c r="C88" s="38">
        <f>C84+C87</f>
        <v>-24002518.5</v>
      </c>
    </row>
    <row r="91" spans="4:5" ht="12.75">
      <c r="D91" s="98" t="s">
        <v>256</v>
      </c>
      <c r="E91" s="98"/>
    </row>
    <row r="92" spans="4:5" ht="12.75">
      <c r="D92" s="98"/>
      <c r="E92" s="98"/>
    </row>
    <row r="93" spans="4:5" ht="12.75">
      <c r="D93" s="98" t="s">
        <v>291</v>
      </c>
      <c r="E93" s="98"/>
    </row>
    <row r="94" spans="4:5" ht="12.75">
      <c r="D94" s="98"/>
      <c r="E94" s="98"/>
    </row>
    <row r="95" spans="4:5" ht="12.75">
      <c r="D95" s="98"/>
      <c r="E95" s="98"/>
    </row>
  </sheetData>
  <sheetProtection/>
  <printOptions/>
  <pageMargins left="1.09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GJoni</dc:creator>
  <cp:keywords/>
  <dc:description/>
  <cp:lastModifiedBy>user</cp:lastModifiedBy>
  <cp:lastPrinted>2011-03-25T10:02:03Z</cp:lastPrinted>
  <dcterms:created xsi:type="dcterms:W3CDTF">2009-01-17T09:35:10Z</dcterms:created>
  <dcterms:modified xsi:type="dcterms:W3CDTF">2017-10-24T13:38:53Z</dcterms:modified>
  <cp:category/>
  <cp:version/>
  <cp:contentType/>
  <cp:contentStatus/>
</cp:coreProperties>
</file>