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/>
  <c r="B20"/>
  <c r="B42"/>
  <c r="D20"/>
  <c r="D14"/>
  <c r="B14"/>
  <c r="D10"/>
  <c r="B10"/>
  <c r="B47" l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<sst xmlns="http://schemas.openxmlformats.org/spreadsheetml/2006/main" count="414" uniqueCount="271">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</sst>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C37" sqref="C37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270</v>
      </c>
    </row>
    <row r="10" spans="1:6">
      <c r="A10" s="63" t="s">
        <v>262</v>
      </c>
      <c r="B10" s="89">
        <f>94349202.59</f>
        <v>94349202.590000004</v>
      </c>
      <c r="C10" s="52"/>
      <c r="D10" s="64">
        <f>45205658</f>
        <v>45205658</v>
      </c>
      <c r="E10" s="51"/>
      <c r="F10" s="82" t="s">
        <v>267</v>
      </c>
    </row>
    <row r="11" spans="1:6">
      <c r="A11" s="63" t="s">
        <v>264</v>
      </c>
      <c r="B11" s="89"/>
      <c r="C11" s="52"/>
      <c r="D11" s="64"/>
      <c r="E11" s="51"/>
      <c r="F11" s="82" t="s">
        <v>268</v>
      </c>
    </row>
    <row r="12" spans="1:6">
      <c r="A12" s="63" t="s">
        <v>265</v>
      </c>
      <c r="B12" s="89"/>
      <c r="C12" s="52"/>
      <c r="D12" s="64"/>
      <c r="E12" s="51"/>
      <c r="F12" s="82" t="s">
        <v>268</v>
      </c>
    </row>
    <row r="13" spans="1:6">
      <c r="A13" s="63" t="s">
        <v>266</v>
      </c>
      <c r="B13" s="89"/>
      <c r="C13" s="52"/>
      <c r="D13" s="64"/>
      <c r="E13" s="51"/>
      <c r="F13" s="82" t="s">
        <v>268</v>
      </c>
    </row>
    <row r="14" spans="1:6">
      <c r="A14" s="63" t="s">
        <v>263</v>
      </c>
      <c r="B14" s="89">
        <f>11039408.98</f>
        <v>11039408.98</v>
      </c>
      <c r="C14" s="52"/>
      <c r="D14" s="64">
        <f>670233+2809428.83+2010699</f>
        <v>5490360.8300000001</v>
      </c>
      <c r="E14" s="51"/>
      <c r="F14" s="82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-343140</v>
      </c>
      <c r="C19" s="52"/>
      <c r="D19" s="64"/>
      <c r="E19" s="51"/>
      <c r="F19" s="42"/>
    </row>
    <row r="20" spans="1:6">
      <c r="A20" s="63" t="s">
        <v>247</v>
      </c>
      <c r="B20" s="89">
        <f>-24532230.14</f>
        <v>-24532230.140000001</v>
      </c>
      <c r="C20" s="52"/>
      <c r="D20" s="64">
        <f>-22745973.19</f>
        <v>-22745973.190000001</v>
      </c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248</v>
      </c>
      <c r="B22" s="89">
        <v>-2448834</v>
      </c>
      <c r="C22" s="52"/>
      <c r="D22" s="64">
        <v>-3158400</v>
      </c>
      <c r="E22" s="51"/>
      <c r="F22" s="42"/>
    </row>
    <row r="23" spans="1:6">
      <c r="A23" s="63" t="s">
        <v>249</v>
      </c>
      <c r="B23" s="89">
        <v>-79203</v>
      </c>
      <c r="C23" s="52"/>
      <c r="D23" s="64">
        <v>-197700</v>
      </c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-35630976</v>
      </c>
      <c r="C26" s="52"/>
      <c r="D26" s="64">
        <v>-38226226</v>
      </c>
      <c r="E26" s="51"/>
      <c r="F26" s="42"/>
    </row>
    <row r="27" spans="1:6">
      <c r="A27" s="45" t="s">
        <v>221</v>
      </c>
      <c r="B27" s="89"/>
      <c r="C27" s="52"/>
      <c r="D27" s="64"/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252</v>
      </c>
      <c r="B29" s="89"/>
      <c r="C29" s="52"/>
      <c r="D29" s="64"/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6" ht="15" customHeight="1">
      <c r="A33" s="63" t="s">
        <v>258</v>
      </c>
      <c r="B33" s="89"/>
      <c r="C33" s="52"/>
      <c r="D33" s="64"/>
      <c r="E33" s="51"/>
      <c r="F33" s="42"/>
    </row>
    <row r="34" spans="1:6" ht="15" customHeight="1">
      <c r="A34" s="63" t="s">
        <v>254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255</v>
      </c>
      <c r="B37" s="89">
        <f>-10035016.14-0.17</f>
        <v>-10035016.310000001</v>
      </c>
      <c r="C37" s="52"/>
      <c r="D37" s="64">
        <v>-11378307.25</v>
      </c>
      <c r="E37" s="51"/>
      <c r="F37" s="42"/>
    </row>
    <row r="38" spans="1:6">
      <c r="A38" s="63" t="s">
        <v>257</v>
      </c>
      <c r="B38" s="89"/>
      <c r="C38" s="52"/>
      <c r="D38" s="64"/>
      <c r="E38" s="51"/>
      <c r="F38" s="42"/>
    </row>
    <row r="39" spans="1:6">
      <c r="A39" s="63" t="s">
        <v>256</v>
      </c>
      <c r="B39" s="89">
        <v>126.88</v>
      </c>
      <c r="C39" s="52"/>
      <c r="D39" s="64">
        <v>-362.39</v>
      </c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260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32319339.000000004</v>
      </c>
      <c r="C42" s="55"/>
      <c r="D42" s="54">
        <f>SUM(D9:D41)</f>
        <v>-25010950.000000004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/>
      <c r="C44" s="52"/>
      <c r="D44" s="64"/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243</v>
      </c>
      <c r="B47" s="92">
        <f>SUM(B42:B46)</f>
        <v>32319339.000000004</v>
      </c>
      <c r="C47" s="58"/>
      <c r="D47" s="67">
        <f>SUM(D42:D46)</f>
        <v>-25010950.000000004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244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245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246</v>
      </c>
      <c r="B57" s="98">
        <f>B47+B55</f>
        <v>32319339.000000004</v>
      </c>
      <c r="C57" s="77"/>
      <c r="D57" s="76">
        <f>D47+D55</f>
        <v>-25010950.000000004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261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jkoci</cp:lastModifiedBy>
  <cp:lastPrinted>2016-10-03T09:59:38Z</cp:lastPrinted>
  <dcterms:created xsi:type="dcterms:W3CDTF">2012-01-19T09:31:29Z</dcterms:created>
  <dcterms:modified xsi:type="dcterms:W3CDTF">2019-07-12T09:07:09Z</dcterms:modified>
</cp:coreProperties>
</file>