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4125" tabRatio="823" activeTab="7"/>
  </bookViews>
  <sheets>
    <sheet name="Kopertina" sheetId="1" r:id="rId1"/>
    <sheet name="Aktivet" sheetId="2" r:id="rId2"/>
    <sheet name="Detyrimet dhe Kapitali i Vet" sheetId="3" r:id="rId3"/>
    <sheet name="Fluksi M.indirekte" sheetId="4" r:id="rId4"/>
    <sheet name="Ardh.Shpenz.1" sheetId="5" r:id="rId5"/>
    <sheet name="PASH11" sheetId="6" state="hidden" r:id="rId6"/>
    <sheet name="AP 11" sheetId="7" state="hidden" r:id="rId7"/>
    <sheet name="Kapitali pa Konsol." sheetId="8" r:id="rId8"/>
    <sheet name="Informacion i pergjithshem " sheetId="9" state="hidden" r:id="rId9"/>
    <sheet name="Shpjegim zerave te bilancit " sheetId="10" state="hidden" r:id="rId10"/>
    <sheet name="Shenime te tjera shpjeguese" sheetId="11" state="hidden" r:id="rId11"/>
    <sheet name="Ardh.Shpenz.2" sheetId="12" state="hidden" r:id="rId12"/>
    <sheet name="Fluksi M.direkte" sheetId="13" state="hidden" r:id="rId13"/>
    <sheet name="Kapitali Konsol." sheetId="14" state="hidden" r:id="rId14"/>
  </sheets>
  <externalReferences>
    <externalReference r:id="rId17"/>
    <externalReference r:id="rId18"/>
  </externalReferences>
  <definedNames>
    <definedName name="_xlnm.Print_Area" localSheetId="1">'Aktivet'!$B$2:$H$48</definedName>
    <definedName name="_xlnm.Print_Area" localSheetId="4">'Ardh.Shpenz.1'!$B$2:$H$43</definedName>
    <definedName name="_xlnm.Print_Area" localSheetId="2">'Detyrimet dhe Kapitali i Vet'!$B$2:$H$42</definedName>
    <definedName name="_xlnm.Print_Area" localSheetId="3">'Fluksi M.indirekte'!$B$5:$G$48</definedName>
    <definedName name="_xlnm.Print_Area" localSheetId="8">'Informacion i pergjithshem '!$B$2:$E$67</definedName>
    <definedName name="_xlnm.Print_Area" localSheetId="7">'Kapitali pa Konsol.'!$A$4:$H$22</definedName>
    <definedName name="_xlnm.Print_Area" localSheetId="0">'Kopertina'!$B$2:$K$49</definedName>
    <definedName name="_xlnm.Print_Area" localSheetId="5">'PASH11'!$B$2:$E$36</definedName>
    <definedName name="_xlnm.Print_Area" localSheetId="9">'Shpjegim zerave te bilancit '!$A$2:$M$235</definedName>
  </definedNames>
  <calcPr fullCalcOnLoad="1"/>
</workbook>
</file>

<file path=xl/comments10.xml><?xml version="1.0" encoding="utf-8"?>
<comments xmlns="http://schemas.openxmlformats.org/spreadsheetml/2006/main">
  <authors>
    <author>IT</author>
  </authors>
  <commentList>
    <comment ref="H21" authorId="0">
      <text>
        <r>
          <rPr>
            <b/>
            <sz val="8"/>
            <rFont val="Tahoma"/>
            <family val="2"/>
          </rPr>
          <t>IT:</t>
        </r>
        <r>
          <rPr>
            <sz val="8"/>
            <rFont val="Tahoma"/>
            <family val="2"/>
          </rPr>
          <t xml:space="preserve">
Nuk gjej llogarine e R&amp;R te intesa san paolo sa eshte dhe ku eshte </t>
        </r>
      </text>
    </comment>
  </commentList>
</comments>
</file>

<file path=xl/sharedStrings.xml><?xml version="1.0" encoding="utf-8"?>
<sst xmlns="http://schemas.openxmlformats.org/spreadsheetml/2006/main" count="923" uniqueCount="619">
  <si>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</si>
  <si>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</si>
  <si>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</si>
  <si>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</si>
  <si>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</si>
  <si>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</si>
  <si>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</si>
  <si>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</si>
  <si>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</si>
  <si>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</si>
  <si>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</si>
  <si>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</si>
  <si>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</si>
  <si>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</si>
  <si>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</si>
  <si>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</si>
  <si>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</si>
  <si>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</si>
  <si>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</si>
  <si>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</si>
  <si>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</si>
  <si>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</si>
  <si>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</si>
  <si>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</si>
  <si>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</si>
  <si>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</si>
  <si>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</si>
  <si>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</si>
  <si>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</si>
  <si>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</si>
  <si>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</si>
  <si>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</si>
  <si>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</si>
  <si>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</si>
  <si>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</si>
  <si>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</si>
  <si>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</si>
  <si>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</si>
  <si>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</si>
  <si>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</si>
  <si>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</si>
  <si>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</si>
  <si>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</si>
  <si>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</si>
  <si>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</si>
  <si>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</si>
  <si>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</si>
  <si>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</si>
  <si>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</si>
  <si>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</si>
  <si>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</si>
  <si>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</si>
  <si>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</si>
  <si>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</si>
  <si>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</si>
  <si>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</si>
  <si>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</si>
  <si>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</si>
  <si>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</si>
  <si>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</si>
  <si>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</si>
  <si>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</si>
  <si>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</si>
  <si>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</si>
  <si>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</si>
  <si>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</si>
  <si>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</si>
  <si>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</si>
  <si>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</si>
  <si>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</si>
  <si>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</si>
  <si>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</si>
  <si>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</si>
  <si>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</si>
  <si>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</si>
  <si>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</si>
  <si>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</si>
  <si>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</si>
  <si>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</si>
  <si>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</si>
  <si>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</si>
  <si>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</si>
  <si>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</si>
  <si>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</si>
  <si>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</si>
  <si>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</si>
  <si>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</si>
  <si>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</si>
  <si>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</si>
  <si>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</si>
  <si>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</si>
  <si>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</si>
  <si>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</si>
  <si>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</si>
  <si>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</si>
  <si>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</si>
  <si>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</si>
  <si>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</si>
  <si>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</si>
  <si>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</si>
  <si>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</si>
  <si>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</si>
  <si>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</si>
  <si>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</si>
  <si>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</si>
  <si>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</si>
  <si>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</si>
  <si>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</si>
  <si>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</si>
  <si>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</si>
  <si>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</si>
  <si>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</si>
  <si>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</si>
  <si>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Sipas funksionit</t>
  </si>
  <si>
    <t>Pasqyra   e   te   Ardhurave   dhe   Shpenzimeve   2008</t>
  </si>
  <si>
    <t>Pasqyra   e   Fluksit   te  Parase   2008</t>
  </si>
  <si>
    <t xml:space="preserve">Kapitali </t>
  </si>
  <si>
    <t>Rezervat</t>
  </si>
  <si>
    <t>Pasqyra  e  Ndryshimeve  ne  Kapital  2008</t>
  </si>
  <si>
    <t>Nje pasqyre e Konsoliduar</t>
  </si>
  <si>
    <t>Pozicioni me 31 dhjetor 2006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</si>
  <si>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</si>
  <si>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</si>
  <si>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</si>
  <si>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</si>
  <si>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</si>
  <si>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</si>
  <si>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</si>
  <si>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</si>
  <si>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</si>
  <si>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</si>
  <si>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</si>
  <si>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</si>
  <si>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</si>
  <si>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</si>
  <si>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</si>
  <si>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</si>
  <si>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</si>
  <si>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</si>
  <si>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</si>
  <si>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</si>
  <si>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</si>
  <si>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</si>
  <si>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</si>
  <si>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</si>
  <si>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</si>
  <si>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</si>
  <si>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</si>
  <si>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</si>
  <si>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Pozicioni me 31 dhjetor 2007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</si>
  <si>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</si>
  <si>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</si>
  <si>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</si>
  <si>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</si>
  <si>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</si>
  <si>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</si>
  <si>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</si>
  <si>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</si>
  <si>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</si>
  <si>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</si>
  <si>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</si>
  <si>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</si>
  <si>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</si>
  <si>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zbatim te Standartit Kombetar te Kontabilitetit Nr.2 dhe </t>
  </si>
  <si>
    <t>Rregullime për:</t>
  </si>
  <si>
    <t>Amortizimin</t>
  </si>
  <si>
    <t>Humbje nga këmbimet valutore</t>
  </si>
  <si>
    <t xml:space="preserve">Të ardhura nga investimet </t>
  </si>
  <si>
    <t xml:space="preserve">Fitimi para tatimit   </t>
  </si>
  <si>
    <t xml:space="preserve"> Shpenzime për interesa</t>
  </si>
  <si>
    <t>Rritje/rënie në tepricën inventarit</t>
  </si>
  <si>
    <t>Rritje/rënie në tepricën e detyrimeve, për t’u paguar nga aktiviteti</t>
  </si>
  <si>
    <t>Paratë e përftuara nga aktivitetet</t>
  </si>
  <si>
    <t>Interesi i paguar</t>
  </si>
  <si>
    <t>Tatimfitimi i paguar</t>
  </si>
  <si>
    <t>Paraja neto nga aktivitetet e shfrytëzimit</t>
  </si>
  <si>
    <t>Fluksi i parave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</si>
  <si>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</si>
  <si>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</si>
  <si>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</si>
  <si>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</si>
  <si>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</si>
  <si>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</si>
  <si>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</si>
  <si>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</si>
  <si>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</si>
  <si>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</si>
  <si>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>Dividendët e paguar</t>
  </si>
  <si>
    <t>Paraja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</si>
  <si>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</si>
  <si>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</si>
  <si>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</si>
  <si>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</si>
  <si>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</si>
  <si>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</si>
  <si>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</si>
  <si>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</si>
  <si>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</si>
  <si>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</si>
  <si>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</si>
  <si>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</si>
  <si>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</si>
  <si>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</si>
  <si>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</si>
  <si>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</si>
  <si>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</si>
  <si>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</si>
  <si>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</si>
  <si>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</si>
  <si>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</si>
  <si>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</si>
  <si>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</si>
  <si>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</si>
  <si>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</si>
  <si>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</si>
  <si>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</si>
  <si>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</si>
  <si>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</si>
  <si>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</si>
  <si>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</si>
  <si>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</si>
  <si>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</si>
  <si>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</si>
  <si>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</si>
  <si>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</si>
  <si>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</si>
  <si>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</si>
  <si>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</si>
  <si>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</si>
  <si>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</si>
  <si>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</si>
  <si>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</si>
  <si>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</si>
  <si>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</si>
  <si>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</si>
  <si>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</si>
  <si>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</si>
  <si>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</si>
  <si>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</si>
  <si>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</si>
  <si>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</si>
  <si>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</si>
  <si>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</si>
  <si>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</si>
  <si>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</si>
  <si>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</si>
  <si>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 xml:space="preserve">                - Per ndertesat ne menyre lineare me 5 % ne vit.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</si>
  <si>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</si>
  <si>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</si>
  <si>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</si>
  <si>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</si>
  <si>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B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</si>
  <si>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</si>
  <si>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</si>
  <si>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</si>
  <si>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</si>
  <si>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</si>
  <si>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</si>
  <si>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</si>
  <si>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</si>
  <si>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</si>
  <si>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</si>
  <si>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</si>
  <si>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</si>
  <si>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</si>
  <si>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</si>
  <si>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</si>
  <si>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</si>
  <si>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</si>
  <si>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</si>
  <si>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</si>
  <si>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</si>
  <si>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</si>
  <si>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</si>
  <si>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</si>
  <si>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</si>
  <si>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</si>
  <si>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</si>
  <si>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</si>
  <si>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</si>
  <si>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</si>
  <si>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</si>
  <si>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</si>
  <si>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</si>
  <si>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</si>
  <si>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</si>
  <si>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</si>
  <si>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</si>
  <si>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</si>
  <si>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</si>
  <si>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</si>
  <si>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</si>
  <si>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</si>
  <si>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</si>
  <si>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</si>
  <si>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</si>
  <si>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</si>
  <si>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</si>
  <si>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</si>
  <si>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</si>
  <si>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</si>
  <si>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</si>
  <si>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</si>
  <si>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</si>
  <si>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Debitore dhe Kreditore te tjere</t>
  </si>
  <si>
    <t xml:space="preserve">KAPITALI </t>
  </si>
  <si>
    <t>●</t>
  </si>
  <si>
    <t>Shpenzime te pa zbriteshme</t>
  </si>
  <si>
    <t>Tatimi mbi fitimin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</si>
  <si>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</si>
  <si>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</si>
  <si>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</si>
  <si>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</si>
  <si>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</si>
  <si>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</si>
  <si>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</si>
  <si>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</si>
  <si>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SHPK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</si>
  <si>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</si>
  <si>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</si>
  <si>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</si>
  <si>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</si>
  <si>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</si>
  <si>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</si>
  <si>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Llogari / Kerkesa te arketueshme ndaj shtetit</t>
  </si>
  <si>
    <t>Llogari / Kerkesa te arketueshme te tjera</t>
  </si>
  <si>
    <t>Shoqeria _Dedeman Mining Albania_ Shpk</t>
  </si>
  <si>
    <t>Ne Leke</t>
  </si>
  <si>
    <t>Sipas metodes direkte   ne Leke</t>
  </si>
  <si>
    <t>Sipas metodes indirekte   ne Leke</t>
  </si>
  <si>
    <t>vi</t>
  </si>
  <si>
    <t>Te tjera detyrime afatshkurtera</t>
  </si>
  <si>
    <t>Kerkesa te arketueshme ndaj personelit</t>
  </si>
  <si>
    <t>Shenimi</t>
  </si>
  <si>
    <t>Shpjegues</t>
  </si>
  <si>
    <t>Rritje/renie ne kerkesat e arketueshme</t>
  </si>
  <si>
    <t>Rritje/renie ne kerkesat ndaj shtetit</t>
  </si>
  <si>
    <t>Rritje/rënie në tepricën e kërkesave të arkëtueshme të tjera</t>
  </si>
  <si>
    <t>Rritje/renie ne kerkesat ndaj personelit</t>
  </si>
  <si>
    <t>Rritje/renie ne tepricen e parapagime dhe shpenzimeve te shtyra</t>
  </si>
  <si>
    <t>Aktivet afatgjata materiale te shoqerise qe kane rezultuar gjendje ne fund te viteve qe po raportohen</t>
  </si>
  <si>
    <t>Viti raportues (2008)</t>
  </si>
  <si>
    <t>Viti paraardhes (2007)</t>
  </si>
  <si>
    <t>Makineri dhe pajisje</t>
  </si>
  <si>
    <t>te cilet jane te detajuar ne tabelen e meposhteme ne zerat perkates se bashku me amortizimin e tyre:</t>
  </si>
  <si>
    <t>Rritja/renia e shpenzimeve te zhvillimit</t>
  </si>
  <si>
    <t>Rritja/renia e te tjerave aktive afatgjata jomateriale</t>
  </si>
  <si>
    <t>TOTALI   DETYRIMEVE   DHE   KAPITALIT  (I+II+III)</t>
  </si>
  <si>
    <t>T O T A L I     D E T Y R I M E V E      ( I+II )</t>
  </si>
  <si>
    <t>D E T Y R I M E T      A F A T G J A T A</t>
  </si>
  <si>
    <t>D E T Y R I M E T      A F A T S H K U R T E R A</t>
  </si>
  <si>
    <t>DETYRIMET  DHE  KAPITALI</t>
  </si>
  <si>
    <t>Lek</t>
  </si>
  <si>
    <t>Me poshte jane dhene detaje nepermjet tabelave, te cilat pershkruajne ne detaje perperjen e llogarive per Mjetet monetare</t>
  </si>
  <si>
    <t>Shënimet që shpjegojnë zërat e ndryshëm të pasqyrave financiare</t>
  </si>
  <si>
    <t>Ska</t>
  </si>
  <si>
    <t>me llogarite konkrete sipas perdorimit te ketyre fondeve me klasen perkatese te shpenzimit nese ishte i lidhur me aktivitetin</t>
  </si>
  <si>
    <t>Emertimi i llogarise</t>
  </si>
  <si>
    <t>Vlera ne valute</t>
  </si>
  <si>
    <t xml:space="preserve"> ne valute</t>
  </si>
  <si>
    <t>Kursi ne fund</t>
  </si>
  <si>
    <t>te vitit</t>
  </si>
  <si>
    <t>Vlera ne leke</t>
  </si>
  <si>
    <t xml:space="preserve">Vlera </t>
  </si>
  <si>
    <t>ne leke</t>
  </si>
  <si>
    <t>Llogari / Kerkesa te arketueshme ndaj ortakeve</t>
  </si>
  <si>
    <t>2 fatura nga Dedeman Madencilik</t>
  </si>
  <si>
    <t>diferenca konv</t>
  </si>
  <si>
    <t>1 fature nga Albtelekom Sha</t>
  </si>
  <si>
    <t>rrjedhur nga diferencat pasive</t>
  </si>
  <si>
    <t>Kreditori</t>
  </si>
  <si>
    <t>Fitimet (Humbja) te pa shperndara</t>
  </si>
  <si>
    <t>Kjo humbje eshte mbartur ne vitin aktual sipas parimeve te kerkuara nga SKK 2 per paraqitjen e pasqyrave financiare.</t>
  </si>
  <si>
    <t>Fitimi (humbja) i/e ushtrimit</t>
  </si>
  <si>
    <t>Fitimi humbja para tatimit</t>
  </si>
  <si>
    <t xml:space="preserve">     Kuadri kontabel i aplikuar : Standartet Kombetare te Kontabilitetit ne Shqiperi.(SKK 2; 49)</t>
  </si>
  <si>
    <t xml:space="preserve">                - Kompjutera e sisteme informacioni me 25 % ne vit</t>
  </si>
  <si>
    <t>Qeraja e makinave te shpimit dhe pajisje te blera prej tyre</t>
  </si>
  <si>
    <t xml:space="preserve">si metode te amortizimit te ndertesave metoden lineare ndersa per kompjutera e sisteme informacioni dhe AAM te </t>
  </si>
  <si>
    <t xml:space="preserve">tjera eshte perdorur metoda e vleres se mbetur dhe normat e amortizimit jane perdorur te njejta me ato te sistemit </t>
  </si>
  <si>
    <t>fiskal ne fuqi dhe konkretisht :</t>
  </si>
  <si>
    <t xml:space="preserve">Ne kete ze te bilancit kane rezultuar nje gjendje prej 3,800,393 Lek e cila rrjedh nga detyrime ndaj furnitoreve </t>
  </si>
  <si>
    <t>Furnizime Sherbimesh, nentrajtimesh etj</t>
  </si>
  <si>
    <t>Taksa tatime dhe te ngjashme</t>
  </si>
  <si>
    <t>Shpenzime te tjera</t>
  </si>
  <si>
    <t xml:space="preserve">jane shpenzime te ndryshme qe ka kryer shoqeria dhe te cilat nuk jane shpenzime te njohura fiskalisht sipas Legjislacionit fiskal te </t>
  </si>
  <si>
    <t>Republikes se Shqiperise. Pra per keto shpenzime shoqeria fiskalisht nuk pretendon qe t'e shperndahen ne periudhat pasardhese.</t>
  </si>
  <si>
    <t>shume edhe kontributin per sigurime shoqerore dhe shendetsore qe shoqeria ka paguar sipas Ligjit dhe Vendimeve perkatese te lidhura me</t>
  </si>
  <si>
    <t>keto kontribute dhe pagat referuese ne Republiken e Shqiperise.</t>
  </si>
  <si>
    <t>Pergjate ketij viti shoqeria ka llogaritur shpenzime amortizimi per AAM dhe AAJM ne perputhje keto me legjislacionin tatimore ne fuqi</t>
  </si>
  <si>
    <t>AAM</t>
  </si>
  <si>
    <t>AAJM</t>
  </si>
  <si>
    <t>Humbje nga kembimet dhe perkthimet valutore</t>
  </si>
  <si>
    <t>Fitim nga kembimet valutore</t>
  </si>
  <si>
    <t>Amortizimi i akum</t>
  </si>
  <si>
    <t>Te pagushme ndaj furnitoreve</t>
  </si>
  <si>
    <t>Hartuesi i Pasqyrave Financiare</t>
  </si>
  <si>
    <t>Po</t>
  </si>
  <si>
    <t>Jo</t>
  </si>
  <si>
    <t xml:space="preserve">Njesi  Monetare </t>
  </si>
  <si>
    <t>ARDHURA</t>
  </si>
  <si>
    <t>705</t>
  </si>
  <si>
    <t>Shitje mallrash</t>
  </si>
  <si>
    <t>767</t>
  </si>
  <si>
    <t>Te ardhura nga interesat</t>
  </si>
  <si>
    <t>SHPENZIME</t>
  </si>
  <si>
    <t>602</t>
  </si>
  <si>
    <t>Blerje /shpenzime te materialeve te tjera</t>
  </si>
  <si>
    <t>6035</t>
  </si>
  <si>
    <t>Ndrysh.gjend.mallra</t>
  </si>
  <si>
    <t>605</t>
  </si>
  <si>
    <t>Blerje /shpenzime mallra, sherbimesh</t>
  </si>
  <si>
    <t>616</t>
  </si>
  <si>
    <t>Sigurime</t>
  </si>
  <si>
    <t>618</t>
  </si>
  <si>
    <t>Te tjera</t>
  </si>
  <si>
    <t>6181</t>
  </si>
  <si>
    <t>Shpenzime kancelarie</t>
  </si>
  <si>
    <t>6182</t>
  </si>
  <si>
    <t>Shpenzime te ndryshme servisi</t>
  </si>
  <si>
    <t>6261</t>
  </si>
  <si>
    <t>Shpenzime celularie</t>
  </si>
  <si>
    <t>6263</t>
  </si>
  <si>
    <t>Shpenzime noterizimesh</t>
  </si>
  <si>
    <t>628</t>
  </si>
  <si>
    <t>Sherbime bankare</t>
  </si>
  <si>
    <t>641</t>
  </si>
  <si>
    <t>Pagat dhe shperblimet e personelit</t>
  </si>
  <si>
    <t>644</t>
  </si>
  <si>
    <t>Sigurimet shoqerore dhe shendetesore</t>
  </si>
  <si>
    <t>669</t>
  </si>
  <si>
    <t>Humbje nga kembimet valutore</t>
  </si>
  <si>
    <t>6811</t>
  </si>
  <si>
    <t>amortizim i AQ afatgjate</t>
  </si>
  <si>
    <t>Fitimi - Humbje</t>
  </si>
  <si>
    <t>Pasiv</t>
  </si>
  <si>
    <t>121Z</t>
  </si>
  <si>
    <t xml:space="preserve">HUMBJE/FITIM </t>
  </si>
  <si>
    <t>Aktiv</t>
  </si>
  <si>
    <t>101</t>
  </si>
  <si>
    <t>Kapitali i paguar</t>
  </si>
  <si>
    <t>215</t>
  </si>
  <si>
    <t>Mjete transporti</t>
  </si>
  <si>
    <t>2182</t>
  </si>
  <si>
    <t>Pajisje informative</t>
  </si>
  <si>
    <t>2815</t>
  </si>
  <si>
    <t>Per mjete transporti</t>
  </si>
  <si>
    <t>2818</t>
  </si>
  <si>
    <t>Per te tjera AA materiale</t>
  </si>
  <si>
    <t>351</t>
  </si>
  <si>
    <t>Mallra grupi I</t>
  </si>
  <si>
    <t>401</t>
  </si>
  <si>
    <t>Furnitore per mallra , produkte e sherbime</t>
  </si>
  <si>
    <t>411</t>
  </si>
  <si>
    <t>Kliente per mallra , produkte e sherbime</t>
  </si>
  <si>
    <t>431</t>
  </si>
  <si>
    <t>Sigurime shoqerore dhe shendetsore</t>
  </si>
  <si>
    <t>442</t>
  </si>
  <si>
    <t>Tatim  mbi te ardhurat e personale</t>
  </si>
  <si>
    <t>444</t>
  </si>
  <si>
    <t>4456</t>
  </si>
  <si>
    <t>Shteti-TVSH e zbritshme</t>
  </si>
  <si>
    <t>51211</t>
  </si>
  <si>
    <t>ProCredit Bank Lek</t>
  </si>
  <si>
    <t>51212</t>
  </si>
  <si>
    <t>Raiffeisen Bank LEK</t>
  </si>
  <si>
    <t>51213</t>
  </si>
  <si>
    <t>Banka Credins ne Lek</t>
  </si>
  <si>
    <t>51214</t>
  </si>
  <si>
    <t>BKT ne LEK</t>
  </si>
  <si>
    <t>51216</t>
  </si>
  <si>
    <t>INTESA SANPAOLO NE LEK</t>
  </si>
  <si>
    <t>512412</t>
  </si>
  <si>
    <t>Banka Credins ne EUR</t>
  </si>
  <si>
    <t>5311</t>
  </si>
  <si>
    <t>Vlera monetare ne lek</t>
  </si>
  <si>
    <t>R &amp; R GROUP</t>
  </si>
  <si>
    <t>K81415001A</t>
  </si>
  <si>
    <t>RR.MYSLYM KETA ,NR.3.</t>
  </si>
  <si>
    <t>TIRANE</t>
  </si>
  <si>
    <t xml:space="preserve">Tregeti me shumice e pakice te pjeseve </t>
  </si>
  <si>
    <t>te kembimit dhe automjeteve</t>
  </si>
  <si>
    <t>Import - Eksport</t>
  </si>
  <si>
    <t>Shoqeria "R &amp; R GROUP" sh.p.k.</t>
  </si>
  <si>
    <t>Shoqeria "R &amp; R GROUP" Shpk</t>
  </si>
  <si>
    <t>Shoqeria  "R &amp; R GROUP" Shpk</t>
  </si>
  <si>
    <t>Shoqeria "R &amp; R GROUP"sh.p.k.</t>
  </si>
  <si>
    <t>PRO CREDIT BANK</t>
  </si>
  <si>
    <t>RAIFFEISEN BANK</t>
  </si>
  <si>
    <t xml:space="preserve">CREDINS BANK </t>
  </si>
  <si>
    <t xml:space="preserve">BKT </t>
  </si>
  <si>
    <t>INTESA SAN PAOLO</t>
  </si>
  <si>
    <t>Euro</t>
  </si>
  <si>
    <t>te shoqerise R&amp;R Group Shpk:</t>
  </si>
  <si>
    <t>*00000139841</t>
  </si>
  <si>
    <t>*001-817825-ALL-3823-01</t>
  </si>
  <si>
    <t>12-812379-00-01</t>
  </si>
  <si>
    <t>BIS BANK(VENETO BANKA)</t>
  </si>
  <si>
    <t>*00006164</t>
  </si>
  <si>
    <t>*00000138353</t>
  </si>
  <si>
    <t xml:space="preserve">Kompania ka ne politiken e saj dhenien ne muajin perkates te vlerave te ndryshme monetare ndaj personelit te saj, te cilat me pas mbylleshin </t>
  </si>
  <si>
    <t>Aktivet afatgjata jo materiale te R&amp;R Group sh.p.k. nuk ka .</t>
  </si>
  <si>
    <t>Ne kete ze te bilancit rezulton detyrimi qe shoqeria ka per te paguar personelit te saj per muajin Dhjetor, por konkretisht</t>
  </si>
  <si>
    <t xml:space="preserve">Ne zerin e detyrimeve per sigurimet shoqerore dhe shendetsore te shoqerise R&amp;R Group Shpk ka rezultuar nje shifer e barabarte </t>
  </si>
  <si>
    <t>Ne kete llogari te bilancit shoqeria ka regjistruar kredite e marra prej R&amp;R Group</t>
  </si>
  <si>
    <t>Kapitali aksionar i shoqerise R&amp;R Group Shpk ne fund te vitit 2009 rezulton ne nje shume prej 100,000 Lek.</t>
  </si>
  <si>
    <t>Nga pasqyrat financiare te mbyllura ne 31/12/2008 kompania ka rezultuar me nje fitim neto prej 4,309,325 Lek.</t>
  </si>
  <si>
    <t>Shitjet neto kane rezultuar ne nje shume prej 27,825,079.97 leke shume e cila perfaqeson shitje te pjeseve te kembimit</t>
  </si>
  <si>
    <t>Shitje te cilat i jane drejtuar ne pergjithesi institucioneve shteterore ne drejtim te fushes se aktivitetit qe shoqeria ka te deklaruar .</t>
  </si>
  <si>
    <t>Nuk ka te ardhura te tjera nga veprimtaria e shfrytezimit .</t>
  </si>
  <si>
    <t>ne Republiken e Shqiperise. Ne tabelen e meposhteme eshte prezantuar nje detajim i amortizimit te llogaritur per vitin 2009.</t>
  </si>
  <si>
    <t>Mjete Transporti</t>
  </si>
  <si>
    <t>Pajisje Informatike(kompiuter)</t>
  </si>
  <si>
    <t>Amortizim i llogaritur i akumuluar</t>
  </si>
  <si>
    <t>2Win Partners</t>
  </si>
  <si>
    <t>Ramazan Rami</t>
  </si>
  <si>
    <t>llogari</t>
  </si>
  <si>
    <t>pershkrim</t>
  </si>
  <si>
    <t>shpenzime</t>
  </si>
  <si>
    <t>ardhura</t>
  </si>
  <si>
    <t>657</t>
  </si>
  <si>
    <t>Gjoba dhe demshperblime</t>
  </si>
  <si>
    <t>667</t>
  </si>
  <si>
    <t>Shpenzime  per interesa</t>
  </si>
  <si>
    <t>Shpenzime te pazbritshme</t>
  </si>
  <si>
    <t>Fitimi i Tatueshem</t>
  </si>
  <si>
    <t>aktiv</t>
  </si>
  <si>
    <t>pasiv</t>
  </si>
  <si>
    <t>108</t>
  </si>
  <si>
    <t>Fitim / humbja e pashperndare</t>
  </si>
  <si>
    <t>421</t>
  </si>
  <si>
    <t>Paga e shperblime</t>
  </si>
  <si>
    <t>46811</t>
  </si>
  <si>
    <t>Kredi bankare</t>
  </si>
  <si>
    <t>51217</t>
  </si>
  <si>
    <t>Veneto Bank ne Lek</t>
  </si>
  <si>
    <t>512414</t>
  </si>
  <si>
    <t>Veneto Bank ne Euro</t>
  </si>
  <si>
    <t>Fitimi I pashperndare per periudhen</t>
  </si>
  <si>
    <t xml:space="preserve">Shoqeria R &amp; R Group shpk edhe pergjate vitit 2010 ka zhvilluar aktivitet ne perputhje me </t>
  </si>
  <si>
    <t xml:space="preserve">objektin e aktivitetit te saj lidhur me Import Export, Shitje me shumice dhe pakice  automjetesh dhe pjesesh  kembimi te automjeteve . </t>
  </si>
  <si>
    <t>Ajo eshte krijuar dhe regjistruar ne organet tatimore ne regjistrin e TVSH-se ne muajin shkurt 2008 dhe objekti I saj eshte shitja me shumice</t>
  </si>
  <si>
    <t>dhe pakice automjetesh dhe pjesesh kembimi te automjeteve .</t>
  </si>
  <si>
    <t>Gjate vitit 2010 ecuria e shoqerise ka qene mjaftueshmerisht e mire . Pjesa me e madhe e shitjeve organizohet nepermjet tenderave te ndryshem.</t>
  </si>
  <si>
    <t>Tenderimet ne pergjithesi jane bere neper Institucione shteterore duke marre pjese ne te gjitha qytetet dhe komunat e Shqiperise .</t>
  </si>
  <si>
    <t>Kjo duket edhe nga faturimet e kryera, te cilat figurojne nga Institucione Shteterore .</t>
  </si>
  <si>
    <t>PROCREDIT BANK LEK</t>
  </si>
  <si>
    <t>L</t>
  </si>
  <si>
    <t>Raiffeisen Bank Leke</t>
  </si>
  <si>
    <t>BANKA CREDINS LEK</t>
  </si>
  <si>
    <t>INTESA SANPAOLO BANK NE LEK</t>
  </si>
  <si>
    <t>VENETO BANK NE LEK</t>
  </si>
  <si>
    <t>€</t>
  </si>
  <si>
    <t>VENETO BANKA NE EURO</t>
  </si>
  <si>
    <t>EUR</t>
  </si>
  <si>
    <t>dhenie dhe marrje hua per situaten, hua te cilet do te shlyhen gjate 2011.</t>
  </si>
  <si>
    <t xml:space="preserve">Zeri debitore te tjere ka regjistruar ka nje gjendje ne vleren 24,852,946 Lek .Gjate vitit subjekti ka pasur mareveshje me te trete </t>
  </si>
  <si>
    <t xml:space="preserve">Pagat e punonjesve </t>
  </si>
  <si>
    <t>ose direkt me pagen mujore te punonjesit nese fondet do te perdoreshin per qellime personale. Ne daten 31/12/2010 ne kete date figuron</t>
  </si>
  <si>
    <t>llogari detyrimi i shoqerise per muajin dhjetor kundrejt punonjesve .</t>
  </si>
  <si>
    <t>Pagat e punonjesve</t>
  </si>
  <si>
    <t>Shoqeria nuk figuron me detyrime ne zerin Te drejta e detyrime ndaj ortakut te shoqerise .</t>
  </si>
  <si>
    <t>2009 dhe 2010 jane te klasifikuar specifikisht si me poshte detajohen:</t>
  </si>
  <si>
    <t>Analiza e posteve te amortizueshme</t>
  </si>
  <si>
    <t>Viti raportues (2010)</t>
  </si>
  <si>
    <t>Viti paraardhes (2009)</t>
  </si>
  <si>
    <t>shoqeria i ka per ti likujduar punonjesit per pagat e muajit dhjetor ne shumen reth 136,369 Lek .</t>
  </si>
  <si>
    <t>me 75,808 Lek, e cila ka rezultuar nga listepagesa e muajit Dhjetor 2010 per personelin.</t>
  </si>
  <si>
    <t>Ne llogarine e mbajtur per Tatimin mbi te ardhurat personale te shoqerise R&amp;R Group. Shpk ka rezultuar nje shume prej 4,980 Lek i cili</t>
  </si>
  <si>
    <t>eshte nje detyrim i krijuar vetem nga listepagesa e muajit Dhjetor 2010.</t>
  </si>
  <si>
    <t>Ne kete ze shoqeria figuron me gjendje me vleren 0 Lek.</t>
  </si>
  <si>
    <t>Ne fund te vitit 2010 shoqeria rezulton me dy kredi apo hua te marra neper banka.</t>
  </si>
  <si>
    <t xml:space="preserve">CREDINS </t>
  </si>
  <si>
    <t>VENETO</t>
  </si>
  <si>
    <t>Ne kete ze te PASH kane rezultuar nje shume prej 51,712,302 leke dhe ne te jane klasifikuar shpenzimet e detajuara sipas tabeles vijuese</t>
  </si>
  <si>
    <t>Duhet permendur tek ky shenim qe per tek seksioni Shpenzime te tjera shoqeria ka perfshire nje shume prej 1,356 Lek, te cilat</t>
  </si>
  <si>
    <t>Shpenzimet per personelin ne pergjate vitit ushtrimor 2010 kane rezultuar te jene ne nje total prej 2,183,109 Lekesh duke perfshire ne kete</t>
  </si>
  <si>
    <t>Fitime(Humbje nga ineteresat financiare</t>
  </si>
  <si>
    <t>Shoqeria per vitin 2010 ka rezultuar me njehumbje nga kurset e kembimit prej 287,834 Lek nga te cilat si me poshte eshte sqaruar:</t>
  </si>
  <si>
    <t>Shoqeria per vitin 2010 ka rezultuar me nje humbje nga kurset e kembimit prej 125,845 Lekesh nga te cilat si me poshte eshte sqaruar:</t>
  </si>
  <si>
    <t>Taksa dhe tarifa vendore</t>
  </si>
  <si>
    <t>7042</t>
  </si>
  <si>
    <t>Shitje e sherbimeve te blera</t>
  </si>
  <si>
    <t>7088</t>
  </si>
  <si>
    <t>769</t>
  </si>
  <si>
    <t>6052</t>
  </si>
  <si>
    <t>Blerje shebimesh</t>
  </si>
  <si>
    <t>613</t>
  </si>
  <si>
    <t>Qira</t>
  </si>
  <si>
    <t>6271</t>
  </si>
  <si>
    <t>Transporte per blerje</t>
  </si>
  <si>
    <t>6281</t>
  </si>
  <si>
    <t>Komision kredie</t>
  </si>
  <si>
    <t>634</t>
  </si>
  <si>
    <t>6571</t>
  </si>
  <si>
    <t>Kamatvonesa kredie</t>
  </si>
  <si>
    <t>Tatim Fitimi 10%</t>
  </si>
  <si>
    <t>Fitime Neto</t>
  </si>
  <si>
    <t>1071</t>
  </si>
  <si>
    <t>Rezerva ligjore</t>
  </si>
  <si>
    <t>1078</t>
  </si>
  <si>
    <t>Rezerva te tjera</t>
  </si>
  <si>
    <t>467</t>
  </si>
  <si>
    <t>Debitore te tjere ,kreditore te tjere</t>
  </si>
  <si>
    <t>46812</t>
  </si>
  <si>
    <t>Kredi ne Euro</t>
  </si>
  <si>
    <t>512415</t>
  </si>
  <si>
    <t>Raiffeisen Bank Euro</t>
  </si>
  <si>
    <t>Pozicioni me 31 dhjetor 2011</t>
  </si>
  <si>
    <t>Pozicioni me 31 dhjetor 2012</t>
  </si>
  <si>
    <t xml:space="preserve"> V I T I    2013</t>
  </si>
  <si>
    <t>Nga 01.01.2013</t>
  </si>
  <si>
    <t>Deri 31.12.2013</t>
  </si>
  <si>
    <t>29.03.2014</t>
  </si>
  <si>
    <t>B  I  L  A  N  C  I     2013</t>
  </si>
  <si>
    <t>Pasqyra   e   Fluksit   te  Parase   2013</t>
  </si>
  <si>
    <t>Pasqyra   e   te   Ardhurave   dhe   Shpenzimeve     2013</t>
  </si>
  <si>
    <t>Pasqyra  e  Ndryshimeve  ne  Kapital  2013</t>
  </si>
  <si>
    <t>Fitimi para tatimit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</si>
</sst>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#,##0.000"/>
    <numFmt numFmtId="192" formatCode="#,##0.0000"/>
    <numFmt numFmtId="193" formatCode="0.0"/>
    <numFmt numFmtId="194" formatCode="_-* #,##0.0_L_e_k_-;\-* #,##0.0_L_e_k_-;_-* &quot;-&quot;??_L_e_k_-;_-@_-"/>
    <numFmt numFmtId="195" formatCode="_-* #,##0_L_e_k_-;\-* #,##0_L_e_k_-;_-* &quot;-&quot;??_L_e_k_-;_-@_-"/>
    <numFmt numFmtId="196" formatCode="#,##0_ ;[Red]\-#,##0\ "/>
    <numFmt numFmtId="197" formatCode="0.0_ ;[Red]\-0.0\ "/>
    <numFmt numFmtId="198" formatCode="#,##0.00_ ;\-#,##0.00\ "/>
    <numFmt numFmtId="199" formatCode="#,##0_ ;\-#,##0\ "/>
    <numFmt numFmtId="200" formatCode="[$-809]dd\ mmmm\ yyyy"/>
    <numFmt numFmtId="201" formatCode="#,##0.00;[Red]#,##0.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_(* #,##0.0_);_(* \(#,##0.0\);_(* &quot;-&quot;??_);_(@_)"/>
    <numFmt numFmtId="208" formatCode="_(* #,##0_);_(* \(#,##0\);_(* &quot;-&quot;??_);_(@_)"/>
    <numFmt numFmtId="209" formatCode="#,##0.0_);\(#,##0.0\)"/>
    <numFmt numFmtId="210" formatCode="0.00_);[Red]\(0.00\)"/>
  </numFmts>
  <fonts count="7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2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4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95" fontId="10" fillId="0" borderId="19" xfId="42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98" fontId="0" fillId="0" borderId="19" xfId="42" applyNumberFormat="1" applyFont="1" applyBorder="1" applyAlignment="1">
      <alignment horizontal="right" vertical="center"/>
    </xf>
    <xf numFmtId="198" fontId="10" fillId="0" borderId="19" xfId="42" applyNumberFormat="1" applyFont="1" applyBorder="1" applyAlignment="1">
      <alignment horizontal="right" vertical="center"/>
    </xf>
    <xf numFmtId="199" fontId="10" fillId="0" borderId="19" xfId="42" applyNumberFormat="1" applyFont="1" applyBorder="1" applyAlignment="1">
      <alignment horizontal="right" vertical="center"/>
    </xf>
    <xf numFmtId="198" fontId="0" fillId="0" borderId="19" xfId="42" applyNumberFormat="1" applyFont="1" applyBorder="1" applyAlignment="1">
      <alignment/>
    </xf>
    <xf numFmtId="198" fontId="0" fillId="0" borderId="19" xfId="42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0" xfId="42" applyNumberFormat="1" applyFont="1" applyBorder="1" applyAlignment="1">
      <alignment/>
    </xf>
    <xf numFmtId="4" fontId="0" fillId="0" borderId="18" xfId="42" applyNumberFormat="1" applyFont="1" applyBorder="1" applyAlignment="1">
      <alignment/>
    </xf>
    <xf numFmtId="4" fontId="1" fillId="0" borderId="0" xfId="42" applyNumberFormat="1" applyFont="1" applyBorder="1" applyAlignment="1">
      <alignment/>
    </xf>
    <xf numFmtId="4" fontId="5" fillId="0" borderId="0" xfId="42" applyNumberFormat="1" applyFont="1" applyBorder="1" applyAlignment="1">
      <alignment/>
    </xf>
    <xf numFmtId="4" fontId="0" fillId="0" borderId="18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98" fontId="0" fillId="0" borderId="18" xfId="42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201" fontId="0" fillId="0" borderId="19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10" fontId="0" fillId="0" borderId="0" xfId="67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Font="1" applyBorder="1" applyAlignment="1">
      <alignment horizontal="left" vertical="top"/>
    </xf>
    <xf numFmtId="0" fontId="0" fillId="0" borderId="0" xfId="0" applyFill="1" applyAlignment="1">
      <alignment/>
    </xf>
    <xf numFmtId="199" fontId="10" fillId="0" borderId="0" xfId="4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/>
    </xf>
    <xf numFmtId="201" fontId="22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34" borderId="0" xfId="42" applyNumberFormat="1" applyFont="1" applyFill="1" applyBorder="1" applyAlignment="1">
      <alignment/>
    </xf>
    <xf numFmtId="208" fontId="0" fillId="0" borderId="0" xfId="0" applyNumberForma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Border="1" applyAlignment="1">
      <alignment/>
    </xf>
    <xf numFmtId="208" fontId="0" fillId="0" borderId="44" xfId="0" applyNumberFormat="1" applyBorder="1" applyAlignment="1">
      <alignment/>
    </xf>
    <xf numFmtId="0" fontId="0" fillId="0" borderId="48" xfId="0" applyFont="1" applyBorder="1" applyAlignment="1">
      <alignment/>
    </xf>
    <xf numFmtId="208" fontId="0" fillId="0" borderId="18" xfId="0" applyNumberFormat="1" applyBorder="1" applyAlignment="1">
      <alignment/>
    </xf>
    <xf numFmtId="0" fontId="0" fillId="0" borderId="49" xfId="0" applyFont="1" applyBorder="1" applyAlignment="1">
      <alignment/>
    </xf>
    <xf numFmtId="208" fontId="0" fillId="0" borderId="47" xfId="0" applyNumberForma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Border="1" applyAlignment="1">
      <alignment/>
    </xf>
    <xf numFmtId="208" fontId="0" fillId="0" borderId="52" xfId="0" applyNumberFormat="1" applyBorder="1" applyAlignment="1">
      <alignment/>
    </xf>
    <xf numFmtId="0" fontId="0" fillId="0" borderId="53" xfId="0" applyFont="1" applyFill="1" applyBorder="1" applyAlignment="1">
      <alignment/>
    </xf>
    <xf numFmtId="208" fontId="0" fillId="0" borderId="53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95" fontId="0" fillId="0" borderId="0" xfId="0" applyNumberFormat="1" applyFill="1" applyAlignment="1">
      <alignment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0" fontId="25" fillId="0" borderId="19" xfId="0" applyFont="1" applyBorder="1" applyAlignment="1">
      <alignment/>
    </xf>
    <xf numFmtId="4" fontId="25" fillId="0" borderId="19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24" fillId="0" borderId="18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left" vertical="center"/>
    </xf>
    <xf numFmtId="0" fontId="0" fillId="35" borderId="22" xfId="0" applyFill="1" applyBorder="1" applyAlignment="1">
      <alignment vertical="center"/>
    </xf>
    <xf numFmtId="3" fontId="0" fillId="35" borderId="19" xfId="0" applyNumberFormat="1" applyFill="1" applyBorder="1" applyAlignment="1">
      <alignment vertical="center"/>
    </xf>
    <xf numFmtId="3" fontId="5" fillId="35" borderId="19" xfId="0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35" borderId="5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left" vertical="center"/>
    </xf>
    <xf numFmtId="0" fontId="0" fillId="35" borderId="18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8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0" fontId="5" fillId="35" borderId="19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8" xfId="0" applyFill="1" applyBorder="1" applyAlignment="1">
      <alignment horizontal="center" vertical="center"/>
    </xf>
    <xf numFmtId="0" fontId="5" fillId="35" borderId="22" xfId="0" applyFont="1" applyFill="1" applyBorder="1" applyAlignment="1">
      <alignment horizontal="left" vertical="center"/>
    </xf>
    <xf numFmtId="0" fontId="0" fillId="35" borderId="21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5" fillId="35" borderId="22" xfId="0" applyFont="1" applyFill="1" applyBorder="1" applyAlignment="1">
      <alignment horizontal="left"/>
    </xf>
    <xf numFmtId="0" fontId="0" fillId="35" borderId="22" xfId="0" applyFill="1" applyBorder="1" applyAlignment="1">
      <alignment/>
    </xf>
    <xf numFmtId="0" fontId="0" fillId="35" borderId="57" xfId="0" applyFont="1" applyFill="1" applyBorder="1" applyAlignment="1">
      <alignment vertical="center"/>
    </xf>
    <xf numFmtId="0" fontId="5" fillId="35" borderId="58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vertical="center"/>
    </xf>
    <xf numFmtId="3" fontId="21" fillId="35" borderId="26" xfId="0" applyNumberFormat="1" applyFont="1" applyFill="1" applyBorder="1" applyAlignment="1">
      <alignment vertical="center"/>
    </xf>
    <xf numFmtId="3" fontId="21" fillId="35" borderId="19" xfId="0" applyNumberFormat="1" applyFont="1" applyFill="1" applyBorder="1" applyAlignment="1">
      <alignment vertical="center"/>
    </xf>
    <xf numFmtId="3" fontId="21" fillId="35" borderId="25" xfId="0" applyNumberFormat="1" applyFont="1" applyFill="1" applyBorder="1" applyAlignment="1">
      <alignment vertical="center"/>
    </xf>
    <xf numFmtId="0" fontId="21" fillId="35" borderId="29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vertical="center"/>
    </xf>
    <xf numFmtId="3" fontId="21" fillId="35" borderId="31" xfId="0" applyNumberFormat="1" applyFont="1" applyFill="1" applyBorder="1" applyAlignment="1">
      <alignment vertical="center"/>
    </xf>
    <xf numFmtId="3" fontId="21" fillId="35" borderId="32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98" fontId="5" fillId="0" borderId="19" xfId="0" applyNumberFormat="1" applyFont="1" applyBorder="1" applyAlignment="1">
      <alignment vertical="center"/>
    </xf>
    <xf numFmtId="195" fontId="0" fillId="0" borderId="18" xfId="42" applyNumberFormat="1" applyFont="1" applyBorder="1" applyAlignment="1">
      <alignment horizontal="center"/>
    </xf>
    <xf numFmtId="3" fontId="0" fillId="0" borderId="16" xfId="42" applyNumberFormat="1" applyFont="1" applyBorder="1" applyAlignment="1">
      <alignment/>
    </xf>
    <xf numFmtId="3" fontId="28" fillId="0" borderId="18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49" xfId="0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0" xfId="0" applyFont="1" applyBorder="1" applyAlignment="1">
      <alignment/>
    </xf>
    <xf numFmtId="208" fontId="5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3" fontId="21" fillId="35" borderId="27" xfId="0" applyNumberFormat="1" applyFont="1" applyFill="1" applyBorder="1" applyAlignment="1">
      <alignment vertical="center"/>
    </xf>
    <xf numFmtId="0" fontId="28" fillId="0" borderId="19" xfId="0" applyFont="1" applyBorder="1" applyAlignment="1">
      <alignment/>
    </xf>
    <xf numFmtId="4" fontId="28" fillId="0" borderId="19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25" fillId="0" borderId="0" xfId="0" applyFont="1" applyAlignment="1">
      <alignment/>
    </xf>
    <xf numFmtId="4" fontId="28" fillId="36" borderId="19" xfId="0" applyNumberFormat="1" applyFont="1" applyFill="1" applyBorder="1" applyAlignment="1">
      <alignment/>
    </xf>
    <xf numFmtId="37" fontId="5" fillId="0" borderId="0" xfId="0" applyNumberFormat="1" applyFont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0" fillId="0" borderId="0" xfId="0" applyNumberFormat="1" applyAlignment="1">
      <alignment/>
    </xf>
    <xf numFmtId="37" fontId="5" fillId="0" borderId="12" xfId="0" applyNumberFormat="1" applyFont="1" applyFill="1" applyBorder="1" applyAlignment="1">
      <alignment horizontal="center" vertical="center"/>
    </xf>
    <xf numFmtId="37" fontId="5" fillId="0" borderId="17" xfId="0" applyNumberFormat="1" applyFont="1" applyFill="1" applyBorder="1" applyAlignment="1">
      <alignment horizontal="center" vertical="center"/>
    </xf>
    <xf numFmtId="37" fontId="5" fillId="0" borderId="20" xfId="0" applyNumberFormat="1" applyFont="1" applyFill="1" applyBorder="1" applyAlignment="1">
      <alignment horizontal="center" vertical="center"/>
    </xf>
    <xf numFmtId="37" fontId="5" fillId="35" borderId="19" xfId="0" applyNumberFormat="1" applyFont="1" applyFill="1" applyBorder="1" applyAlignment="1">
      <alignment vertical="center"/>
    </xf>
    <xf numFmtId="37" fontId="0" fillId="35" borderId="19" xfId="0" applyNumberFormat="1" applyFill="1" applyBorder="1" applyAlignment="1">
      <alignment vertical="center"/>
    </xf>
    <xf numFmtId="37" fontId="0" fillId="0" borderId="26" xfId="0" applyNumberFormat="1" applyBorder="1" applyAlignment="1">
      <alignment vertical="center"/>
    </xf>
    <xf numFmtId="37" fontId="0" fillId="0" borderId="20" xfId="0" applyNumberFormat="1" applyBorder="1" applyAlignment="1">
      <alignment vertical="center"/>
    </xf>
    <xf numFmtId="37" fontId="0" fillId="0" borderId="19" xfId="0" applyNumberForma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/>
    </xf>
    <xf numFmtId="3" fontId="21" fillId="0" borderId="26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19" xfId="0" applyFill="1" applyBorder="1" applyAlignment="1">
      <alignment horizontal="left"/>
    </xf>
    <xf numFmtId="3" fontId="0" fillId="0" borderId="0" xfId="42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33" fillId="0" borderId="19" xfId="42" applyNumberFormat="1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4" fontId="0" fillId="0" borderId="19" xfId="0" applyNumberFormat="1" applyFont="1" applyBorder="1" applyAlignment="1">
      <alignment/>
    </xf>
    <xf numFmtId="0" fontId="0" fillId="0" borderId="64" xfId="0" applyFont="1" applyBorder="1" applyAlignment="1">
      <alignment horizontal="center" vertical="center"/>
    </xf>
    <xf numFmtId="4" fontId="0" fillId="0" borderId="65" xfId="42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67" xfId="0" applyFont="1" applyBorder="1" applyAlignment="1">
      <alignment vertical="center"/>
    </xf>
    <xf numFmtId="4" fontId="5" fillId="0" borderId="67" xfId="0" applyNumberFormat="1" applyFont="1" applyBorder="1" applyAlignment="1">
      <alignment/>
    </xf>
    <xf numFmtId="4" fontId="5" fillId="0" borderId="68" xfId="42" applyNumberFormat="1" applyFont="1" applyBorder="1" applyAlignment="1">
      <alignment/>
    </xf>
    <xf numFmtId="10" fontId="5" fillId="0" borderId="0" xfId="67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4" fontId="28" fillId="0" borderId="55" xfId="0" applyNumberFormat="1" applyFont="1" applyBorder="1" applyAlignment="1">
      <alignment/>
    </xf>
    <xf numFmtId="0" fontId="0" fillId="0" borderId="56" xfId="0" applyFont="1" applyFill="1" applyBorder="1" applyAlignment="1">
      <alignment/>
    </xf>
    <xf numFmtId="0" fontId="28" fillId="0" borderId="62" xfId="0" applyFont="1" applyBorder="1" applyAlignment="1">
      <alignment/>
    </xf>
    <xf numFmtId="0" fontId="0" fillId="0" borderId="63" xfId="0" applyFont="1" applyFill="1" applyBorder="1" applyAlignment="1">
      <alignment/>
    </xf>
    <xf numFmtId="208" fontId="0" fillId="0" borderId="55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85" fontId="0" fillId="0" borderId="0" xfId="42" applyFont="1" applyAlignment="1">
      <alignment/>
    </xf>
    <xf numFmtId="3" fontId="28" fillId="36" borderId="19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39" fontId="0" fillId="0" borderId="12" xfId="0" applyNumberFormat="1" applyFill="1" applyBorder="1" applyAlignment="1">
      <alignment horizontal="center" vertical="center"/>
    </xf>
    <xf numFmtId="39" fontId="0" fillId="0" borderId="20" xfId="0" applyNumberFormat="1" applyFill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2" xfId="0" applyNumberFormat="1" applyFill="1" applyBorder="1" applyAlignment="1">
      <alignment horizontal="center" vertical="center"/>
    </xf>
    <xf numFmtId="37" fontId="0" fillId="0" borderId="17" xfId="0" applyNumberFormat="1" applyFill="1" applyBorder="1" applyAlignment="1">
      <alignment horizontal="center" vertical="center"/>
    </xf>
    <xf numFmtId="37" fontId="0" fillId="0" borderId="20" xfId="0" applyNumberFormat="1" applyFill="1" applyBorder="1" applyAlignment="1">
      <alignment horizontal="center" vertical="center"/>
    </xf>
    <xf numFmtId="37" fontId="0" fillId="0" borderId="19" xfId="0" applyNumberFormat="1" applyFill="1" applyBorder="1" applyAlignment="1">
      <alignment vertical="center"/>
    </xf>
    <xf numFmtId="37" fontId="0" fillId="34" borderId="19" xfId="0" applyNumberFormat="1" applyFill="1" applyBorder="1" applyAlignment="1">
      <alignment vertical="center"/>
    </xf>
    <xf numFmtId="37" fontId="5" fillId="0" borderId="19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39" fontId="0" fillId="0" borderId="0" xfId="0" applyNumberFormat="1" applyAlignment="1">
      <alignment vertical="center"/>
    </xf>
    <xf numFmtId="39" fontId="0" fillId="0" borderId="0" xfId="0" applyNumberFormat="1" applyFont="1" applyAlignment="1">
      <alignment horizontal="right" vertical="center"/>
    </xf>
    <xf numFmtId="39" fontId="0" fillId="35" borderId="19" xfId="0" applyNumberFormat="1" applyFill="1" applyBorder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39" fontId="7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/>
    </xf>
    <xf numFmtId="3" fontId="71" fillId="35" borderId="1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0" xfId="0" applyNumberFormat="1" applyAlignment="1">
      <alignment horizontal="left" vertical="center"/>
    </xf>
    <xf numFmtId="37" fontId="6" fillId="0" borderId="19" xfId="0" applyNumberFormat="1" applyFont="1" applyBorder="1" applyAlignment="1">
      <alignment vertical="center"/>
    </xf>
    <xf numFmtId="37" fontId="5" fillId="35" borderId="19" xfId="0" applyNumberFormat="1" applyFont="1" applyFill="1" applyBorder="1" applyAlignment="1">
      <alignment/>
    </xf>
    <xf numFmtId="37" fontId="0" fillId="35" borderId="19" xfId="0" applyNumberFormat="1" applyFill="1" applyBorder="1" applyAlignment="1">
      <alignment/>
    </xf>
    <xf numFmtId="39" fontId="7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37" fontId="6" fillId="0" borderId="19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0" xfId="0" applyFont="1" applyFill="1" applyBorder="1" applyAlignment="1">
      <alignment/>
    </xf>
    <xf numFmtId="3" fontId="72" fillId="0" borderId="0" xfId="0" applyNumberFormat="1" applyFont="1" applyFill="1" applyBorder="1" applyAlignment="1">
      <alignment vertical="center"/>
    </xf>
    <xf numFmtId="0" fontId="73" fillId="0" borderId="0" xfId="0" applyNumberFormat="1" applyFont="1" applyFill="1" applyBorder="1" applyAlignment="1">
      <alignment horizontal="left" vertical="top"/>
    </xf>
    <xf numFmtId="0" fontId="72" fillId="0" borderId="0" xfId="0" applyFont="1" applyFill="1" applyBorder="1" applyAlignment="1" applyProtection="1">
      <alignment vertical="top"/>
      <protection locked="0"/>
    </xf>
    <xf numFmtId="0" fontId="72" fillId="0" borderId="0" xfId="0" applyNumberFormat="1" applyFont="1" applyFill="1" applyBorder="1" applyAlignment="1">
      <alignment vertical="top"/>
    </xf>
    <xf numFmtId="4" fontId="72" fillId="0" borderId="0" xfId="0" applyNumberFormat="1" applyFont="1" applyFill="1" applyBorder="1" applyAlignment="1">
      <alignment vertical="top"/>
    </xf>
    <xf numFmtId="1" fontId="0" fillId="0" borderId="0" xfId="0" applyNumberForma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73" fillId="0" borderId="0" xfId="0" applyNumberFormat="1" applyFont="1" applyFill="1" applyBorder="1" applyAlignment="1">
      <alignment vertical="top"/>
    </xf>
    <xf numFmtId="4" fontId="71" fillId="0" borderId="0" xfId="0" applyNumberFormat="1" applyFont="1" applyFill="1" applyBorder="1" applyAlignment="1">
      <alignment vertical="top"/>
    </xf>
    <xf numFmtId="3" fontId="72" fillId="0" borderId="0" xfId="0" applyNumberFormat="1" applyFont="1" applyFill="1" applyBorder="1" applyAlignment="1" applyProtection="1">
      <alignment vertical="top"/>
      <protection locked="0"/>
    </xf>
    <xf numFmtId="4" fontId="72" fillId="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/>
    </xf>
    <xf numFmtId="3" fontId="28" fillId="0" borderId="33" xfId="0" applyNumberFormat="1" applyFont="1" applyBorder="1" applyAlignment="1">
      <alignment horizontal="center"/>
    </xf>
    <xf numFmtId="3" fontId="28" fillId="0" borderId="20" xfId="0" applyNumberFormat="1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5" borderId="69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70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igena\LOCALS~1\Temp\Rar$DI81.907\Bilanci%20i%20detajuar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igena\LOCALS~1\Temp\Rar$DI81.907\Nga%20Anila\Amortizimi(1)%20(Autosaved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etet, Detyrimet dhe Kapitali"/>
      <sheetName val="Te ardhura &amp; Shpenzime"/>
      <sheetName val="Veprimet rregulluese"/>
      <sheetName val="sqarime"/>
    </sheetNames>
    <sheetDataSet>
      <sheetData sheetId="0">
        <row r="84">
          <cell r="E84" t="str">
            <v>European Minerals Corporation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ortizimi -Anila"/>
      <sheetName val="Asetet 31-12-2007"/>
      <sheetName val="Asetet 31-12-2008"/>
      <sheetName val="Lista e AQ "/>
      <sheetName val="Baza ligjore per amortizimin"/>
      <sheetName val="Sheet1"/>
    </sheetNames>
    <sheetDataSet>
      <sheetData sheetId="2">
        <row r="24">
          <cell r="K24">
            <v>0</v>
          </cell>
        </row>
        <row r="28">
          <cell r="A28" t="str">
            <v>Licenca e shfrytezimit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zoomScalePageLayoutView="0" workbookViewId="0" topLeftCell="A19">
      <selection activeCell="O62" sqref="O62"/>
    </sheetView>
  </sheetViews>
  <sheetFormatPr defaultColWidth="9.140625" defaultRowHeight="12.75"/>
  <cols>
    <col min="1" max="1" width="16.140625" style="0" customWidth="1"/>
    <col min="4" max="4" width="9.28125" style="0" customWidth="1"/>
    <col min="5" max="5" width="11.421875" style="0" customWidth="1"/>
    <col min="7" max="7" width="11.28125" style="0" bestFit="1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6</v>
      </c>
      <c r="D3" s="5"/>
      <c r="E3" s="5"/>
      <c r="F3" s="265" t="s">
        <v>476</v>
      </c>
      <c r="G3" s="266"/>
      <c r="H3" s="265"/>
      <c r="I3" s="262"/>
      <c r="J3" s="257"/>
      <c r="K3" s="6"/>
    </row>
    <row r="4" spans="2:11" ht="15">
      <c r="B4" s="4"/>
      <c r="C4" s="12" t="s">
        <v>10</v>
      </c>
      <c r="D4" s="5"/>
      <c r="E4" s="5"/>
      <c r="F4" s="265" t="s">
        <v>317</v>
      </c>
      <c r="G4" s="265"/>
      <c r="H4" s="265"/>
      <c r="I4" s="262"/>
      <c r="J4" s="263"/>
      <c r="K4" s="6"/>
    </row>
    <row r="5" spans="2:11" ht="18" customHeight="1">
      <c r="B5" s="4"/>
      <c r="C5" s="12" t="s">
        <v>7</v>
      </c>
      <c r="D5" s="5"/>
      <c r="E5" s="5"/>
      <c r="F5" s="264" t="s">
        <v>478</v>
      </c>
      <c r="G5" s="264"/>
      <c r="H5" s="267"/>
      <c r="I5" s="263"/>
      <c r="J5" s="263"/>
      <c r="K5" s="6"/>
    </row>
    <row r="6" spans="2:11" ht="18" customHeight="1">
      <c r="B6" s="4"/>
      <c r="C6" s="12" t="s">
        <v>8</v>
      </c>
      <c r="D6" s="5"/>
      <c r="E6" s="5"/>
      <c r="F6" s="264" t="s">
        <v>477</v>
      </c>
      <c r="G6" s="264"/>
      <c r="H6" s="264"/>
      <c r="I6" s="263"/>
      <c r="J6" s="263"/>
      <c r="K6" s="6"/>
    </row>
    <row r="7" spans="2:11" ht="18" customHeight="1">
      <c r="B7" s="4"/>
      <c r="C7" s="5"/>
      <c r="D7" s="5"/>
      <c r="E7" s="5"/>
      <c r="F7" s="5"/>
      <c r="G7" s="5"/>
      <c r="H7" s="264" t="s">
        <v>479</v>
      </c>
      <c r="I7" s="14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0</v>
      </c>
      <c r="D10" s="5"/>
      <c r="E10" s="5"/>
      <c r="F10" s="8"/>
      <c r="G10" s="268">
        <v>39485</v>
      </c>
      <c r="H10" s="8"/>
      <c r="I10" s="8"/>
      <c r="J10" s="8"/>
      <c r="K10" s="6"/>
    </row>
    <row r="11" spans="2:11" ht="15">
      <c r="B11" s="4"/>
      <c r="C11" s="13" t="s">
        <v>1</v>
      </c>
      <c r="D11" s="5"/>
      <c r="E11" s="5"/>
      <c r="F11" s="11"/>
      <c r="G11" s="14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63</v>
      </c>
      <c r="D15" s="5"/>
      <c r="E15" s="5"/>
      <c r="F15" s="269" t="s">
        <v>480</v>
      </c>
      <c r="G15" s="256"/>
      <c r="H15" s="269"/>
      <c r="I15" s="269"/>
      <c r="J15" s="8"/>
      <c r="K15" s="6"/>
    </row>
    <row r="16" spans="2:11" ht="18" customHeight="1">
      <c r="B16" s="4"/>
      <c r="C16" s="5"/>
      <c r="D16" s="5"/>
      <c r="E16" s="5"/>
      <c r="F16" s="94" t="s">
        <v>481</v>
      </c>
      <c r="G16" s="270"/>
      <c r="H16" s="94"/>
      <c r="I16" s="94"/>
      <c r="J16" s="11"/>
      <c r="K16" s="6"/>
    </row>
    <row r="17" spans="2:11" ht="18" customHeight="1">
      <c r="B17" s="4"/>
      <c r="C17" s="5"/>
      <c r="D17" s="5"/>
      <c r="E17" s="5"/>
      <c r="F17" s="94" t="s">
        <v>482</v>
      </c>
      <c r="G17" s="94"/>
      <c r="H17" s="94"/>
      <c r="I17" s="94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471" t="s">
        <v>9</v>
      </c>
      <c r="C29" s="472"/>
      <c r="D29" s="472"/>
      <c r="E29" s="472"/>
      <c r="F29" s="472"/>
      <c r="G29" s="472"/>
      <c r="H29" s="472"/>
      <c r="I29" s="472"/>
      <c r="J29" s="472"/>
      <c r="K29" s="473"/>
    </row>
    <row r="30" spans="2:11" ht="12.75">
      <c r="B30" s="4"/>
      <c r="C30" s="474" t="s">
        <v>163</v>
      </c>
      <c r="D30" s="474"/>
      <c r="E30" s="474"/>
      <c r="F30" s="474"/>
      <c r="G30" s="474"/>
      <c r="H30" s="474"/>
      <c r="I30" s="474"/>
      <c r="J30" s="474"/>
      <c r="K30" s="6"/>
    </row>
    <row r="31" spans="2:11" ht="12.75">
      <c r="B31" s="4"/>
      <c r="C31" s="474" t="s">
        <v>203</v>
      </c>
      <c r="D31" s="474"/>
      <c r="E31" s="474"/>
      <c r="F31" s="474"/>
      <c r="G31" s="474"/>
      <c r="H31" s="474"/>
      <c r="I31" s="474"/>
      <c r="J31" s="474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27.75">
      <c r="B33" s="4"/>
      <c r="C33" s="5"/>
      <c r="D33" s="5"/>
      <c r="E33" s="163" t="s">
        <v>610</v>
      </c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5.75" customHeight="1">
      <c r="B38" s="4"/>
      <c r="C38" s="5"/>
      <c r="D38" s="46"/>
      <c r="E38" s="46"/>
      <c r="F38" s="46"/>
      <c r="G38" s="46"/>
      <c r="H38" s="46"/>
      <c r="I38" s="46"/>
      <c r="J38" s="5"/>
      <c r="K38" s="6"/>
    </row>
    <row r="39" spans="2:11" ht="18" customHeight="1">
      <c r="B39" s="4"/>
      <c r="C39" s="5"/>
      <c r="D39" s="5"/>
      <c r="E39" s="5"/>
      <c r="F39" s="5"/>
      <c r="G39" s="162"/>
      <c r="H39" s="5"/>
      <c r="I39" s="5"/>
      <c r="J39" s="5"/>
      <c r="K39" s="6"/>
    </row>
    <row r="40" spans="2:11" ht="18" customHeight="1">
      <c r="B40" s="4"/>
      <c r="C40" s="90" t="s">
        <v>318</v>
      </c>
      <c r="D40" s="5"/>
      <c r="E40" s="5"/>
      <c r="F40" s="5"/>
      <c r="G40" s="5"/>
      <c r="H40" s="269"/>
      <c r="I40" s="269" t="s">
        <v>397</v>
      </c>
      <c r="J40" s="5"/>
      <c r="K40" s="6"/>
    </row>
    <row r="41" spans="2:11" ht="18" customHeight="1">
      <c r="B41" s="4"/>
      <c r="C41" s="90" t="s">
        <v>319</v>
      </c>
      <c r="D41" s="5"/>
      <c r="E41" s="164"/>
      <c r="F41" s="165"/>
      <c r="G41" s="10"/>
      <c r="H41" s="94"/>
      <c r="I41" s="94" t="s">
        <v>398</v>
      </c>
      <c r="J41" s="5"/>
      <c r="K41" s="6"/>
    </row>
    <row r="42" spans="2:11" ht="18" customHeight="1">
      <c r="B42" s="4"/>
      <c r="C42" s="90" t="s">
        <v>320</v>
      </c>
      <c r="D42" s="5"/>
      <c r="E42" s="5"/>
      <c r="F42" s="162"/>
      <c r="G42" s="5"/>
      <c r="H42" s="94"/>
      <c r="I42" s="94" t="s">
        <v>270</v>
      </c>
      <c r="J42" s="5"/>
      <c r="K42" s="6"/>
    </row>
    <row r="43" spans="2:11" ht="18" customHeight="1">
      <c r="B43" s="4"/>
      <c r="C43" s="166" t="s">
        <v>321</v>
      </c>
      <c r="D43" s="5"/>
      <c r="E43" s="5"/>
      <c r="F43" s="162"/>
      <c r="G43" s="5"/>
      <c r="H43" s="264" t="s">
        <v>399</v>
      </c>
      <c r="I43" s="94"/>
      <c r="J43" s="5"/>
      <c r="K43" s="6"/>
    </row>
    <row r="44" spans="2:11" ht="18" customHeight="1">
      <c r="B44" s="4"/>
      <c r="C44" s="5"/>
      <c r="D44" s="5"/>
      <c r="E44" s="5"/>
      <c r="F44" s="10"/>
      <c r="G44" s="13"/>
      <c r="H44" s="5"/>
      <c r="I44" s="5"/>
      <c r="J44" s="5"/>
      <c r="K44" s="6"/>
    </row>
    <row r="45" spans="2:11" ht="18" customHeight="1">
      <c r="B45" s="4"/>
      <c r="C45" s="167" t="s">
        <v>322</v>
      </c>
      <c r="D45" s="5"/>
      <c r="E45" s="5"/>
      <c r="F45" s="5"/>
      <c r="G45" s="5"/>
      <c r="H45" s="150" t="s">
        <v>611</v>
      </c>
      <c r="I45" s="150"/>
      <c r="J45" s="5"/>
      <c r="K45" s="6"/>
    </row>
    <row r="46" spans="2:11" ht="18" customHeight="1">
      <c r="B46" s="4"/>
      <c r="C46" s="5"/>
      <c r="D46" s="5"/>
      <c r="E46" s="5"/>
      <c r="F46" s="5"/>
      <c r="G46" s="5"/>
      <c r="H46" s="150" t="s">
        <v>612</v>
      </c>
      <c r="I46" s="150"/>
      <c r="J46" s="5"/>
      <c r="K46" s="6"/>
    </row>
    <row r="47" spans="2:11" ht="12" customHeight="1">
      <c r="B47" s="4"/>
      <c r="C47" s="5"/>
      <c r="D47" s="5"/>
      <c r="E47" s="5"/>
      <c r="F47" s="5"/>
      <c r="G47" s="5"/>
      <c r="H47" s="150"/>
      <c r="I47" s="150"/>
      <c r="J47" s="5"/>
      <c r="K47" s="6"/>
    </row>
    <row r="48" spans="2:11" ht="15.75" customHeight="1">
      <c r="B48" s="4"/>
      <c r="C48" s="90" t="s">
        <v>323</v>
      </c>
      <c r="D48" s="5"/>
      <c r="E48" s="5"/>
      <c r="F48" s="5"/>
      <c r="G48" s="5"/>
      <c r="H48" s="154" t="s">
        <v>613</v>
      </c>
      <c r="I48" s="150"/>
      <c r="J48" s="5"/>
      <c r="K48" s="6"/>
    </row>
    <row r="49" spans="2:11" ht="9" customHeight="1">
      <c r="B49" s="7"/>
      <c r="C49" s="8"/>
      <c r="D49" s="8"/>
      <c r="E49" s="8"/>
      <c r="F49" s="8"/>
      <c r="G49" s="8"/>
      <c r="H49" s="8"/>
      <c r="I49" s="8"/>
      <c r="J49" s="8"/>
      <c r="K49" s="9"/>
    </row>
    <row r="50" ht="5.25" customHeight="1"/>
  </sheetData>
  <sheetProtection/>
  <mergeCells count="3">
    <mergeCell ref="B29:K29"/>
    <mergeCell ref="C30:J30"/>
    <mergeCell ref="C31:J31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35"/>
  <sheetViews>
    <sheetView zoomScalePageLayoutView="0" workbookViewId="0" topLeftCell="A198">
      <selection activeCell="P221" sqref="P221"/>
    </sheetView>
  </sheetViews>
  <sheetFormatPr defaultColWidth="9.140625" defaultRowHeight="12.75"/>
  <cols>
    <col min="1" max="1" width="3.7109375" style="0" customWidth="1"/>
    <col min="2" max="2" width="3.421875" style="16" customWidth="1"/>
    <col min="3" max="3" width="2.00390625" style="0" customWidth="1"/>
    <col min="4" max="4" width="3.421875" style="0" customWidth="1"/>
    <col min="5" max="5" width="19.7109375" style="0" customWidth="1"/>
    <col min="6" max="6" width="12.421875" style="0" customWidth="1"/>
    <col min="7" max="7" width="16.00390625" style="0" customWidth="1"/>
    <col min="8" max="8" width="11.8515625" style="0" customWidth="1"/>
    <col min="9" max="9" width="15.421875" style="0" customWidth="1"/>
    <col min="10" max="10" width="12.140625" style="0" customWidth="1"/>
    <col min="11" max="11" width="14.28125" style="0" customWidth="1"/>
    <col min="12" max="12" width="14.421875" style="0" bestFit="1" customWidth="1"/>
    <col min="13" max="13" width="3.421875" style="0" customWidth="1"/>
    <col min="14" max="14" width="2.140625" style="0" customWidth="1"/>
    <col min="16" max="16" width="13.421875" style="0" bestFit="1" customWidth="1"/>
  </cols>
  <sheetData>
    <row r="1" ht="12.75"/>
    <row r="2" spans="1:13" ht="12.75">
      <c r="A2" s="1"/>
      <c r="B2" s="123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2.75">
      <c r="A3" s="4"/>
      <c r="B3" s="10" t="s">
        <v>250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22" customFormat="1" ht="33" customHeight="1">
      <c r="A4" s="512" t="s">
        <v>160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</row>
    <row r="5" spans="1:13" s="22" customFormat="1" ht="12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ht="15.75">
      <c r="A6" s="4"/>
      <c r="B6" s="10"/>
      <c r="C6" s="534" t="s">
        <v>251</v>
      </c>
      <c r="D6" s="534"/>
      <c r="E6" s="124" t="s">
        <v>354</v>
      </c>
      <c r="F6" s="5"/>
      <c r="G6" s="5"/>
      <c r="H6" s="5"/>
      <c r="I6" s="5"/>
      <c r="J6" s="125"/>
      <c r="K6" s="125"/>
      <c r="L6" s="5"/>
      <c r="M6" s="6"/>
    </row>
    <row r="7" spans="1:13" ht="12.75">
      <c r="A7" s="4"/>
      <c r="B7" s="10"/>
      <c r="C7" s="5"/>
      <c r="D7" s="5"/>
      <c r="E7" s="5"/>
      <c r="F7" s="5"/>
      <c r="G7" s="5"/>
      <c r="H7" s="5"/>
      <c r="I7" s="5"/>
      <c r="J7" s="125"/>
      <c r="K7" s="125"/>
      <c r="L7" s="5"/>
      <c r="M7" s="6"/>
    </row>
    <row r="8" spans="1:13" ht="12.75">
      <c r="A8" s="4"/>
      <c r="B8" s="10"/>
      <c r="C8" s="5"/>
      <c r="D8" s="126" t="s">
        <v>3</v>
      </c>
      <c r="E8" s="127" t="s">
        <v>252</v>
      </c>
      <c r="F8" s="127"/>
      <c r="G8" s="128"/>
      <c r="H8" s="5"/>
      <c r="I8" s="5"/>
      <c r="J8" s="5"/>
      <c r="K8" s="5"/>
      <c r="L8" s="5"/>
      <c r="M8" s="6"/>
    </row>
    <row r="9" spans="1:13" ht="12.75">
      <c r="A9" s="4"/>
      <c r="B9" s="10"/>
      <c r="C9" s="5"/>
      <c r="D9" s="126"/>
      <c r="E9" s="127"/>
      <c r="F9" s="127"/>
      <c r="G9" s="128"/>
      <c r="H9" s="5"/>
      <c r="I9" s="5"/>
      <c r="J9" s="5"/>
      <c r="K9" s="5"/>
      <c r="L9" s="5"/>
      <c r="M9" s="6"/>
    </row>
    <row r="10" spans="1:13" ht="12.75">
      <c r="A10" s="121"/>
      <c r="B10" s="129"/>
      <c r="C10" s="120"/>
      <c r="D10" s="130">
        <v>1</v>
      </c>
      <c r="E10" s="131" t="s">
        <v>17</v>
      </c>
      <c r="F10" s="132"/>
      <c r="G10" s="5"/>
      <c r="H10" s="5"/>
      <c r="I10" s="5"/>
      <c r="J10" s="5"/>
      <c r="K10" s="5"/>
      <c r="L10" s="5"/>
      <c r="M10" s="6"/>
    </row>
    <row r="11" spans="1:13" ht="12.75">
      <c r="A11" s="121"/>
      <c r="B11" s="129"/>
      <c r="C11" s="120"/>
      <c r="D11" s="130"/>
      <c r="E11" s="144" t="s">
        <v>353</v>
      </c>
      <c r="F11" s="132"/>
      <c r="G11" s="5"/>
      <c r="H11" s="5"/>
      <c r="I11" s="5"/>
      <c r="J11" s="5"/>
      <c r="K11" s="5"/>
      <c r="L11" s="5"/>
      <c r="M11" s="6"/>
    </row>
    <row r="12" spans="1:13" ht="12.75">
      <c r="A12" s="121"/>
      <c r="B12" s="129"/>
      <c r="C12" s="120"/>
      <c r="D12" s="130"/>
      <c r="E12" s="144" t="s">
        <v>493</v>
      </c>
      <c r="F12" s="132"/>
      <c r="G12" s="5"/>
      <c r="H12" s="5"/>
      <c r="I12" s="5"/>
      <c r="J12" s="5"/>
      <c r="K12" s="5"/>
      <c r="L12" s="5"/>
      <c r="M12" s="6"/>
    </row>
    <row r="13" spans="1:13" ht="12.75">
      <c r="A13" s="4"/>
      <c r="B13" s="10">
        <v>3</v>
      </c>
      <c r="C13" s="5"/>
      <c r="D13" s="5"/>
      <c r="E13" s="10" t="s">
        <v>59</v>
      </c>
      <c r="F13" s="125"/>
      <c r="G13" s="125"/>
      <c r="H13" s="125"/>
      <c r="I13" s="125"/>
      <c r="J13" s="125"/>
      <c r="K13" s="125"/>
      <c r="L13" s="5"/>
      <c r="M13" s="6"/>
    </row>
    <row r="14" spans="1:13" ht="12.75">
      <c r="A14" s="4"/>
      <c r="B14" s="10"/>
      <c r="C14" s="5"/>
      <c r="D14" s="535" t="s">
        <v>2</v>
      </c>
      <c r="E14" s="535" t="s">
        <v>253</v>
      </c>
      <c r="F14" s="535"/>
      <c r="G14" s="535" t="s">
        <v>254</v>
      </c>
      <c r="H14" s="535" t="s">
        <v>255</v>
      </c>
      <c r="I14" s="535"/>
      <c r="J14" s="133" t="s">
        <v>256</v>
      </c>
      <c r="K14" s="133" t="s">
        <v>257</v>
      </c>
      <c r="L14" s="133" t="s">
        <v>256</v>
      </c>
      <c r="M14" s="6"/>
    </row>
    <row r="15" spans="1:24" ht="12.75">
      <c r="A15" s="4"/>
      <c r="B15" s="10"/>
      <c r="C15" s="5"/>
      <c r="D15" s="535"/>
      <c r="E15" s="535"/>
      <c r="F15" s="535"/>
      <c r="G15" s="535"/>
      <c r="H15" s="535"/>
      <c r="I15" s="535"/>
      <c r="J15" s="134" t="s">
        <v>258</v>
      </c>
      <c r="K15" s="134" t="s">
        <v>259</v>
      </c>
      <c r="L15" s="134" t="s">
        <v>260</v>
      </c>
      <c r="M15" s="6"/>
      <c r="P15" s="373" t="s">
        <v>546</v>
      </c>
      <c r="V15" s="374">
        <v>1644</v>
      </c>
      <c r="X15" s="373" t="s">
        <v>547</v>
      </c>
    </row>
    <row r="16" spans="1:24" ht="12.75">
      <c r="A16" s="4"/>
      <c r="B16" s="10"/>
      <c r="C16" s="5"/>
      <c r="D16" s="135">
        <v>1</v>
      </c>
      <c r="E16" s="528" t="s">
        <v>487</v>
      </c>
      <c r="F16" s="529"/>
      <c r="G16" s="331" t="s">
        <v>352</v>
      </c>
      <c r="H16" s="524" t="s">
        <v>496</v>
      </c>
      <c r="I16" s="524"/>
      <c r="J16" s="184"/>
      <c r="K16" s="184"/>
      <c r="L16" s="184">
        <v>-1644</v>
      </c>
      <c r="M16" s="6"/>
      <c r="P16" s="373" t="s">
        <v>548</v>
      </c>
      <c r="T16" s="374">
        <v>6292302.71</v>
      </c>
      <c r="V16" s="373" t="s">
        <v>547</v>
      </c>
      <c r="X16" s="374">
        <v>6292302.71</v>
      </c>
    </row>
    <row r="17" spans="1:24" ht="12.75">
      <c r="A17" s="4"/>
      <c r="B17" s="10"/>
      <c r="C17" s="5"/>
      <c r="D17" s="136">
        <v>2</v>
      </c>
      <c r="E17" s="528" t="s">
        <v>488</v>
      </c>
      <c r="F17" s="529"/>
      <c r="G17" s="331" t="s">
        <v>352</v>
      </c>
      <c r="H17" s="524" t="s">
        <v>495</v>
      </c>
      <c r="I17" s="524"/>
      <c r="J17" s="184"/>
      <c r="K17" s="184"/>
      <c r="L17" s="184">
        <v>6292302.71</v>
      </c>
      <c r="M17" s="6"/>
      <c r="P17" s="373" t="s">
        <v>549</v>
      </c>
      <c r="T17" s="374">
        <v>5470.64</v>
      </c>
      <c r="V17" s="373" t="s">
        <v>547</v>
      </c>
      <c r="X17" s="374">
        <v>5470.64</v>
      </c>
    </row>
    <row r="18" spans="1:24" ht="12.75">
      <c r="A18" s="4"/>
      <c r="B18" s="10"/>
      <c r="C18" s="5"/>
      <c r="D18" s="136">
        <v>3</v>
      </c>
      <c r="E18" s="528" t="s">
        <v>489</v>
      </c>
      <c r="F18" s="529"/>
      <c r="G18" s="331" t="s">
        <v>352</v>
      </c>
      <c r="H18" s="524" t="s">
        <v>499</v>
      </c>
      <c r="I18" s="524"/>
      <c r="J18" s="184"/>
      <c r="K18" s="184"/>
      <c r="L18" s="184">
        <v>5470.64</v>
      </c>
      <c r="M18" s="6"/>
      <c r="P18" s="373" t="s">
        <v>469</v>
      </c>
      <c r="T18" s="374">
        <v>26.32</v>
      </c>
      <c r="V18" s="373" t="s">
        <v>547</v>
      </c>
      <c r="X18" s="374">
        <v>26.32</v>
      </c>
    </row>
    <row r="19" spans="1:24" ht="12.75">
      <c r="A19" s="4"/>
      <c r="B19" s="10"/>
      <c r="C19" s="5"/>
      <c r="D19" s="135">
        <v>4</v>
      </c>
      <c r="E19" s="529" t="s">
        <v>490</v>
      </c>
      <c r="F19" s="529"/>
      <c r="G19" s="331" t="s">
        <v>352</v>
      </c>
      <c r="H19" s="533">
        <v>411220622</v>
      </c>
      <c r="I19" s="533"/>
      <c r="J19" s="184"/>
      <c r="K19" s="184"/>
      <c r="L19" s="184">
        <v>26.32</v>
      </c>
      <c r="M19" s="6"/>
      <c r="P19" s="373" t="s">
        <v>550</v>
      </c>
      <c r="T19" s="374">
        <v>414.5</v>
      </c>
      <c r="V19" s="373" t="s">
        <v>547</v>
      </c>
      <c r="X19" s="374">
        <v>414.5</v>
      </c>
    </row>
    <row r="20" spans="1:24" ht="12.75">
      <c r="A20" s="4"/>
      <c r="B20" s="10"/>
      <c r="C20" s="5"/>
      <c r="D20" s="136">
        <v>5</v>
      </c>
      <c r="E20" s="529" t="s">
        <v>497</v>
      </c>
      <c r="F20" s="529"/>
      <c r="G20" s="331" t="s">
        <v>352</v>
      </c>
      <c r="H20" s="524" t="s">
        <v>498</v>
      </c>
      <c r="I20" s="524"/>
      <c r="J20" s="185"/>
      <c r="K20" s="185"/>
      <c r="L20" s="184">
        <v>-1371.62</v>
      </c>
      <c r="M20" s="6"/>
      <c r="P20" s="373" t="s">
        <v>551</v>
      </c>
      <c r="V20" s="374">
        <v>1371.62</v>
      </c>
      <c r="X20" s="373" t="s">
        <v>547</v>
      </c>
    </row>
    <row r="21" spans="1:24" ht="12.75">
      <c r="A21" s="4"/>
      <c r="B21" s="10"/>
      <c r="C21" s="5"/>
      <c r="D21" s="136">
        <v>6</v>
      </c>
      <c r="E21" s="377" t="s">
        <v>491</v>
      </c>
      <c r="F21" s="377"/>
      <c r="G21" s="331" t="s">
        <v>352</v>
      </c>
      <c r="H21" s="524">
        <v>20283735301</v>
      </c>
      <c r="I21" s="524"/>
      <c r="J21" s="184"/>
      <c r="K21" s="184"/>
      <c r="L21" s="184">
        <v>414.5</v>
      </c>
      <c r="M21" s="6"/>
      <c r="T21" s="375">
        <v>6298214.17</v>
      </c>
      <c r="V21" s="375">
        <v>3015.62</v>
      </c>
      <c r="X21" s="375">
        <v>6295198.55</v>
      </c>
    </row>
    <row r="22" spans="1:16" ht="12.75">
      <c r="A22" s="4"/>
      <c r="B22" s="10"/>
      <c r="C22" s="5"/>
      <c r="D22" s="135">
        <v>7</v>
      </c>
      <c r="E22" s="528" t="s">
        <v>489</v>
      </c>
      <c r="F22" s="529"/>
      <c r="G22" s="332" t="s">
        <v>492</v>
      </c>
      <c r="H22" s="524" t="s">
        <v>494</v>
      </c>
      <c r="I22" s="524"/>
      <c r="J22" s="184">
        <v>1.09</v>
      </c>
      <c r="K22" s="184">
        <v>138.77</v>
      </c>
      <c r="L22" s="184">
        <f>K22*J22</f>
        <v>151.25930000000002</v>
      </c>
      <c r="M22" s="6"/>
      <c r="P22" s="351" t="s">
        <v>492</v>
      </c>
    </row>
    <row r="23" spans="1:24" s="22" customFormat="1" ht="21" customHeight="1">
      <c r="A23" s="137"/>
      <c r="B23" s="33"/>
      <c r="C23" s="34"/>
      <c r="D23" s="24"/>
      <c r="E23" s="525" t="s">
        <v>261</v>
      </c>
      <c r="F23" s="526"/>
      <c r="G23" s="526"/>
      <c r="H23" s="526"/>
      <c r="I23" s="526"/>
      <c r="J23" s="526"/>
      <c r="K23" s="527"/>
      <c r="L23" s="333">
        <f>SUM(L16:L22)</f>
        <v>6295349.8093</v>
      </c>
      <c r="M23" s="138"/>
      <c r="P23" s="373" t="s">
        <v>553</v>
      </c>
      <c r="Q23"/>
      <c r="R23"/>
      <c r="S23"/>
      <c r="T23"/>
      <c r="U23"/>
      <c r="V23" s="374">
        <v>48464.75</v>
      </c>
      <c r="W23"/>
      <c r="X23" s="373" t="s">
        <v>552</v>
      </c>
    </row>
    <row r="24" spans="1:24" ht="12.75">
      <c r="A24" s="4"/>
      <c r="B24" s="10">
        <v>4</v>
      </c>
      <c r="C24" s="5"/>
      <c r="D24" s="139"/>
      <c r="E24" s="129" t="s">
        <v>60</v>
      </c>
      <c r="F24" s="139"/>
      <c r="G24" s="139"/>
      <c r="H24" s="139"/>
      <c r="I24" s="139"/>
      <c r="J24" s="139"/>
      <c r="K24" s="139"/>
      <c r="L24" s="5"/>
      <c r="M24" s="6"/>
      <c r="S24" s="376" t="s">
        <v>554</v>
      </c>
      <c r="T24" s="375">
        <v>1.09</v>
      </c>
      <c r="V24" s="375">
        <v>48464.75</v>
      </c>
      <c r="X24" s="375">
        <v>-6725302.09</v>
      </c>
    </row>
    <row r="25" spans="1:24" ht="12.75">
      <c r="A25" s="4"/>
      <c r="B25" s="10"/>
      <c r="C25" s="5"/>
      <c r="D25" s="535" t="s">
        <v>2</v>
      </c>
      <c r="E25" s="537" t="s">
        <v>262</v>
      </c>
      <c r="F25" s="538"/>
      <c r="G25" s="538"/>
      <c r="H25" s="538"/>
      <c r="I25" s="539"/>
      <c r="J25" s="133" t="s">
        <v>256</v>
      </c>
      <c r="K25" s="133" t="s">
        <v>257</v>
      </c>
      <c r="L25" s="133" t="s">
        <v>256</v>
      </c>
      <c r="M25" s="6"/>
      <c r="X25" s="375">
        <v>-430103.54</v>
      </c>
    </row>
    <row r="26" spans="1:13" ht="12.75">
      <c r="A26" s="4"/>
      <c r="B26" s="10"/>
      <c r="C26" s="5"/>
      <c r="D26" s="535"/>
      <c r="E26" s="540"/>
      <c r="F26" s="541"/>
      <c r="G26" s="541"/>
      <c r="H26" s="541"/>
      <c r="I26" s="542"/>
      <c r="J26" s="134" t="s">
        <v>258</v>
      </c>
      <c r="K26" s="134" t="s">
        <v>259</v>
      </c>
      <c r="L26" s="134" t="s">
        <v>260</v>
      </c>
      <c r="M26" s="6"/>
    </row>
    <row r="27" spans="1:13" ht="12.75">
      <c r="A27" s="4"/>
      <c r="B27" s="10"/>
      <c r="C27" s="5"/>
      <c r="D27" s="135"/>
      <c r="E27" s="530" t="s">
        <v>263</v>
      </c>
      <c r="F27" s="531"/>
      <c r="G27" s="531"/>
      <c r="H27" s="531"/>
      <c r="I27" s="532"/>
      <c r="J27" s="187"/>
      <c r="K27" s="187"/>
      <c r="L27" s="188">
        <v>572.15</v>
      </c>
      <c r="M27" s="6"/>
    </row>
    <row r="28" spans="1:13" ht="18" customHeight="1">
      <c r="A28" s="4"/>
      <c r="B28" s="10"/>
      <c r="C28" s="5"/>
      <c r="D28" s="24"/>
      <c r="E28" s="525" t="s">
        <v>261</v>
      </c>
      <c r="F28" s="526"/>
      <c r="G28" s="526"/>
      <c r="H28" s="526"/>
      <c r="I28" s="526"/>
      <c r="J28" s="526"/>
      <c r="K28" s="527"/>
      <c r="L28" s="333">
        <f>SUM(L27:L27)</f>
        <v>572.15</v>
      </c>
      <c r="M28" s="6"/>
    </row>
    <row r="29" spans="1:13" ht="12.75">
      <c r="A29" s="4"/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4"/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4"/>
      <c r="B31" s="10">
        <v>5</v>
      </c>
      <c r="C31" s="5"/>
      <c r="D31" s="140">
        <v>2</v>
      </c>
      <c r="E31" s="141" t="s">
        <v>264</v>
      </c>
      <c r="F31" s="142"/>
      <c r="G31" s="5"/>
      <c r="H31" s="5"/>
      <c r="I31" s="5"/>
      <c r="J31" s="5"/>
      <c r="K31" s="5"/>
      <c r="L31" s="5"/>
      <c r="M31" s="6"/>
    </row>
    <row r="32" spans="1:13" ht="12.75">
      <c r="A32" s="4"/>
      <c r="B32" s="10"/>
      <c r="C32" s="5"/>
      <c r="D32" s="5"/>
      <c r="E32" s="5"/>
      <c r="F32" s="5" t="s">
        <v>265</v>
      </c>
      <c r="G32" s="5"/>
      <c r="H32" s="5"/>
      <c r="I32" s="5"/>
      <c r="J32" s="5"/>
      <c r="K32" s="5"/>
      <c r="L32" s="5"/>
      <c r="M32" s="6"/>
    </row>
    <row r="33" spans="1:13" ht="12.75">
      <c r="A33" s="4"/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/>
      <c r="B34" s="10">
        <v>6</v>
      </c>
      <c r="C34" s="5"/>
      <c r="D34" s="140">
        <v>3</v>
      </c>
      <c r="E34" s="141" t="s">
        <v>266</v>
      </c>
      <c r="F34" s="142"/>
      <c r="G34" s="5"/>
      <c r="H34" s="5"/>
      <c r="I34" s="5"/>
      <c r="J34" s="5"/>
      <c r="K34" s="5"/>
      <c r="L34" s="5"/>
      <c r="M34" s="6"/>
    </row>
    <row r="35" spans="1:13" ht="12.75">
      <c r="A35" s="4"/>
      <c r="B35" s="10"/>
      <c r="C35" s="5"/>
      <c r="D35" s="143"/>
      <c r="E35" s="144"/>
      <c r="F35" s="142"/>
      <c r="G35" s="5"/>
      <c r="H35" s="5"/>
      <c r="I35" s="5"/>
      <c r="J35" s="5"/>
      <c r="K35" s="5"/>
      <c r="L35" s="5"/>
      <c r="M35" s="6"/>
    </row>
    <row r="36" spans="1:13" ht="12.75">
      <c r="A36" s="4"/>
      <c r="B36" s="10">
        <v>7</v>
      </c>
      <c r="C36" s="5"/>
      <c r="D36" s="145" t="s">
        <v>267</v>
      </c>
      <c r="E36" s="146" t="s">
        <v>268</v>
      </c>
      <c r="F36" s="5"/>
      <c r="G36" s="5"/>
      <c r="H36" s="5"/>
      <c r="I36" s="5"/>
      <c r="J36" s="5"/>
      <c r="K36" s="5"/>
      <c r="L36" s="5"/>
      <c r="M36" s="6"/>
    </row>
    <row r="37" spans="1:16" ht="12.75">
      <c r="A37" s="4"/>
      <c r="B37" s="10"/>
      <c r="C37" s="5"/>
      <c r="D37" s="5"/>
      <c r="E37" s="519" t="s">
        <v>269</v>
      </c>
      <c r="F37" s="519"/>
      <c r="G37" s="5"/>
      <c r="H37" s="10" t="s">
        <v>2</v>
      </c>
      <c r="I37" s="197">
        <v>13</v>
      </c>
      <c r="J37" s="10" t="s">
        <v>270</v>
      </c>
      <c r="K37" s="334">
        <f>Aktivet!G16</f>
        <v>69049903.62</v>
      </c>
      <c r="L37" s="5"/>
      <c r="M37" s="6"/>
      <c r="P37" s="92"/>
    </row>
    <row r="38" spans="1:13" ht="12.75">
      <c r="A38" s="4"/>
      <c r="B38" s="10"/>
      <c r="C38" s="5"/>
      <c r="D38" s="5"/>
      <c r="E38" s="519" t="s">
        <v>271</v>
      </c>
      <c r="F38" s="519"/>
      <c r="G38" s="5"/>
      <c r="H38" s="10"/>
      <c r="I38" s="169"/>
      <c r="J38" s="10"/>
      <c r="K38" s="169"/>
      <c r="L38" s="5"/>
      <c r="M38" s="6"/>
    </row>
    <row r="39" spans="1:13" ht="12.75">
      <c r="A39" s="4"/>
      <c r="B39" s="10"/>
      <c r="C39" s="5"/>
      <c r="D39" s="5"/>
      <c r="E39" s="5" t="s">
        <v>272</v>
      </c>
      <c r="F39" s="5"/>
      <c r="G39" s="5"/>
      <c r="H39" s="10" t="s">
        <v>2</v>
      </c>
      <c r="I39" s="189" t="s">
        <v>355</v>
      </c>
      <c r="J39" s="10" t="s">
        <v>270</v>
      </c>
      <c r="K39" s="189" t="s">
        <v>355</v>
      </c>
      <c r="L39" s="5"/>
      <c r="M39" s="6"/>
    </row>
    <row r="40" spans="1:13" ht="12.75">
      <c r="A40" s="4"/>
      <c r="B40" s="10"/>
      <c r="C40" s="5"/>
      <c r="D40" s="5"/>
      <c r="E40" s="5" t="s">
        <v>273</v>
      </c>
      <c r="F40" s="5"/>
      <c r="G40" s="5"/>
      <c r="H40" s="10" t="s">
        <v>2</v>
      </c>
      <c r="I40" s="189" t="s">
        <v>355</v>
      </c>
      <c r="J40" s="10" t="s">
        <v>270</v>
      </c>
      <c r="K40" s="189" t="s">
        <v>355</v>
      </c>
      <c r="L40" s="5"/>
      <c r="M40" s="6"/>
    </row>
    <row r="41" spans="1:13" ht="12.75">
      <c r="A41" s="4"/>
      <c r="B41" s="10"/>
      <c r="C41" s="5"/>
      <c r="D41" s="5"/>
      <c r="E41" s="5" t="s">
        <v>274</v>
      </c>
      <c r="F41" s="5"/>
      <c r="G41" s="5"/>
      <c r="H41" s="10" t="s">
        <v>2</v>
      </c>
      <c r="I41" s="189">
        <v>90</v>
      </c>
      <c r="J41" s="10" t="s">
        <v>270</v>
      </c>
      <c r="K41" s="334">
        <f>K37</f>
        <v>69049903.62</v>
      </c>
      <c r="L41" s="5"/>
      <c r="M41" s="6"/>
    </row>
    <row r="42" spans="1:13" ht="12.75">
      <c r="A42" s="4"/>
      <c r="B42" s="10"/>
      <c r="C42" s="5"/>
      <c r="D42" s="5"/>
      <c r="E42" s="5" t="s">
        <v>275</v>
      </c>
      <c r="F42" s="5"/>
      <c r="G42" s="5"/>
      <c r="H42" s="10" t="s">
        <v>2</v>
      </c>
      <c r="I42" s="189" t="s">
        <v>355</v>
      </c>
      <c r="J42" s="10" t="s">
        <v>270</v>
      </c>
      <c r="K42" s="189" t="s">
        <v>355</v>
      </c>
      <c r="L42" s="5"/>
      <c r="M42" s="6"/>
    </row>
    <row r="43" spans="1:13" ht="12.75">
      <c r="A43" s="4"/>
      <c r="B43" s="10"/>
      <c r="C43" s="5"/>
      <c r="D43" s="5"/>
      <c r="E43" s="515" t="s">
        <v>276</v>
      </c>
      <c r="F43" s="515"/>
      <c r="G43" s="5"/>
      <c r="H43" s="10"/>
      <c r="I43" s="169"/>
      <c r="J43" s="10"/>
      <c r="K43" s="169"/>
      <c r="L43" s="5"/>
      <c r="M43" s="6"/>
    </row>
    <row r="44" spans="1:13" ht="12.75">
      <c r="A44" s="4"/>
      <c r="B44" s="10"/>
      <c r="C44" s="5"/>
      <c r="D44" s="5"/>
      <c r="E44" s="147" t="s">
        <v>277</v>
      </c>
      <c r="F44" s="5"/>
      <c r="G44" s="5"/>
      <c r="H44" s="10" t="s">
        <v>2</v>
      </c>
      <c r="I44" s="169">
        <v>4</v>
      </c>
      <c r="J44" s="10" t="s">
        <v>270</v>
      </c>
      <c r="K44" s="198"/>
      <c r="L44" s="5"/>
      <c r="M44" s="6"/>
    </row>
    <row r="45" spans="1:13" ht="12.75">
      <c r="A45" s="4"/>
      <c r="B45" s="10"/>
      <c r="C45" s="5"/>
      <c r="D45" s="5"/>
      <c r="E45" s="147" t="s">
        <v>278</v>
      </c>
      <c r="F45" s="5"/>
      <c r="G45" s="5"/>
      <c r="H45" s="10" t="s">
        <v>2</v>
      </c>
      <c r="I45" s="169"/>
      <c r="J45" s="10" t="s">
        <v>270</v>
      </c>
      <c r="K45" s="169"/>
      <c r="L45" s="5"/>
      <c r="M45" s="6"/>
    </row>
    <row r="46" spans="1:13" ht="12.75">
      <c r="A46" s="4"/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10">
        <v>8</v>
      </c>
      <c r="C47" s="5"/>
      <c r="D47" s="145" t="s">
        <v>267</v>
      </c>
      <c r="E47" s="146" t="s">
        <v>279</v>
      </c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10"/>
      <c r="C48" s="5"/>
      <c r="D48" s="5"/>
      <c r="E48" s="166" t="s">
        <v>556</v>
      </c>
      <c r="F48" s="5"/>
      <c r="G48" s="5"/>
      <c r="H48" s="5"/>
      <c r="I48" s="5"/>
      <c r="J48" s="17"/>
      <c r="K48" s="5"/>
      <c r="L48" s="17"/>
      <c r="M48" s="6"/>
    </row>
    <row r="49" spans="1:13" ht="12.75">
      <c r="A49" s="4"/>
      <c r="B49" s="10"/>
      <c r="C49" s="5"/>
      <c r="D49" s="5"/>
      <c r="E49" s="166" t="s">
        <v>555</v>
      </c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10"/>
      <c r="C50" s="5"/>
      <c r="D50" s="5"/>
      <c r="E50" s="5"/>
      <c r="F50" s="5"/>
      <c r="G50" s="90"/>
      <c r="H50" s="5"/>
      <c r="I50" s="5"/>
      <c r="J50" s="90"/>
      <c r="K50" s="199"/>
      <c r="L50" s="5"/>
      <c r="M50" s="6"/>
    </row>
    <row r="51" spans="1:13" ht="12.75">
      <c r="A51" s="4"/>
      <c r="B51" s="10"/>
      <c r="C51" s="5"/>
      <c r="D51" s="5"/>
      <c r="E51" s="200" t="s">
        <v>557</v>
      </c>
      <c r="F51" s="5"/>
      <c r="G51" s="90"/>
      <c r="H51" s="5"/>
      <c r="I51" s="5"/>
      <c r="J51" s="90"/>
      <c r="K51" s="199"/>
      <c r="L51" s="5"/>
      <c r="M51" s="6"/>
    </row>
    <row r="52" spans="1:13" ht="12.75">
      <c r="A52" s="4"/>
      <c r="B52" s="10"/>
      <c r="C52" s="5"/>
      <c r="D52" s="5"/>
      <c r="E52" s="90" t="s">
        <v>500</v>
      </c>
      <c r="F52" s="5"/>
      <c r="G52" s="90"/>
      <c r="H52" s="5"/>
      <c r="I52" s="5"/>
      <c r="J52" s="90"/>
      <c r="K52" s="199"/>
      <c r="L52" s="5"/>
      <c r="M52" s="6"/>
    </row>
    <row r="53" spans="1:13" ht="12.75">
      <c r="A53" s="4"/>
      <c r="B53" s="10"/>
      <c r="C53" s="5"/>
      <c r="D53" s="5"/>
      <c r="E53" s="90" t="s">
        <v>356</v>
      </c>
      <c r="F53" s="5"/>
      <c r="G53" s="90"/>
      <c r="H53" s="5"/>
      <c r="I53" s="5"/>
      <c r="J53" s="90"/>
      <c r="K53" s="199"/>
      <c r="L53" s="5"/>
      <c r="M53" s="6"/>
    </row>
    <row r="54" spans="1:13" ht="12.75">
      <c r="A54" s="4"/>
      <c r="B54" s="10"/>
      <c r="C54" s="5"/>
      <c r="D54" s="5"/>
      <c r="E54" s="166" t="s">
        <v>558</v>
      </c>
      <c r="F54" s="5"/>
      <c r="G54" s="5"/>
      <c r="H54" s="5"/>
      <c r="I54" s="5"/>
      <c r="J54" s="5"/>
      <c r="K54" s="5"/>
      <c r="L54" s="5"/>
      <c r="M54" s="6"/>
    </row>
    <row r="55" spans="1:13" ht="12.75">
      <c r="A55" s="4"/>
      <c r="B55" s="10"/>
      <c r="C55" s="5"/>
      <c r="D55" s="5"/>
      <c r="E55" s="166" t="s">
        <v>559</v>
      </c>
      <c r="F55" s="5"/>
      <c r="G55" s="5"/>
      <c r="H55" s="5"/>
      <c r="I55" s="5"/>
      <c r="J55" s="5"/>
      <c r="K55" s="5"/>
      <c r="L55" s="5"/>
      <c r="M55" s="6"/>
    </row>
    <row r="56" spans="1:13" ht="12.75">
      <c r="A56" s="4"/>
      <c r="B56" s="10"/>
      <c r="C56" s="5"/>
      <c r="D56" s="5"/>
      <c r="E56" s="166"/>
      <c r="F56" s="5"/>
      <c r="G56" s="5"/>
      <c r="H56" s="5"/>
      <c r="I56" s="5"/>
      <c r="J56" s="5"/>
      <c r="K56" s="5"/>
      <c r="L56" s="5"/>
      <c r="M56" s="6"/>
    </row>
    <row r="57" spans="1:13" ht="12.75">
      <c r="A57" s="4"/>
      <c r="B57" s="10"/>
      <c r="C57" s="5"/>
      <c r="D57" s="516" t="s">
        <v>2</v>
      </c>
      <c r="E57" s="517" t="s">
        <v>357</v>
      </c>
      <c r="F57" s="516" t="s">
        <v>254</v>
      </c>
      <c r="G57" s="217" t="s">
        <v>293</v>
      </c>
      <c r="H57" s="173" t="s">
        <v>360</v>
      </c>
      <c r="I57" s="173" t="s">
        <v>363</v>
      </c>
      <c r="J57" s="5"/>
      <c r="K57" s="5"/>
      <c r="L57" s="5"/>
      <c r="M57" s="6"/>
    </row>
    <row r="58" spans="1:13" ht="12.75">
      <c r="A58" s="4"/>
      <c r="B58" s="10"/>
      <c r="C58" s="5"/>
      <c r="D58" s="516"/>
      <c r="E58" s="517"/>
      <c r="F58" s="516"/>
      <c r="G58" s="217" t="s">
        <v>359</v>
      </c>
      <c r="H58" s="173" t="s">
        <v>361</v>
      </c>
      <c r="I58" s="136" t="s">
        <v>364</v>
      </c>
      <c r="J58" s="5"/>
      <c r="K58" s="5"/>
      <c r="L58" s="5"/>
      <c r="M58" s="6"/>
    </row>
    <row r="59" spans="1:13" ht="12.75">
      <c r="A59" s="4"/>
      <c r="B59" s="10"/>
      <c r="C59" s="5"/>
      <c r="D59" s="136">
        <v>1</v>
      </c>
      <c r="E59" s="201" t="s">
        <v>560</v>
      </c>
      <c r="F59" s="173" t="s">
        <v>352</v>
      </c>
      <c r="G59" s="136"/>
      <c r="H59" s="136"/>
      <c r="I59" s="202">
        <v>126369</v>
      </c>
      <c r="J59" s="5"/>
      <c r="K59" s="5"/>
      <c r="L59" s="5"/>
      <c r="M59" s="6"/>
    </row>
    <row r="60" spans="1:13" ht="12.75">
      <c r="A60" s="4"/>
      <c r="B60" s="10"/>
      <c r="C60" s="5"/>
      <c r="D60" s="5"/>
      <c r="E60" s="166"/>
      <c r="F60" s="90"/>
      <c r="G60" s="5"/>
      <c r="H60" s="215"/>
      <c r="I60" s="216"/>
      <c r="J60" s="5"/>
      <c r="K60" s="5"/>
      <c r="L60" s="5"/>
      <c r="M60" s="6"/>
    </row>
    <row r="61" spans="1:13" ht="12.75">
      <c r="A61" s="4"/>
      <c r="B61" s="10"/>
      <c r="C61" s="5"/>
      <c r="D61" s="5"/>
      <c r="E61" s="166"/>
      <c r="F61" s="5"/>
      <c r="G61" s="5"/>
      <c r="H61" s="5"/>
      <c r="I61" s="5"/>
      <c r="J61" s="5"/>
      <c r="K61" s="5"/>
      <c r="L61" s="5"/>
      <c r="M61" s="6"/>
    </row>
    <row r="62" spans="1:13" ht="12.75">
      <c r="A62" s="4"/>
      <c r="B62" s="10">
        <v>9</v>
      </c>
      <c r="C62" s="5"/>
      <c r="D62" s="145" t="s">
        <v>267</v>
      </c>
      <c r="E62" s="146" t="s">
        <v>280</v>
      </c>
      <c r="F62" s="5"/>
      <c r="G62" s="518"/>
      <c r="H62" s="518"/>
      <c r="I62" s="5"/>
      <c r="J62" s="5"/>
      <c r="K62" s="5"/>
      <c r="L62" s="5"/>
      <c r="M62" s="6"/>
    </row>
    <row r="63" spans="1:13" ht="12.75">
      <c r="A63" s="4"/>
      <c r="B63" s="10"/>
      <c r="C63" s="5"/>
      <c r="D63" s="5"/>
      <c r="E63" s="5"/>
      <c r="F63" s="5" t="s">
        <v>281</v>
      </c>
      <c r="G63" s="5"/>
      <c r="H63" s="5"/>
      <c r="I63" s="5"/>
      <c r="J63" s="10" t="s">
        <v>270</v>
      </c>
      <c r="K63" s="378">
        <v>574484</v>
      </c>
      <c r="L63" s="5"/>
      <c r="M63" s="6"/>
    </row>
    <row r="64" spans="1:13" ht="12.75">
      <c r="A64" s="4"/>
      <c r="B64" s="10"/>
      <c r="C64" s="5"/>
      <c r="D64" s="5"/>
      <c r="E64" s="5"/>
      <c r="F64" s="5" t="s">
        <v>282</v>
      </c>
      <c r="G64" s="5"/>
      <c r="H64" s="5"/>
      <c r="I64" s="5"/>
      <c r="J64" s="10" t="s">
        <v>270</v>
      </c>
      <c r="K64" s="336">
        <v>511637</v>
      </c>
      <c r="L64" s="5"/>
      <c r="M64" s="6"/>
    </row>
    <row r="65" spans="1:13" s="92" customFormat="1" ht="12.75">
      <c r="A65" s="89"/>
      <c r="B65" s="148"/>
      <c r="C65" s="90"/>
      <c r="D65" s="90"/>
      <c r="E65" s="90"/>
      <c r="F65" s="90" t="s">
        <v>283</v>
      </c>
      <c r="G65" s="90"/>
      <c r="H65" s="90"/>
      <c r="I65" s="90"/>
      <c r="J65" s="10" t="s">
        <v>270</v>
      </c>
      <c r="K65" s="335">
        <f>K63-K64</f>
        <v>62847</v>
      </c>
      <c r="L65" s="90"/>
      <c r="M65" s="91"/>
    </row>
    <row r="66" spans="1:13" s="92" customFormat="1" ht="12.75">
      <c r="A66" s="89"/>
      <c r="B66" s="148"/>
      <c r="C66" s="90"/>
      <c r="D66" s="90"/>
      <c r="E66" s="90"/>
      <c r="F66" s="90" t="s">
        <v>284</v>
      </c>
      <c r="G66" s="90"/>
      <c r="H66" s="90"/>
      <c r="I66" s="90"/>
      <c r="J66" s="10" t="s">
        <v>270</v>
      </c>
      <c r="K66" s="191"/>
      <c r="L66" s="90"/>
      <c r="M66" s="91"/>
    </row>
    <row r="67" spans="1:13" s="92" customFormat="1" ht="15">
      <c r="A67" s="89"/>
      <c r="B67" s="148"/>
      <c r="C67" s="90"/>
      <c r="D67" s="90"/>
      <c r="E67" s="90"/>
      <c r="F67" s="90" t="s">
        <v>285</v>
      </c>
      <c r="G67" s="13"/>
      <c r="H67" s="13"/>
      <c r="I67" s="13"/>
      <c r="J67" s="10" t="s">
        <v>270</v>
      </c>
      <c r="K67" s="191">
        <v>191263</v>
      </c>
      <c r="L67" s="90"/>
      <c r="M67" s="91"/>
    </row>
    <row r="68" spans="1:13" s="92" customFormat="1" ht="15">
      <c r="A68" s="89"/>
      <c r="B68" s="148">
        <v>10</v>
      </c>
      <c r="C68" s="90"/>
      <c r="D68" s="145" t="s">
        <v>267</v>
      </c>
      <c r="E68" s="146" t="s">
        <v>286</v>
      </c>
      <c r="F68" s="13"/>
      <c r="G68" s="13"/>
      <c r="H68" s="13"/>
      <c r="I68" s="13"/>
      <c r="J68" s="13"/>
      <c r="K68" s="192"/>
      <c r="L68" s="90"/>
      <c r="M68" s="91"/>
    </row>
    <row r="69" spans="1:13" s="92" customFormat="1" ht="12.75">
      <c r="A69" s="89"/>
      <c r="B69" s="148"/>
      <c r="C69" s="90"/>
      <c r="D69" s="90"/>
      <c r="E69" s="90"/>
      <c r="F69" s="90" t="s">
        <v>287</v>
      </c>
      <c r="G69" s="90"/>
      <c r="H69" s="90"/>
      <c r="I69" s="90"/>
      <c r="J69" s="10" t="s">
        <v>270</v>
      </c>
      <c r="K69" s="190">
        <v>2499340</v>
      </c>
      <c r="L69" s="90"/>
      <c r="M69" s="91"/>
    </row>
    <row r="70" spans="1:13" s="92" customFormat="1" ht="12.75">
      <c r="A70" s="89"/>
      <c r="B70" s="148"/>
      <c r="C70" s="90"/>
      <c r="D70" s="90"/>
      <c r="E70" s="90"/>
      <c r="F70" s="90" t="s">
        <v>288</v>
      </c>
      <c r="G70" s="90"/>
      <c r="H70" s="90"/>
      <c r="I70" s="90"/>
      <c r="J70" s="10" t="s">
        <v>270</v>
      </c>
      <c r="K70" s="191">
        <v>9528696</v>
      </c>
      <c r="L70" s="90"/>
      <c r="M70" s="91"/>
    </row>
    <row r="71" spans="1:13" s="92" customFormat="1" ht="12.75">
      <c r="A71" s="89"/>
      <c r="B71" s="148"/>
      <c r="C71" s="90"/>
      <c r="D71" s="90"/>
      <c r="E71" s="90"/>
      <c r="F71" s="149" t="s">
        <v>289</v>
      </c>
      <c r="G71" s="90"/>
      <c r="H71" s="90"/>
      <c r="I71" s="90"/>
      <c r="J71" s="10" t="s">
        <v>270</v>
      </c>
      <c r="K71" s="191">
        <v>12107159</v>
      </c>
      <c r="L71" s="196"/>
      <c r="M71" s="91"/>
    </row>
    <row r="72" spans="1:13" s="92" customFormat="1" ht="12.75">
      <c r="A72" s="89"/>
      <c r="B72" s="148"/>
      <c r="C72" s="90"/>
      <c r="D72" s="90"/>
      <c r="E72" s="90"/>
      <c r="F72" s="90" t="s">
        <v>290</v>
      </c>
      <c r="G72" s="90"/>
      <c r="H72" s="90"/>
      <c r="I72" s="90"/>
      <c r="J72" s="10" t="s">
        <v>270</v>
      </c>
      <c r="K72" s="194">
        <f>+K69+K70-K71</f>
        <v>-79123</v>
      </c>
      <c r="L72" s="195"/>
      <c r="M72" s="91"/>
    </row>
    <row r="73" spans="1:13" s="92" customFormat="1" ht="12.75">
      <c r="A73" s="89"/>
      <c r="B73" s="148"/>
      <c r="C73" s="90"/>
      <c r="D73" s="90"/>
      <c r="E73" s="150"/>
      <c r="F73" s="150"/>
      <c r="G73" s="150"/>
      <c r="H73" s="150"/>
      <c r="I73" s="150"/>
      <c r="J73" s="148"/>
      <c r="K73" s="193"/>
      <c r="L73" s="90"/>
      <c r="M73" s="91"/>
    </row>
    <row r="74" spans="1:13" ht="12.75">
      <c r="A74" s="89"/>
      <c r="B74" s="148"/>
      <c r="C74" s="90"/>
      <c r="D74" s="90"/>
      <c r="E74" s="150"/>
      <c r="F74" s="150"/>
      <c r="G74" s="150"/>
      <c r="H74" s="150"/>
      <c r="I74" s="150"/>
      <c r="J74" s="148"/>
      <c r="K74" s="193"/>
      <c r="L74" s="90"/>
      <c r="M74" s="91"/>
    </row>
    <row r="75" spans="1:13" ht="12.75">
      <c r="A75" s="89"/>
      <c r="B75" s="143">
        <v>11</v>
      </c>
      <c r="C75" s="151"/>
      <c r="D75" s="145" t="s">
        <v>267</v>
      </c>
      <c r="E75" s="219" t="s">
        <v>291</v>
      </c>
      <c r="F75" s="127"/>
      <c r="G75" s="128"/>
      <c r="H75" s="5"/>
      <c r="I75" s="5"/>
      <c r="J75" s="10"/>
      <c r="K75" s="190"/>
      <c r="L75" s="90"/>
      <c r="M75" s="91"/>
    </row>
    <row r="76" spans="1:13" ht="12.75">
      <c r="A76" s="89"/>
      <c r="B76" s="143"/>
      <c r="C76" s="151"/>
      <c r="D76" s="145"/>
      <c r="E76" s="142" t="s">
        <v>561</v>
      </c>
      <c r="F76" s="127"/>
      <c r="G76" s="128"/>
      <c r="H76" s="5"/>
      <c r="I76" s="5"/>
      <c r="J76" s="10"/>
      <c r="K76" s="190"/>
      <c r="L76" s="90"/>
      <c r="M76" s="91"/>
    </row>
    <row r="77" spans="1:13" ht="12.75">
      <c r="A77" s="89"/>
      <c r="B77" s="10"/>
      <c r="C77" s="5"/>
      <c r="D77" s="150"/>
      <c r="E77" s="154"/>
      <c r="F77" s="5"/>
      <c r="G77" s="5"/>
      <c r="H77" s="10"/>
      <c r="I77" s="5"/>
      <c r="J77" s="10"/>
      <c r="K77" s="5"/>
      <c r="L77" s="90"/>
      <c r="M77" s="91"/>
    </row>
    <row r="78" spans="1:13" ht="12.75">
      <c r="A78" s="89"/>
      <c r="B78" s="10">
        <v>12</v>
      </c>
      <c r="C78" s="5"/>
      <c r="D78" s="150">
        <v>2</v>
      </c>
      <c r="E78" s="150" t="s">
        <v>40</v>
      </c>
      <c r="F78" s="5"/>
      <c r="G78" s="5"/>
      <c r="H78" s="5"/>
      <c r="I78" s="5"/>
      <c r="J78" s="10"/>
      <c r="K78" s="5"/>
      <c r="L78" s="90"/>
      <c r="M78" s="91"/>
    </row>
    <row r="79" spans="1:13" ht="12.75">
      <c r="A79" s="89"/>
      <c r="B79" s="10"/>
      <c r="C79" s="5"/>
      <c r="D79" s="5"/>
      <c r="E79" s="166" t="s">
        <v>340</v>
      </c>
      <c r="F79" s="5"/>
      <c r="G79" s="5"/>
      <c r="H79" s="5"/>
      <c r="I79" s="5"/>
      <c r="J79" s="5"/>
      <c r="K79" s="5"/>
      <c r="L79" s="90"/>
      <c r="M79" s="91"/>
    </row>
    <row r="80" spans="1:13" ht="12.75">
      <c r="A80" s="89"/>
      <c r="B80" s="10"/>
      <c r="C80" s="5"/>
      <c r="D80" s="5"/>
      <c r="E80" s="90" t="s">
        <v>562</v>
      </c>
      <c r="F80" s="5"/>
      <c r="G80" s="5"/>
      <c r="H80" s="5"/>
      <c r="I80" s="5"/>
      <c r="J80" s="5"/>
      <c r="K80" s="5"/>
      <c r="L80" s="90"/>
      <c r="M80" s="91"/>
    </row>
    <row r="81" spans="1:13" ht="12.75">
      <c r="A81" s="89"/>
      <c r="B81" s="10"/>
      <c r="C81" s="5"/>
      <c r="D81" s="5"/>
      <c r="E81" s="5"/>
      <c r="F81" s="5"/>
      <c r="G81" s="5"/>
      <c r="H81" s="5"/>
      <c r="I81" s="5"/>
      <c r="J81" s="5"/>
      <c r="K81" s="5"/>
      <c r="L81" s="90"/>
      <c r="M81" s="91"/>
    </row>
    <row r="82" spans="1:13" ht="12.75">
      <c r="A82" s="89"/>
      <c r="B82" s="10"/>
      <c r="C82" s="5"/>
      <c r="D82" s="5"/>
      <c r="E82" s="5"/>
      <c r="F82" s="5"/>
      <c r="G82" s="5"/>
      <c r="H82" s="5"/>
      <c r="I82" s="5"/>
      <c r="J82" s="5"/>
      <c r="K82" s="5"/>
      <c r="L82" s="90"/>
      <c r="M82" s="91"/>
    </row>
    <row r="83" spans="1:13" ht="12.75">
      <c r="A83" s="89"/>
      <c r="B83" s="10"/>
      <c r="C83" s="5"/>
      <c r="D83" s="5"/>
      <c r="E83" s="5"/>
      <c r="F83" s="90" t="s">
        <v>563</v>
      </c>
      <c r="G83" s="5"/>
      <c r="H83" s="5"/>
      <c r="I83" s="5"/>
      <c r="J83" s="5"/>
      <c r="K83" s="5"/>
      <c r="L83" s="90"/>
      <c r="M83" s="91"/>
    </row>
    <row r="84" spans="1:13" ht="12.75">
      <c r="A84" s="89"/>
      <c r="B84" s="10"/>
      <c r="C84" s="5"/>
      <c r="D84" s="520" t="s">
        <v>2</v>
      </c>
      <c r="E84" s="520" t="s">
        <v>147</v>
      </c>
      <c r="F84" s="521" t="s">
        <v>564</v>
      </c>
      <c r="G84" s="522"/>
      <c r="H84" s="523"/>
      <c r="I84" s="521" t="s">
        <v>565</v>
      </c>
      <c r="J84" s="522"/>
      <c r="K84" s="523"/>
      <c r="L84" s="90"/>
      <c r="M84" s="91"/>
    </row>
    <row r="85" spans="1:17" ht="12.75">
      <c r="A85" s="89"/>
      <c r="B85" s="10"/>
      <c r="C85" s="5"/>
      <c r="D85" s="520"/>
      <c r="E85" s="520"/>
      <c r="F85" s="155" t="s">
        <v>293</v>
      </c>
      <c r="G85" s="155" t="s">
        <v>394</v>
      </c>
      <c r="H85" s="155" t="s">
        <v>295</v>
      </c>
      <c r="I85" s="155" t="s">
        <v>293</v>
      </c>
      <c r="J85" s="155" t="s">
        <v>294</v>
      </c>
      <c r="K85" s="155" t="s">
        <v>295</v>
      </c>
      <c r="L85" s="90"/>
      <c r="M85" s="91"/>
      <c r="P85">
        <v>1105567</v>
      </c>
      <c r="Q85">
        <v>1383929</v>
      </c>
    </row>
    <row r="86" spans="1:13" ht="12.75">
      <c r="A86" s="89"/>
      <c r="B86" s="10">
        <v>13</v>
      </c>
      <c r="C86" s="5"/>
      <c r="D86" s="156"/>
      <c r="E86" s="5" t="s">
        <v>49</v>
      </c>
      <c r="F86" s="178"/>
      <c r="G86" s="178"/>
      <c r="H86" s="178"/>
      <c r="I86" s="178"/>
      <c r="J86" s="178"/>
      <c r="K86" s="178"/>
      <c r="L86" s="90"/>
      <c r="M86" s="91"/>
    </row>
    <row r="87" spans="1:13" ht="12.75">
      <c r="A87" s="89"/>
      <c r="B87" s="10">
        <v>14</v>
      </c>
      <c r="C87" s="5"/>
      <c r="D87" s="156"/>
      <c r="E87" s="157" t="s">
        <v>5</v>
      </c>
      <c r="F87" s="177">
        <v>0</v>
      </c>
      <c r="G87" s="177">
        <v>0</v>
      </c>
      <c r="H87" s="177">
        <f>+F87-G87</f>
        <v>0</v>
      </c>
      <c r="I87" s="177">
        <v>0</v>
      </c>
      <c r="J87" s="177">
        <f>'[2]Asetet 31-12-2008'!$K$24</f>
        <v>0</v>
      </c>
      <c r="K87" s="177">
        <f>I87-J87</f>
        <v>0</v>
      </c>
      <c r="L87" s="90"/>
      <c r="M87" s="91"/>
    </row>
    <row r="88" spans="1:18" ht="12.75">
      <c r="A88" s="89"/>
      <c r="B88" s="10">
        <v>15</v>
      </c>
      <c r="C88" s="5"/>
      <c r="D88" s="156"/>
      <c r="E88" s="157" t="s">
        <v>296</v>
      </c>
      <c r="F88" s="177"/>
      <c r="G88" s="177"/>
      <c r="H88" s="177"/>
      <c r="I88" s="177"/>
      <c r="J88" s="177"/>
      <c r="K88" s="177"/>
      <c r="L88" s="90"/>
      <c r="M88" s="91"/>
      <c r="Q88">
        <v>1680000</v>
      </c>
      <c r="R88">
        <f>Q88+Q90</f>
        <v>1712900</v>
      </c>
    </row>
    <row r="89" spans="1:17" ht="12.75">
      <c r="A89" s="89"/>
      <c r="B89" s="10">
        <v>16</v>
      </c>
      <c r="C89" s="5"/>
      <c r="D89" s="136"/>
      <c r="E89" s="157" t="s">
        <v>297</v>
      </c>
      <c r="F89" s="177">
        <f>K89</f>
        <v>1383929</v>
      </c>
      <c r="G89" s="177">
        <v>278362</v>
      </c>
      <c r="H89" s="177">
        <f>+F89-G89</f>
        <v>1105567</v>
      </c>
      <c r="I89" s="177">
        <v>1631233</v>
      </c>
      <c r="J89" s="177">
        <v>247304</v>
      </c>
      <c r="K89" s="177">
        <f>I89-J89</f>
        <v>1383929</v>
      </c>
      <c r="L89" s="90"/>
      <c r="M89" s="91"/>
      <c r="Q89">
        <v>-600962</v>
      </c>
    </row>
    <row r="90" spans="1:17" ht="12.75">
      <c r="A90" s="89"/>
      <c r="B90" s="10"/>
      <c r="C90" s="5"/>
      <c r="D90" s="136"/>
      <c r="E90" s="136"/>
      <c r="F90" s="380">
        <f aca="true" t="shared" si="0" ref="F90:K90">SUM(F89)</f>
        <v>1383929</v>
      </c>
      <c r="G90" s="380">
        <f t="shared" si="0"/>
        <v>278362</v>
      </c>
      <c r="H90" s="380">
        <f t="shared" si="0"/>
        <v>1105567</v>
      </c>
      <c r="I90" s="380">
        <f t="shared" si="0"/>
        <v>1631233</v>
      </c>
      <c r="J90" s="380">
        <f t="shared" si="0"/>
        <v>247304</v>
      </c>
      <c r="K90" s="380">
        <f t="shared" si="0"/>
        <v>1383929</v>
      </c>
      <c r="L90" s="90"/>
      <c r="M90" s="91"/>
      <c r="Q90">
        <v>32900</v>
      </c>
    </row>
    <row r="91" spans="1:17" ht="12.75">
      <c r="A91" s="89"/>
      <c r="B91" s="148"/>
      <c r="C91" s="90"/>
      <c r="D91" s="90"/>
      <c r="E91" s="150"/>
      <c r="F91" s="150"/>
      <c r="G91" s="150"/>
      <c r="H91" s="150"/>
      <c r="I91" s="379"/>
      <c r="J91" s="148"/>
      <c r="K91" s="150"/>
      <c r="L91" s="90"/>
      <c r="M91" s="91"/>
      <c r="Q91">
        <v>-6371</v>
      </c>
    </row>
    <row r="92" spans="1:13" ht="12.75">
      <c r="A92" s="89"/>
      <c r="B92" s="148"/>
      <c r="C92" s="90"/>
      <c r="D92" s="90"/>
      <c r="E92" s="150"/>
      <c r="F92" s="150"/>
      <c r="G92" s="150"/>
      <c r="H92" s="150"/>
      <c r="I92" s="150"/>
      <c r="J92" s="148"/>
      <c r="K92" s="150"/>
      <c r="L92" s="90"/>
      <c r="M92" s="91"/>
    </row>
    <row r="93" spans="1:13" ht="12.75">
      <c r="A93" s="89"/>
      <c r="B93" s="10">
        <v>17</v>
      </c>
      <c r="C93" s="90"/>
      <c r="D93" s="150">
        <v>4</v>
      </c>
      <c r="E93" s="150" t="s">
        <v>42</v>
      </c>
      <c r="F93" s="90"/>
      <c r="G93" s="90"/>
      <c r="H93" s="90"/>
      <c r="I93" s="5"/>
      <c r="J93" s="90" t="s">
        <v>292</v>
      </c>
      <c r="K93" s="150"/>
      <c r="L93" s="90"/>
      <c r="M93" s="91"/>
    </row>
    <row r="94" spans="1:13" ht="12.75">
      <c r="A94" s="89"/>
      <c r="B94" s="10"/>
      <c r="C94" s="90"/>
      <c r="D94" s="150"/>
      <c r="E94" s="90" t="s">
        <v>501</v>
      </c>
      <c r="F94" s="90"/>
      <c r="G94" s="90"/>
      <c r="H94" s="90"/>
      <c r="I94" s="5"/>
      <c r="J94" s="90"/>
      <c r="K94" s="150"/>
      <c r="L94" s="90"/>
      <c r="M94" s="91"/>
    </row>
    <row r="95" spans="1:13" ht="12.75">
      <c r="A95" s="89"/>
      <c r="B95" s="10"/>
      <c r="C95" s="90"/>
      <c r="D95" s="150"/>
      <c r="E95" s="90" t="s">
        <v>344</v>
      </c>
      <c r="F95" s="90"/>
      <c r="G95" s="90"/>
      <c r="H95" s="90"/>
      <c r="I95" s="5"/>
      <c r="J95" s="90"/>
      <c r="K95" s="150"/>
      <c r="L95" s="90"/>
      <c r="M95" s="91"/>
    </row>
    <row r="96" spans="1:13" ht="12.75">
      <c r="A96" s="89"/>
      <c r="B96" s="10"/>
      <c r="C96" s="90"/>
      <c r="D96" s="520" t="s">
        <v>2</v>
      </c>
      <c r="E96" s="520" t="s">
        <v>147</v>
      </c>
      <c r="F96" s="521" t="s">
        <v>341</v>
      </c>
      <c r="G96" s="522"/>
      <c r="H96" s="523"/>
      <c r="I96" s="521" t="s">
        <v>342</v>
      </c>
      <c r="J96" s="522"/>
      <c r="K96" s="523"/>
      <c r="L96" s="5"/>
      <c r="M96" s="6"/>
    </row>
    <row r="97" spans="1:13" ht="12.75">
      <c r="A97" s="89"/>
      <c r="B97" s="10"/>
      <c r="C97" s="90"/>
      <c r="D97" s="520"/>
      <c r="E97" s="520"/>
      <c r="F97" s="155" t="s">
        <v>293</v>
      </c>
      <c r="G97" s="155" t="s">
        <v>394</v>
      </c>
      <c r="H97" s="155" t="s">
        <v>295</v>
      </c>
      <c r="I97" s="155" t="s">
        <v>293</v>
      </c>
      <c r="J97" s="155" t="s">
        <v>294</v>
      </c>
      <c r="K97" s="155" t="s">
        <v>295</v>
      </c>
      <c r="L97" s="5"/>
      <c r="M97" s="6"/>
    </row>
    <row r="98" spans="1:13" ht="12.75">
      <c r="A98" s="89"/>
      <c r="B98" s="10"/>
      <c r="C98" s="90"/>
      <c r="D98" s="156"/>
      <c r="E98" s="90" t="s">
        <v>50</v>
      </c>
      <c r="F98" s="178"/>
      <c r="G98" s="178"/>
      <c r="H98" s="178"/>
      <c r="I98" s="178"/>
      <c r="J98" s="178"/>
      <c r="K98" s="178"/>
      <c r="L98" s="5"/>
      <c r="M98" s="6"/>
    </row>
    <row r="99" spans="1:13" ht="12.75">
      <c r="A99" s="89"/>
      <c r="B99" s="10">
        <v>18</v>
      </c>
      <c r="C99" s="90"/>
      <c r="D99" s="156"/>
      <c r="E99" s="173" t="s">
        <v>51</v>
      </c>
      <c r="F99" s="186"/>
      <c r="G99" s="186"/>
      <c r="H99" s="186"/>
      <c r="I99" s="186"/>
      <c r="J99" s="186"/>
      <c r="K99" s="186"/>
      <c r="L99" s="5"/>
      <c r="M99" s="6"/>
    </row>
    <row r="100" spans="1:13" ht="12.75">
      <c r="A100" s="89"/>
      <c r="B100" s="10">
        <v>19</v>
      </c>
      <c r="C100" s="90"/>
      <c r="D100" s="156"/>
      <c r="E100" s="173" t="s">
        <v>44</v>
      </c>
      <c r="F100" s="186"/>
      <c r="G100" s="186"/>
      <c r="H100" s="186"/>
      <c r="I100" s="186"/>
      <c r="J100" s="186"/>
      <c r="K100" s="186"/>
      <c r="L100" s="5"/>
      <c r="M100" s="6"/>
    </row>
    <row r="101" spans="1:13" ht="12.75">
      <c r="A101" s="89"/>
      <c r="B101" s="10"/>
      <c r="C101" s="90"/>
      <c r="D101" s="5"/>
      <c r="E101" s="5"/>
      <c r="F101" s="213"/>
      <c r="G101" s="213"/>
      <c r="H101" s="213"/>
      <c r="I101" s="213"/>
      <c r="J101" s="213"/>
      <c r="K101" s="213"/>
      <c r="L101" s="5"/>
      <c r="M101" s="6"/>
    </row>
    <row r="102" spans="1:15" ht="15">
      <c r="A102" s="89"/>
      <c r="B102" s="10"/>
      <c r="C102" s="90"/>
      <c r="D102" s="150"/>
      <c r="E102" s="150"/>
      <c r="F102" s="13"/>
      <c r="G102" s="13"/>
      <c r="H102" s="13"/>
      <c r="I102" s="90"/>
      <c r="J102" s="148"/>
      <c r="K102" s="150"/>
      <c r="L102" s="90"/>
      <c r="M102" s="91"/>
      <c r="O102" s="92"/>
    </row>
    <row r="103" spans="1:13" ht="12.75">
      <c r="A103" s="89"/>
      <c r="B103" s="148"/>
      <c r="C103" s="120"/>
      <c r="D103" s="158" t="s">
        <v>3</v>
      </c>
      <c r="E103" s="127" t="s">
        <v>298</v>
      </c>
      <c r="F103" s="127"/>
      <c r="G103" s="159"/>
      <c r="H103" s="159"/>
      <c r="I103" s="90"/>
      <c r="J103" s="148"/>
      <c r="K103" s="150"/>
      <c r="L103" s="90"/>
      <c r="M103" s="91"/>
    </row>
    <row r="104" spans="1:13" ht="12.75">
      <c r="A104" s="89"/>
      <c r="B104" s="148"/>
      <c r="C104" s="120"/>
      <c r="D104" s="158"/>
      <c r="E104" s="239"/>
      <c r="F104" s="127"/>
      <c r="G104" s="159"/>
      <c r="H104" s="159"/>
      <c r="I104" s="90"/>
      <c r="J104" s="148"/>
      <c r="K104" s="150"/>
      <c r="L104" s="90"/>
      <c r="M104" s="91"/>
    </row>
    <row r="105" spans="1:13" ht="12.75">
      <c r="A105" s="4"/>
      <c r="B105" s="148">
        <v>20</v>
      </c>
      <c r="C105" s="120"/>
      <c r="D105" s="145" t="s">
        <v>267</v>
      </c>
      <c r="E105" s="153" t="s">
        <v>299</v>
      </c>
      <c r="F105" s="120"/>
      <c r="G105" s="120"/>
      <c r="H105" s="120"/>
      <c r="I105" s="5"/>
      <c r="J105" s="90"/>
      <c r="K105" s="5"/>
      <c r="L105" s="5"/>
      <c r="M105" s="6"/>
    </row>
    <row r="106" spans="1:13" ht="12.75">
      <c r="A106" s="4"/>
      <c r="B106" s="148"/>
      <c r="C106" s="120"/>
      <c r="D106" s="145"/>
      <c r="E106" s="238" t="s">
        <v>381</v>
      </c>
      <c r="F106" s="120"/>
      <c r="G106" s="120"/>
      <c r="H106" s="120"/>
      <c r="I106" s="5"/>
      <c r="J106" s="90"/>
      <c r="K106" s="5"/>
      <c r="L106" s="5"/>
      <c r="M106" s="6"/>
    </row>
    <row r="107" spans="1:13" ht="12.75">
      <c r="A107" s="4"/>
      <c r="B107" s="148"/>
      <c r="C107" s="120"/>
      <c r="D107" s="145"/>
      <c r="E107" s="238"/>
      <c r="F107" s="120"/>
      <c r="G107" s="120"/>
      <c r="H107" s="120"/>
      <c r="I107" s="5"/>
      <c r="J107" s="90"/>
      <c r="K107" s="5"/>
      <c r="L107" s="5"/>
      <c r="M107" s="6"/>
    </row>
    <row r="108" spans="1:13" ht="12.75">
      <c r="A108" s="4"/>
      <c r="B108" s="148"/>
      <c r="C108" s="120"/>
      <c r="D108" s="145"/>
      <c r="E108" s="238"/>
      <c r="F108" s="120"/>
      <c r="G108" s="120"/>
      <c r="H108" s="120"/>
      <c r="I108" s="5"/>
      <c r="J108" s="90"/>
      <c r="K108" s="5"/>
      <c r="L108" s="5"/>
      <c r="M108" s="6"/>
    </row>
    <row r="109" spans="1:13" ht="12.75">
      <c r="A109" s="4"/>
      <c r="B109" s="148"/>
      <c r="C109" s="120"/>
      <c r="D109" s="145"/>
      <c r="E109" s="519" t="s">
        <v>269</v>
      </c>
      <c r="F109" s="519"/>
      <c r="G109" s="5"/>
      <c r="H109" s="10" t="s">
        <v>2</v>
      </c>
      <c r="I109" s="5">
        <v>21</v>
      </c>
      <c r="J109" s="10" t="s">
        <v>270</v>
      </c>
      <c r="K109" s="17">
        <f>'Detyrimet dhe Kapitali i Vet'!G15</f>
        <v>75563945.94009998</v>
      </c>
      <c r="L109" s="5"/>
      <c r="M109" s="6"/>
    </row>
    <row r="110" spans="1:13" ht="12.75">
      <c r="A110" s="4"/>
      <c r="B110" s="148"/>
      <c r="C110" s="120"/>
      <c r="D110" s="145"/>
      <c r="E110" s="519" t="s">
        <v>271</v>
      </c>
      <c r="F110" s="519"/>
      <c r="G110" s="5"/>
      <c r="H110" s="10" t="s">
        <v>2</v>
      </c>
      <c r="I110" s="11"/>
      <c r="J110" s="10" t="s">
        <v>270</v>
      </c>
      <c r="K110" s="11"/>
      <c r="L110" s="5"/>
      <c r="M110" s="6"/>
    </row>
    <row r="111" spans="1:13" ht="12.75">
      <c r="A111" s="4"/>
      <c r="B111" s="148"/>
      <c r="C111" s="120"/>
      <c r="D111" s="145"/>
      <c r="E111" s="5" t="s">
        <v>272</v>
      </c>
      <c r="F111" s="5"/>
      <c r="G111" s="5"/>
      <c r="H111" s="10" t="s">
        <v>2</v>
      </c>
      <c r="I111" s="11"/>
      <c r="J111" s="10" t="s">
        <v>270</v>
      </c>
      <c r="K111" s="11"/>
      <c r="L111" s="5"/>
      <c r="M111" s="6"/>
    </row>
    <row r="112" spans="1:13" ht="12.75">
      <c r="A112" s="4"/>
      <c r="B112" s="148"/>
      <c r="C112" s="120"/>
      <c r="D112" s="145"/>
      <c r="E112" s="5" t="s">
        <v>273</v>
      </c>
      <c r="F112" s="5"/>
      <c r="G112" s="5"/>
      <c r="H112" s="10" t="s">
        <v>2</v>
      </c>
      <c r="I112" s="11"/>
      <c r="J112" s="10" t="s">
        <v>270</v>
      </c>
      <c r="K112" s="11"/>
      <c r="L112" s="5"/>
      <c r="M112" s="6"/>
    </row>
    <row r="113" spans="1:13" ht="12.75">
      <c r="A113" s="4"/>
      <c r="B113" s="148"/>
      <c r="C113" s="120"/>
      <c r="D113" s="145"/>
      <c r="E113" s="5" t="s">
        <v>274</v>
      </c>
      <c r="F113" s="5"/>
      <c r="G113" s="5"/>
      <c r="H113" s="10" t="s">
        <v>2</v>
      </c>
      <c r="I113" s="11">
        <f>I109</f>
        <v>21</v>
      </c>
      <c r="J113" s="10" t="s">
        <v>270</v>
      </c>
      <c r="K113" s="210">
        <f>K109</f>
        <v>75563945.94009998</v>
      </c>
      <c r="L113" s="5"/>
      <c r="M113" s="6"/>
    </row>
    <row r="114" spans="1:13" ht="12.75">
      <c r="A114" s="4"/>
      <c r="B114" s="148"/>
      <c r="C114" s="120"/>
      <c r="D114" s="145"/>
      <c r="E114" s="5" t="s">
        <v>275</v>
      </c>
      <c r="F114" s="5"/>
      <c r="G114" s="5"/>
      <c r="H114" s="10" t="s">
        <v>2</v>
      </c>
      <c r="I114" s="11"/>
      <c r="J114" s="10" t="s">
        <v>270</v>
      </c>
      <c r="K114" s="11"/>
      <c r="L114" s="5"/>
      <c r="M114" s="6"/>
    </row>
    <row r="115" spans="1:13" ht="12.75">
      <c r="A115" s="4"/>
      <c r="B115" s="148"/>
      <c r="C115" s="120"/>
      <c r="D115" s="145"/>
      <c r="E115" s="515" t="s">
        <v>276</v>
      </c>
      <c r="F115" s="515"/>
      <c r="G115" s="5"/>
      <c r="H115" s="10" t="s">
        <v>2</v>
      </c>
      <c r="I115" s="11"/>
      <c r="J115" s="10" t="s">
        <v>270</v>
      </c>
      <c r="K115" s="11"/>
      <c r="L115" s="5"/>
      <c r="M115" s="6"/>
    </row>
    <row r="116" spans="1:13" ht="12.75">
      <c r="A116" s="4"/>
      <c r="B116" s="148"/>
      <c r="C116" s="120"/>
      <c r="D116" s="145"/>
      <c r="E116" s="147" t="s">
        <v>300</v>
      </c>
      <c r="F116" s="5"/>
      <c r="G116" s="5"/>
      <c r="H116" s="10" t="s">
        <v>2</v>
      </c>
      <c r="I116" s="11"/>
      <c r="J116" s="10" t="s">
        <v>270</v>
      </c>
      <c r="K116" s="11"/>
      <c r="L116" s="5"/>
      <c r="M116" s="6"/>
    </row>
    <row r="117" spans="1:13" ht="12.75">
      <c r="A117" s="4"/>
      <c r="B117" s="148"/>
      <c r="C117" s="120"/>
      <c r="D117" s="145"/>
      <c r="E117" s="147" t="s">
        <v>278</v>
      </c>
      <c r="F117" s="5"/>
      <c r="G117" s="5"/>
      <c r="H117" s="10" t="s">
        <v>2</v>
      </c>
      <c r="I117" s="11"/>
      <c r="J117" s="10" t="s">
        <v>270</v>
      </c>
      <c r="K117" s="11"/>
      <c r="L117" s="5"/>
      <c r="M117" s="6"/>
    </row>
    <row r="118" spans="1:13" s="212" customFormat="1" ht="12.75">
      <c r="A118" s="240"/>
      <c r="B118" s="241"/>
      <c r="C118" s="118"/>
      <c r="D118" s="242"/>
      <c r="E118" s="153"/>
      <c r="F118" s="118"/>
      <c r="G118" s="118"/>
      <c r="H118" s="118"/>
      <c r="I118" s="147"/>
      <c r="J118" s="166"/>
      <c r="K118" s="147"/>
      <c r="L118" s="147"/>
      <c r="M118" s="243"/>
    </row>
    <row r="119" spans="1:13" s="212" customFormat="1" ht="12.75">
      <c r="A119" s="240"/>
      <c r="B119" s="241">
        <v>21</v>
      </c>
      <c r="C119" s="118"/>
      <c r="D119" s="242" t="s">
        <v>267</v>
      </c>
      <c r="E119" s="153" t="s">
        <v>301</v>
      </c>
      <c r="F119" s="118"/>
      <c r="G119" s="118"/>
      <c r="H119" s="118"/>
      <c r="I119" s="147"/>
      <c r="J119" s="166"/>
      <c r="K119" s="147"/>
      <c r="L119" s="147"/>
      <c r="M119" s="243"/>
    </row>
    <row r="120" spans="1:13" s="212" customFormat="1" ht="12.75">
      <c r="A120" s="240"/>
      <c r="B120" s="241"/>
      <c r="C120" s="118"/>
      <c r="D120" s="242"/>
      <c r="E120" s="238" t="s">
        <v>502</v>
      </c>
      <c r="F120" s="118"/>
      <c r="G120" s="118"/>
      <c r="H120" s="118"/>
      <c r="I120" s="147"/>
      <c r="J120" s="166"/>
      <c r="K120" s="147"/>
      <c r="L120" s="147"/>
      <c r="M120" s="243"/>
    </row>
    <row r="121" spans="1:13" s="212" customFormat="1" ht="12.75">
      <c r="A121" s="240"/>
      <c r="B121" s="241"/>
      <c r="C121" s="118"/>
      <c r="D121" s="242"/>
      <c r="E121" s="238" t="s">
        <v>566</v>
      </c>
      <c r="F121" s="118"/>
      <c r="G121" s="118"/>
      <c r="H121" s="118"/>
      <c r="I121" s="147"/>
      <c r="J121" s="166"/>
      <c r="K121" s="147"/>
      <c r="L121" s="147"/>
      <c r="M121" s="243"/>
    </row>
    <row r="122" spans="1:13" s="212" customFormat="1" ht="12.75">
      <c r="A122" s="240"/>
      <c r="B122" s="241"/>
      <c r="C122" s="118"/>
      <c r="D122" s="242"/>
      <c r="E122" s="238"/>
      <c r="F122" s="118"/>
      <c r="G122" s="118"/>
      <c r="H122" s="118"/>
      <c r="I122" s="147"/>
      <c r="J122" s="166"/>
      <c r="K122" s="147"/>
      <c r="L122" s="147"/>
      <c r="M122" s="243"/>
    </row>
    <row r="123" spans="1:13" s="212" customFormat="1" ht="12.75">
      <c r="A123" s="240"/>
      <c r="B123" s="241">
        <v>22</v>
      </c>
      <c r="C123" s="118"/>
      <c r="D123" s="242" t="s">
        <v>267</v>
      </c>
      <c r="E123" s="153" t="s">
        <v>302</v>
      </c>
      <c r="F123" s="118"/>
      <c r="G123" s="118"/>
      <c r="H123" s="118"/>
      <c r="I123" s="147"/>
      <c r="J123" s="166"/>
      <c r="K123" s="147"/>
      <c r="L123" s="147"/>
      <c r="M123" s="243"/>
    </row>
    <row r="124" spans="1:16" s="212" customFormat="1" ht="12.75">
      <c r="A124" s="240"/>
      <c r="B124" s="241"/>
      <c r="C124" s="118"/>
      <c r="D124" s="242"/>
      <c r="E124" s="238" t="s">
        <v>503</v>
      </c>
      <c r="F124" s="118"/>
      <c r="G124" s="118"/>
      <c r="H124" s="118"/>
      <c r="I124" s="147"/>
      <c r="J124" s="166"/>
      <c r="K124" s="147"/>
      <c r="L124" s="147"/>
      <c r="M124" s="243"/>
      <c r="P124" s="244"/>
    </row>
    <row r="125" spans="1:13" s="212" customFormat="1" ht="12.75">
      <c r="A125" s="240"/>
      <c r="B125" s="241"/>
      <c r="C125" s="118"/>
      <c r="D125" s="242"/>
      <c r="E125" s="238" t="s">
        <v>567</v>
      </c>
      <c r="F125" s="118"/>
      <c r="G125" s="118"/>
      <c r="H125" s="118"/>
      <c r="I125" s="147"/>
      <c r="J125" s="166"/>
      <c r="K125" s="147"/>
      <c r="L125" s="147"/>
      <c r="M125" s="243"/>
    </row>
    <row r="126" spans="1:13" s="212" customFormat="1" ht="12.75">
      <c r="A126" s="4"/>
      <c r="B126" s="148"/>
      <c r="C126" s="120"/>
      <c r="D126" s="145"/>
      <c r="E126" s="146"/>
      <c r="F126" s="120"/>
      <c r="G126" s="120"/>
      <c r="H126" s="120"/>
      <c r="I126" s="5"/>
      <c r="J126" s="90"/>
      <c r="K126" s="5"/>
      <c r="L126" s="5"/>
      <c r="M126" s="6"/>
    </row>
    <row r="127" spans="1:13" s="212" customFormat="1" ht="12.75">
      <c r="A127" s="4"/>
      <c r="B127" s="148">
        <v>23</v>
      </c>
      <c r="C127" s="120"/>
      <c r="D127" s="145" t="s">
        <v>267</v>
      </c>
      <c r="E127" s="146" t="s">
        <v>303</v>
      </c>
      <c r="F127" s="120"/>
      <c r="G127" s="120"/>
      <c r="H127" s="120"/>
      <c r="I127" s="5"/>
      <c r="J127" s="90"/>
      <c r="K127" s="5"/>
      <c r="L127" s="5"/>
      <c r="M127" s="6"/>
    </row>
    <row r="128" spans="1:13" ht="12.75">
      <c r="A128" s="4"/>
      <c r="B128" s="148"/>
      <c r="C128" s="120"/>
      <c r="D128" s="145"/>
      <c r="E128" s="142" t="s">
        <v>568</v>
      </c>
      <c r="F128" s="120"/>
      <c r="G128" s="120"/>
      <c r="H128" s="120"/>
      <c r="I128" s="5"/>
      <c r="J128" s="90"/>
      <c r="K128" s="5"/>
      <c r="L128" s="5"/>
      <c r="M128" s="6"/>
    </row>
    <row r="129" spans="1:13" ht="12.75">
      <c r="A129" s="4"/>
      <c r="B129" s="148"/>
      <c r="C129" s="120"/>
      <c r="D129" s="145"/>
      <c r="E129" s="142" t="s">
        <v>569</v>
      </c>
      <c r="F129" s="120"/>
      <c r="G129" s="120"/>
      <c r="H129" s="120"/>
      <c r="I129" s="5"/>
      <c r="J129" s="90"/>
      <c r="K129" s="5"/>
      <c r="L129" s="5"/>
      <c r="M129" s="6"/>
    </row>
    <row r="130" spans="1:13" ht="12.75">
      <c r="A130" s="4"/>
      <c r="B130" s="148"/>
      <c r="C130" s="120"/>
      <c r="D130" s="145"/>
      <c r="E130" s="146"/>
      <c r="F130" s="120"/>
      <c r="G130" s="120"/>
      <c r="H130" s="120"/>
      <c r="I130" s="5"/>
      <c r="J130" s="90"/>
      <c r="K130" s="5"/>
      <c r="L130" s="5"/>
      <c r="M130" s="6"/>
    </row>
    <row r="131" spans="1:13" ht="12.75">
      <c r="A131" s="4"/>
      <c r="B131" s="148">
        <v>24</v>
      </c>
      <c r="C131" s="120"/>
      <c r="D131" s="145" t="s">
        <v>267</v>
      </c>
      <c r="E131" s="146" t="s">
        <v>304</v>
      </c>
      <c r="F131" s="120"/>
      <c r="G131" s="120"/>
      <c r="H131" s="120"/>
      <c r="I131" s="5"/>
      <c r="J131" s="90"/>
      <c r="K131" s="5"/>
      <c r="L131" s="5"/>
      <c r="M131" s="6"/>
    </row>
    <row r="132" spans="1:13" ht="12.75">
      <c r="A132" s="4"/>
      <c r="B132" s="148"/>
      <c r="C132" s="120"/>
      <c r="D132" s="145"/>
      <c r="E132" s="218" t="s">
        <v>570</v>
      </c>
      <c r="F132" s="120"/>
      <c r="G132" s="120"/>
      <c r="H132" s="120"/>
      <c r="I132" s="5"/>
      <c r="J132" s="90"/>
      <c r="K132" s="5"/>
      <c r="L132" s="5"/>
      <c r="M132" s="6"/>
    </row>
    <row r="133" spans="1:13" ht="12.75">
      <c r="A133" s="4"/>
      <c r="B133" s="148"/>
      <c r="C133" s="120"/>
      <c r="D133" s="145"/>
      <c r="E133" s="218"/>
      <c r="F133" s="120"/>
      <c r="G133" s="120"/>
      <c r="H133" s="120"/>
      <c r="I133" s="5"/>
      <c r="J133" s="90"/>
      <c r="K133" s="5"/>
      <c r="L133" s="5"/>
      <c r="M133" s="6"/>
    </row>
    <row r="134" spans="1:13" ht="12.75">
      <c r="A134" s="4"/>
      <c r="B134" s="148">
        <v>25</v>
      </c>
      <c r="C134" s="120"/>
      <c r="D134" s="126">
        <v>2</v>
      </c>
      <c r="E134" s="152" t="s">
        <v>70</v>
      </c>
      <c r="F134" s="132"/>
      <c r="G134" s="120"/>
      <c r="H134" s="120"/>
      <c r="I134" s="5"/>
      <c r="J134" s="90"/>
      <c r="K134" s="5"/>
      <c r="L134" s="5"/>
      <c r="M134" s="6"/>
    </row>
    <row r="135" spans="1:13" ht="12.75">
      <c r="A135" s="4"/>
      <c r="B135" s="148"/>
      <c r="C135" s="120"/>
      <c r="D135" s="126"/>
      <c r="E135" s="144" t="s">
        <v>504</v>
      </c>
      <c r="F135" s="132"/>
      <c r="G135" s="120"/>
      <c r="H135" s="120"/>
      <c r="I135" s="5"/>
      <c r="J135" s="90"/>
      <c r="K135" s="5"/>
      <c r="L135" s="5"/>
      <c r="M135" s="6"/>
    </row>
    <row r="136" spans="1:13" ht="12.75">
      <c r="A136" s="4"/>
      <c r="B136" s="148"/>
      <c r="C136" s="120"/>
      <c r="D136" s="126"/>
      <c r="E136" s="144" t="s">
        <v>571</v>
      </c>
      <c r="F136" s="132"/>
      <c r="G136" s="120"/>
      <c r="H136" s="120"/>
      <c r="I136" s="5"/>
      <c r="J136" s="90"/>
      <c r="K136" s="5"/>
      <c r="L136" s="5"/>
      <c r="M136" s="6"/>
    </row>
    <row r="137" spans="1:13" ht="13.5" thickBot="1">
      <c r="A137" s="4"/>
      <c r="B137" s="148"/>
      <c r="C137" s="120"/>
      <c r="D137" s="126"/>
      <c r="E137" s="152"/>
      <c r="F137" s="132"/>
      <c r="G137" s="120"/>
      <c r="H137" s="120"/>
      <c r="I137" s="5"/>
      <c r="J137" s="90"/>
      <c r="K137" s="5"/>
      <c r="L137" s="5"/>
      <c r="M137" s="6"/>
    </row>
    <row r="138" spans="1:13" ht="12.75">
      <c r="A138" s="4"/>
      <c r="B138" s="148"/>
      <c r="C138" s="120"/>
      <c r="D138" s="245" t="s">
        <v>2</v>
      </c>
      <c r="E138" s="246" t="s">
        <v>370</v>
      </c>
      <c r="F138" s="246" t="s">
        <v>254</v>
      </c>
      <c r="G138" s="246" t="s">
        <v>358</v>
      </c>
      <c r="H138" s="246" t="s">
        <v>257</v>
      </c>
      <c r="I138" s="247" t="s">
        <v>362</v>
      </c>
      <c r="J138" s="90"/>
      <c r="K138" s="5"/>
      <c r="L138" s="5"/>
      <c r="M138" s="6"/>
    </row>
    <row r="139" spans="1:13" ht="12.75">
      <c r="A139" s="4"/>
      <c r="B139" s="148"/>
      <c r="C139" s="120"/>
      <c r="D139" s="381"/>
      <c r="E139" s="382"/>
      <c r="F139" s="382"/>
      <c r="G139" s="382"/>
      <c r="H139" s="383">
        <v>39813</v>
      </c>
      <c r="I139" s="384"/>
      <c r="J139" s="90"/>
      <c r="K139" s="5"/>
      <c r="L139" s="5"/>
      <c r="M139" s="6"/>
    </row>
    <row r="140" spans="1:13" ht="15" customHeight="1">
      <c r="A140" s="4"/>
      <c r="B140" s="148"/>
      <c r="C140" s="120"/>
      <c r="D140" s="388"/>
      <c r="E140" s="385" t="s">
        <v>572</v>
      </c>
      <c r="F140" s="386" t="s">
        <v>554</v>
      </c>
      <c r="G140" s="387">
        <v>42948.25</v>
      </c>
      <c r="H140" s="387">
        <v>138.77</v>
      </c>
      <c r="I140" s="389">
        <v>5959928.65</v>
      </c>
      <c r="J140" s="90"/>
      <c r="K140" s="5"/>
      <c r="L140" s="5"/>
      <c r="M140" s="6"/>
    </row>
    <row r="141" spans="1:13" ht="15" customHeight="1">
      <c r="A141" s="4"/>
      <c r="B141" s="148"/>
      <c r="C141" s="120"/>
      <c r="D141" s="388"/>
      <c r="E141" s="385" t="s">
        <v>573</v>
      </c>
      <c r="F141" s="386" t="s">
        <v>554</v>
      </c>
      <c r="G141" s="387">
        <v>48464.75</v>
      </c>
      <c r="H141" s="387">
        <v>138.77</v>
      </c>
      <c r="I141" s="389">
        <v>6725453.35</v>
      </c>
      <c r="J141" s="90"/>
      <c r="K141" s="5"/>
      <c r="L141" s="5"/>
      <c r="M141" s="6"/>
    </row>
    <row r="142" spans="1:13" s="399" customFormat="1" ht="13.5" thickBot="1">
      <c r="A142" s="390"/>
      <c r="B142" s="391"/>
      <c r="C142" s="150"/>
      <c r="D142" s="392"/>
      <c r="E142" s="393" t="s">
        <v>132</v>
      </c>
      <c r="F142" s="394"/>
      <c r="G142" s="395">
        <f>SUM(G140:G141)</f>
        <v>91413</v>
      </c>
      <c r="H142" s="395"/>
      <c r="I142" s="396">
        <f>SUM(I140:I141)</f>
        <v>12685382</v>
      </c>
      <c r="J142" s="397"/>
      <c r="K142" s="150"/>
      <c r="L142" s="150"/>
      <c r="M142" s="398"/>
    </row>
    <row r="143" spans="1:13" ht="12.75">
      <c r="A143" s="4"/>
      <c r="B143" s="148"/>
      <c r="C143" s="120"/>
      <c r="D143" s="143"/>
      <c r="E143" s="144"/>
      <c r="F143" s="142"/>
      <c r="G143" s="206"/>
      <c r="H143" s="206"/>
      <c r="I143" s="190"/>
      <c r="J143" s="207"/>
      <c r="K143" s="5"/>
      <c r="L143" s="5"/>
      <c r="M143" s="6"/>
    </row>
    <row r="144" spans="1:13" ht="12.75">
      <c r="A144" s="4"/>
      <c r="B144" s="148"/>
      <c r="C144" s="120"/>
      <c r="D144" s="143"/>
      <c r="E144" s="144"/>
      <c r="F144" s="142"/>
      <c r="G144" s="206"/>
      <c r="H144" s="206"/>
      <c r="I144" s="190"/>
      <c r="J144" s="90"/>
      <c r="K144" s="5"/>
      <c r="L144" s="5"/>
      <c r="M144" s="6"/>
    </row>
    <row r="145" spans="1:13" ht="12.75">
      <c r="A145" s="4"/>
      <c r="B145" s="148"/>
      <c r="C145" s="120"/>
      <c r="D145" s="126"/>
      <c r="E145" s="152"/>
      <c r="F145" s="132"/>
      <c r="G145" s="206"/>
      <c r="H145" s="206"/>
      <c r="I145" s="190"/>
      <c r="J145" s="90"/>
      <c r="K145" s="5"/>
      <c r="L145" s="5"/>
      <c r="M145" s="6"/>
    </row>
    <row r="146" spans="1:13" ht="12.75">
      <c r="A146" s="4"/>
      <c r="B146" s="148"/>
      <c r="C146" s="120"/>
      <c r="D146" s="160" t="s">
        <v>72</v>
      </c>
      <c r="E146" s="127" t="s">
        <v>305</v>
      </c>
      <c r="F146" s="127"/>
      <c r="G146" s="120"/>
      <c r="H146" s="120"/>
      <c r="I146" s="5"/>
      <c r="J146" s="90"/>
      <c r="K146" s="5"/>
      <c r="L146" s="5"/>
      <c r="M146" s="6"/>
    </row>
    <row r="147" spans="1:13" s="212" customFormat="1" ht="12.75">
      <c r="A147" s="240"/>
      <c r="B147" s="241"/>
      <c r="C147" s="118"/>
      <c r="D147" s="248"/>
      <c r="E147" s="239"/>
      <c r="F147" s="239"/>
      <c r="G147" s="118"/>
      <c r="H147" s="118"/>
      <c r="I147" s="147"/>
      <c r="J147" s="166"/>
      <c r="K147" s="147"/>
      <c r="L147" s="147"/>
      <c r="M147" s="243"/>
    </row>
    <row r="148" spans="1:13" s="212" customFormat="1" ht="12.75">
      <c r="A148" s="240"/>
      <c r="B148" s="241">
        <v>26</v>
      </c>
      <c r="C148" s="118"/>
      <c r="D148" s="249">
        <v>3</v>
      </c>
      <c r="E148" s="250" t="s">
        <v>76</v>
      </c>
      <c r="F148" s="251"/>
      <c r="G148" s="118"/>
      <c r="H148" s="118"/>
      <c r="I148" s="147"/>
      <c r="J148" s="166"/>
      <c r="K148" s="147"/>
      <c r="L148" s="147"/>
      <c r="M148" s="243"/>
    </row>
    <row r="149" spans="1:13" s="212" customFormat="1" ht="12.75">
      <c r="A149" s="240"/>
      <c r="B149" s="241"/>
      <c r="C149" s="118"/>
      <c r="D149" s="249"/>
      <c r="E149" s="252" t="s">
        <v>505</v>
      </c>
      <c r="F149" s="251"/>
      <c r="G149" s="118"/>
      <c r="H149" s="118"/>
      <c r="I149" s="147"/>
      <c r="J149" s="166"/>
      <c r="K149" s="147"/>
      <c r="L149" s="147"/>
      <c r="M149" s="243"/>
    </row>
    <row r="150" spans="1:13" s="212" customFormat="1" ht="12.75">
      <c r="A150" s="240"/>
      <c r="B150" s="241"/>
      <c r="C150" s="118"/>
      <c r="D150" s="249"/>
      <c r="E150" s="252"/>
      <c r="F150" s="251"/>
      <c r="G150" s="118"/>
      <c r="H150" s="118"/>
      <c r="I150" s="147"/>
      <c r="J150" s="166"/>
      <c r="K150" s="147"/>
      <c r="L150" s="147"/>
      <c r="M150" s="243"/>
    </row>
    <row r="151" spans="1:13" s="212" customFormat="1" ht="12.75">
      <c r="A151" s="4"/>
      <c r="B151" s="148">
        <v>27</v>
      </c>
      <c r="C151" s="120"/>
      <c r="D151" s="126">
        <v>9</v>
      </c>
      <c r="E151" s="205" t="s">
        <v>371</v>
      </c>
      <c r="F151" s="132"/>
      <c r="G151" s="120"/>
      <c r="H151" s="120"/>
      <c r="I151" s="5"/>
      <c r="J151" s="90"/>
      <c r="K151" s="5"/>
      <c r="L151" s="5"/>
      <c r="M151" s="6"/>
    </row>
    <row r="152" spans="1:13" s="212" customFormat="1" ht="12.75">
      <c r="A152" s="4"/>
      <c r="B152" s="148"/>
      <c r="C152" s="120"/>
      <c r="D152" s="126"/>
      <c r="E152" s="144" t="s">
        <v>506</v>
      </c>
      <c r="F152" s="132"/>
      <c r="G152" s="120"/>
      <c r="H152" s="120"/>
      <c r="I152" s="5"/>
      <c r="J152" s="90"/>
      <c r="K152" s="5"/>
      <c r="L152" s="5"/>
      <c r="M152" s="6"/>
    </row>
    <row r="153" spans="1:13" s="212" customFormat="1" ht="12.75">
      <c r="A153" s="4"/>
      <c r="B153" s="148"/>
      <c r="C153" s="120"/>
      <c r="D153" s="126"/>
      <c r="E153" s="144" t="s">
        <v>372</v>
      </c>
      <c r="F153" s="132"/>
      <c r="G153" s="120"/>
      <c r="H153" s="120"/>
      <c r="I153" s="5"/>
      <c r="J153" s="90"/>
      <c r="K153" s="5"/>
      <c r="L153" s="5"/>
      <c r="M153" s="6"/>
    </row>
    <row r="154" spans="1:13" ht="12.75">
      <c r="A154" s="4"/>
      <c r="B154" s="148"/>
      <c r="C154" s="120"/>
      <c r="D154" s="126"/>
      <c r="E154" s="152"/>
      <c r="F154" s="132"/>
      <c r="G154" s="120"/>
      <c r="H154" s="120"/>
      <c r="I154" s="5"/>
      <c r="J154" s="90"/>
      <c r="K154" s="5"/>
      <c r="L154" s="5"/>
      <c r="M154" s="6"/>
    </row>
    <row r="155" spans="1:13" ht="12.75">
      <c r="A155" s="4"/>
      <c r="B155" s="148">
        <v>28</v>
      </c>
      <c r="C155" s="120"/>
      <c r="D155" s="126">
        <v>10</v>
      </c>
      <c r="E155" s="152" t="s">
        <v>83</v>
      </c>
      <c r="F155" s="132"/>
      <c r="G155" s="120"/>
      <c r="H155" s="120"/>
      <c r="I155" s="5"/>
      <c r="J155" s="90"/>
      <c r="K155" s="5"/>
      <c r="L155" s="5"/>
      <c r="M155" s="6"/>
    </row>
    <row r="156" spans="1:13" ht="12.75">
      <c r="A156" s="4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</row>
    <row r="157" spans="1:20" ht="12.75">
      <c r="A157" s="4"/>
      <c r="B157" s="10"/>
      <c r="C157" s="5"/>
      <c r="D157" s="5"/>
      <c r="E157" s="161" t="s">
        <v>306</v>
      </c>
      <c r="F157" s="208" t="s">
        <v>373</v>
      </c>
      <c r="G157" s="5"/>
      <c r="H157" s="5"/>
      <c r="I157" s="5"/>
      <c r="J157" s="10" t="s">
        <v>270</v>
      </c>
      <c r="K157" s="209">
        <f>'Ardh.Shpenz.1'!G30</f>
        <v>-4788721.958199998</v>
      </c>
      <c r="L157" s="5"/>
      <c r="M157" s="6"/>
      <c r="T157" s="92" t="s">
        <v>367</v>
      </c>
    </row>
    <row r="158" spans="1:22" ht="12.75">
      <c r="A158" s="4"/>
      <c r="B158" s="10"/>
      <c r="C158" s="5"/>
      <c r="D158" s="5"/>
      <c r="E158" s="161" t="s">
        <v>306</v>
      </c>
      <c r="F158" s="5" t="s">
        <v>307</v>
      </c>
      <c r="G158" s="5"/>
      <c r="H158" s="5"/>
      <c r="I158" s="5"/>
      <c r="J158" s="10" t="s">
        <v>270</v>
      </c>
      <c r="K158" s="220">
        <f>PASH11!E31</f>
        <v>0</v>
      </c>
      <c r="L158" s="5"/>
      <c r="M158" s="6"/>
      <c r="P158" s="92" t="s">
        <v>366</v>
      </c>
      <c r="S158">
        <v>3798176</v>
      </c>
      <c r="T158">
        <v>1450636.8</v>
      </c>
      <c r="V158" t="s">
        <v>377</v>
      </c>
    </row>
    <row r="159" spans="1:19" ht="12.75">
      <c r="A159" s="4"/>
      <c r="B159" s="10"/>
      <c r="C159" s="5"/>
      <c r="D159" s="5"/>
      <c r="E159" s="161" t="s">
        <v>306</v>
      </c>
      <c r="F159" s="90" t="s">
        <v>374</v>
      </c>
      <c r="G159" s="5"/>
      <c r="H159" s="5"/>
      <c r="I159" s="5"/>
      <c r="J159" s="10" t="s">
        <v>270</v>
      </c>
      <c r="K159" s="210">
        <f>K157+K158</f>
        <v>-4788721.958199998</v>
      </c>
      <c r="L159" s="5"/>
      <c r="M159" s="6"/>
      <c r="P159" s="92" t="s">
        <v>368</v>
      </c>
      <c r="S159">
        <v>2756.4</v>
      </c>
    </row>
    <row r="160" spans="1:23" ht="12.75">
      <c r="A160" s="4"/>
      <c r="B160" s="10"/>
      <c r="C160" s="5"/>
      <c r="D160" s="5"/>
      <c r="E160" s="161" t="s">
        <v>306</v>
      </c>
      <c r="F160" s="147" t="s">
        <v>308</v>
      </c>
      <c r="G160" s="5"/>
      <c r="H160" s="5"/>
      <c r="I160" s="5"/>
      <c r="J160" s="10" t="s">
        <v>270</v>
      </c>
      <c r="K160" s="210">
        <f>K159*0.1</f>
        <v>-478872.19581999985</v>
      </c>
      <c r="L160" s="5"/>
      <c r="M160" s="6"/>
      <c r="P160" s="203">
        <f>+'[1]Asetet, Detyrimet dhe Kapitali'!$E$83</f>
        <v>0</v>
      </c>
      <c r="Q160" s="203"/>
      <c r="R160" s="203"/>
      <c r="S160" s="203">
        <v>3200</v>
      </c>
      <c r="T160" s="203"/>
      <c r="U160" s="203"/>
      <c r="V160" s="204" t="s">
        <v>369</v>
      </c>
      <c r="W160" s="203"/>
    </row>
    <row r="161" spans="1:23" ht="12.75">
      <c r="A161" s="4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P161" s="203" t="str">
        <f>+'[1]Asetet, Detyrimet dhe Kapitali'!$E$84</f>
        <v>European Minerals Corporation</v>
      </c>
      <c r="Q161" s="203"/>
      <c r="R161" s="203"/>
      <c r="S161" s="203">
        <v>2315367.25</v>
      </c>
      <c r="T161" s="203"/>
      <c r="U161" s="203"/>
      <c r="V161" s="204" t="s">
        <v>369</v>
      </c>
      <c r="W161" s="203"/>
    </row>
    <row r="162" spans="1:13" ht="12.75">
      <c r="A162" s="4"/>
      <c r="B162" s="10"/>
      <c r="C162" s="5"/>
      <c r="D162" s="160" t="s">
        <v>309</v>
      </c>
      <c r="E162" s="127" t="s">
        <v>310</v>
      </c>
      <c r="F162" s="5"/>
      <c r="G162" s="5"/>
      <c r="H162" s="5"/>
      <c r="I162" s="5"/>
      <c r="J162" s="5"/>
      <c r="K162" s="5"/>
      <c r="L162" s="5"/>
      <c r="M162" s="6"/>
    </row>
    <row r="163" spans="1:13" ht="12.75">
      <c r="A163" s="4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</row>
    <row r="164" spans="1:13" ht="12.75">
      <c r="A164" s="4"/>
      <c r="B164" s="10">
        <v>1</v>
      </c>
      <c r="C164" s="5"/>
      <c r="D164" s="5"/>
      <c r="E164" s="152" t="s">
        <v>85</v>
      </c>
      <c r="F164" s="5"/>
      <c r="G164" s="5"/>
      <c r="H164" s="5"/>
      <c r="I164" s="5"/>
      <c r="J164" s="5"/>
      <c r="K164" s="5"/>
      <c r="L164" s="5"/>
      <c r="M164" s="6"/>
    </row>
    <row r="165" spans="1:13" ht="12.75">
      <c r="A165" s="4"/>
      <c r="B165" s="10"/>
      <c r="C165" s="5"/>
      <c r="D165" s="5"/>
      <c r="E165" s="90" t="s">
        <v>507</v>
      </c>
      <c r="F165" s="5"/>
      <c r="G165" s="5"/>
      <c r="H165" s="5"/>
      <c r="I165" s="5"/>
      <c r="J165" s="5"/>
      <c r="K165" s="5"/>
      <c r="L165" s="5"/>
      <c r="M165" s="6"/>
    </row>
    <row r="166" spans="1:13" ht="12.75">
      <c r="A166" s="4"/>
      <c r="B166" s="10"/>
      <c r="C166" s="5"/>
      <c r="D166" s="5"/>
      <c r="E166" s="166" t="s">
        <v>508</v>
      </c>
      <c r="F166" s="5"/>
      <c r="G166" s="5"/>
      <c r="H166" s="5"/>
      <c r="I166" s="5"/>
      <c r="J166" s="5"/>
      <c r="K166" s="5"/>
      <c r="L166" s="5"/>
      <c r="M166" s="6"/>
    </row>
    <row r="167" spans="1:13" ht="12.75">
      <c r="A167" s="4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</row>
    <row r="168" spans="1:13" ht="12.75">
      <c r="A168" s="4"/>
      <c r="B168" s="10">
        <v>2</v>
      </c>
      <c r="C168" s="5"/>
      <c r="D168" s="5"/>
      <c r="E168" s="152" t="str">
        <f>'Ardh.Shpenz.1'!C9</f>
        <v>Te ardhura te tjera nga veprimtaria e shfrytezimit</v>
      </c>
      <c r="F168" s="5"/>
      <c r="G168" s="5"/>
      <c r="H168" s="5"/>
      <c r="I168" s="5"/>
      <c r="J168" s="5"/>
      <c r="K168" s="5"/>
      <c r="L168" s="5"/>
      <c r="M168" s="6"/>
    </row>
    <row r="169" spans="1:13" ht="12.75">
      <c r="A169" s="4"/>
      <c r="B169" s="10"/>
      <c r="C169" s="5"/>
      <c r="D169" s="5"/>
      <c r="E169" s="167" t="s">
        <v>509</v>
      </c>
      <c r="F169" s="5"/>
      <c r="G169" s="5"/>
      <c r="H169" s="5"/>
      <c r="I169" s="5"/>
      <c r="J169" s="5"/>
      <c r="K169" s="5"/>
      <c r="L169" s="5"/>
      <c r="M169" s="6"/>
    </row>
    <row r="170" spans="1:13" ht="12.75">
      <c r="A170" s="4"/>
      <c r="B170" s="10"/>
      <c r="C170" s="5"/>
      <c r="D170" s="5"/>
      <c r="E170" s="166"/>
      <c r="F170" s="5"/>
      <c r="G170" s="5"/>
      <c r="H170" s="5"/>
      <c r="I170" s="5"/>
      <c r="J170" s="5"/>
      <c r="K170" s="5"/>
      <c r="L170" s="5"/>
      <c r="M170" s="6"/>
    </row>
    <row r="171" spans="1:13" ht="12.75">
      <c r="A171" s="4"/>
      <c r="B171" s="10"/>
      <c r="C171" s="5"/>
      <c r="D171" s="5"/>
      <c r="E171" s="166"/>
      <c r="F171" s="5"/>
      <c r="G171" s="5"/>
      <c r="H171" s="5"/>
      <c r="I171" s="5"/>
      <c r="J171" s="5"/>
      <c r="K171" s="5"/>
      <c r="L171" s="5"/>
      <c r="M171" s="6"/>
    </row>
    <row r="172" spans="1:13" ht="12.75">
      <c r="A172" s="4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</row>
    <row r="173" spans="1:13" ht="12.75">
      <c r="A173" s="4"/>
      <c r="B173" s="10">
        <v>3</v>
      </c>
      <c r="C173" s="5"/>
      <c r="D173" s="5"/>
      <c r="E173" s="150" t="str">
        <f>'Ardh.Shpenz.1'!D15</f>
        <v>Shpenzime te tjera nga veprimtaria e shfrytezimit</v>
      </c>
      <c r="F173" s="5"/>
      <c r="G173" s="5"/>
      <c r="H173" s="5"/>
      <c r="I173" s="5"/>
      <c r="J173" s="5"/>
      <c r="K173" s="5"/>
      <c r="L173" s="5"/>
      <c r="M173" s="6"/>
    </row>
    <row r="174" spans="1:13" ht="12.75">
      <c r="A174" s="4"/>
      <c r="B174" s="10"/>
      <c r="C174" s="5"/>
      <c r="D174" s="5"/>
      <c r="E174" s="166" t="s">
        <v>574</v>
      </c>
      <c r="F174" s="5"/>
      <c r="G174" s="5"/>
      <c r="H174" s="5"/>
      <c r="I174" s="5"/>
      <c r="J174" s="5"/>
      <c r="K174" s="5"/>
      <c r="L174" s="5"/>
      <c r="M174" s="6"/>
    </row>
    <row r="175" spans="1:13" ht="12.75">
      <c r="A175" s="4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</row>
    <row r="176" spans="1:13" ht="12.75">
      <c r="A176" s="4"/>
      <c r="B176" s="10"/>
      <c r="C176" s="5"/>
      <c r="D176" s="5"/>
      <c r="E176" s="90" t="s">
        <v>382</v>
      </c>
      <c r="F176" s="5"/>
      <c r="G176" s="5"/>
      <c r="H176" s="5"/>
      <c r="I176" s="221">
        <v>45654650.38</v>
      </c>
      <c r="J176" s="90" t="s">
        <v>352</v>
      </c>
      <c r="K176" s="5"/>
      <c r="L176" s="5"/>
      <c r="M176" s="6"/>
    </row>
    <row r="177" spans="1:13" ht="12.75">
      <c r="A177" s="4"/>
      <c r="B177" s="10"/>
      <c r="C177" s="5"/>
      <c r="D177" s="5"/>
      <c r="E177" s="90" t="s">
        <v>383</v>
      </c>
      <c r="F177" s="5"/>
      <c r="G177" s="5"/>
      <c r="H177" s="5"/>
      <c r="I177" s="221">
        <v>68112</v>
      </c>
      <c r="J177" s="90" t="s">
        <v>352</v>
      </c>
      <c r="K177" s="5"/>
      <c r="L177" s="5"/>
      <c r="M177" s="6"/>
    </row>
    <row r="178" spans="1:13" ht="12.75">
      <c r="A178" s="4"/>
      <c r="B178" s="10"/>
      <c r="C178" s="5"/>
      <c r="D178" s="5"/>
      <c r="E178" s="166" t="s">
        <v>384</v>
      </c>
      <c r="F178" s="5"/>
      <c r="G178" s="5"/>
      <c r="H178" s="5"/>
      <c r="I178" s="221">
        <f>5363621-68112</f>
        <v>5295509</v>
      </c>
      <c r="J178" s="90" t="s">
        <v>352</v>
      </c>
      <c r="K178" s="5"/>
      <c r="L178" s="5"/>
      <c r="M178" s="6"/>
    </row>
    <row r="179" spans="1:13" ht="12.75">
      <c r="A179" s="4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</row>
    <row r="180" spans="1:13" ht="12.75">
      <c r="A180" s="4"/>
      <c r="B180" s="10"/>
      <c r="C180" s="5"/>
      <c r="D180" s="5"/>
      <c r="E180" s="166" t="s">
        <v>575</v>
      </c>
      <c r="F180" s="5"/>
      <c r="G180" s="5"/>
      <c r="H180" s="5"/>
      <c r="I180" s="5"/>
      <c r="J180" s="5"/>
      <c r="K180" s="5"/>
      <c r="L180" s="5"/>
      <c r="M180" s="6"/>
    </row>
    <row r="181" spans="1:13" ht="12.75">
      <c r="A181" s="4"/>
      <c r="B181" s="10"/>
      <c r="C181" s="5"/>
      <c r="D181" s="5"/>
      <c r="E181" s="166" t="s">
        <v>385</v>
      </c>
      <c r="F181" s="5"/>
      <c r="G181" s="5"/>
      <c r="H181" s="5"/>
      <c r="I181" s="5"/>
      <c r="J181" s="5"/>
      <c r="K181" s="5"/>
      <c r="L181" s="5"/>
      <c r="M181" s="6"/>
    </row>
    <row r="182" spans="1:13" ht="12.75">
      <c r="A182" s="4"/>
      <c r="B182" s="10"/>
      <c r="C182" s="5"/>
      <c r="D182" s="5"/>
      <c r="E182" s="166" t="s">
        <v>386</v>
      </c>
      <c r="F182" s="5"/>
      <c r="G182" s="5"/>
      <c r="H182" s="5"/>
      <c r="I182" s="5"/>
      <c r="J182" s="5"/>
      <c r="K182" s="5"/>
      <c r="L182" s="5"/>
      <c r="M182" s="6"/>
    </row>
    <row r="183" spans="1:13" ht="12.75">
      <c r="A183" s="4"/>
      <c r="B183" s="10"/>
      <c r="C183" s="5"/>
      <c r="D183" s="5"/>
      <c r="E183" s="166"/>
      <c r="F183" s="5"/>
      <c r="G183" s="5"/>
      <c r="H183" s="5"/>
      <c r="I183" s="5"/>
      <c r="J183" s="5"/>
      <c r="K183" s="5"/>
      <c r="L183" s="5"/>
      <c r="M183" s="6"/>
    </row>
    <row r="184" spans="1:13" ht="12.75">
      <c r="A184" s="4"/>
      <c r="B184" s="10">
        <v>4</v>
      </c>
      <c r="C184" s="5"/>
      <c r="D184" s="5"/>
      <c r="E184" s="150" t="str">
        <f>'Ardh.Shpenz.1'!D16</f>
        <v>Shpenzime te personelit</v>
      </c>
      <c r="F184" s="5"/>
      <c r="G184" s="5"/>
      <c r="H184" s="5"/>
      <c r="I184" s="5"/>
      <c r="J184" s="5"/>
      <c r="K184" s="5"/>
      <c r="L184" s="5"/>
      <c r="M184" s="6"/>
    </row>
    <row r="185" spans="1:13" ht="12.75">
      <c r="A185" s="4"/>
      <c r="B185" s="10"/>
      <c r="C185" s="5"/>
      <c r="D185" s="5"/>
      <c r="E185" s="166" t="s">
        <v>576</v>
      </c>
      <c r="F185" s="5"/>
      <c r="G185" s="5"/>
      <c r="H185" s="5"/>
      <c r="I185" s="5"/>
      <c r="J185" s="5"/>
      <c r="K185" s="5"/>
      <c r="L185" s="5"/>
      <c r="M185" s="6"/>
    </row>
    <row r="186" spans="1:13" ht="12.75">
      <c r="A186" s="4"/>
      <c r="B186" s="10"/>
      <c r="C186" s="5"/>
      <c r="D186" s="5"/>
      <c r="E186" s="166" t="s">
        <v>387</v>
      </c>
      <c r="F186" s="5"/>
      <c r="G186" s="5"/>
      <c r="H186" s="5"/>
      <c r="I186" s="5"/>
      <c r="J186" s="5"/>
      <c r="K186" s="5"/>
      <c r="L186" s="5"/>
      <c r="M186" s="6"/>
    </row>
    <row r="187" spans="1:13" ht="12.75">
      <c r="A187" s="4"/>
      <c r="B187" s="10"/>
      <c r="C187" s="5"/>
      <c r="D187" s="5"/>
      <c r="E187" s="166" t="s">
        <v>388</v>
      </c>
      <c r="F187" s="5"/>
      <c r="G187" s="5"/>
      <c r="H187" s="5"/>
      <c r="I187" s="199"/>
      <c r="J187" s="199"/>
      <c r="K187" s="199"/>
      <c r="L187" s="5"/>
      <c r="M187" s="6"/>
    </row>
    <row r="188" spans="1:13" ht="12.75">
      <c r="A188" s="4"/>
      <c r="B188" s="10"/>
      <c r="C188" s="5"/>
      <c r="D188" s="5"/>
      <c r="E188" s="166"/>
      <c r="F188" s="5"/>
      <c r="G188" s="5"/>
      <c r="H188" s="5"/>
      <c r="I188" s="199"/>
      <c r="J188" s="199"/>
      <c r="K188" s="199"/>
      <c r="L188" s="5"/>
      <c r="M188" s="6"/>
    </row>
    <row r="189" spans="1:13" ht="12.75">
      <c r="A189" s="4"/>
      <c r="B189" s="10">
        <v>5</v>
      </c>
      <c r="C189" s="5"/>
      <c r="D189" s="5"/>
      <c r="E189" s="150" t="str">
        <f>'Ardh.Shpenz.1'!D20</f>
        <v>Renia ne vlere (zhvleresimi) dhe amortizimi</v>
      </c>
      <c r="F189" s="5"/>
      <c r="G189" s="5"/>
      <c r="H189" s="5"/>
      <c r="I189" s="5"/>
      <c r="J189" s="5"/>
      <c r="K189" s="5"/>
      <c r="L189" s="5"/>
      <c r="M189" s="6"/>
    </row>
    <row r="190" spans="1:13" ht="12.75">
      <c r="A190" s="4"/>
      <c r="B190" s="10"/>
      <c r="C190" s="5"/>
      <c r="D190" s="5"/>
      <c r="E190" s="166" t="s">
        <v>389</v>
      </c>
      <c r="F190" s="5"/>
      <c r="G190" s="5"/>
      <c r="H190" s="5"/>
      <c r="I190" s="5"/>
      <c r="J190" s="5"/>
      <c r="K190" s="5"/>
      <c r="L190" s="5"/>
      <c r="M190" s="6"/>
    </row>
    <row r="191" spans="1:13" ht="12.75">
      <c r="A191" s="4"/>
      <c r="B191" s="10"/>
      <c r="C191" s="5"/>
      <c r="D191" s="5"/>
      <c r="E191" s="166" t="s">
        <v>510</v>
      </c>
      <c r="F191" s="5"/>
      <c r="G191" s="5"/>
      <c r="H191" s="5"/>
      <c r="I191" s="5"/>
      <c r="J191" s="5"/>
      <c r="K191" s="5"/>
      <c r="L191" s="5"/>
      <c r="M191" s="6"/>
    </row>
    <row r="192" spans="1:13" ht="13.5" thickBot="1">
      <c r="A192" s="4"/>
      <c r="B192" s="10"/>
      <c r="C192" s="5"/>
      <c r="D192" s="5"/>
      <c r="E192" s="154" t="s">
        <v>390</v>
      </c>
      <c r="F192" s="5"/>
      <c r="G192" s="5"/>
      <c r="H192" s="5"/>
      <c r="I192" s="5"/>
      <c r="J192" s="5"/>
      <c r="K192" s="5"/>
      <c r="L192" s="5"/>
      <c r="M192" s="6"/>
    </row>
    <row r="193" spans="1:13" ht="12.75">
      <c r="A193" s="4"/>
      <c r="B193" s="10"/>
      <c r="C193" s="5"/>
      <c r="D193" s="5"/>
      <c r="E193" s="222" t="s">
        <v>511</v>
      </c>
      <c r="F193" s="223"/>
      <c r="G193" s="223"/>
      <c r="H193" s="227">
        <f>700000+980000</f>
        <v>1680000</v>
      </c>
      <c r="I193" s="228" t="s">
        <v>352</v>
      </c>
      <c r="J193" s="5"/>
      <c r="K193" s="5"/>
      <c r="L193" s="5"/>
      <c r="M193" s="6"/>
    </row>
    <row r="194" spans="1:15" ht="12.75">
      <c r="A194" s="4"/>
      <c r="B194" s="10"/>
      <c r="C194" s="5"/>
      <c r="D194" s="5"/>
      <c r="E194" s="224" t="s">
        <v>512</v>
      </c>
      <c r="F194" s="11"/>
      <c r="G194" s="11"/>
      <c r="H194" s="229">
        <v>32900</v>
      </c>
      <c r="I194" s="230" t="s">
        <v>352</v>
      </c>
      <c r="J194" s="5"/>
      <c r="K194" s="5"/>
      <c r="L194" s="5"/>
      <c r="M194" s="6"/>
      <c r="O194" s="92"/>
    </row>
    <row r="195" spans="1:13" ht="13.5" thickBot="1">
      <c r="A195" s="4"/>
      <c r="B195" s="10"/>
      <c r="C195" s="5"/>
      <c r="D195" s="5"/>
      <c r="E195" s="225" t="s">
        <v>513</v>
      </c>
      <c r="F195" s="226"/>
      <c r="G195" s="226"/>
      <c r="H195" s="231">
        <v>-607333</v>
      </c>
      <c r="I195" s="232" t="s">
        <v>352</v>
      </c>
      <c r="J195" s="5"/>
      <c r="K195" s="5"/>
      <c r="L195" s="5"/>
      <c r="M195" s="6"/>
    </row>
    <row r="196" spans="1:13" ht="13.5" thickBot="1">
      <c r="A196" s="4"/>
      <c r="B196" s="10"/>
      <c r="C196" s="5"/>
      <c r="D196" s="5"/>
      <c r="E196" s="154" t="s">
        <v>391</v>
      </c>
      <c r="F196" s="5"/>
      <c r="G196" s="5"/>
      <c r="H196" s="221"/>
      <c r="I196" s="5"/>
      <c r="J196" s="5"/>
      <c r="K196" s="5"/>
      <c r="L196" s="5"/>
      <c r="M196" s="6"/>
    </row>
    <row r="197" spans="1:13" ht="13.5" thickBot="1">
      <c r="A197" s="4"/>
      <c r="B197" s="10"/>
      <c r="C197" s="5"/>
      <c r="D197" s="5"/>
      <c r="E197" s="233" t="str">
        <f>'[2]Asetet 31-12-2008'!$A$28</f>
        <v>Licenca e shfrytezimit</v>
      </c>
      <c r="F197" s="234"/>
      <c r="G197" s="234"/>
      <c r="H197" s="235">
        <v>0</v>
      </c>
      <c r="I197" s="236" t="s">
        <v>352</v>
      </c>
      <c r="J197" s="5"/>
      <c r="K197" s="5"/>
      <c r="L197" s="5"/>
      <c r="M197" s="6"/>
    </row>
    <row r="198" spans="1:13" ht="13.5" thickBot="1">
      <c r="A198" s="4"/>
      <c r="B198" s="10"/>
      <c r="C198" s="5"/>
      <c r="D198" s="5"/>
      <c r="E198" s="233" t="s">
        <v>132</v>
      </c>
      <c r="F198" s="234"/>
      <c r="G198" s="234"/>
      <c r="H198" s="235">
        <f>SUM(H193:H197)</f>
        <v>1105567</v>
      </c>
      <c r="I198" s="237" t="s">
        <v>352</v>
      </c>
      <c r="J198" s="5"/>
      <c r="K198" s="5"/>
      <c r="L198" s="5"/>
      <c r="M198" s="6"/>
    </row>
    <row r="199" spans="1:13" ht="12.75">
      <c r="A199" s="4"/>
      <c r="B199" s="10"/>
      <c r="C199" s="5"/>
      <c r="D199" s="5"/>
      <c r="E199" s="166"/>
      <c r="F199" s="5"/>
      <c r="G199" s="5"/>
      <c r="H199" s="5"/>
      <c r="I199" s="5"/>
      <c r="J199" s="5"/>
      <c r="K199" s="5"/>
      <c r="L199" s="5"/>
      <c r="M199" s="6"/>
    </row>
    <row r="200" spans="1:13" ht="12.75">
      <c r="A200" s="4"/>
      <c r="B200" s="10">
        <v>6</v>
      </c>
      <c r="C200" s="5"/>
      <c r="D200" s="5"/>
      <c r="E200" s="154" t="str">
        <f>'Ardh.Shpenz.1'!E27</f>
        <v>Fitimet (Humbjet) nga kursi kembimit</v>
      </c>
      <c r="F200" s="5"/>
      <c r="G200" s="5"/>
      <c r="H200" s="5"/>
      <c r="I200" s="5"/>
      <c r="J200" s="5"/>
      <c r="K200" s="5"/>
      <c r="L200" s="5"/>
      <c r="M200" s="6"/>
    </row>
    <row r="201" spans="1:13" ht="12.75">
      <c r="A201" s="4"/>
      <c r="B201" s="10"/>
      <c r="C201" s="5"/>
      <c r="D201" s="5"/>
      <c r="E201" s="166" t="s">
        <v>579</v>
      </c>
      <c r="F201" s="5"/>
      <c r="G201" s="5"/>
      <c r="H201" s="5"/>
      <c r="I201" s="5"/>
      <c r="J201" s="5"/>
      <c r="K201" s="5"/>
      <c r="L201" s="5"/>
      <c r="M201" s="6"/>
    </row>
    <row r="202" spans="1:13" ht="13.5" thickBot="1">
      <c r="A202" s="4"/>
      <c r="B202" s="10"/>
      <c r="C202" s="5"/>
      <c r="D202" s="5"/>
      <c r="E202" s="150"/>
      <c r="F202" s="5"/>
      <c r="G202" s="5"/>
      <c r="H202" s="5"/>
      <c r="I202" s="5"/>
      <c r="J202" s="5"/>
      <c r="K202" s="5"/>
      <c r="L202" s="5"/>
      <c r="M202" s="6"/>
    </row>
    <row r="203" spans="1:13" ht="12.75">
      <c r="A203" s="4"/>
      <c r="B203" s="10"/>
      <c r="C203" s="5"/>
      <c r="D203" s="5"/>
      <c r="E203" s="222" t="s">
        <v>392</v>
      </c>
      <c r="F203" s="340"/>
      <c r="G203" s="340"/>
      <c r="H203" s="407">
        <f>'Ardh.Shpenz.1'!G27</f>
        <v>-286640.3</v>
      </c>
      <c r="I203" s="341" t="s">
        <v>352</v>
      </c>
      <c r="J203" s="5"/>
      <c r="K203" s="5"/>
      <c r="L203" s="5"/>
      <c r="M203" s="6"/>
    </row>
    <row r="204" spans="1:13" ht="12.75">
      <c r="A204" s="4"/>
      <c r="B204" s="10"/>
      <c r="C204" s="5"/>
      <c r="D204" s="5"/>
      <c r="E204" s="224" t="s">
        <v>393</v>
      </c>
      <c r="F204" s="337"/>
      <c r="G204" s="337"/>
      <c r="H204" s="339"/>
      <c r="I204" s="338" t="s">
        <v>352</v>
      </c>
      <c r="J204" s="5"/>
      <c r="K204" s="5"/>
      <c r="L204" s="5"/>
      <c r="M204" s="6"/>
    </row>
    <row r="205" spans="1:13" ht="13.5" thickBot="1">
      <c r="A205" s="4"/>
      <c r="B205" s="10"/>
      <c r="C205" s="5"/>
      <c r="D205" s="5"/>
      <c r="E205" s="342" t="s">
        <v>261</v>
      </c>
      <c r="F205" s="343"/>
      <c r="G205" s="343"/>
      <c r="H205" s="344">
        <f>SUM(H203:H204)</f>
        <v>-286640.3</v>
      </c>
      <c r="I205" s="345" t="s">
        <v>352</v>
      </c>
      <c r="J205" s="5"/>
      <c r="K205" s="5"/>
      <c r="L205" s="5"/>
      <c r="M205" s="6"/>
    </row>
    <row r="206" spans="1:13" ht="12.75">
      <c r="A206" s="4"/>
      <c r="B206" s="10"/>
      <c r="C206" s="5"/>
      <c r="D206" s="5"/>
      <c r="E206" s="166"/>
      <c r="F206" s="5"/>
      <c r="G206" s="90"/>
      <c r="H206" s="90"/>
      <c r="I206" s="90"/>
      <c r="J206" s="5"/>
      <c r="K206" s="5"/>
      <c r="L206" s="5"/>
      <c r="M206" s="6"/>
    </row>
    <row r="207" spans="1:13" ht="12.75">
      <c r="A207" s="4"/>
      <c r="B207" s="10">
        <v>7</v>
      </c>
      <c r="C207" s="5"/>
      <c r="D207" s="5"/>
      <c r="E207" s="154" t="s">
        <v>577</v>
      </c>
      <c r="F207" s="5"/>
      <c r="G207" s="5"/>
      <c r="H207" s="5"/>
      <c r="I207" s="5"/>
      <c r="J207" s="5"/>
      <c r="K207" s="5"/>
      <c r="L207" s="5"/>
      <c r="M207" s="6"/>
    </row>
    <row r="208" spans="1:13" ht="12.75">
      <c r="A208" s="4"/>
      <c r="B208" s="10"/>
      <c r="C208" s="5"/>
      <c r="D208" s="5"/>
      <c r="E208" s="166" t="s">
        <v>578</v>
      </c>
      <c r="F208" s="5"/>
      <c r="G208" s="5"/>
      <c r="H208" s="5"/>
      <c r="I208" s="5"/>
      <c r="J208" s="5"/>
      <c r="K208" s="5"/>
      <c r="L208" s="5"/>
      <c r="M208" s="6"/>
    </row>
    <row r="209" spans="1:13" ht="13.5" thickBot="1">
      <c r="A209" s="4"/>
      <c r="B209" s="10"/>
      <c r="C209" s="5"/>
      <c r="D209" s="5"/>
      <c r="E209" s="150"/>
      <c r="F209" s="5"/>
      <c r="G209" s="5"/>
      <c r="H209" s="5"/>
      <c r="I209" s="5"/>
      <c r="J209" s="5"/>
      <c r="K209" s="5"/>
      <c r="L209" s="5"/>
      <c r="M209" s="6"/>
    </row>
    <row r="210" spans="1:13" ht="12.75">
      <c r="A210" s="4"/>
      <c r="B210" s="10"/>
      <c r="C210" s="5"/>
      <c r="D210" s="5"/>
      <c r="E210" s="401" t="s">
        <v>522</v>
      </c>
      <c r="F210" s="402" t="s">
        <v>523</v>
      </c>
      <c r="G210" s="403"/>
      <c r="H210" s="407">
        <v>-289824</v>
      </c>
      <c r="I210" s="404" t="s">
        <v>352</v>
      </c>
      <c r="J210" s="5"/>
      <c r="K210" s="5"/>
      <c r="L210" s="5"/>
      <c r="M210" s="6"/>
    </row>
    <row r="211" spans="1:13" ht="12.75">
      <c r="A211" s="4"/>
      <c r="B211" s="10"/>
      <c r="C211" s="5"/>
      <c r="D211" s="5"/>
      <c r="E211" s="405" t="s">
        <v>403</v>
      </c>
      <c r="F211" s="400" t="s">
        <v>404</v>
      </c>
      <c r="G211" s="199"/>
      <c r="H211" s="408">
        <v>1989.98</v>
      </c>
      <c r="I211" s="406" t="s">
        <v>352</v>
      </c>
      <c r="J211" s="5"/>
      <c r="K211" s="5"/>
      <c r="L211" s="5"/>
      <c r="M211" s="6"/>
    </row>
    <row r="212" spans="1:13" ht="13.5" thickBot="1">
      <c r="A212" s="4"/>
      <c r="B212" s="10"/>
      <c r="C212" s="5"/>
      <c r="D212" s="5"/>
      <c r="E212" s="342" t="s">
        <v>261</v>
      </c>
      <c r="F212" s="343"/>
      <c r="G212" s="343"/>
      <c r="H212" s="344">
        <f>H210+H211</f>
        <v>-287834.02</v>
      </c>
      <c r="I212" s="345" t="s">
        <v>352</v>
      </c>
      <c r="J212" s="5"/>
      <c r="K212" s="5"/>
      <c r="L212" s="5"/>
      <c r="M212" s="6"/>
    </row>
    <row r="213" spans="1:13" ht="15.75">
      <c r="A213" s="4"/>
      <c r="B213" s="10"/>
      <c r="C213" s="536" t="s">
        <v>311</v>
      </c>
      <c r="D213" s="536"/>
      <c r="E213" s="115" t="s">
        <v>312</v>
      </c>
      <c r="F213" s="5"/>
      <c r="G213" s="5"/>
      <c r="H213" s="5"/>
      <c r="I213" s="5"/>
      <c r="J213" s="5"/>
      <c r="K213" s="5"/>
      <c r="L213" s="5"/>
      <c r="M213" s="6"/>
    </row>
    <row r="214" spans="1:13" ht="12.75">
      <c r="A214" s="4"/>
      <c r="B214" s="10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2.75">
      <c r="A215" s="4"/>
      <c r="B215" s="10"/>
      <c r="C215" s="5"/>
      <c r="D215" s="118"/>
      <c r="E215" s="120" t="s">
        <v>313</v>
      </c>
      <c r="F215" s="5"/>
      <c r="G215" s="5"/>
      <c r="H215" s="5"/>
      <c r="I215" s="5"/>
      <c r="J215" s="5"/>
      <c r="K215" s="5"/>
      <c r="L215" s="5"/>
      <c r="M215" s="6"/>
    </row>
    <row r="216" spans="1:13" ht="12.75">
      <c r="A216" s="4"/>
      <c r="B216" s="10"/>
      <c r="C216" s="5"/>
      <c r="D216" s="120" t="s">
        <v>314</v>
      </c>
      <c r="E216" s="120"/>
      <c r="F216" s="5"/>
      <c r="G216" s="5"/>
      <c r="H216" s="5"/>
      <c r="I216" s="5"/>
      <c r="J216" s="5"/>
      <c r="K216" s="5"/>
      <c r="L216" s="5"/>
      <c r="M216" s="6"/>
    </row>
    <row r="217" spans="1:13" ht="12.75">
      <c r="A217" s="4"/>
      <c r="B217" s="10"/>
      <c r="C217" s="5"/>
      <c r="D217" s="120"/>
      <c r="E217" s="120" t="s">
        <v>315</v>
      </c>
      <c r="F217" s="5"/>
      <c r="G217" s="5"/>
      <c r="H217" s="5"/>
      <c r="I217" s="5"/>
      <c r="J217" s="5"/>
      <c r="K217" s="5"/>
      <c r="L217" s="5"/>
      <c r="M217" s="6"/>
    </row>
    <row r="218" spans="1:13" ht="12.75">
      <c r="A218" s="4"/>
      <c r="B218" s="10"/>
      <c r="C218" s="5"/>
      <c r="D218" s="120" t="s">
        <v>316</v>
      </c>
      <c r="E218" s="120"/>
      <c r="F218" s="5"/>
      <c r="G218" s="5"/>
      <c r="H218" s="5"/>
      <c r="I218" s="5"/>
      <c r="J218" s="5"/>
      <c r="K218" s="5"/>
      <c r="L218" s="5"/>
      <c r="M218" s="6"/>
    </row>
    <row r="219" spans="1:13" ht="12.75">
      <c r="A219" s="4"/>
      <c r="B219" s="10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2.75">
      <c r="A220" s="4"/>
      <c r="B220" s="10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5" ht="12.75">
      <c r="A221" s="4"/>
      <c r="B221" s="10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O221" s="92"/>
    </row>
    <row r="222" spans="1:15" ht="12.75">
      <c r="A222" s="7"/>
      <c r="B222" s="2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9"/>
      <c r="O222" s="92"/>
    </row>
    <row r="223" spans="1:13" ht="12.75">
      <c r="A223" s="4"/>
      <c r="B223" s="10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2.75">
      <c r="A224" s="4"/>
      <c r="B224" s="10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5">
      <c r="A225" s="4"/>
      <c r="B225" s="10"/>
      <c r="C225" s="5"/>
      <c r="D225" s="5"/>
      <c r="E225" s="12" t="s">
        <v>396</v>
      </c>
      <c r="F225" s="5"/>
      <c r="G225" s="5"/>
      <c r="H225" s="5"/>
      <c r="I225" s="46" t="s">
        <v>162</v>
      </c>
      <c r="J225" s="46"/>
      <c r="K225" s="46"/>
      <c r="L225" s="46"/>
      <c r="M225" s="254"/>
    </row>
    <row r="226" spans="1:13" ht="15">
      <c r="A226" s="4"/>
      <c r="B226" s="10"/>
      <c r="C226" s="5"/>
      <c r="D226" s="5"/>
      <c r="E226" s="5"/>
      <c r="F226" s="5"/>
      <c r="G226" s="5"/>
      <c r="H226" s="5"/>
      <c r="I226" s="253"/>
      <c r="J226" s="253"/>
      <c r="K226" s="253"/>
      <c r="L226" s="253"/>
      <c r="M226" s="255"/>
    </row>
    <row r="227" spans="1:13" ht="15">
      <c r="A227" s="4"/>
      <c r="B227" s="10"/>
      <c r="C227" s="5"/>
      <c r="D227" s="5"/>
      <c r="E227" s="13" t="s">
        <v>514</v>
      </c>
      <c r="F227" s="13"/>
      <c r="G227" s="13"/>
      <c r="H227" s="13"/>
      <c r="I227" s="13" t="s">
        <v>515</v>
      </c>
      <c r="J227" s="13"/>
      <c r="K227" s="5"/>
      <c r="L227" s="5"/>
      <c r="M227" s="6"/>
    </row>
    <row r="228" spans="1:13" ht="12.75">
      <c r="A228" s="4"/>
      <c r="B228" s="10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2.75">
      <c r="A229" s="4"/>
      <c r="B229" s="10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2.75">
      <c r="A230" s="4"/>
      <c r="B230" s="10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2.75">
      <c r="A231" s="4"/>
      <c r="B231" s="10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2.75">
      <c r="A232" s="4"/>
      <c r="B232" s="10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2.75">
      <c r="A233" s="4"/>
      <c r="B233" s="10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2.75">
      <c r="A234" s="4"/>
      <c r="B234" s="10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2.75">
      <c r="A235" s="7"/>
      <c r="B235" s="2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9"/>
    </row>
    <row r="292" ht="12" customHeight="1"/>
  </sheetData>
  <sheetProtection/>
  <mergeCells count="43">
    <mergeCell ref="C213:D213"/>
    <mergeCell ref="D25:D26"/>
    <mergeCell ref="E25:I26"/>
    <mergeCell ref="D96:D97"/>
    <mergeCell ref="I84:K84"/>
    <mergeCell ref="I96:K96"/>
    <mergeCell ref="F57:F58"/>
    <mergeCell ref="F84:H84"/>
    <mergeCell ref="E28:K28"/>
    <mergeCell ref="E43:F43"/>
    <mergeCell ref="A4:M4"/>
    <mergeCell ref="C6:D6"/>
    <mergeCell ref="D14:D15"/>
    <mergeCell ref="E14:F15"/>
    <mergeCell ref="G14:G15"/>
    <mergeCell ref="H14:I15"/>
    <mergeCell ref="H17:I17"/>
    <mergeCell ref="H16:I16"/>
    <mergeCell ref="E17:F17"/>
    <mergeCell ref="H19:I19"/>
    <mergeCell ref="E22:F22"/>
    <mergeCell ref="H21:I21"/>
    <mergeCell ref="H22:I22"/>
    <mergeCell ref="E20:F20"/>
    <mergeCell ref="E16:F16"/>
    <mergeCell ref="E37:F37"/>
    <mergeCell ref="E38:F38"/>
    <mergeCell ref="H20:I20"/>
    <mergeCell ref="E23:K23"/>
    <mergeCell ref="E18:F18"/>
    <mergeCell ref="H18:I18"/>
    <mergeCell ref="E19:F19"/>
    <mergeCell ref="E27:I27"/>
    <mergeCell ref="E115:F115"/>
    <mergeCell ref="D57:D58"/>
    <mergeCell ref="E57:E58"/>
    <mergeCell ref="G62:H62"/>
    <mergeCell ref="E109:F109"/>
    <mergeCell ref="E110:F110"/>
    <mergeCell ref="E96:E97"/>
    <mergeCell ref="F96:H96"/>
    <mergeCell ref="D84:D85"/>
    <mergeCell ref="E84:E85"/>
  </mergeCells>
  <printOptions/>
  <pageMargins left="0.31" right="0.25" top="0.35" bottom="0.37" header="0.43" footer="0.28"/>
  <pageSetup fitToHeight="4" horizontalDpi="1200" verticalDpi="1200" orientation="portrait" scale="70" r:id="rId3"/>
  <headerFooter alignWithMargins="0">
    <oddHeader>&amp;CShenimet Shpjeguese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31">
      <selection activeCell="I53" sqref="I53:M54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3.421875" style="16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2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250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2" customFormat="1" ht="33" customHeight="1">
      <c r="B4" s="512" t="s">
        <v>160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</row>
    <row r="5" spans="2:14" s="22" customFormat="1" ht="12.75" customHeight="1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2:14" ht="15.75">
      <c r="B6" s="4"/>
      <c r="C6" s="10"/>
      <c r="D6" s="536" t="s">
        <v>311</v>
      </c>
      <c r="E6" s="536"/>
      <c r="F6" s="115" t="s">
        <v>312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18"/>
      <c r="F8" s="120" t="s">
        <v>313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20" t="s">
        <v>314</v>
      </c>
      <c r="F9" s="120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20"/>
      <c r="F10" s="120" t="s">
        <v>315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120" t="s">
        <v>316</v>
      </c>
      <c r="F11" s="120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5"/>
      <c r="G53" s="5"/>
      <c r="H53" s="5"/>
      <c r="I53" s="544" t="s">
        <v>162</v>
      </c>
      <c r="J53" s="544"/>
      <c r="K53" s="544"/>
      <c r="L53" s="544"/>
      <c r="M53" s="544"/>
      <c r="N53" s="6"/>
    </row>
    <row r="54" spans="2:14" ht="15">
      <c r="B54" s="4"/>
      <c r="C54" s="10"/>
      <c r="D54" s="5"/>
      <c r="E54" s="5"/>
      <c r="F54" s="5"/>
      <c r="G54" s="5"/>
      <c r="H54" s="5"/>
      <c r="I54" s="543" t="s">
        <v>159</v>
      </c>
      <c r="J54" s="543"/>
      <c r="K54" s="543"/>
      <c r="L54" s="543"/>
      <c r="M54" s="543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0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54:M54"/>
    <mergeCell ref="B4:N4"/>
    <mergeCell ref="D6:E6"/>
    <mergeCell ref="I53:M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3.28125" style="0" customWidth="1"/>
    <col min="2" max="3" width="3.7109375" style="16" customWidth="1"/>
    <col min="4" max="4" width="2.7109375" style="16" customWidth="1"/>
    <col min="5" max="5" width="51.7109375" style="0" customWidth="1"/>
    <col min="6" max="7" width="14.57421875" style="15" customWidth="1"/>
    <col min="8" max="8" width="1.421875" style="0" customWidth="1"/>
  </cols>
  <sheetData>
    <row r="2" spans="2:7" s="22" customFormat="1" ht="18">
      <c r="B2" s="39" t="s">
        <v>326</v>
      </c>
      <c r="C2" s="39"/>
      <c r="D2" s="40"/>
      <c r="E2" s="41"/>
      <c r="F2" s="56" t="s">
        <v>113</v>
      </c>
      <c r="G2" s="19"/>
    </row>
    <row r="3" spans="2:7" s="22" customFormat="1" ht="6.75" customHeight="1">
      <c r="B3" s="39"/>
      <c r="C3" s="39"/>
      <c r="D3" s="40"/>
      <c r="E3" s="41"/>
      <c r="F3" s="56"/>
      <c r="G3" s="19"/>
    </row>
    <row r="4" spans="2:7" s="22" customFormat="1" ht="18" customHeight="1">
      <c r="B4" s="547" t="s">
        <v>114</v>
      </c>
      <c r="C4" s="547"/>
      <c r="D4" s="547"/>
      <c r="E4" s="547"/>
      <c r="F4" s="547"/>
      <c r="G4" s="547"/>
    </row>
    <row r="5" ht="6.75" customHeight="1"/>
    <row r="6" spans="2:7" s="22" customFormat="1" ht="15.75" customHeight="1">
      <c r="B6" s="495" t="s">
        <v>2</v>
      </c>
      <c r="C6" s="537"/>
      <c r="D6" s="538"/>
      <c r="E6" s="539"/>
      <c r="F6" s="36" t="s">
        <v>13</v>
      </c>
      <c r="G6" s="36" t="s">
        <v>13</v>
      </c>
    </row>
    <row r="7" spans="2:7" s="22" customFormat="1" ht="15.75" customHeight="1">
      <c r="B7" s="496"/>
      <c r="C7" s="540"/>
      <c r="D7" s="541"/>
      <c r="E7" s="542"/>
      <c r="F7" s="37" t="s">
        <v>14</v>
      </c>
      <c r="G7" s="38" t="s">
        <v>15</v>
      </c>
    </row>
    <row r="8" spans="2:7" s="22" customFormat="1" ht="15.75" customHeight="1">
      <c r="B8" s="23"/>
      <c r="C8" s="49" t="s">
        <v>85</v>
      </c>
      <c r="D8" s="50"/>
      <c r="E8" s="27"/>
      <c r="F8" s="18"/>
      <c r="G8" s="18"/>
    </row>
    <row r="9" spans="2:7" s="22" customFormat="1" ht="15.75" customHeight="1">
      <c r="B9" s="23"/>
      <c r="C9" s="49" t="s">
        <v>86</v>
      </c>
      <c r="E9" s="27"/>
      <c r="F9" s="18"/>
      <c r="G9" s="18"/>
    </row>
    <row r="10" spans="2:7" s="22" customFormat="1" ht="15.75" customHeight="1">
      <c r="B10" s="495"/>
      <c r="C10" s="44"/>
      <c r="D10" s="51" t="s">
        <v>87</v>
      </c>
      <c r="F10" s="548"/>
      <c r="G10" s="548"/>
    </row>
    <row r="11" spans="2:7" s="22" customFormat="1" ht="15.75" customHeight="1">
      <c r="B11" s="496"/>
      <c r="C11" s="45"/>
      <c r="D11" s="52" t="s">
        <v>88</v>
      </c>
      <c r="E11" s="21"/>
      <c r="F11" s="549"/>
      <c r="G11" s="549"/>
    </row>
    <row r="12" spans="2:7" s="22" customFormat="1" ht="15.75" customHeight="1">
      <c r="B12" s="495"/>
      <c r="C12" s="44"/>
      <c r="D12" s="51" t="s">
        <v>89</v>
      </c>
      <c r="F12" s="548"/>
      <c r="G12" s="548"/>
    </row>
    <row r="13" spans="2:7" s="22" customFormat="1" ht="15.75" customHeight="1">
      <c r="B13" s="496"/>
      <c r="C13" s="45"/>
      <c r="D13" s="52" t="s">
        <v>90</v>
      </c>
      <c r="E13" s="21"/>
      <c r="F13" s="549"/>
      <c r="G13" s="549"/>
    </row>
    <row r="14" spans="2:7" s="22" customFormat="1" ht="15.75" customHeight="1">
      <c r="B14" s="23"/>
      <c r="C14" s="28"/>
      <c r="D14" s="27" t="s">
        <v>91</v>
      </c>
      <c r="E14" s="24"/>
      <c r="F14" s="18"/>
      <c r="G14" s="18"/>
    </row>
    <row r="15" spans="2:7" s="22" customFormat="1" ht="15.75" customHeight="1">
      <c r="B15" s="23"/>
      <c r="C15" s="28"/>
      <c r="D15" s="27" t="s">
        <v>92</v>
      </c>
      <c r="F15" s="18"/>
      <c r="G15" s="18"/>
    </row>
    <row r="16" spans="2:7" s="22" customFormat="1" ht="15.75" customHeight="1">
      <c r="B16" s="23"/>
      <c r="C16" s="28"/>
      <c r="D16" s="53" t="s">
        <v>93</v>
      </c>
      <c r="E16" s="27"/>
      <c r="F16" s="18"/>
      <c r="G16" s="18"/>
    </row>
    <row r="17" spans="2:7" s="22" customFormat="1" ht="15.75" customHeight="1">
      <c r="B17" s="23"/>
      <c r="C17" s="28"/>
      <c r="D17" s="53"/>
      <c r="E17" s="30" t="s">
        <v>94</v>
      </c>
      <c r="F17" s="18"/>
      <c r="G17" s="18"/>
    </row>
    <row r="18" spans="2:7" s="22" customFormat="1" ht="15.75" customHeight="1">
      <c r="B18" s="23"/>
      <c r="C18" s="28"/>
      <c r="D18" s="53"/>
      <c r="E18" s="30" t="s">
        <v>95</v>
      </c>
      <c r="F18" s="18"/>
      <c r="G18" s="18"/>
    </row>
    <row r="19" spans="2:7" s="22" customFormat="1" ht="15.75" customHeight="1">
      <c r="B19" s="23"/>
      <c r="C19" s="28"/>
      <c r="D19" s="53"/>
      <c r="E19" s="30" t="s">
        <v>96</v>
      </c>
      <c r="F19" s="18"/>
      <c r="G19" s="18"/>
    </row>
    <row r="20" spans="2:7" s="22" customFormat="1" ht="15.75" customHeight="1">
      <c r="B20" s="23"/>
      <c r="C20" s="28"/>
      <c r="D20" s="53" t="s">
        <v>97</v>
      </c>
      <c r="E20" s="27"/>
      <c r="F20" s="18"/>
      <c r="G20" s="18"/>
    </row>
    <row r="21" spans="2:7" s="22" customFormat="1" ht="15.75" customHeight="1">
      <c r="B21" s="23"/>
      <c r="C21" s="49" t="s">
        <v>98</v>
      </c>
      <c r="D21" s="53"/>
      <c r="E21" s="27"/>
      <c r="F21" s="18"/>
      <c r="G21" s="18"/>
    </row>
    <row r="22" spans="2:7" s="22" customFormat="1" ht="15.75" customHeight="1">
      <c r="B22" s="23"/>
      <c r="C22" s="28"/>
      <c r="D22" s="53" t="s">
        <v>99</v>
      </c>
      <c r="E22" s="27"/>
      <c r="F22" s="18"/>
      <c r="G22" s="18"/>
    </row>
    <row r="23" spans="2:7" s="22" customFormat="1" ht="15.75" customHeight="1">
      <c r="B23" s="23"/>
      <c r="C23" s="28"/>
      <c r="D23" s="53" t="s">
        <v>99</v>
      </c>
      <c r="E23" s="27"/>
      <c r="F23" s="18"/>
      <c r="G23" s="18"/>
    </row>
    <row r="24" spans="2:7" s="22" customFormat="1" ht="15.75" customHeight="1">
      <c r="B24" s="23"/>
      <c r="C24" s="28"/>
      <c r="D24" s="53" t="s">
        <v>100</v>
      </c>
      <c r="E24" s="27"/>
      <c r="F24" s="18"/>
      <c r="G24" s="18"/>
    </row>
    <row r="25" spans="2:7" s="22" customFormat="1" ht="15.75" customHeight="1">
      <c r="B25" s="23"/>
      <c r="C25" s="28"/>
      <c r="D25" s="53"/>
      <c r="E25" s="30" t="s">
        <v>101</v>
      </c>
      <c r="F25" s="18"/>
      <c r="G25" s="18"/>
    </row>
    <row r="26" spans="2:7" s="22" customFormat="1" ht="15.75" customHeight="1">
      <c r="B26" s="23"/>
      <c r="C26" s="28"/>
      <c r="D26" s="53"/>
      <c r="E26" s="30" t="s">
        <v>102</v>
      </c>
      <c r="F26" s="18"/>
      <c r="G26" s="18"/>
    </row>
    <row r="27" spans="2:7" s="22" customFormat="1" ht="15.75" customHeight="1">
      <c r="B27" s="23"/>
      <c r="C27" s="28"/>
      <c r="D27" s="53"/>
      <c r="E27" s="30" t="s">
        <v>103</v>
      </c>
      <c r="F27" s="18"/>
      <c r="G27" s="18"/>
    </row>
    <row r="28" spans="2:7" s="22" customFormat="1" ht="15.75" customHeight="1">
      <c r="B28" s="23"/>
      <c r="C28" s="28"/>
      <c r="D28" s="53"/>
      <c r="E28" s="30" t="s">
        <v>104</v>
      </c>
      <c r="F28" s="18"/>
      <c r="G28" s="18"/>
    </row>
    <row r="29" spans="2:7" s="22" customFormat="1" ht="27.75" customHeight="1">
      <c r="B29" s="23"/>
      <c r="C29" s="545" t="s">
        <v>105</v>
      </c>
      <c r="D29" s="494"/>
      <c r="E29" s="546"/>
      <c r="F29" s="18"/>
      <c r="G29" s="18"/>
    </row>
    <row r="30" spans="2:7" s="22" customFormat="1" ht="15.75" customHeight="1">
      <c r="B30" s="23"/>
      <c r="C30" s="49" t="s">
        <v>106</v>
      </c>
      <c r="D30" s="53"/>
      <c r="E30" s="27"/>
      <c r="F30" s="18"/>
      <c r="G30" s="18"/>
    </row>
    <row r="31" spans="2:7" s="22" customFormat="1" ht="15.75" customHeight="1">
      <c r="B31" s="23"/>
      <c r="C31" s="54"/>
      <c r="D31" s="53" t="s">
        <v>107</v>
      </c>
      <c r="E31" s="27"/>
      <c r="F31" s="18"/>
      <c r="G31" s="18"/>
    </row>
    <row r="32" spans="2:7" s="22" customFormat="1" ht="15.75" customHeight="1">
      <c r="B32" s="23"/>
      <c r="C32" s="54"/>
      <c r="D32" s="53"/>
      <c r="E32" s="27"/>
      <c r="F32" s="18"/>
      <c r="G32" s="18"/>
    </row>
    <row r="33" spans="2:7" s="22" customFormat="1" ht="15.75" customHeight="1">
      <c r="B33" s="23"/>
      <c r="C33" s="49" t="s">
        <v>108</v>
      </c>
      <c r="D33" s="53"/>
      <c r="E33" s="27"/>
      <c r="F33" s="18"/>
      <c r="G33" s="18"/>
    </row>
    <row r="34" spans="2:7" s="22" customFormat="1" ht="15.75" customHeight="1">
      <c r="B34" s="23"/>
      <c r="C34" s="45"/>
      <c r="D34" s="55" t="s">
        <v>109</v>
      </c>
      <c r="E34" s="27"/>
      <c r="F34" s="18"/>
      <c r="G34" s="18"/>
    </row>
    <row r="35" spans="2:7" s="22" customFormat="1" ht="15.75" customHeight="1">
      <c r="B35" s="23"/>
      <c r="C35" s="45"/>
      <c r="D35" s="55"/>
      <c r="E35" s="27"/>
      <c r="F35" s="18"/>
      <c r="G35" s="18"/>
    </row>
    <row r="36" spans="2:7" s="22" customFormat="1" ht="15.75" customHeight="1">
      <c r="B36" s="23"/>
      <c r="C36" s="45"/>
      <c r="D36" s="55" t="s">
        <v>110</v>
      </c>
      <c r="E36" s="27"/>
      <c r="F36" s="18"/>
      <c r="G36" s="18"/>
    </row>
    <row r="37" spans="2:7" s="22" customFormat="1" ht="15.75" customHeight="1">
      <c r="B37" s="23"/>
      <c r="C37" s="45"/>
      <c r="D37" s="55"/>
      <c r="E37" s="27"/>
      <c r="F37" s="18"/>
      <c r="G37" s="18"/>
    </row>
    <row r="38" spans="2:7" s="22" customFormat="1" ht="15.75" customHeight="1">
      <c r="B38" s="23"/>
      <c r="C38" s="45"/>
      <c r="D38" s="55"/>
      <c r="E38" s="27"/>
      <c r="F38" s="18"/>
      <c r="G38" s="18"/>
    </row>
    <row r="39" spans="2:7" s="22" customFormat="1" ht="15.75" customHeight="1">
      <c r="B39" s="23"/>
      <c r="C39" s="45"/>
      <c r="D39" s="55"/>
      <c r="E39" s="27"/>
      <c r="F39" s="18"/>
      <c r="G39" s="18"/>
    </row>
    <row r="40" spans="2:7" s="22" customFormat="1" ht="15.75" customHeight="1">
      <c r="B40" s="23"/>
      <c r="C40" s="45"/>
      <c r="D40" s="55"/>
      <c r="E40" s="27"/>
      <c r="F40" s="18"/>
      <c r="G40" s="18"/>
    </row>
    <row r="41" spans="2:7" s="22" customFormat="1" ht="24.75" customHeight="1">
      <c r="B41" s="23"/>
      <c r="C41" s="28"/>
      <c r="D41" s="494"/>
      <c r="E41" s="546"/>
      <c r="F41" s="18"/>
      <c r="G41" s="18"/>
    </row>
    <row r="42" spans="2:7" s="22" customFormat="1" ht="15.75" customHeight="1">
      <c r="B42" s="33"/>
      <c r="C42" s="33"/>
      <c r="D42" s="33"/>
      <c r="E42" s="34"/>
      <c r="F42" s="35"/>
      <c r="G42" s="35"/>
    </row>
    <row r="43" spans="2:7" s="22" customFormat="1" ht="15.75" customHeight="1">
      <c r="B43" s="33"/>
      <c r="C43" s="33"/>
      <c r="D43" s="33"/>
      <c r="E43" s="34"/>
      <c r="F43" s="35"/>
      <c r="G43" s="35"/>
    </row>
    <row r="44" spans="2:7" s="22" customFormat="1" ht="15.75" customHeight="1">
      <c r="B44" s="33"/>
      <c r="C44" s="33"/>
      <c r="D44" s="33"/>
      <c r="E44" s="34"/>
      <c r="F44" s="35"/>
      <c r="G44" s="35"/>
    </row>
    <row r="45" spans="2:7" s="22" customFormat="1" ht="15.75" customHeight="1">
      <c r="B45" s="33"/>
      <c r="C45" s="33"/>
      <c r="D45" s="33"/>
      <c r="E45" s="34"/>
      <c r="F45" s="35"/>
      <c r="G45" s="35"/>
    </row>
    <row r="46" spans="2:7" s="22" customFormat="1" ht="15.75" customHeight="1">
      <c r="B46" s="33"/>
      <c r="C46" s="33"/>
      <c r="D46" s="33"/>
      <c r="E46" s="34"/>
      <c r="F46" s="35"/>
      <c r="G46" s="35"/>
    </row>
    <row r="47" spans="2:7" s="22" customFormat="1" ht="15.75" customHeight="1">
      <c r="B47" s="33"/>
      <c r="C47" s="33"/>
      <c r="D47" s="33"/>
      <c r="E47" s="34"/>
      <c r="F47" s="35"/>
      <c r="G47" s="35"/>
    </row>
    <row r="48" spans="2:7" s="22" customFormat="1" ht="15.75" customHeight="1">
      <c r="B48" s="33"/>
      <c r="C48" s="33"/>
      <c r="D48" s="33"/>
      <c r="E48" s="34"/>
      <c r="F48" s="35"/>
      <c r="G48" s="35"/>
    </row>
    <row r="49" spans="2:7" s="22" customFormat="1" ht="15.75" customHeight="1">
      <c r="B49" s="33"/>
      <c r="C49" s="33"/>
      <c r="D49" s="33"/>
      <c r="E49" s="34"/>
      <c r="F49" s="35"/>
      <c r="G49" s="35"/>
    </row>
    <row r="50" spans="2:7" s="22" customFormat="1" ht="15.75" customHeight="1">
      <c r="B50" s="33"/>
      <c r="C50" s="33"/>
      <c r="D50" s="33"/>
      <c r="E50" s="34"/>
      <c r="F50" s="35"/>
      <c r="G50" s="35"/>
    </row>
    <row r="51" spans="2:7" s="22" customFormat="1" ht="15.75" customHeight="1">
      <c r="B51" s="33"/>
      <c r="C51" s="33"/>
      <c r="D51" s="33"/>
      <c r="E51" s="33"/>
      <c r="F51" s="35"/>
      <c r="G51" s="35"/>
    </row>
    <row r="52" spans="2:7" ht="12.75">
      <c r="B52" s="10"/>
      <c r="C52" s="10"/>
      <c r="D52" s="10"/>
      <c r="E52" s="5"/>
      <c r="F52" s="17"/>
      <c r="G52" s="17"/>
    </row>
  </sheetData>
  <sheetProtection/>
  <mergeCells count="11">
    <mergeCell ref="D41:E41"/>
    <mergeCell ref="F10:F11"/>
    <mergeCell ref="G10:G11"/>
    <mergeCell ref="F12:F13"/>
    <mergeCell ref="G12:G13"/>
    <mergeCell ref="C29:E29"/>
    <mergeCell ref="C6:E7"/>
    <mergeCell ref="B6:B7"/>
    <mergeCell ref="B4:G4"/>
    <mergeCell ref="B10:B11"/>
    <mergeCell ref="B12:B13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3.28125" style="0" customWidth="1"/>
    <col min="2" max="3" width="3.7109375" style="16" customWidth="1"/>
    <col min="4" max="4" width="2.7109375" style="16" customWidth="1"/>
    <col min="5" max="5" width="50.28125" style="0" customWidth="1"/>
    <col min="6" max="6" width="15.28125" style="15" customWidth="1"/>
    <col min="7" max="7" width="13.7109375" style="15" customWidth="1"/>
    <col min="8" max="8" width="1.421875" style="0" customWidth="1"/>
  </cols>
  <sheetData>
    <row r="2" spans="2:7" s="22" customFormat="1" ht="18">
      <c r="B2" s="39" t="s">
        <v>326</v>
      </c>
      <c r="C2" s="39"/>
      <c r="D2" s="40"/>
      <c r="E2" s="41"/>
      <c r="F2" s="59"/>
      <c r="G2" s="59"/>
    </row>
    <row r="3" spans="2:7" s="22" customFormat="1" ht="18">
      <c r="B3" s="39"/>
      <c r="C3" s="39"/>
      <c r="D3" s="40"/>
      <c r="E3" s="41"/>
      <c r="F3" s="59"/>
      <c r="G3" s="168" t="s">
        <v>328</v>
      </c>
    </row>
    <row r="4" spans="2:7" s="22" customFormat="1" ht="8.25" customHeight="1">
      <c r="B4" s="39"/>
      <c r="C4" s="39"/>
      <c r="D4" s="40"/>
      <c r="E4" s="41"/>
      <c r="F4" s="56"/>
      <c r="G4" s="19"/>
    </row>
    <row r="5" spans="2:7" s="22" customFormat="1" ht="18" customHeight="1">
      <c r="B5" s="547" t="s">
        <v>115</v>
      </c>
      <c r="C5" s="547"/>
      <c r="D5" s="547"/>
      <c r="E5" s="547"/>
      <c r="F5" s="547"/>
      <c r="G5" s="547"/>
    </row>
    <row r="6" ht="6.75" customHeight="1"/>
    <row r="7" spans="2:7" s="22" customFormat="1" ht="15.75" customHeight="1">
      <c r="B7" s="495" t="s">
        <v>2</v>
      </c>
      <c r="C7" s="537"/>
      <c r="D7" s="538"/>
      <c r="E7" s="539"/>
      <c r="F7" s="36" t="s">
        <v>13</v>
      </c>
      <c r="G7" s="36" t="s">
        <v>13</v>
      </c>
    </row>
    <row r="8" spans="2:7" s="22" customFormat="1" ht="15.75" customHeight="1">
      <c r="B8" s="496"/>
      <c r="C8" s="540"/>
      <c r="D8" s="541"/>
      <c r="E8" s="542"/>
      <c r="F8" s="37" t="s">
        <v>14</v>
      </c>
      <c r="G8" s="38" t="s">
        <v>15</v>
      </c>
    </row>
    <row r="9" spans="2:7" s="22" customFormat="1" ht="15.75" customHeight="1">
      <c r="B9" s="23"/>
      <c r="C9" s="57" t="s">
        <v>192</v>
      </c>
      <c r="D9" s="58"/>
      <c r="E9" s="31"/>
      <c r="F9" s="18"/>
      <c r="G9" s="18"/>
    </row>
    <row r="10" spans="2:7" s="22" customFormat="1" ht="15.75" customHeight="1">
      <c r="B10" s="23"/>
      <c r="C10" s="57"/>
      <c r="D10" s="93" t="s">
        <v>193</v>
      </c>
      <c r="E10" s="31"/>
      <c r="F10" s="18"/>
      <c r="G10" s="18"/>
    </row>
    <row r="11" spans="2:7" s="22" customFormat="1" ht="15.75" customHeight="1">
      <c r="B11" s="23"/>
      <c r="C11" s="57"/>
      <c r="D11" s="93" t="s">
        <v>194</v>
      </c>
      <c r="E11" s="31"/>
      <c r="F11" s="18"/>
      <c r="G11" s="18"/>
    </row>
    <row r="12" spans="2:7" s="22" customFormat="1" ht="15.75" customHeight="1">
      <c r="B12" s="23"/>
      <c r="C12" s="57"/>
      <c r="D12" s="93" t="s">
        <v>195</v>
      </c>
      <c r="E12" s="31"/>
      <c r="F12" s="18"/>
      <c r="G12" s="18"/>
    </row>
    <row r="13" spans="2:7" s="22" customFormat="1" ht="15.75" customHeight="1">
      <c r="B13" s="23"/>
      <c r="C13" s="57"/>
      <c r="D13" s="93" t="s">
        <v>173</v>
      </c>
      <c r="E13" s="31"/>
      <c r="F13" s="18"/>
      <c r="G13" s="18"/>
    </row>
    <row r="14" spans="2:7" s="22" customFormat="1" ht="15.75" customHeight="1">
      <c r="B14" s="23"/>
      <c r="C14" s="57"/>
      <c r="D14" s="93" t="s">
        <v>174</v>
      </c>
      <c r="E14" s="31"/>
      <c r="F14" s="18"/>
      <c r="G14" s="18"/>
    </row>
    <row r="15" spans="2:7" s="22" customFormat="1" ht="15.75" customHeight="1">
      <c r="B15" s="23"/>
      <c r="C15" s="57"/>
      <c r="D15" s="98" t="s">
        <v>196</v>
      </c>
      <c r="E15" s="31"/>
      <c r="F15" s="18"/>
      <c r="G15" s="18"/>
    </row>
    <row r="16" spans="2:7" s="22" customFormat="1" ht="15.75" customHeight="1">
      <c r="B16" s="23"/>
      <c r="C16" s="57"/>
      <c r="D16" s="58"/>
      <c r="E16" s="31"/>
      <c r="F16" s="18"/>
      <c r="G16" s="18"/>
    </row>
    <row r="17" spans="2:7" s="22" customFormat="1" ht="15.75" customHeight="1">
      <c r="B17" s="23"/>
      <c r="C17" s="58" t="s">
        <v>176</v>
      </c>
      <c r="E17" s="31"/>
      <c r="F17" s="18"/>
      <c r="G17" s="18"/>
    </row>
    <row r="18" spans="2:7" s="22" customFormat="1" ht="15.75" customHeight="1">
      <c r="B18" s="23"/>
      <c r="C18" s="57"/>
      <c r="D18" s="93" t="s">
        <v>197</v>
      </c>
      <c r="E18" s="31"/>
      <c r="F18" s="18"/>
      <c r="G18" s="18"/>
    </row>
    <row r="19" spans="2:7" s="22" customFormat="1" ht="15.75" customHeight="1">
      <c r="B19" s="23"/>
      <c r="C19" s="57"/>
      <c r="D19" s="93" t="s">
        <v>178</v>
      </c>
      <c r="E19" s="31"/>
      <c r="F19" s="18"/>
      <c r="G19" s="18"/>
    </row>
    <row r="20" spans="2:7" s="22" customFormat="1" ht="15.75" customHeight="1">
      <c r="B20" s="23"/>
      <c r="C20" s="57"/>
      <c r="D20" s="93" t="s">
        <v>198</v>
      </c>
      <c r="E20" s="31"/>
      <c r="F20" s="18"/>
      <c r="G20" s="18"/>
    </row>
    <row r="21" spans="2:7" s="22" customFormat="1" ht="15.75" customHeight="1">
      <c r="B21" s="23"/>
      <c r="C21" s="57"/>
      <c r="D21" s="93" t="s">
        <v>180</v>
      </c>
      <c r="E21" s="31"/>
      <c r="F21" s="18"/>
      <c r="G21" s="18"/>
    </row>
    <row r="22" spans="2:7" s="22" customFormat="1" ht="15.75" customHeight="1">
      <c r="B22" s="23"/>
      <c r="C22" s="57"/>
      <c r="D22" s="93" t="s">
        <v>181</v>
      </c>
      <c r="E22" s="31"/>
      <c r="F22" s="18"/>
      <c r="G22" s="18"/>
    </row>
    <row r="23" spans="2:7" s="22" customFormat="1" ht="15.75" customHeight="1">
      <c r="B23" s="23"/>
      <c r="C23" s="57"/>
      <c r="D23" s="98" t="s">
        <v>199</v>
      </c>
      <c r="E23" s="31"/>
      <c r="F23" s="18"/>
      <c r="G23" s="18"/>
    </row>
    <row r="24" spans="2:7" s="22" customFormat="1" ht="15.75" customHeight="1">
      <c r="B24" s="23"/>
      <c r="C24" s="57"/>
      <c r="D24" s="58"/>
      <c r="E24" s="31"/>
      <c r="F24" s="18"/>
      <c r="G24" s="18"/>
    </row>
    <row r="25" spans="2:7" s="22" customFormat="1" ht="15.75" customHeight="1">
      <c r="B25" s="23"/>
      <c r="C25" s="58" t="s">
        <v>200</v>
      </c>
      <c r="E25" s="31"/>
      <c r="F25" s="18"/>
      <c r="G25" s="18"/>
    </row>
    <row r="26" spans="2:7" s="22" customFormat="1" ht="15.75" customHeight="1">
      <c r="B26" s="23"/>
      <c r="C26" s="57"/>
      <c r="D26" s="93" t="s">
        <v>184</v>
      </c>
      <c r="E26" s="31"/>
      <c r="F26" s="18"/>
      <c r="G26" s="18"/>
    </row>
    <row r="27" spans="2:7" s="22" customFormat="1" ht="15.75" customHeight="1">
      <c r="B27" s="23"/>
      <c r="C27" s="57"/>
      <c r="D27" s="93" t="s">
        <v>185</v>
      </c>
      <c r="E27" s="31"/>
      <c r="F27" s="18"/>
      <c r="G27" s="18"/>
    </row>
    <row r="28" spans="2:7" s="22" customFormat="1" ht="15.75" customHeight="1">
      <c r="B28" s="23"/>
      <c r="C28" s="57"/>
      <c r="D28" s="93" t="s">
        <v>186</v>
      </c>
      <c r="E28" s="31"/>
      <c r="F28" s="18"/>
      <c r="G28" s="18"/>
    </row>
    <row r="29" spans="2:7" s="22" customFormat="1" ht="15.75" customHeight="1">
      <c r="B29" s="23"/>
      <c r="C29" s="49"/>
      <c r="D29" s="50" t="s">
        <v>201</v>
      </c>
      <c r="E29" s="27"/>
      <c r="F29" s="18"/>
      <c r="G29" s="18"/>
    </row>
    <row r="30" spans="2:7" s="22" customFormat="1" ht="15.75" customHeight="1">
      <c r="B30" s="33"/>
      <c r="C30" s="33"/>
      <c r="D30" s="99" t="s">
        <v>202</v>
      </c>
      <c r="E30" s="34"/>
      <c r="F30" s="35"/>
      <c r="G30" s="35"/>
    </row>
    <row r="31" spans="2:7" s="22" customFormat="1" ht="15.75" customHeight="1">
      <c r="B31" s="33"/>
      <c r="C31" s="33"/>
      <c r="D31" s="33"/>
      <c r="E31" s="34"/>
      <c r="F31" s="35"/>
      <c r="G31" s="35"/>
    </row>
    <row r="32" spans="2:7" s="22" customFormat="1" ht="15.75" customHeight="1">
      <c r="B32" s="33"/>
      <c r="C32" s="33"/>
      <c r="D32" s="95" t="s">
        <v>189</v>
      </c>
      <c r="F32" s="35"/>
      <c r="G32" s="35"/>
    </row>
    <row r="33" spans="2:7" s="22" customFormat="1" ht="15.75" customHeight="1">
      <c r="B33" s="33"/>
      <c r="C33" s="33"/>
      <c r="D33" s="95" t="s">
        <v>190</v>
      </c>
      <c r="F33" s="35"/>
      <c r="G33" s="35"/>
    </row>
    <row r="34" spans="2:7" s="22" customFormat="1" ht="15.75" customHeight="1">
      <c r="B34" s="33"/>
      <c r="C34" s="33"/>
      <c r="D34" s="95" t="s">
        <v>191</v>
      </c>
      <c r="F34" s="35"/>
      <c r="G34" s="35"/>
    </row>
    <row r="35" spans="2:7" s="22" customFormat="1" ht="15.75" customHeight="1">
      <c r="B35" s="33"/>
      <c r="C35" s="33"/>
      <c r="D35" s="33"/>
      <c r="E35" s="34"/>
      <c r="F35" s="35"/>
      <c r="G35" s="35"/>
    </row>
    <row r="36" spans="2:7" s="22" customFormat="1" ht="15.75" customHeight="1">
      <c r="B36" s="33"/>
      <c r="C36" s="33"/>
      <c r="D36" s="33"/>
      <c r="E36" s="34"/>
      <c r="F36" s="35"/>
      <c r="G36" s="35"/>
    </row>
    <row r="37" spans="2:7" s="22" customFormat="1" ht="15.75" customHeight="1">
      <c r="B37" s="33"/>
      <c r="C37" s="33"/>
      <c r="D37" s="33"/>
      <c r="E37" s="34"/>
      <c r="F37" s="35"/>
      <c r="G37" s="35"/>
    </row>
    <row r="38" spans="2:7" s="22" customFormat="1" ht="15.75" customHeight="1">
      <c r="B38" s="33"/>
      <c r="C38" s="33"/>
      <c r="D38" s="33"/>
      <c r="E38" s="34"/>
      <c r="F38" s="35"/>
      <c r="G38" s="35"/>
    </row>
    <row r="39" spans="2:7" s="22" customFormat="1" ht="15.75" customHeight="1">
      <c r="B39" s="33"/>
      <c r="C39" s="33"/>
      <c r="D39" s="33"/>
      <c r="E39" s="33"/>
      <c r="F39" s="35"/>
      <c r="G39" s="35"/>
    </row>
    <row r="40" spans="2:7" ht="12.75">
      <c r="B40" s="10"/>
      <c r="C40" s="10"/>
      <c r="D40" s="10"/>
      <c r="E40" s="5"/>
      <c r="F40" s="17"/>
      <c r="G40" s="17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C53" sqref="C53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7.140625" style="0" customWidth="1"/>
    <col min="7" max="7" width="19.8515625" style="0" customWidth="1"/>
    <col min="8" max="8" width="13.7109375" style="0" customWidth="1"/>
    <col min="9" max="9" width="8.140625" style="0" customWidth="1"/>
    <col min="10" max="10" width="10.8515625" style="0" customWidth="1"/>
    <col min="11" max="11" width="8.8515625" style="0" customWidth="1"/>
    <col min="12" max="12" width="2.7109375" style="0" customWidth="1"/>
  </cols>
  <sheetData>
    <row r="2" ht="15">
      <c r="B2" s="39" t="s">
        <v>326</v>
      </c>
    </row>
    <row r="3" ht="6.75" customHeight="1"/>
    <row r="4" spans="1:11" ht="25.5" customHeight="1">
      <c r="A4" s="559" t="s">
        <v>118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</row>
    <row r="5" ht="6.75" customHeight="1"/>
    <row r="6" spans="2:10" ht="12.75" customHeight="1">
      <c r="B6" s="76" t="s">
        <v>119</v>
      </c>
      <c r="H6" s="60" t="s">
        <v>327</v>
      </c>
      <c r="I6" s="60"/>
      <c r="J6" s="60"/>
    </row>
    <row r="7" ht="6.75" customHeight="1" thickBot="1"/>
    <row r="8" spans="1:11" s="62" customFormat="1" ht="24.75" customHeight="1" thickTop="1">
      <c r="A8" s="560" t="s">
        <v>2</v>
      </c>
      <c r="B8" s="562" t="s">
        <v>147</v>
      </c>
      <c r="C8" s="564" t="s">
        <v>136</v>
      </c>
      <c r="D8" s="565"/>
      <c r="E8" s="565"/>
      <c r="F8" s="565"/>
      <c r="G8" s="565"/>
      <c r="H8" s="565"/>
      <c r="I8" s="566"/>
      <c r="J8" s="80" t="s">
        <v>133</v>
      </c>
      <c r="K8" s="61"/>
    </row>
    <row r="9" spans="1:11" s="62" customFormat="1" ht="24.75" customHeight="1">
      <c r="A9" s="561"/>
      <c r="B9" s="563"/>
      <c r="C9" s="77" t="s">
        <v>116</v>
      </c>
      <c r="D9" s="77" t="s">
        <v>128</v>
      </c>
      <c r="E9" s="79" t="s">
        <v>126</v>
      </c>
      <c r="F9" s="79" t="s">
        <v>117</v>
      </c>
      <c r="G9" s="79" t="s">
        <v>123</v>
      </c>
      <c r="H9" s="77" t="s">
        <v>130</v>
      </c>
      <c r="I9" s="81" t="s">
        <v>132</v>
      </c>
      <c r="J9" s="81" t="s">
        <v>134</v>
      </c>
      <c r="K9" s="78" t="s">
        <v>132</v>
      </c>
    </row>
    <row r="10" spans="1:11" s="62" customFormat="1" ht="24.75" customHeight="1">
      <c r="A10" s="561"/>
      <c r="B10" s="563"/>
      <c r="C10" s="77" t="s">
        <v>129</v>
      </c>
      <c r="D10" s="77" t="s">
        <v>122</v>
      </c>
      <c r="E10" s="79" t="s">
        <v>127</v>
      </c>
      <c r="F10" s="79" t="s">
        <v>125</v>
      </c>
      <c r="G10" s="77" t="s">
        <v>124</v>
      </c>
      <c r="H10" s="77" t="s">
        <v>131</v>
      </c>
      <c r="I10" s="81"/>
      <c r="J10" s="81" t="s">
        <v>135</v>
      </c>
      <c r="K10" s="78"/>
    </row>
    <row r="11" spans="1:11" s="67" customFormat="1" ht="24.75" customHeight="1">
      <c r="A11" s="63" t="s">
        <v>3</v>
      </c>
      <c r="B11" s="64" t="s">
        <v>120</v>
      </c>
      <c r="C11" s="65"/>
      <c r="D11" s="65"/>
      <c r="E11" s="65"/>
      <c r="F11" s="65"/>
      <c r="G11" s="65"/>
      <c r="H11" s="65"/>
      <c r="I11" s="82"/>
      <c r="J11" s="82"/>
      <c r="K11" s="66"/>
    </row>
    <row r="12" spans="1:11" s="67" customFormat="1" ht="15.75" customHeight="1">
      <c r="A12" s="63">
        <v>1</v>
      </c>
      <c r="B12" s="64" t="s">
        <v>139</v>
      </c>
      <c r="C12" s="65"/>
      <c r="D12" s="65"/>
      <c r="E12" s="65"/>
      <c r="F12" s="65"/>
      <c r="G12" s="65"/>
      <c r="H12" s="65"/>
      <c r="I12" s="82"/>
      <c r="J12" s="82"/>
      <c r="K12" s="66"/>
    </row>
    <row r="13" spans="1:11" s="67" customFormat="1" ht="15.75" customHeight="1">
      <c r="A13" s="63">
        <v>2</v>
      </c>
      <c r="B13" s="64" t="s">
        <v>121</v>
      </c>
      <c r="C13" s="65"/>
      <c r="D13" s="65"/>
      <c r="E13" s="65"/>
      <c r="F13" s="65"/>
      <c r="G13" s="65"/>
      <c r="H13" s="65"/>
      <c r="I13" s="82"/>
      <c r="J13" s="82"/>
      <c r="K13" s="66"/>
    </row>
    <row r="14" spans="1:11" s="67" customFormat="1" ht="15.75" customHeight="1">
      <c r="A14" s="555">
        <v>3</v>
      </c>
      <c r="B14" s="68" t="s">
        <v>137</v>
      </c>
      <c r="C14" s="552"/>
      <c r="D14" s="552"/>
      <c r="E14" s="552"/>
      <c r="F14" s="552"/>
      <c r="G14" s="552"/>
      <c r="H14" s="552"/>
      <c r="I14" s="552"/>
      <c r="J14" s="552"/>
      <c r="K14" s="550"/>
    </row>
    <row r="15" spans="1:11" s="67" customFormat="1" ht="15.75" customHeight="1">
      <c r="A15" s="556"/>
      <c r="B15" s="85" t="s">
        <v>138</v>
      </c>
      <c r="C15" s="554"/>
      <c r="D15" s="554"/>
      <c r="E15" s="554"/>
      <c r="F15" s="554"/>
      <c r="G15" s="554"/>
      <c r="H15" s="554"/>
      <c r="I15" s="554"/>
      <c r="J15" s="554"/>
      <c r="K15" s="551"/>
    </row>
    <row r="16" spans="1:11" s="67" customFormat="1" ht="15.75" customHeight="1">
      <c r="A16" s="555">
        <v>4</v>
      </c>
      <c r="B16" s="86" t="s">
        <v>140</v>
      </c>
      <c r="C16" s="552"/>
      <c r="D16" s="552"/>
      <c r="E16" s="552"/>
      <c r="F16" s="552"/>
      <c r="G16" s="552"/>
      <c r="H16" s="552"/>
      <c r="I16" s="552"/>
      <c r="J16" s="552"/>
      <c r="K16" s="550"/>
    </row>
    <row r="17" spans="1:11" s="67" customFormat="1" ht="15.75" customHeight="1">
      <c r="A17" s="558"/>
      <c r="B17" s="87" t="s">
        <v>141</v>
      </c>
      <c r="C17" s="553"/>
      <c r="D17" s="553"/>
      <c r="E17" s="553"/>
      <c r="F17" s="553"/>
      <c r="G17" s="553"/>
      <c r="H17" s="553"/>
      <c r="I17" s="553"/>
      <c r="J17" s="553"/>
      <c r="K17" s="557"/>
    </row>
    <row r="18" spans="1:11" s="67" customFormat="1" ht="15.75" customHeight="1">
      <c r="A18" s="556"/>
      <c r="B18" s="88" t="s">
        <v>142</v>
      </c>
      <c r="C18" s="554"/>
      <c r="D18" s="554"/>
      <c r="E18" s="554"/>
      <c r="F18" s="554"/>
      <c r="G18" s="554"/>
      <c r="H18" s="554"/>
      <c r="I18" s="554"/>
      <c r="J18" s="554"/>
      <c r="K18" s="551"/>
    </row>
    <row r="19" spans="1:11" s="67" customFormat="1" ht="15.75" customHeight="1">
      <c r="A19" s="63">
        <v>5</v>
      </c>
      <c r="B19" s="68" t="s">
        <v>143</v>
      </c>
      <c r="C19" s="69"/>
      <c r="D19" s="69"/>
      <c r="E19" s="69"/>
      <c r="F19" s="69"/>
      <c r="G19" s="69"/>
      <c r="H19" s="69"/>
      <c r="I19" s="83"/>
      <c r="J19" s="83"/>
      <c r="K19" s="70"/>
    </row>
    <row r="20" spans="1:11" s="67" customFormat="1" ht="15.75" customHeight="1">
      <c r="A20" s="63">
        <v>6</v>
      </c>
      <c r="B20" s="68" t="s">
        <v>144</v>
      </c>
      <c r="C20" s="69"/>
      <c r="D20" s="69"/>
      <c r="E20" s="69"/>
      <c r="F20" s="69"/>
      <c r="G20" s="69"/>
      <c r="H20" s="69"/>
      <c r="I20" s="83"/>
      <c r="J20" s="83"/>
      <c r="K20" s="70"/>
    </row>
    <row r="21" spans="1:11" s="67" customFormat="1" ht="15.75" customHeight="1">
      <c r="A21" s="555">
        <v>7</v>
      </c>
      <c r="B21" s="86" t="s">
        <v>145</v>
      </c>
      <c r="C21" s="552"/>
      <c r="D21" s="552"/>
      <c r="E21" s="552"/>
      <c r="F21" s="552"/>
      <c r="G21" s="552"/>
      <c r="H21" s="552"/>
      <c r="I21" s="552"/>
      <c r="J21" s="552"/>
      <c r="K21" s="550"/>
    </row>
    <row r="22" spans="1:11" s="67" customFormat="1" ht="15.75" customHeight="1">
      <c r="A22" s="556"/>
      <c r="B22" s="88" t="s">
        <v>146</v>
      </c>
      <c r="C22" s="554"/>
      <c r="D22" s="554"/>
      <c r="E22" s="554"/>
      <c r="F22" s="554"/>
      <c r="G22" s="554"/>
      <c r="H22" s="554"/>
      <c r="I22" s="554"/>
      <c r="J22" s="554"/>
      <c r="K22" s="551"/>
    </row>
    <row r="23" spans="1:11" s="67" customFormat="1" ht="15.75" customHeight="1">
      <c r="A23" s="63">
        <v>8</v>
      </c>
      <c r="B23" s="68" t="s">
        <v>148</v>
      </c>
      <c r="C23" s="69"/>
      <c r="D23" s="69"/>
      <c r="E23" s="69"/>
      <c r="F23" s="69"/>
      <c r="G23" s="69"/>
      <c r="H23" s="69"/>
      <c r="I23" s="83"/>
      <c r="J23" s="83"/>
      <c r="K23" s="70"/>
    </row>
    <row r="24" spans="1:11" s="67" customFormat="1" ht="24.75" customHeight="1">
      <c r="A24" s="63" t="s">
        <v>4</v>
      </c>
      <c r="B24" s="64" t="s">
        <v>149</v>
      </c>
      <c r="C24" s="69"/>
      <c r="D24" s="69"/>
      <c r="E24" s="69"/>
      <c r="F24" s="69"/>
      <c r="G24" s="69"/>
      <c r="H24" s="69"/>
      <c r="I24" s="83"/>
      <c r="J24" s="83"/>
      <c r="K24" s="70"/>
    </row>
    <row r="25" spans="1:11" s="67" customFormat="1" ht="15.75" customHeight="1">
      <c r="A25" s="555">
        <v>1</v>
      </c>
      <c r="B25" s="68" t="s">
        <v>137</v>
      </c>
      <c r="C25" s="552"/>
      <c r="D25" s="552"/>
      <c r="E25" s="552"/>
      <c r="F25" s="552"/>
      <c r="G25" s="552"/>
      <c r="H25" s="552"/>
      <c r="I25" s="552"/>
      <c r="J25" s="552"/>
      <c r="K25" s="550"/>
    </row>
    <row r="26" spans="1:11" s="67" customFormat="1" ht="15.75" customHeight="1">
      <c r="A26" s="556"/>
      <c r="B26" s="85" t="s">
        <v>138</v>
      </c>
      <c r="C26" s="554"/>
      <c r="D26" s="554"/>
      <c r="E26" s="554"/>
      <c r="F26" s="554"/>
      <c r="G26" s="554"/>
      <c r="H26" s="554"/>
      <c r="I26" s="554"/>
      <c r="J26" s="554"/>
      <c r="K26" s="551"/>
    </row>
    <row r="27" spans="1:11" s="67" customFormat="1" ht="15.75" customHeight="1">
      <c r="A27" s="555">
        <v>2</v>
      </c>
      <c r="B27" s="86" t="s">
        <v>140</v>
      </c>
      <c r="C27" s="552"/>
      <c r="D27" s="552"/>
      <c r="E27" s="552"/>
      <c r="F27" s="552"/>
      <c r="G27" s="552"/>
      <c r="H27" s="552"/>
      <c r="I27" s="552"/>
      <c r="J27" s="552"/>
      <c r="K27" s="550"/>
    </row>
    <row r="28" spans="1:11" s="67" customFormat="1" ht="15.75" customHeight="1">
      <c r="A28" s="558"/>
      <c r="B28" s="87" t="s">
        <v>141</v>
      </c>
      <c r="C28" s="553"/>
      <c r="D28" s="553"/>
      <c r="E28" s="553"/>
      <c r="F28" s="553"/>
      <c r="G28" s="553"/>
      <c r="H28" s="553"/>
      <c r="I28" s="553"/>
      <c r="J28" s="553"/>
      <c r="K28" s="557"/>
    </row>
    <row r="29" spans="1:11" s="67" customFormat="1" ht="15.75" customHeight="1">
      <c r="A29" s="556"/>
      <c r="B29" s="88" t="s">
        <v>142</v>
      </c>
      <c r="C29" s="554"/>
      <c r="D29" s="554"/>
      <c r="E29" s="554"/>
      <c r="F29" s="554"/>
      <c r="G29" s="554"/>
      <c r="H29" s="554"/>
      <c r="I29" s="554"/>
      <c r="J29" s="554"/>
      <c r="K29" s="551"/>
    </row>
    <row r="30" spans="1:11" s="67" customFormat="1" ht="15.75" customHeight="1">
      <c r="A30" s="63">
        <v>3</v>
      </c>
      <c r="B30" s="68" t="s">
        <v>150</v>
      </c>
      <c r="C30" s="69"/>
      <c r="D30" s="69"/>
      <c r="E30" s="69"/>
      <c r="F30" s="69"/>
      <c r="G30" s="69"/>
      <c r="H30" s="69"/>
      <c r="I30" s="83"/>
      <c r="J30" s="83"/>
      <c r="K30" s="70"/>
    </row>
    <row r="31" spans="1:11" s="67" customFormat="1" ht="15.75" customHeight="1">
      <c r="A31" s="63">
        <v>4</v>
      </c>
      <c r="B31" s="68" t="s">
        <v>144</v>
      </c>
      <c r="C31" s="69"/>
      <c r="D31" s="69"/>
      <c r="E31" s="69"/>
      <c r="F31" s="69"/>
      <c r="G31" s="69"/>
      <c r="H31" s="69"/>
      <c r="I31" s="83"/>
      <c r="J31" s="83"/>
      <c r="K31" s="70"/>
    </row>
    <row r="32" spans="1:11" s="67" customFormat="1" ht="15.75" customHeight="1">
      <c r="A32" s="63">
        <v>5</v>
      </c>
      <c r="B32" s="68" t="s">
        <v>148</v>
      </c>
      <c r="C32" s="69"/>
      <c r="D32" s="69"/>
      <c r="E32" s="69"/>
      <c r="F32" s="69"/>
      <c r="G32" s="69"/>
      <c r="H32" s="69"/>
      <c r="I32" s="83"/>
      <c r="J32" s="83"/>
      <c r="K32" s="70"/>
    </row>
    <row r="33" spans="1:11" s="67" customFormat="1" ht="15.75" customHeight="1">
      <c r="A33" s="63">
        <v>6</v>
      </c>
      <c r="B33" s="68" t="s">
        <v>151</v>
      </c>
      <c r="C33" s="69"/>
      <c r="D33" s="69"/>
      <c r="E33" s="69"/>
      <c r="F33" s="69"/>
      <c r="G33" s="69"/>
      <c r="H33" s="69"/>
      <c r="I33" s="83"/>
      <c r="J33" s="83"/>
      <c r="K33" s="70"/>
    </row>
    <row r="34" spans="1:11" s="67" customFormat="1" ht="24.75" customHeight="1" thickBot="1">
      <c r="A34" s="72" t="s">
        <v>72</v>
      </c>
      <c r="B34" s="73" t="s">
        <v>149</v>
      </c>
      <c r="C34" s="74"/>
      <c r="D34" s="74"/>
      <c r="E34" s="74"/>
      <c r="F34" s="74"/>
      <c r="G34" s="74"/>
      <c r="H34" s="74"/>
      <c r="I34" s="84"/>
      <c r="J34" s="84"/>
      <c r="K34" s="75"/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14:A15"/>
    <mergeCell ref="C14:C15"/>
    <mergeCell ref="D14:D15"/>
    <mergeCell ref="E14:E15"/>
    <mergeCell ref="A4:K4"/>
    <mergeCell ref="A8:A10"/>
    <mergeCell ref="B8:B10"/>
    <mergeCell ref="C8:I8"/>
    <mergeCell ref="A16:A18"/>
    <mergeCell ref="C16:C18"/>
    <mergeCell ref="K16:K18"/>
    <mergeCell ref="D16:D18"/>
    <mergeCell ref="E16:E18"/>
    <mergeCell ref="F16:F18"/>
    <mergeCell ref="I16:I18"/>
    <mergeCell ref="J16:J18"/>
    <mergeCell ref="E25:E26"/>
    <mergeCell ref="F25:F26"/>
    <mergeCell ref="K14:K15"/>
    <mergeCell ref="H14:H15"/>
    <mergeCell ref="I14:I15"/>
    <mergeCell ref="J14:J15"/>
    <mergeCell ref="F14:F15"/>
    <mergeCell ref="G14:G15"/>
    <mergeCell ref="G16:G18"/>
    <mergeCell ref="H16:H18"/>
    <mergeCell ref="K21:K22"/>
    <mergeCell ref="D21:D22"/>
    <mergeCell ref="E21:E22"/>
    <mergeCell ref="F21:F22"/>
    <mergeCell ref="G21:G22"/>
    <mergeCell ref="H21:H22"/>
    <mergeCell ref="I21:I22"/>
    <mergeCell ref="J21:J22"/>
    <mergeCell ref="A21:A22"/>
    <mergeCell ref="C21:C22"/>
    <mergeCell ref="J27:J29"/>
    <mergeCell ref="K27:K29"/>
    <mergeCell ref="G25:G26"/>
    <mergeCell ref="H25:H26"/>
    <mergeCell ref="I25:I26"/>
    <mergeCell ref="J25:J26"/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  <mergeCell ref="C25:C26"/>
    <mergeCell ref="D25:D26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0"/>
  <sheetViews>
    <sheetView zoomScalePageLayoutView="0" workbookViewId="0" topLeftCell="A34">
      <selection activeCell="L16" sqref="L16"/>
    </sheetView>
  </sheetViews>
  <sheetFormatPr defaultColWidth="9.140625" defaultRowHeight="12.75"/>
  <cols>
    <col min="1" max="1" width="13.28125" style="0" customWidth="1"/>
    <col min="2" max="2" width="3.7109375" style="16" customWidth="1"/>
    <col min="3" max="3" width="2.7109375" style="16" customWidth="1"/>
    <col min="4" max="4" width="4.00390625" style="16" customWidth="1"/>
    <col min="5" max="5" width="40.57421875" style="0" customWidth="1"/>
    <col min="6" max="6" width="8.28125" style="0" customWidth="1"/>
    <col min="7" max="8" width="15.7109375" style="15" customWidth="1"/>
    <col min="9" max="9" width="1.421875" style="0" customWidth="1"/>
    <col min="10" max="10" width="16.421875" style="455" customWidth="1"/>
    <col min="11" max="12" width="9.140625" style="455" customWidth="1"/>
    <col min="13" max="13" width="12.28125" style="462" customWidth="1"/>
    <col min="14" max="14" width="14.57421875" style="147" customWidth="1"/>
    <col min="15" max="15" width="9.140625" style="147" customWidth="1"/>
  </cols>
  <sheetData>
    <row r="1" ht="17.25" customHeight="1"/>
    <row r="2" spans="2:15" s="413" customFormat="1" ht="18">
      <c r="B2" s="320" t="s">
        <v>483</v>
      </c>
      <c r="C2" s="321"/>
      <c r="D2" s="321"/>
      <c r="E2" s="322"/>
      <c r="G2" s="475" t="s">
        <v>327</v>
      </c>
      <c r="H2" s="475"/>
      <c r="J2" s="451"/>
      <c r="K2" s="451"/>
      <c r="L2" s="451"/>
      <c r="M2" s="463"/>
      <c r="N2" s="452"/>
      <c r="O2" s="452"/>
    </row>
    <row r="3" spans="2:15" s="413" customFormat="1" ht="9" customHeight="1">
      <c r="B3" s="320"/>
      <c r="C3" s="321"/>
      <c r="D3" s="321"/>
      <c r="E3" s="322"/>
      <c r="G3" s="414"/>
      <c r="H3" s="414"/>
      <c r="J3" s="451"/>
      <c r="K3" s="451"/>
      <c r="L3" s="451"/>
      <c r="M3" s="463"/>
      <c r="N3" s="452"/>
      <c r="O3" s="452"/>
    </row>
    <row r="4" spans="2:15" s="413" customFormat="1" ht="18" customHeight="1">
      <c r="B4" s="476" t="s">
        <v>614</v>
      </c>
      <c r="C4" s="476"/>
      <c r="D4" s="476"/>
      <c r="E4" s="476"/>
      <c r="F4" s="476"/>
      <c r="G4" s="476"/>
      <c r="H4" s="476"/>
      <c r="J4" s="451"/>
      <c r="K4" s="451"/>
      <c r="L4" s="451"/>
      <c r="M4" s="463"/>
      <c r="N4" s="452"/>
      <c r="O4" s="452"/>
    </row>
    <row r="5" ht="6.75" customHeight="1"/>
    <row r="6" spans="2:8" ht="18.75" customHeight="1">
      <c r="B6" s="483" t="s">
        <v>2</v>
      </c>
      <c r="C6" s="485" t="s">
        <v>11</v>
      </c>
      <c r="D6" s="486"/>
      <c r="E6" s="487"/>
      <c r="F6" s="483" t="s">
        <v>12</v>
      </c>
      <c r="G6" s="314" t="s">
        <v>13</v>
      </c>
      <c r="H6" s="314" t="s">
        <v>13</v>
      </c>
    </row>
    <row r="7" spans="2:8" ht="18" customHeight="1">
      <c r="B7" s="484"/>
      <c r="C7" s="488"/>
      <c r="D7" s="489"/>
      <c r="E7" s="490"/>
      <c r="F7" s="484"/>
      <c r="G7" s="315" t="s">
        <v>14</v>
      </c>
      <c r="H7" s="316" t="s">
        <v>15</v>
      </c>
    </row>
    <row r="8" spans="2:15" s="22" customFormat="1" ht="19.5" customHeight="1">
      <c r="B8" s="317" t="s">
        <v>3</v>
      </c>
      <c r="C8" s="480" t="s">
        <v>16</v>
      </c>
      <c r="D8" s="481"/>
      <c r="E8" s="482"/>
      <c r="F8" s="313"/>
      <c r="G8" s="318"/>
      <c r="H8" s="318">
        <v>91934536.25</v>
      </c>
      <c r="J8" s="456"/>
      <c r="K8" s="453"/>
      <c r="L8" s="453"/>
      <c r="M8" s="464"/>
      <c r="N8" s="454"/>
      <c r="O8" s="454"/>
    </row>
    <row r="9" spans="2:15" s="22" customFormat="1" ht="15" customHeight="1">
      <c r="B9" s="272"/>
      <c r="C9" s="273">
        <v>1</v>
      </c>
      <c r="D9" s="274" t="s">
        <v>17</v>
      </c>
      <c r="E9" s="275"/>
      <c r="F9" s="272">
        <v>8</v>
      </c>
      <c r="G9" s="277">
        <v>17081550.287199993</v>
      </c>
      <c r="H9" s="277">
        <v>5032968.53</v>
      </c>
      <c r="J9" s="456"/>
      <c r="K9" s="453"/>
      <c r="L9" s="459"/>
      <c r="M9" s="459"/>
      <c r="N9" s="460"/>
      <c r="O9" s="454"/>
    </row>
    <row r="10" spans="2:15" s="22" customFormat="1" ht="15" customHeight="1">
      <c r="B10" s="23"/>
      <c r="C10" s="25"/>
      <c r="D10" s="43" t="s">
        <v>19</v>
      </c>
      <c r="E10" s="30" t="s">
        <v>59</v>
      </c>
      <c r="F10" s="23"/>
      <c r="G10" s="15">
        <v>17079500.287199993</v>
      </c>
      <c r="H10" s="182">
        <v>3506668.8700000006</v>
      </c>
      <c r="I10" s="181"/>
      <c r="J10" s="456"/>
      <c r="K10" s="453"/>
      <c r="L10" s="459"/>
      <c r="M10" s="459"/>
      <c r="N10" s="460"/>
      <c r="O10" s="454"/>
    </row>
    <row r="11" spans="2:15" s="22" customFormat="1" ht="15" customHeight="1">
      <c r="B11" s="23"/>
      <c r="C11" s="25"/>
      <c r="D11" s="43" t="s">
        <v>20</v>
      </c>
      <c r="E11" s="30" t="s">
        <v>60</v>
      </c>
      <c r="F11" s="23"/>
      <c r="G11" s="182">
        <v>2050.0000000009313</v>
      </c>
      <c r="H11" s="182">
        <v>1526299.66</v>
      </c>
      <c r="I11" s="181"/>
      <c r="J11" s="456"/>
      <c r="K11" s="453"/>
      <c r="L11" s="459"/>
      <c r="M11" s="459"/>
      <c r="N11" s="460"/>
      <c r="O11" s="454"/>
    </row>
    <row r="12" spans="2:15" s="22" customFormat="1" ht="15" customHeight="1">
      <c r="B12" s="272"/>
      <c r="C12" s="273">
        <v>2</v>
      </c>
      <c r="D12" s="274" t="s">
        <v>18</v>
      </c>
      <c r="E12" s="275"/>
      <c r="F12" s="272"/>
      <c r="G12" s="276"/>
      <c r="H12" s="276"/>
      <c r="I12" s="181"/>
      <c r="J12" s="456"/>
      <c r="K12" s="453"/>
      <c r="L12" s="459"/>
      <c r="M12" s="459"/>
      <c r="N12" s="460"/>
      <c r="O12" s="454"/>
    </row>
    <row r="13" spans="2:15" s="22" customFormat="1" ht="15" customHeight="1">
      <c r="B13" s="23"/>
      <c r="C13" s="28"/>
      <c r="D13" s="29" t="s">
        <v>19</v>
      </c>
      <c r="E13" s="30" t="s">
        <v>21</v>
      </c>
      <c r="F13" s="23"/>
      <c r="G13" s="182"/>
      <c r="H13" s="182"/>
      <c r="I13" s="181"/>
      <c r="J13" s="456"/>
      <c r="K13" s="453"/>
      <c r="L13" s="459"/>
      <c r="M13" s="459"/>
      <c r="N13" s="460"/>
      <c r="O13" s="454"/>
    </row>
    <row r="14" spans="2:15" s="22" customFormat="1" ht="15" customHeight="1">
      <c r="B14" s="23"/>
      <c r="C14" s="28"/>
      <c r="D14" s="29" t="s">
        <v>20</v>
      </c>
      <c r="E14" s="30" t="s">
        <v>22</v>
      </c>
      <c r="F14" s="23"/>
      <c r="G14" s="182"/>
      <c r="H14" s="182"/>
      <c r="I14" s="181"/>
      <c r="J14" s="456"/>
      <c r="K14" s="453"/>
      <c r="L14" s="459"/>
      <c r="M14" s="459"/>
      <c r="N14" s="460"/>
      <c r="O14" s="454"/>
    </row>
    <row r="15" spans="2:15" s="22" customFormat="1" ht="15" customHeight="1">
      <c r="B15" s="272"/>
      <c r="C15" s="273">
        <v>3</v>
      </c>
      <c r="D15" s="274" t="s">
        <v>23</v>
      </c>
      <c r="E15" s="275"/>
      <c r="F15" s="272">
        <v>9</v>
      </c>
      <c r="G15" s="277">
        <v>104571779.76</v>
      </c>
      <c r="H15" s="277">
        <v>71671169.67</v>
      </c>
      <c r="I15" s="181"/>
      <c r="J15" s="456"/>
      <c r="K15" s="453"/>
      <c r="L15" s="459"/>
      <c r="M15" s="459"/>
      <c r="N15" s="460"/>
      <c r="O15" s="454"/>
    </row>
    <row r="16" spans="2:15" s="22" customFormat="1" ht="15" customHeight="1">
      <c r="B16" s="23"/>
      <c r="C16" s="28"/>
      <c r="D16" s="29" t="s">
        <v>19</v>
      </c>
      <c r="E16" s="30" t="s">
        <v>27</v>
      </c>
      <c r="F16" s="23">
        <v>10</v>
      </c>
      <c r="G16" s="182">
        <v>69049903.62</v>
      </c>
      <c r="H16" s="182">
        <v>39350392.42</v>
      </c>
      <c r="I16" s="181"/>
      <c r="J16" s="456"/>
      <c r="K16" s="453"/>
      <c r="L16" s="459"/>
      <c r="M16" s="459"/>
      <c r="N16" s="460"/>
      <c r="O16" s="454"/>
    </row>
    <row r="17" spans="2:15" s="22" customFormat="1" ht="15" customHeight="1">
      <c r="B17" s="23"/>
      <c r="C17" s="28"/>
      <c r="D17" s="29" t="s">
        <v>20</v>
      </c>
      <c r="E17" s="30" t="s">
        <v>324</v>
      </c>
      <c r="F17" s="330">
        <v>11</v>
      </c>
      <c r="G17" s="182">
        <v>1409722.550000002</v>
      </c>
      <c r="H17" s="182">
        <v>827921.61</v>
      </c>
      <c r="I17" s="181"/>
      <c r="J17" s="456"/>
      <c r="K17" s="453"/>
      <c r="L17" s="459"/>
      <c r="M17" s="459"/>
      <c r="N17" s="460"/>
      <c r="O17" s="454"/>
    </row>
    <row r="18" spans="2:15" s="22" customFormat="1" ht="15" customHeight="1">
      <c r="B18" s="23"/>
      <c r="C18" s="28"/>
      <c r="D18" s="29" t="s">
        <v>24</v>
      </c>
      <c r="E18" s="30" t="s">
        <v>365</v>
      </c>
      <c r="F18" s="23"/>
      <c r="G18" s="182"/>
      <c r="H18" s="182"/>
      <c r="I18" s="181"/>
      <c r="J18" s="456"/>
      <c r="K18" s="453"/>
      <c r="L18" s="459"/>
      <c r="M18" s="459"/>
      <c r="N18" s="460"/>
      <c r="O18" s="454"/>
    </row>
    <row r="19" spans="2:15" s="22" customFormat="1" ht="15" customHeight="1">
      <c r="B19" s="23"/>
      <c r="C19" s="28"/>
      <c r="D19" s="29" t="s">
        <v>25</v>
      </c>
      <c r="E19" s="30" t="s">
        <v>332</v>
      </c>
      <c r="F19" s="23"/>
      <c r="G19" s="183"/>
      <c r="H19" s="182"/>
      <c r="I19" s="181"/>
      <c r="J19" s="456"/>
      <c r="K19" s="453"/>
      <c r="L19" s="459"/>
      <c r="M19" s="459"/>
      <c r="N19" s="460"/>
      <c r="O19" s="454"/>
    </row>
    <row r="20" spans="2:15" s="22" customFormat="1" ht="15" customHeight="1">
      <c r="B20" s="23"/>
      <c r="C20" s="28"/>
      <c r="D20" s="29" t="s">
        <v>26</v>
      </c>
      <c r="E20" s="30" t="s">
        <v>325</v>
      </c>
      <c r="F20" s="23">
        <v>12</v>
      </c>
      <c r="G20" s="182">
        <v>34112153.59</v>
      </c>
      <c r="H20" s="182">
        <v>31492855.64</v>
      </c>
      <c r="I20" s="181"/>
      <c r="J20" s="456"/>
      <c r="K20" s="453"/>
      <c r="L20" s="459"/>
      <c r="M20" s="459"/>
      <c r="N20" s="460"/>
      <c r="O20" s="454"/>
    </row>
    <row r="21" spans="2:15" s="22" customFormat="1" ht="15" customHeight="1">
      <c r="B21" s="272"/>
      <c r="C21" s="273">
        <v>4</v>
      </c>
      <c r="D21" s="274" t="s">
        <v>28</v>
      </c>
      <c r="E21" s="275"/>
      <c r="F21" s="272"/>
      <c r="G21" s="277">
        <v>9695378.853799993</v>
      </c>
      <c r="H21" s="437">
        <v>15230398.05</v>
      </c>
      <c r="I21" s="181"/>
      <c r="J21" s="456"/>
      <c r="K21" s="453"/>
      <c r="L21" s="459"/>
      <c r="M21" s="459"/>
      <c r="N21" s="460"/>
      <c r="O21" s="454"/>
    </row>
    <row r="22" spans="2:15" s="22" customFormat="1" ht="15" customHeight="1">
      <c r="B22" s="23"/>
      <c r="C22" s="28"/>
      <c r="D22" s="29" t="s">
        <v>19</v>
      </c>
      <c r="E22" s="30" t="s">
        <v>29</v>
      </c>
      <c r="F22" s="23"/>
      <c r="G22" s="182"/>
      <c r="H22" s="182"/>
      <c r="I22" s="181"/>
      <c r="J22" s="456"/>
      <c r="K22" s="453"/>
      <c r="L22" s="459"/>
      <c r="M22" s="459"/>
      <c r="N22" s="460"/>
      <c r="O22" s="454"/>
    </row>
    <row r="23" spans="2:15" s="22" customFormat="1" ht="15" customHeight="1">
      <c r="B23" s="23"/>
      <c r="C23" s="28"/>
      <c r="D23" s="29" t="s">
        <v>20</v>
      </c>
      <c r="E23" s="30" t="s">
        <v>30</v>
      </c>
      <c r="F23" s="23"/>
      <c r="G23" s="182"/>
      <c r="H23" s="182"/>
      <c r="I23" s="181"/>
      <c r="J23" s="456"/>
      <c r="K23" s="453"/>
      <c r="L23" s="459"/>
      <c r="M23" s="459"/>
      <c r="N23" s="460"/>
      <c r="O23" s="454"/>
    </row>
    <row r="24" spans="2:15" s="22" customFormat="1" ht="15" customHeight="1">
      <c r="B24" s="23"/>
      <c r="C24" s="28"/>
      <c r="D24" s="29" t="s">
        <v>24</v>
      </c>
      <c r="E24" s="30" t="s">
        <v>31</v>
      </c>
      <c r="F24" s="23"/>
      <c r="G24" s="182"/>
      <c r="H24" s="182"/>
      <c r="I24" s="181"/>
      <c r="J24" s="456"/>
      <c r="K24" s="453"/>
      <c r="L24" s="459"/>
      <c r="M24" s="459"/>
      <c r="N24" s="460"/>
      <c r="O24" s="454"/>
    </row>
    <row r="25" spans="2:15" s="22" customFormat="1" ht="15" customHeight="1">
      <c r="B25" s="23"/>
      <c r="C25" s="28"/>
      <c r="D25" s="29" t="s">
        <v>25</v>
      </c>
      <c r="E25" s="30" t="s">
        <v>32</v>
      </c>
      <c r="F25" s="23">
        <v>13</v>
      </c>
      <c r="G25" s="182">
        <v>9695378.853799993</v>
      </c>
      <c r="H25" s="182">
        <v>15230398.05</v>
      </c>
      <c r="I25" s="181"/>
      <c r="J25" s="456"/>
      <c r="K25" s="453"/>
      <c r="L25" s="459"/>
      <c r="M25" s="459"/>
      <c r="N25" s="460"/>
      <c r="O25" s="454"/>
    </row>
    <row r="26" spans="2:15" s="22" customFormat="1" ht="15" customHeight="1">
      <c r="B26" s="23"/>
      <c r="C26" s="28"/>
      <c r="D26" s="29" t="s">
        <v>26</v>
      </c>
      <c r="E26" s="30" t="s">
        <v>33</v>
      </c>
      <c r="F26" s="23"/>
      <c r="G26" s="182"/>
      <c r="H26" s="182"/>
      <c r="I26" s="181"/>
      <c r="J26" s="456"/>
      <c r="K26" s="453"/>
      <c r="L26" s="459"/>
      <c r="M26" s="459"/>
      <c r="N26" s="460"/>
      <c r="O26" s="454"/>
    </row>
    <row r="27" spans="2:15" s="181" customFormat="1" ht="15" customHeight="1">
      <c r="B27" s="280"/>
      <c r="C27" s="281">
        <v>5</v>
      </c>
      <c r="D27" s="282" t="s">
        <v>34</v>
      </c>
      <c r="E27" s="283"/>
      <c r="F27" s="23"/>
      <c r="G27" s="182"/>
      <c r="H27" s="182"/>
      <c r="J27" s="456"/>
      <c r="K27" s="453"/>
      <c r="L27" s="459"/>
      <c r="M27" s="459"/>
      <c r="N27" s="460"/>
      <c r="O27" s="454"/>
    </row>
    <row r="28" spans="2:15" s="181" customFormat="1" ht="15" customHeight="1">
      <c r="B28" s="280"/>
      <c r="C28" s="281">
        <v>6</v>
      </c>
      <c r="D28" s="282" t="s">
        <v>35</v>
      </c>
      <c r="E28" s="283"/>
      <c r="F28" s="23"/>
      <c r="G28" s="182"/>
      <c r="H28" s="182"/>
      <c r="J28" s="456"/>
      <c r="K28" s="453"/>
      <c r="L28" s="459"/>
      <c r="M28" s="459"/>
      <c r="N28" s="460"/>
      <c r="O28" s="454"/>
    </row>
    <row r="29" spans="2:15" s="181" customFormat="1" ht="15" customHeight="1">
      <c r="B29" s="280"/>
      <c r="C29" s="281">
        <v>7</v>
      </c>
      <c r="D29" s="282" t="s">
        <v>36</v>
      </c>
      <c r="E29" s="283"/>
      <c r="F29" s="23">
        <v>14</v>
      </c>
      <c r="G29" s="182"/>
      <c r="H29" s="182"/>
      <c r="J29" s="456"/>
      <c r="K29" s="453"/>
      <c r="L29" s="453"/>
      <c r="M29" s="464"/>
      <c r="N29" s="465"/>
      <c r="O29" s="454"/>
    </row>
    <row r="30" spans="2:15" s="22" customFormat="1" ht="19.5" customHeight="1">
      <c r="B30" s="278" t="s">
        <v>4</v>
      </c>
      <c r="C30" s="477" t="s">
        <v>37</v>
      </c>
      <c r="D30" s="478"/>
      <c r="E30" s="479"/>
      <c r="F30" s="272"/>
      <c r="G30" s="277">
        <v>903455</v>
      </c>
      <c r="H30" s="277">
        <v>471277</v>
      </c>
      <c r="I30" s="181"/>
      <c r="J30" s="456"/>
      <c r="K30" s="456"/>
      <c r="L30" s="453"/>
      <c r="M30" s="464"/>
      <c r="N30" s="454"/>
      <c r="O30" s="454"/>
    </row>
    <row r="31" spans="2:15" s="181" customFormat="1" ht="15" customHeight="1">
      <c r="B31" s="280"/>
      <c r="C31" s="281">
        <v>1</v>
      </c>
      <c r="D31" s="282" t="s">
        <v>38</v>
      </c>
      <c r="E31" s="283"/>
      <c r="F31" s="280"/>
      <c r="G31" s="182"/>
      <c r="H31" s="182"/>
      <c r="J31" s="456"/>
      <c r="K31" s="453"/>
      <c r="L31" s="453"/>
      <c r="M31" s="464"/>
      <c r="N31" s="454"/>
      <c r="O31" s="454"/>
    </row>
    <row r="32" spans="2:15" s="22" customFormat="1" ht="15" customHeight="1">
      <c r="B32" s="23"/>
      <c r="C32" s="28"/>
      <c r="D32" s="29" t="s">
        <v>39</v>
      </c>
      <c r="E32" s="30" t="s">
        <v>45</v>
      </c>
      <c r="F32" s="23"/>
      <c r="G32" s="182"/>
      <c r="H32" s="182"/>
      <c r="I32" s="181"/>
      <c r="J32" s="456"/>
      <c r="K32" s="453"/>
      <c r="L32" s="453"/>
      <c r="M32" s="464"/>
      <c r="N32" s="454"/>
      <c r="O32" s="454"/>
    </row>
    <row r="33" spans="2:15" s="22" customFormat="1" ht="15" customHeight="1">
      <c r="B33" s="23"/>
      <c r="C33" s="28"/>
      <c r="D33" s="29" t="s">
        <v>20</v>
      </c>
      <c r="E33" s="30" t="s">
        <v>46</v>
      </c>
      <c r="F33" s="23"/>
      <c r="G33" s="182"/>
      <c r="H33" s="182"/>
      <c r="I33" s="181"/>
      <c r="J33" s="456"/>
      <c r="K33" s="453"/>
      <c r="L33" s="453"/>
      <c r="M33" s="464"/>
      <c r="N33" s="454"/>
      <c r="O33" s="454"/>
    </row>
    <row r="34" spans="2:15" s="22" customFormat="1" ht="15" customHeight="1">
      <c r="B34" s="23"/>
      <c r="C34" s="28"/>
      <c r="D34" s="29" t="s">
        <v>24</v>
      </c>
      <c r="E34" s="30" t="s">
        <v>47</v>
      </c>
      <c r="F34" s="23"/>
      <c r="G34" s="182"/>
      <c r="H34" s="182"/>
      <c r="I34" s="181"/>
      <c r="J34" s="456"/>
      <c r="K34" s="453"/>
      <c r="L34" s="453"/>
      <c r="M34" s="464"/>
      <c r="N34" s="454"/>
      <c r="O34" s="454"/>
    </row>
    <row r="35" spans="2:15" s="22" customFormat="1" ht="15" customHeight="1">
      <c r="B35" s="23"/>
      <c r="C35" s="28"/>
      <c r="D35" s="29" t="s">
        <v>25</v>
      </c>
      <c r="E35" s="30" t="s">
        <v>48</v>
      </c>
      <c r="F35" s="23"/>
      <c r="G35" s="182"/>
      <c r="H35" s="182"/>
      <c r="I35" s="181"/>
      <c r="J35" s="456"/>
      <c r="K35" s="453"/>
      <c r="L35" s="453"/>
      <c r="M35" s="464"/>
      <c r="N35" s="454"/>
      <c r="O35" s="454"/>
    </row>
    <row r="36" spans="2:15" s="22" customFormat="1" ht="15" customHeight="1">
      <c r="B36" s="272"/>
      <c r="C36" s="273">
        <v>2</v>
      </c>
      <c r="D36" s="274" t="s">
        <v>40</v>
      </c>
      <c r="E36" s="279"/>
      <c r="F36" s="272"/>
      <c r="G36" s="277">
        <v>903455</v>
      </c>
      <c r="H36" s="277">
        <v>471277</v>
      </c>
      <c r="I36" s="181"/>
      <c r="J36" s="456"/>
      <c r="K36" s="453"/>
      <c r="L36" s="453"/>
      <c r="M36" s="464"/>
      <c r="N36" s="454"/>
      <c r="O36" s="454"/>
    </row>
    <row r="37" spans="2:15" s="22" customFormat="1" ht="15" customHeight="1">
      <c r="B37" s="23"/>
      <c r="C37" s="28"/>
      <c r="D37" s="29" t="s">
        <v>19</v>
      </c>
      <c r="E37" s="30" t="s">
        <v>49</v>
      </c>
      <c r="F37" s="23"/>
      <c r="G37" s="182"/>
      <c r="H37" s="182"/>
      <c r="I37" s="181"/>
      <c r="J37" s="456"/>
      <c r="K37" s="453"/>
      <c r="L37" s="453"/>
      <c r="M37" s="464"/>
      <c r="N37" s="454"/>
      <c r="O37" s="454"/>
    </row>
    <row r="38" spans="2:15" s="22" customFormat="1" ht="15" customHeight="1">
      <c r="B38" s="23"/>
      <c r="C38" s="28"/>
      <c r="D38" s="29" t="s">
        <v>20</v>
      </c>
      <c r="E38" s="30" t="s">
        <v>5</v>
      </c>
      <c r="F38" s="23"/>
      <c r="G38" s="182"/>
      <c r="H38" s="182"/>
      <c r="I38" s="181"/>
      <c r="J38" s="456"/>
      <c r="K38" s="453"/>
      <c r="L38" s="453"/>
      <c r="M38" s="464"/>
      <c r="N38" s="454"/>
      <c r="O38" s="454"/>
    </row>
    <row r="39" spans="2:15" s="22" customFormat="1" ht="15" customHeight="1">
      <c r="B39" s="23"/>
      <c r="C39" s="28"/>
      <c r="D39" s="29" t="s">
        <v>24</v>
      </c>
      <c r="E39" s="30" t="s">
        <v>343</v>
      </c>
      <c r="F39" s="23"/>
      <c r="G39" s="182"/>
      <c r="H39" s="182"/>
      <c r="I39" s="181"/>
      <c r="J39" s="456"/>
      <c r="K39" s="453"/>
      <c r="L39" s="453"/>
      <c r="M39" s="464"/>
      <c r="N39" s="454"/>
      <c r="O39" s="454"/>
    </row>
    <row r="40" spans="2:15" s="22" customFormat="1" ht="15" customHeight="1">
      <c r="B40" s="23"/>
      <c r="C40" s="28"/>
      <c r="D40" s="29" t="s">
        <v>25</v>
      </c>
      <c r="E40" s="30" t="s">
        <v>52</v>
      </c>
      <c r="F40" s="23">
        <v>15</v>
      </c>
      <c r="G40" s="182">
        <v>903455</v>
      </c>
      <c r="H40" s="182">
        <v>471277</v>
      </c>
      <c r="I40" s="181"/>
      <c r="J40" s="456"/>
      <c r="K40" s="453"/>
      <c r="L40" s="453"/>
      <c r="M40" s="464"/>
      <c r="N40" s="454"/>
      <c r="O40" s="454"/>
    </row>
    <row r="41" spans="2:15" s="22" customFormat="1" ht="15" customHeight="1">
      <c r="B41" s="272"/>
      <c r="C41" s="273">
        <v>3</v>
      </c>
      <c r="D41" s="274" t="s">
        <v>41</v>
      </c>
      <c r="E41" s="275"/>
      <c r="F41" s="272"/>
      <c r="G41" s="276"/>
      <c r="H41" s="276"/>
      <c r="I41" s="181"/>
      <c r="J41" s="456"/>
      <c r="K41" s="453"/>
      <c r="L41" s="453"/>
      <c r="M41" s="464"/>
      <c r="N41" s="454"/>
      <c r="O41" s="454"/>
    </row>
    <row r="42" spans="2:15" s="22" customFormat="1" ht="15" customHeight="1">
      <c r="B42" s="272"/>
      <c r="C42" s="273">
        <v>4</v>
      </c>
      <c r="D42" s="274" t="s">
        <v>42</v>
      </c>
      <c r="E42" s="275"/>
      <c r="F42" s="272">
        <v>16</v>
      </c>
      <c r="G42" s="276"/>
      <c r="H42" s="276"/>
      <c r="I42" s="181"/>
      <c r="J42" s="453"/>
      <c r="K42" s="453"/>
      <c r="L42" s="453"/>
      <c r="M42" s="464"/>
      <c r="N42" s="454"/>
      <c r="O42" s="454"/>
    </row>
    <row r="43" spans="2:15" s="22" customFormat="1" ht="15" customHeight="1">
      <c r="B43" s="23"/>
      <c r="C43" s="28"/>
      <c r="D43" s="29" t="s">
        <v>19</v>
      </c>
      <c r="E43" s="30" t="s">
        <v>50</v>
      </c>
      <c r="F43" s="23"/>
      <c r="G43" s="182"/>
      <c r="H43" s="182"/>
      <c r="I43" s="181"/>
      <c r="J43" s="453"/>
      <c r="K43" s="453"/>
      <c r="L43" s="453"/>
      <c r="M43" s="464"/>
      <c r="N43" s="454"/>
      <c r="O43" s="454"/>
    </row>
    <row r="44" spans="2:15" s="22" customFormat="1" ht="15" customHeight="1">
      <c r="B44" s="23"/>
      <c r="C44" s="28"/>
      <c r="D44" s="29" t="s">
        <v>20</v>
      </c>
      <c r="E44" s="30" t="s">
        <v>51</v>
      </c>
      <c r="F44" s="23"/>
      <c r="G44" s="182"/>
      <c r="H44" s="182"/>
      <c r="I44" s="181"/>
      <c r="J44" s="453"/>
      <c r="K44" s="453"/>
      <c r="L44" s="453"/>
      <c r="M44" s="464"/>
      <c r="N44" s="454"/>
      <c r="O44" s="454"/>
    </row>
    <row r="45" spans="2:15" s="22" customFormat="1" ht="15" customHeight="1">
      <c r="B45" s="23"/>
      <c r="C45" s="28"/>
      <c r="D45" s="29" t="s">
        <v>24</v>
      </c>
      <c r="E45" s="30" t="s">
        <v>53</v>
      </c>
      <c r="F45" s="23"/>
      <c r="G45" s="182"/>
      <c r="H45" s="182"/>
      <c r="I45" s="181"/>
      <c r="J45" s="453"/>
      <c r="K45" s="453"/>
      <c r="L45" s="453"/>
      <c r="M45" s="464"/>
      <c r="N45" s="454"/>
      <c r="O45" s="454"/>
    </row>
    <row r="46" spans="2:15" s="22" customFormat="1" ht="15" customHeight="1">
      <c r="B46" s="272"/>
      <c r="C46" s="273">
        <v>5</v>
      </c>
      <c r="D46" s="274" t="s">
        <v>43</v>
      </c>
      <c r="E46" s="275"/>
      <c r="F46" s="272"/>
      <c r="G46" s="276"/>
      <c r="H46" s="276"/>
      <c r="J46" s="453"/>
      <c r="K46" s="453"/>
      <c r="L46" s="453"/>
      <c r="M46" s="464"/>
      <c r="N46" s="454"/>
      <c r="O46" s="454"/>
    </row>
    <row r="47" spans="2:15" s="181" customFormat="1" ht="15" customHeight="1">
      <c r="B47" s="280"/>
      <c r="C47" s="281">
        <v>6</v>
      </c>
      <c r="D47" s="282" t="s">
        <v>44</v>
      </c>
      <c r="E47" s="283"/>
      <c r="F47" s="280"/>
      <c r="G47" s="182"/>
      <c r="H47" s="182"/>
      <c r="J47" s="453"/>
      <c r="K47" s="453"/>
      <c r="L47" s="453"/>
      <c r="M47" s="464"/>
      <c r="N47" s="454"/>
      <c r="O47" s="454"/>
    </row>
    <row r="48" spans="2:15" s="22" customFormat="1" ht="35.25" customHeight="1">
      <c r="B48" s="319"/>
      <c r="C48" s="480" t="s">
        <v>84</v>
      </c>
      <c r="D48" s="481"/>
      <c r="E48" s="482"/>
      <c r="F48" s="280"/>
      <c r="G48" s="318">
        <v>132252163.901</v>
      </c>
      <c r="H48" s="318">
        <v>92405813.25</v>
      </c>
      <c r="J48" s="456"/>
      <c r="K48" s="453"/>
      <c r="L48" s="453"/>
      <c r="M48" s="464"/>
      <c r="N48" s="454"/>
      <c r="O48" s="454"/>
    </row>
    <row r="49" spans="2:15" s="22" customFormat="1" ht="15.75" customHeight="1">
      <c r="B49" s="33"/>
      <c r="C49" s="33"/>
      <c r="D49" s="33"/>
      <c r="E49" s="143"/>
      <c r="F49" s="34"/>
      <c r="G49" s="271"/>
      <c r="H49" s="35"/>
      <c r="J49" s="453"/>
      <c r="K49" s="453"/>
      <c r="L49" s="453"/>
      <c r="M49" s="464"/>
      <c r="N49" s="454"/>
      <c r="O49" s="454"/>
    </row>
    <row r="50" spans="2:15" s="22" customFormat="1" ht="15.75" customHeight="1">
      <c r="B50" s="33"/>
      <c r="C50" s="33"/>
      <c r="D50" s="33"/>
      <c r="E50" s="143"/>
      <c r="F50" s="34"/>
      <c r="G50" s="35"/>
      <c r="H50" s="35"/>
      <c r="J50" s="453"/>
      <c r="K50" s="453"/>
      <c r="L50" s="453"/>
      <c r="M50" s="464"/>
      <c r="N50" s="454"/>
      <c r="O50" s="454"/>
    </row>
  </sheetData>
  <sheetProtection/>
  <mergeCells count="8">
    <mergeCell ref="G2:H2"/>
    <mergeCell ref="B4:H4"/>
    <mergeCell ref="C30:E30"/>
    <mergeCell ref="C48:E48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53"/>
  <sheetViews>
    <sheetView zoomScalePageLayoutView="0" workbookViewId="0" topLeftCell="B46">
      <selection activeCell="O19" sqref="O19"/>
    </sheetView>
  </sheetViews>
  <sheetFormatPr defaultColWidth="9.140625" defaultRowHeight="12.75"/>
  <cols>
    <col min="1" max="1" width="13.28125" style="0" customWidth="1"/>
    <col min="2" max="2" width="3.7109375" style="16" customWidth="1"/>
    <col min="3" max="3" width="2.7109375" style="16" customWidth="1"/>
    <col min="4" max="4" width="4.00390625" style="16" customWidth="1"/>
    <col min="5" max="5" width="43.8515625" style="0" customWidth="1"/>
    <col min="6" max="6" width="9.421875" style="0" customWidth="1"/>
    <col min="7" max="8" width="15.7109375" style="355" customWidth="1"/>
    <col min="9" max="9" width="1.421875" style="0" customWidth="1"/>
    <col min="10" max="10" width="10.7109375" style="455" bestFit="1" customWidth="1"/>
    <col min="11" max="11" width="9.140625" style="455" customWidth="1"/>
    <col min="12" max="14" width="9.140625" style="147" customWidth="1"/>
    <col min="15" max="15" width="13.421875" style="147" customWidth="1"/>
    <col min="16" max="16" width="9.140625" style="147" customWidth="1"/>
  </cols>
  <sheetData>
    <row r="2" spans="2:16" s="413" customFormat="1" ht="18">
      <c r="B2" s="320" t="s">
        <v>483</v>
      </c>
      <c r="C2" s="321"/>
      <c r="D2" s="321"/>
      <c r="E2" s="322"/>
      <c r="G2" s="491" t="s">
        <v>327</v>
      </c>
      <c r="H2" s="491"/>
      <c r="J2" s="451"/>
      <c r="K2" s="451"/>
      <c r="L2" s="452"/>
      <c r="M2" s="452"/>
      <c r="N2" s="452"/>
      <c r="O2" s="452"/>
      <c r="P2" s="452"/>
    </row>
    <row r="3" spans="2:16" s="22" customFormat="1" ht="6" customHeight="1">
      <c r="B3" s="39"/>
      <c r="C3" s="40"/>
      <c r="D3" s="40"/>
      <c r="E3" s="41"/>
      <c r="G3" s="422"/>
      <c r="H3" s="422"/>
      <c r="J3" s="453"/>
      <c r="K3" s="453"/>
      <c r="L3" s="454"/>
      <c r="M3" s="454"/>
      <c r="N3" s="454"/>
      <c r="O3" s="454"/>
      <c r="P3" s="454"/>
    </row>
    <row r="4" spans="2:16" s="22" customFormat="1" ht="18" customHeight="1">
      <c r="B4" s="476" t="s">
        <v>614</v>
      </c>
      <c r="C4" s="476"/>
      <c r="D4" s="476"/>
      <c r="E4" s="476"/>
      <c r="F4" s="476"/>
      <c r="G4" s="476"/>
      <c r="H4" s="476"/>
      <c r="J4" s="453"/>
      <c r="K4" s="453"/>
      <c r="L4" s="454"/>
      <c r="M4" s="454"/>
      <c r="N4" s="454"/>
      <c r="O4" s="454"/>
      <c r="P4" s="454"/>
    </row>
    <row r="5" ht="6.75" customHeight="1"/>
    <row r="6" spans="2:16" s="181" customFormat="1" ht="15.75" customHeight="1">
      <c r="B6" s="483" t="s">
        <v>2</v>
      </c>
      <c r="C6" s="492" t="s">
        <v>351</v>
      </c>
      <c r="D6" s="486"/>
      <c r="E6" s="487"/>
      <c r="F6" s="483" t="s">
        <v>12</v>
      </c>
      <c r="G6" s="423" t="s">
        <v>13</v>
      </c>
      <c r="H6" s="423" t="s">
        <v>13</v>
      </c>
      <c r="J6" s="453"/>
      <c r="K6" s="453"/>
      <c r="L6" s="454"/>
      <c r="M6" s="454"/>
      <c r="N6" s="454"/>
      <c r="O6" s="454"/>
      <c r="P6" s="454"/>
    </row>
    <row r="7" spans="2:16" s="181" customFormat="1" ht="15.75" customHeight="1">
      <c r="B7" s="484"/>
      <c r="C7" s="488"/>
      <c r="D7" s="489"/>
      <c r="E7" s="490"/>
      <c r="F7" s="484"/>
      <c r="G7" s="424" t="s">
        <v>14</v>
      </c>
      <c r="H7" s="425" t="s">
        <v>15</v>
      </c>
      <c r="J7" s="453"/>
      <c r="K7" s="453"/>
      <c r="L7" s="454"/>
      <c r="M7" s="454"/>
      <c r="N7" s="454"/>
      <c r="O7" s="454"/>
      <c r="P7" s="454"/>
    </row>
    <row r="8" spans="2:16" s="22" customFormat="1" ht="24.75" customHeight="1">
      <c r="B8" s="278" t="s">
        <v>3</v>
      </c>
      <c r="C8" s="477" t="s">
        <v>350</v>
      </c>
      <c r="D8" s="478"/>
      <c r="E8" s="479"/>
      <c r="F8" s="272"/>
      <c r="G8" s="359">
        <v>122522650.89512998</v>
      </c>
      <c r="H8" s="359">
        <v>77882133.28</v>
      </c>
      <c r="J8" s="456"/>
      <c r="K8" s="453"/>
      <c r="L8" s="457"/>
      <c r="M8" s="458"/>
      <c r="N8" s="458"/>
      <c r="O8" s="458"/>
      <c r="P8" s="454"/>
    </row>
    <row r="9" spans="2:16" s="22" customFormat="1" ht="15.75" customHeight="1">
      <c r="B9" s="280"/>
      <c r="C9" s="281">
        <v>1</v>
      </c>
      <c r="D9" s="282" t="s">
        <v>54</v>
      </c>
      <c r="E9" s="283"/>
      <c r="F9" s="280"/>
      <c r="G9" s="426"/>
      <c r="H9" s="426"/>
      <c r="J9" s="456"/>
      <c r="K9" s="453"/>
      <c r="L9" s="459"/>
      <c r="M9" s="459"/>
      <c r="N9" s="458"/>
      <c r="O9" s="460"/>
      <c r="P9" s="454"/>
    </row>
    <row r="10" spans="2:16" s="22" customFormat="1" ht="15.75" customHeight="1">
      <c r="B10" s="280"/>
      <c r="C10" s="281">
        <v>2</v>
      </c>
      <c r="D10" s="282" t="s">
        <v>55</v>
      </c>
      <c r="E10" s="283"/>
      <c r="F10" s="280"/>
      <c r="G10" s="426"/>
      <c r="H10" s="426"/>
      <c r="J10" s="456"/>
      <c r="K10" s="453"/>
      <c r="L10" s="459"/>
      <c r="M10" s="459"/>
      <c r="N10" s="458"/>
      <c r="O10" s="460"/>
      <c r="P10" s="454"/>
    </row>
    <row r="11" spans="2:16" s="22" customFormat="1" ht="15.75" customHeight="1">
      <c r="B11" s="23"/>
      <c r="C11" s="28"/>
      <c r="D11" s="29" t="s">
        <v>19</v>
      </c>
      <c r="E11" s="30" t="s">
        <v>64</v>
      </c>
      <c r="F11" s="23"/>
      <c r="G11" s="363"/>
      <c r="H11" s="363"/>
      <c r="J11" s="456"/>
      <c r="K11" s="453"/>
      <c r="L11" s="459"/>
      <c r="M11" s="459"/>
      <c r="N11" s="458"/>
      <c r="O11" s="460"/>
      <c r="P11" s="454"/>
    </row>
    <row r="12" spans="2:16" s="22" customFormat="1" ht="15.75" customHeight="1">
      <c r="B12" s="23"/>
      <c r="C12" s="28"/>
      <c r="D12" s="29" t="s">
        <v>20</v>
      </c>
      <c r="E12" s="30" t="s">
        <v>61</v>
      </c>
      <c r="F12" s="23"/>
      <c r="G12" s="363"/>
      <c r="H12" s="363"/>
      <c r="J12" s="456"/>
      <c r="K12" s="453"/>
      <c r="L12" s="459"/>
      <c r="M12" s="459"/>
      <c r="N12" s="458"/>
      <c r="O12" s="460"/>
      <c r="P12" s="454"/>
    </row>
    <row r="13" spans="2:16" s="22" customFormat="1" ht="15.75" customHeight="1">
      <c r="B13" s="23"/>
      <c r="C13" s="28"/>
      <c r="D13" s="29" t="s">
        <v>24</v>
      </c>
      <c r="E13" s="30" t="s">
        <v>62</v>
      </c>
      <c r="F13" s="23"/>
      <c r="G13" s="363"/>
      <c r="H13" s="363"/>
      <c r="J13" s="456"/>
      <c r="K13" s="453"/>
      <c r="L13" s="459"/>
      <c r="M13" s="459"/>
      <c r="N13" s="458"/>
      <c r="O13" s="460"/>
      <c r="P13" s="454"/>
    </row>
    <row r="14" spans="2:16" s="22" customFormat="1" ht="15.75" customHeight="1">
      <c r="B14" s="272"/>
      <c r="C14" s="273">
        <v>3</v>
      </c>
      <c r="D14" s="274" t="s">
        <v>56</v>
      </c>
      <c r="E14" s="275"/>
      <c r="F14" s="272"/>
      <c r="G14" s="359">
        <v>93907752.99009998</v>
      </c>
      <c r="H14" s="359">
        <v>59687509.75</v>
      </c>
      <c r="J14" s="456"/>
      <c r="K14" s="453"/>
      <c r="L14" s="459"/>
      <c r="M14" s="459"/>
      <c r="N14" s="458"/>
      <c r="O14" s="460"/>
      <c r="P14" s="454"/>
    </row>
    <row r="15" spans="2:16" s="22" customFormat="1" ht="15.75" customHeight="1">
      <c r="B15" s="23"/>
      <c r="C15" s="28"/>
      <c r="D15" s="29" t="s">
        <v>19</v>
      </c>
      <c r="E15" s="30" t="s">
        <v>395</v>
      </c>
      <c r="F15" s="409">
        <v>17</v>
      </c>
      <c r="G15" s="426">
        <v>75563945.94009998</v>
      </c>
      <c r="H15" s="426">
        <v>57535888.75</v>
      </c>
      <c r="J15" s="456"/>
      <c r="K15" s="453"/>
      <c r="L15" s="459"/>
      <c r="M15" s="459"/>
      <c r="N15" s="458"/>
      <c r="O15" s="460"/>
      <c r="P15" s="454"/>
    </row>
    <row r="16" spans="2:16" s="22" customFormat="1" ht="15.75" customHeight="1">
      <c r="B16" s="23"/>
      <c r="C16" s="28"/>
      <c r="D16" s="29" t="s">
        <v>20</v>
      </c>
      <c r="E16" s="30" t="s">
        <v>111</v>
      </c>
      <c r="F16" s="415">
        <v>18</v>
      </c>
      <c r="G16" s="427">
        <v>2053794</v>
      </c>
      <c r="H16" s="426">
        <v>2080200</v>
      </c>
      <c r="J16" s="456"/>
      <c r="K16" s="453"/>
      <c r="L16" s="459"/>
      <c r="M16" s="459"/>
      <c r="N16" s="458"/>
      <c r="O16" s="460"/>
      <c r="P16" s="454"/>
    </row>
    <row r="17" spans="2:16" s="22" customFormat="1" ht="15.75" customHeight="1">
      <c r="B17" s="23"/>
      <c r="C17" s="28"/>
      <c r="D17" s="29" t="s">
        <v>24</v>
      </c>
      <c r="E17" s="30" t="s">
        <v>65</v>
      </c>
      <c r="F17" s="416">
        <v>19</v>
      </c>
      <c r="G17" s="426">
        <v>224498</v>
      </c>
      <c r="H17" s="426">
        <v>71421</v>
      </c>
      <c r="J17" s="456"/>
      <c r="K17" s="453"/>
      <c r="L17" s="459"/>
      <c r="M17" s="459"/>
      <c r="N17" s="458"/>
      <c r="O17" s="460"/>
      <c r="P17" s="454"/>
    </row>
    <row r="18" spans="2:16" s="22" customFormat="1" ht="15.75" customHeight="1">
      <c r="B18" s="23"/>
      <c r="C18" s="28"/>
      <c r="D18" s="29" t="s">
        <v>25</v>
      </c>
      <c r="E18" s="30" t="s">
        <v>66</v>
      </c>
      <c r="F18" s="409">
        <v>20</v>
      </c>
      <c r="G18" s="426">
        <v>16065515.05</v>
      </c>
      <c r="H18" s="426"/>
      <c r="J18" s="456"/>
      <c r="K18" s="453"/>
      <c r="L18" s="459"/>
      <c r="M18" s="459"/>
      <c r="N18" s="458"/>
      <c r="O18" s="460"/>
      <c r="P18" s="454"/>
    </row>
    <row r="19" spans="2:16" s="22" customFormat="1" ht="15.75" customHeight="1">
      <c r="B19" s="23"/>
      <c r="C19" s="28"/>
      <c r="D19" s="29" t="s">
        <v>26</v>
      </c>
      <c r="E19" s="30" t="s">
        <v>67</v>
      </c>
      <c r="F19" s="409"/>
      <c r="G19" s="426">
        <v>0</v>
      </c>
      <c r="H19" s="426"/>
      <c r="J19" s="456"/>
      <c r="K19" s="453"/>
      <c r="L19" s="459"/>
      <c r="M19" s="459"/>
      <c r="N19" s="458"/>
      <c r="O19" s="460"/>
      <c r="P19" s="454"/>
    </row>
    <row r="20" spans="2:16" s="22" customFormat="1" ht="15.75" customHeight="1">
      <c r="B20" s="23"/>
      <c r="C20" s="28"/>
      <c r="D20" s="43" t="s">
        <v>330</v>
      </c>
      <c r="E20" s="30" t="s">
        <v>331</v>
      </c>
      <c r="F20" s="409"/>
      <c r="G20" s="426"/>
      <c r="H20" s="426"/>
      <c r="J20" s="456"/>
      <c r="K20" s="453"/>
      <c r="L20" s="459"/>
      <c r="M20" s="459"/>
      <c r="N20" s="458"/>
      <c r="O20" s="460"/>
      <c r="P20" s="454"/>
    </row>
    <row r="21" spans="2:16" s="22" customFormat="1" ht="15.75" customHeight="1">
      <c r="B21" s="23"/>
      <c r="C21" s="25">
        <v>4</v>
      </c>
      <c r="D21" s="26" t="s">
        <v>57</v>
      </c>
      <c r="E21" s="27"/>
      <c r="F21" s="23"/>
      <c r="G21" s="426"/>
      <c r="H21" s="426"/>
      <c r="J21" s="456"/>
      <c r="K21" s="453"/>
      <c r="L21" s="459"/>
      <c r="M21" s="459"/>
      <c r="N21" s="458"/>
      <c r="O21" s="460"/>
      <c r="P21" s="454"/>
    </row>
    <row r="22" spans="2:16" s="22" customFormat="1" ht="15.75" customHeight="1">
      <c r="B22" s="23"/>
      <c r="C22" s="25">
        <v>5</v>
      </c>
      <c r="D22" s="26" t="s">
        <v>58</v>
      </c>
      <c r="E22" s="27"/>
      <c r="F22" s="23"/>
      <c r="G22" s="426"/>
      <c r="H22" s="426"/>
      <c r="J22" s="456"/>
      <c r="K22" s="453"/>
      <c r="L22" s="459"/>
      <c r="M22" s="459"/>
      <c r="N22" s="458"/>
      <c r="O22" s="460"/>
      <c r="P22" s="454"/>
    </row>
    <row r="23" spans="2:16" s="22" customFormat="1" ht="24.75" customHeight="1">
      <c r="B23" s="278" t="s">
        <v>4</v>
      </c>
      <c r="C23" s="477" t="s">
        <v>349</v>
      </c>
      <c r="D23" s="478"/>
      <c r="E23" s="479"/>
      <c r="F23" s="272"/>
      <c r="G23" s="359">
        <v>28614897.905029997</v>
      </c>
      <c r="H23" s="359">
        <v>18194623.53</v>
      </c>
      <c r="J23" s="456"/>
      <c r="K23" s="453"/>
      <c r="L23" s="459"/>
      <c r="M23" s="459"/>
      <c r="N23" s="458"/>
      <c r="O23" s="460"/>
      <c r="P23" s="454"/>
    </row>
    <row r="24" spans="2:16" s="22" customFormat="1" ht="15.75" customHeight="1">
      <c r="B24" s="23"/>
      <c r="C24" s="25">
        <v>1</v>
      </c>
      <c r="D24" s="26" t="s">
        <v>68</v>
      </c>
      <c r="E24" s="31"/>
      <c r="F24" s="23"/>
      <c r="G24" s="428">
        <v>28614897.905029997</v>
      </c>
      <c r="H24" s="428">
        <v>18194623.53</v>
      </c>
      <c r="J24" s="456"/>
      <c r="K24" s="453"/>
      <c r="L24" s="454"/>
      <c r="M24" s="454"/>
      <c r="N24" s="454"/>
      <c r="O24" s="461"/>
      <c r="P24" s="454"/>
    </row>
    <row r="25" spans="2:16" s="22" customFormat="1" ht="15.75" customHeight="1">
      <c r="B25" s="23"/>
      <c r="C25" s="28"/>
      <c r="D25" s="29" t="s">
        <v>19</v>
      </c>
      <c r="E25" s="30" t="s">
        <v>69</v>
      </c>
      <c r="F25" s="416">
        <v>21</v>
      </c>
      <c r="G25" s="426">
        <v>28614897.905029997</v>
      </c>
      <c r="H25" s="426">
        <v>18194623.53</v>
      </c>
      <c r="J25" s="456"/>
      <c r="K25" s="453"/>
      <c r="L25" s="454"/>
      <c r="M25" s="454"/>
      <c r="N25" s="454"/>
      <c r="O25" s="454"/>
      <c r="P25" s="454"/>
    </row>
    <row r="26" spans="2:16" s="22" customFormat="1" ht="15.75" customHeight="1">
      <c r="B26" s="23"/>
      <c r="C26" s="28"/>
      <c r="D26" s="29" t="s">
        <v>20</v>
      </c>
      <c r="E26" s="30" t="s">
        <v>62</v>
      </c>
      <c r="F26" s="23"/>
      <c r="G26" s="426"/>
      <c r="H26" s="426"/>
      <c r="J26" s="456"/>
      <c r="K26" s="453"/>
      <c r="L26" s="454"/>
      <c r="M26" s="454"/>
      <c r="N26" s="454"/>
      <c r="O26" s="454"/>
      <c r="P26" s="454"/>
    </row>
    <row r="27" spans="2:16" s="22" customFormat="1" ht="15.75" customHeight="1">
      <c r="B27" s="23"/>
      <c r="C27" s="25">
        <v>2</v>
      </c>
      <c r="D27" s="26" t="s">
        <v>70</v>
      </c>
      <c r="E27" s="27"/>
      <c r="F27" s="23"/>
      <c r="G27" s="426"/>
      <c r="H27" s="426"/>
      <c r="J27" s="456"/>
      <c r="K27" s="453"/>
      <c r="L27" s="454"/>
      <c r="M27" s="454"/>
      <c r="N27" s="454"/>
      <c r="O27" s="454"/>
      <c r="P27" s="454"/>
    </row>
    <row r="28" spans="2:16" s="22" customFormat="1" ht="15.75" customHeight="1">
      <c r="B28" s="23"/>
      <c r="C28" s="25">
        <v>3</v>
      </c>
      <c r="D28" s="26" t="s">
        <v>57</v>
      </c>
      <c r="E28" s="27"/>
      <c r="F28" s="23"/>
      <c r="G28" s="426"/>
      <c r="H28" s="426"/>
      <c r="J28" s="456"/>
      <c r="K28" s="453"/>
      <c r="L28" s="454"/>
      <c r="M28" s="454"/>
      <c r="N28" s="454"/>
      <c r="O28" s="454"/>
      <c r="P28" s="454"/>
    </row>
    <row r="29" spans="2:16" s="22" customFormat="1" ht="15.75" customHeight="1">
      <c r="B29" s="23"/>
      <c r="C29" s="25">
        <v>4</v>
      </c>
      <c r="D29" s="26" t="s">
        <v>71</v>
      </c>
      <c r="E29" s="27"/>
      <c r="F29" s="23"/>
      <c r="G29" s="426"/>
      <c r="H29" s="426"/>
      <c r="J29" s="456"/>
      <c r="K29" s="453"/>
      <c r="L29" s="454"/>
      <c r="M29" s="454"/>
      <c r="N29" s="454"/>
      <c r="O29" s="454"/>
      <c r="P29" s="454"/>
    </row>
    <row r="30" spans="2:16" s="22" customFormat="1" ht="24.75" customHeight="1">
      <c r="B30" s="272"/>
      <c r="C30" s="477" t="s">
        <v>348</v>
      </c>
      <c r="D30" s="478"/>
      <c r="E30" s="479"/>
      <c r="F30" s="272"/>
      <c r="G30" s="359">
        <v>122522650.89512998</v>
      </c>
      <c r="H30" s="359">
        <v>77882133.28</v>
      </c>
      <c r="J30" s="456"/>
      <c r="K30" s="453"/>
      <c r="L30" s="454"/>
      <c r="M30" s="454"/>
      <c r="N30" s="454"/>
      <c r="O30" s="454"/>
      <c r="P30" s="454"/>
    </row>
    <row r="31" spans="2:16" s="181" customFormat="1" ht="24.75" customHeight="1">
      <c r="B31" s="324" t="s">
        <v>72</v>
      </c>
      <c r="C31" s="480" t="s">
        <v>73</v>
      </c>
      <c r="D31" s="481"/>
      <c r="E31" s="482"/>
      <c r="F31" s="280"/>
      <c r="G31" s="428">
        <v>9729513.198619992</v>
      </c>
      <c r="H31" s="428">
        <v>14523679.95</v>
      </c>
      <c r="J31" s="456"/>
      <c r="K31" s="453"/>
      <c r="L31" s="454"/>
      <c r="M31" s="454"/>
      <c r="N31" s="454"/>
      <c r="O31" s="454"/>
      <c r="P31" s="454"/>
    </row>
    <row r="32" spans="2:16" s="22" customFormat="1" ht="15.75" customHeight="1">
      <c r="B32" s="23"/>
      <c r="C32" s="25">
        <v>1</v>
      </c>
      <c r="D32" s="26" t="s">
        <v>74</v>
      </c>
      <c r="E32" s="27"/>
      <c r="F32" s="23"/>
      <c r="G32" s="426"/>
      <c r="H32" s="426"/>
      <c r="J32" s="456"/>
      <c r="K32" s="453"/>
      <c r="L32" s="454"/>
      <c r="M32" s="454"/>
      <c r="N32" s="454"/>
      <c r="O32" s="454"/>
      <c r="P32" s="454"/>
    </row>
    <row r="33" spans="2:16" s="22" customFormat="1" ht="15.75" customHeight="1">
      <c r="B33" s="23"/>
      <c r="C33" s="47">
        <v>2</v>
      </c>
      <c r="D33" s="26" t="s">
        <v>75</v>
      </c>
      <c r="E33" s="27"/>
      <c r="F33" s="23"/>
      <c r="G33" s="426"/>
      <c r="H33" s="426"/>
      <c r="J33" s="456"/>
      <c r="K33" s="453"/>
      <c r="L33" s="454"/>
      <c r="M33" s="454"/>
      <c r="N33" s="454"/>
      <c r="O33" s="454"/>
      <c r="P33" s="454"/>
    </row>
    <row r="34" spans="2:16" s="22" customFormat="1" ht="15.75" customHeight="1">
      <c r="B34" s="23"/>
      <c r="C34" s="25">
        <v>3</v>
      </c>
      <c r="D34" s="26" t="s">
        <v>76</v>
      </c>
      <c r="E34" s="27"/>
      <c r="F34" s="416">
        <v>22</v>
      </c>
      <c r="G34" s="426">
        <v>5500000</v>
      </c>
      <c r="H34" s="426">
        <v>5500000</v>
      </c>
      <c r="J34" s="456"/>
      <c r="K34" s="453"/>
      <c r="L34" s="454"/>
      <c r="M34" s="454"/>
      <c r="N34" s="454"/>
      <c r="O34" s="454"/>
      <c r="P34" s="454"/>
    </row>
    <row r="35" spans="2:16" s="22" customFormat="1" ht="15.75" customHeight="1">
      <c r="B35" s="23"/>
      <c r="C35" s="47">
        <v>4</v>
      </c>
      <c r="D35" s="26" t="s">
        <v>77</v>
      </c>
      <c r="E35" s="27"/>
      <c r="F35" s="23"/>
      <c r="G35" s="426"/>
      <c r="H35" s="426"/>
      <c r="J35" s="456"/>
      <c r="K35" s="453"/>
      <c r="L35" s="454"/>
      <c r="M35" s="454"/>
      <c r="N35" s="454"/>
      <c r="O35" s="454"/>
      <c r="P35" s="454"/>
    </row>
    <row r="36" spans="2:16" s="22" customFormat="1" ht="15.75" customHeight="1">
      <c r="B36" s="23"/>
      <c r="C36" s="25">
        <v>5</v>
      </c>
      <c r="D36" s="26" t="s">
        <v>78</v>
      </c>
      <c r="E36" s="27"/>
      <c r="F36" s="23"/>
      <c r="G36" s="426"/>
      <c r="H36" s="426"/>
      <c r="J36" s="456"/>
      <c r="K36" s="453"/>
      <c r="L36" s="454"/>
      <c r="M36" s="454"/>
      <c r="N36" s="454"/>
      <c r="O36" s="454"/>
      <c r="P36" s="454"/>
    </row>
    <row r="37" spans="2:16" s="22" customFormat="1" ht="15.75" customHeight="1">
      <c r="B37" s="23"/>
      <c r="C37" s="47">
        <v>6</v>
      </c>
      <c r="D37" s="26" t="s">
        <v>79</v>
      </c>
      <c r="E37" s="27"/>
      <c r="F37" s="23"/>
      <c r="G37" s="426"/>
      <c r="H37" s="426"/>
      <c r="J37" s="456"/>
      <c r="K37" s="453"/>
      <c r="L37" s="454"/>
      <c r="M37" s="454"/>
      <c r="N37" s="454"/>
      <c r="O37" s="454"/>
      <c r="P37" s="454"/>
    </row>
    <row r="38" spans="2:16" s="22" customFormat="1" ht="15.75" customHeight="1">
      <c r="B38" s="23"/>
      <c r="C38" s="25">
        <v>7</v>
      </c>
      <c r="D38" s="26" t="s">
        <v>80</v>
      </c>
      <c r="E38" s="27"/>
      <c r="F38" s="416">
        <v>23</v>
      </c>
      <c r="G38" s="426">
        <v>537736</v>
      </c>
      <c r="H38" s="426">
        <v>537736</v>
      </c>
      <c r="J38" s="456"/>
      <c r="K38" s="453"/>
      <c r="L38" s="454"/>
      <c r="M38" s="454"/>
      <c r="N38" s="454"/>
      <c r="O38" s="454"/>
      <c r="P38" s="454"/>
    </row>
    <row r="39" spans="2:16" s="22" customFormat="1" ht="15.75" customHeight="1">
      <c r="B39" s="23"/>
      <c r="C39" s="47">
        <v>8</v>
      </c>
      <c r="D39" s="26" t="s">
        <v>81</v>
      </c>
      <c r="E39" s="27"/>
      <c r="F39" s="416"/>
      <c r="G39" s="426">
        <v>4373204</v>
      </c>
      <c r="H39" s="426">
        <v>4373204</v>
      </c>
      <c r="J39" s="456"/>
      <c r="K39" s="453"/>
      <c r="L39" s="454"/>
      <c r="M39" s="454"/>
      <c r="N39" s="454"/>
      <c r="O39" s="454"/>
      <c r="P39" s="454"/>
    </row>
    <row r="40" spans="2:16" s="22" customFormat="1" ht="15.75" customHeight="1">
      <c r="B40" s="23"/>
      <c r="C40" s="25">
        <v>9</v>
      </c>
      <c r="D40" s="26" t="s">
        <v>82</v>
      </c>
      <c r="E40" s="27"/>
      <c r="F40" s="416">
        <v>24</v>
      </c>
      <c r="G40" s="426">
        <v>4112739.95</v>
      </c>
      <c r="H40" s="426">
        <v>5875121.99</v>
      </c>
      <c r="J40" s="456"/>
      <c r="K40" s="453"/>
      <c r="L40" s="454"/>
      <c r="M40" s="454"/>
      <c r="N40" s="454"/>
      <c r="O40" s="454"/>
      <c r="P40" s="454"/>
    </row>
    <row r="41" spans="2:16" s="22" customFormat="1" ht="15.75" customHeight="1">
      <c r="B41" s="23"/>
      <c r="C41" s="47">
        <v>10</v>
      </c>
      <c r="D41" s="26" t="s">
        <v>83</v>
      </c>
      <c r="E41" s="27"/>
      <c r="F41" s="416">
        <v>25</v>
      </c>
      <c r="G41" s="426">
        <v>-4794166.751380007</v>
      </c>
      <c r="H41" s="426">
        <v>-1762382.04</v>
      </c>
      <c r="J41" s="456"/>
      <c r="K41" s="453"/>
      <c r="L41" s="454"/>
      <c r="M41" s="454"/>
      <c r="N41" s="454"/>
      <c r="O41" s="454"/>
      <c r="P41" s="454"/>
    </row>
    <row r="42" spans="2:16" s="22" customFormat="1" ht="24.75" customHeight="1">
      <c r="B42" s="272"/>
      <c r="C42" s="477" t="s">
        <v>347</v>
      </c>
      <c r="D42" s="478"/>
      <c r="E42" s="479"/>
      <c r="F42" s="272"/>
      <c r="G42" s="359">
        <v>132252164.09374997</v>
      </c>
      <c r="H42" s="359">
        <v>92405813.23</v>
      </c>
      <c r="J42" s="456"/>
      <c r="K42" s="453"/>
      <c r="L42" s="454"/>
      <c r="M42" s="454"/>
      <c r="N42" s="454"/>
      <c r="O42" s="454"/>
      <c r="P42" s="454"/>
    </row>
    <row r="43" spans="2:16" s="22" customFormat="1" ht="15.75" customHeight="1">
      <c r="B43" s="33"/>
      <c r="C43" s="33"/>
      <c r="D43" s="48"/>
      <c r="E43" s="34"/>
      <c r="F43" s="34"/>
      <c r="G43" s="429"/>
      <c r="H43" s="429"/>
      <c r="J43" s="456"/>
      <c r="K43" s="453"/>
      <c r="L43" s="454"/>
      <c r="M43" s="454"/>
      <c r="N43" s="454"/>
      <c r="O43" s="454"/>
      <c r="P43" s="454"/>
    </row>
    <row r="44" spans="2:16" s="22" customFormat="1" ht="15.75" customHeight="1">
      <c r="B44" s="33"/>
      <c r="C44" s="33"/>
      <c r="D44" s="48"/>
      <c r="E44" s="142"/>
      <c r="F44" s="34"/>
      <c r="G44" s="429"/>
      <c r="H44" s="429"/>
      <c r="J44" s="453"/>
      <c r="K44" s="453"/>
      <c r="L44" s="454"/>
      <c r="M44" s="454"/>
      <c r="N44" s="454"/>
      <c r="O44" s="454"/>
      <c r="P44" s="454"/>
    </row>
    <row r="45" spans="2:16" s="22" customFormat="1" ht="15.75" customHeight="1">
      <c r="B45" s="33"/>
      <c r="C45" s="33"/>
      <c r="D45" s="48"/>
      <c r="E45" s="142"/>
      <c r="F45" s="34"/>
      <c r="G45" s="429"/>
      <c r="H45" s="429"/>
      <c r="J45" s="453"/>
      <c r="K45" s="453"/>
      <c r="L45" s="454"/>
      <c r="M45" s="454"/>
      <c r="N45" s="454"/>
      <c r="O45" s="454"/>
      <c r="P45" s="454"/>
    </row>
    <row r="46" spans="2:16" s="22" customFormat="1" ht="15.75" customHeight="1">
      <c r="B46" s="33"/>
      <c r="C46" s="33"/>
      <c r="D46" s="48"/>
      <c r="E46" s="34"/>
      <c r="F46" s="34"/>
      <c r="G46" s="365"/>
      <c r="H46" s="365"/>
      <c r="J46" s="453"/>
      <c r="K46" s="453"/>
      <c r="L46" s="454"/>
      <c r="M46" s="454"/>
      <c r="N46" s="454"/>
      <c r="O46" s="454"/>
      <c r="P46" s="454"/>
    </row>
    <row r="47" spans="2:16" s="22" customFormat="1" ht="15.75" customHeight="1">
      <c r="B47" s="33"/>
      <c r="C47" s="33"/>
      <c r="D47" s="48"/>
      <c r="E47" s="34"/>
      <c r="F47" s="34"/>
      <c r="G47" s="365"/>
      <c r="H47" s="365"/>
      <c r="J47" s="453"/>
      <c r="K47" s="453"/>
      <c r="L47" s="454"/>
      <c r="M47" s="454"/>
      <c r="N47" s="454"/>
      <c r="O47" s="454"/>
      <c r="P47" s="454"/>
    </row>
    <row r="48" spans="2:16" s="22" customFormat="1" ht="15.75" customHeight="1">
      <c r="B48" s="33"/>
      <c r="C48" s="33"/>
      <c r="D48" s="48"/>
      <c r="E48" s="34"/>
      <c r="F48" s="34"/>
      <c r="G48" s="365"/>
      <c r="H48" s="365"/>
      <c r="J48" s="453"/>
      <c r="K48" s="453"/>
      <c r="L48" s="454"/>
      <c r="M48" s="454"/>
      <c r="N48" s="454"/>
      <c r="O48" s="454"/>
      <c r="P48" s="454"/>
    </row>
    <row r="49" spans="2:16" s="22" customFormat="1" ht="15.75" customHeight="1">
      <c r="B49" s="33"/>
      <c r="C49" s="33"/>
      <c r="D49" s="48"/>
      <c r="E49" s="34"/>
      <c r="F49" s="34"/>
      <c r="G49" s="365"/>
      <c r="H49" s="365"/>
      <c r="J49" s="453"/>
      <c r="K49" s="453"/>
      <c r="L49" s="454"/>
      <c r="M49" s="454"/>
      <c r="N49" s="454"/>
      <c r="O49" s="454"/>
      <c r="P49" s="454"/>
    </row>
    <row r="50" spans="2:16" s="22" customFormat="1" ht="15.75" customHeight="1">
      <c r="B50" s="33"/>
      <c r="C50" s="33"/>
      <c r="D50" s="48"/>
      <c r="E50" s="34"/>
      <c r="F50" s="34"/>
      <c r="G50" s="365"/>
      <c r="H50" s="365"/>
      <c r="J50" s="453"/>
      <c r="K50" s="453"/>
      <c r="L50" s="454"/>
      <c r="M50" s="454"/>
      <c r="N50" s="454"/>
      <c r="O50" s="454"/>
      <c r="P50" s="454"/>
    </row>
    <row r="51" spans="2:16" s="22" customFormat="1" ht="15.75" customHeight="1">
      <c r="B51" s="33"/>
      <c r="C51" s="33"/>
      <c r="D51" s="48"/>
      <c r="E51" s="34"/>
      <c r="F51" s="34"/>
      <c r="G51" s="365"/>
      <c r="H51" s="365"/>
      <c r="J51" s="453"/>
      <c r="K51" s="453"/>
      <c r="L51" s="454"/>
      <c r="M51" s="454"/>
      <c r="N51" s="454"/>
      <c r="O51" s="454"/>
      <c r="P51" s="454"/>
    </row>
    <row r="52" spans="2:16" s="22" customFormat="1" ht="15.75" customHeight="1">
      <c r="B52" s="33"/>
      <c r="C52" s="33"/>
      <c r="D52" s="33"/>
      <c r="E52" s="33"/>
      <c r="F52" s="34"/>
      <c r="G52" s="365"/>
      <c r="H52" s="365"/>
      <c r="J52" s="453"/>
      <c r="K52" s="453"/>
      <c r="L52" s="454"/>
      <c r="M52" s="454"/>
      <c r="N52" s="454"/>
      <c r="O52" s="454"/>
      <c r="P52" s="454"/>
    </row>
    <row r="53" spans="2:8" ht="12.75">
      <c r="B53" s="10"/>
      <c r="C53" s="10"/>
      <c r="D53" s="32"/>
      <c r="E53" s="5"/>
      <c r="F53" s="5"/>
      <c r="G53" s="366"/>
      <c r="H53" s="366"/>
    </row>
  </sheetData>
  <sheetProtection/>
  <mergeCells count="10">
    <mergeCell ref="G2:H2"/>
    <mergeCell ref="C42:E42"/>
    <mergeCell ref="B6:B7"/>
    <mergeCell ref="C6:E7"/>
    <mergeCell ref="C23:E23"/>
    <mergeCell ref="C31:E31"/>
    <mergeCell ref="B4:H4"/>
    <mergeCell ref="C30:E30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8"/>
  <sheetViews>
    <sheetView zoomScale="85" zoomScaleNormal="85" zoomScalePageLayoutView="0" workbookViewId="0" topLeftCell="A28">
      <selection activeCell="A50" sqref="A50:IV60"/>
    </sheetView>
  </sheetViews>
  <sheetFormatPr defaultColWidth="9.140625" defaultRowHeight="12.75"/>
  <cols>
    <col min="1" max="1" width="13.28125" style="0" customWidth="1"/>
    <col min="2" max="3" width="3.7109375" style="16" customWidth="1"/>
    <col min="4" max="4" width="2.7109375" style="16" customWidth="1"/>
    <col min="5" max="5" width="54.140625" style="0" customWidth="1"/>
    <col min="6" max="6" width="15.421875" style="355" customWidth="1"/>
    <col min="7" max="7" width="15.421875" style="419" customWidth="1"/>
    <col min="8" max="8" width="15.421875" style="446" customWidth="1"/>
    <col min="9" max="9" width="3.7109375" style="434" customWidth="1"/>
    <col min="10" max="10" width="21.140625" style="434" customWidth="1"/>
    <col min="11" max="11" width="9.140625" style="92" customWidth="1"/>
    <col min="13" max="13" width="10.57421875" style="0" bestFit="1" customWidth="1"/>
  </cols>
  <sheetData>
    <row r="2" spans="2:11" s="22" customFormat="1" ht="18">
      <c r="B2" s="320" t="s">
        <v>484</v>
      </c>
      <c r="C2" s="39"/>
      <c r="D2" s="40"/>
      <c r="E2" s="41"/>
      <c r="F2" s="441"/>
      <c r="G2" s="430"/>
      <c r="H2" s="435"/>
      <c r="I2" s="433"/>
      <c r="J2" s="433"/>
      <c r="K2" s="447"/>
    </row>
    <row r="3" spans="2:11" s="22" customFormat="1" ht="18">
      <c r="B3" s="39"/>
      <c r="C3" s="39"/>
      <c r="D3" s="40"/>
      <c r="E3" s="41"/>
      <c r="F3" s="442"/>
      <c r="G3" s="431" t="s">
        <v>329</v>
      </c>
      <c r="H3" s="435"/>
      <c r="I3" s="433"/>
      <c r="J3" s="433"/>
      <c r="K3" s="447"/>
    </row>
    <row r="4" spans="2:11" s="22" customFormat="1" ht="8.25" customHeight="1">
      <c r="B4" s="39"/>
      <c r="C4" s="39"/>
      <c r="D4" s="40"/>
      <c r="E4" s="41"/>
      <c r="F4" s="422"/>
      <c r="G4" s="430"/>
      <c r="H4" s="435"/>
      <c r="I4" s="433"/>
      <c r="J4" s="433"/>
      <c r="K4" s="447"/>
    </row>
    <row r="5" spans="2:11" s="22" customFormat="1" ht="18" customHeight="1">
      <c r="B5" s="493" t="s">
        <v>615</v>
      </c>
      <c r="C5" s="493"/>
      <c r="D5" s="493"/>
      <c r="E5" s="493"/>
      <c r="F5" s="493"/>
      <c r="G5" s="493"/>
      <c r="H5" s="435"/>
      <c r="I5" s="433"/>
      <c r="J5" s="433"/>
      <c r="K5" s="447"/>
    </row>
    <row r="6" ht="6.75" customHeight="1"/>
    <row r="7" spans="2:11" s="181" customFormat="1" ht="15.75" customHeight="1">
      <c r="B7" s="483" t="s">
        <v>2</v>
      </c>
      <c r="C7" s="485"/>
      <c r="D7" s="486"/>
      <c r="E7" s="487"/>
      <c r="F7" s="423" t="s">
        <v>13</v>
      </c>
      <c r="G7" s="420" t="s">
        <v>13</v>
      </c>
      <c r="H7" s="435"/>
      <c r="I7" s="436"/>
      <c r="J7" s="436"/>
      <c r="K7" s="448"/>
    </row>
    <row r="8" spans="2:11" s="181" customFormat="1" ht="15.75" customHeight="1">
      <c r="B8" s="484"/>
      <c r="C8" s="488"/>
      <c r="D8" s="489"/>
      <c r="E8" s="490"/>
      <c r="F8" s="424" t="s">
        <v>14</v>
      </c>
      <c r="G8" s="421" t="s">
        <v>15</v>
      </c>
      <c r="H8" s="435"/>
      <c r="I8" s="436"/>
      <c r="J8" s="436"/>
      <c r="K8" s="448"/>
    </row>
    <row r="9" spans="2:11" s="181" customFormat="1" ht="15.75" customHeight="1">
      <c r="B9" s="280"/>
      <c r="C9" s="325" t="s">
        <v>161</v>
      </c>
      <c r="D9" s="326"/>
      <c r="E9" s="327"/>
      <c r="F9" s="428">
        <v>12048581.969949972</v>
      </c>
      <c r="G9" s="428">
        <v>3042966.5900000036</v>
      </c>
      <c r="H9" s="435"/>
      <c r="I9" s="436"/>
      <c r="J9" s="436"/>
      <c r="K9" s="448"/>
    </row>
    <row r="10" spans="2:11" s="22" customFormat="1" ht="15.75" customHeight="1">
      <c r="B10" s="272"/>
      <c r="C10" s="289"/>
      <c r="D10" s="279" t="s">
        <v>168</v>
      </c>
      <c r="E10" s="275"/>
      <c r="F10" s="359">
        <v>-4788721.958199998</v>
      </c>
      <c r="G10" s="359">
        <v>-1653125.0399999975</v>
      </c>
      <c r="H10" s="435"/>
      <c r="I10" s="434"/>
      <c r="J10" s="434"/>
      <c r="K10" s="92"/>
    </row>
    <row r="11" spans="2:11" s="22" customFormat="1" ht="15.75" customHeight="1">
      <c r="B11" s="272"/>
      <c r="C11" s="291"/>
      <c r="D11" s="292" t="s">
        <v>164</v>
      </c>
      <c r="E11" s="287"/>
      <c r="F11" s="360"/>
      <c r="G11" s="360"/>
      <c r="H11" s="435"/>
      <c r="I11" s="434"/>
      <c r="J11" s="434"/>
      <c r="K11" s="92"/>
    </row>
    <row r="12" spans="2:11" s="22" customFormat="1" ht="12.75">
      <c r="B12" s="23"/>
      <c r="C12" s="57"/>
      <c r="D12" s="58"/>
      <c r="E12" s="96" t="s">
        <v>165</v>
      </c>
      <c r="F12" s="426">
        <v>174920</v>
      </c>
      <c r="G12" s="363">
        <v>-130008</v>
      </c>
      <c r="H12" s="435"/>
      <c r="I12" s="434"/>
      <c r="J12" s="434"/>
      <c r="K12" s="92"/>
    </row>
    <row r="13" spans="2:11" s="22" customFormat="1" ht="12.75">
      <c r="B13" s="23"/>
      <c r="C13" s="57"/>
      <c r="D13" s="58"/>
      <c r="E13" s="96" t="s">
        <v>166</v>
      </c>
      <c r="F13" s="426"/>
      <c r="G13" s="363"/>
      <c r="H13" s="435"/>
      <c r="I13" s="434"/>
      <c r="J13" s="434"/>
      <c r="K13" s="92"/>
    </row>
    <row r="14" spans="2:11" s="22" customFormat="1" ht="12.75">
      <c r="B14" s="23"/>
      <c r="C14" s="57"/>
      <c r="D14" s="58"/>
      <c r="E14" s="96" t="s">
        <v>167</v>
      </c>
      <c r="F14" s="426"/>
      <c r="G14" s="363"/>
      <c r="H14" s="435"/>
      <c r="I14" s="434"/>
      <c r="J14" s="434"/>
      <c r="K14" s="92"/>
    </row>
    <row r="15" spans="2:11" s="22" customFormat="1" ht="12.75">
      <c r="B15" s="23"/>
      <c r="C15" s="57"/>
      <c r="D15" s="58"/>
      <c r="E15" s="211" t="s">
        <v>169</v>
      </c>
      <c r="F15" s="426"/>
      <c r="G15" s="363"/>
      <c r="H15" s="435"/>
      <c r="I15" s="434"/>
      <c r="J15" s="434"/>
      <c r="K15" s="92"/>
    </row>
    <row r="16" spans="2:11" s="22" customFormat="1" ht="12.75">
      <c r="B16" s="23"/>
      <c r="C16" s="57"/>
      <c r="D16" s="58"/>
      <c r="E16" s="170" t="s">
        <v>337</v>
      </c>
      <c r="F16" s="426">
        <v>-2619297.950000003</v>
      </c>
      <c r="G16" s="363">
        <v>-6836735.109999999</v>
      </c>
      <c r="H16" s="435"/>
      <c r="I16" s="434"/>
      <c r="J16" s="434"/>
      <c r="K16" s="92"/>
    </row>
    <row r="17" spans="2:11" s="22" customFormat="1" ht="12.75">
      <c r="B17" s="23"/>
      <c r="C17" s="57"/>
      <c r="D17" s="58"/>
      <c r="E17" s="170" t="s">
        <v>335</v>
      </c>
      <c r="F17" s="426">
        <v>-29699511.200000003</v>
      </c>
      <c r="G17" s="363">
        <v>-12769813</v>
      </c>
      <c r="H17" s="435"/>
      <c r="I17" s="434"/>
      <c r="J17" s="434"/>
      <c r="K17" s="92"/>
    </row>
    <row r="18" spans="2:11" s="22" customFormat="1" ht="12.75">
      <c r="B18" s="23"/>
      <c r="C18" s="57"/>
      <c r="D18" s="58"/>
      <c r="E18" s="170" t="s">
        <v>336</v>
      </c>
      <c r="F18" s="426">
        <v>-581800.9400000019</v>
      </c>
      <c r="G18" s="363">
        <v>-193617.61</v>
      </c>
      <c r="H18" s="435"/>
      <c r="I18" s="434"/>
      <c r="J18" s="434"/>
      <c r="K18" s="92"/>
    </row>
    <row r="19" spans="2:11" s="22" customFormat="1" ht="12.75">
      <c r="B19" s="23"/>
      <c r="C19" s="57"/>
      <c r="D19" s="58"/>
      <c r="E19" s="170" t="s">
        <v>338</v>
      </c>
      <c r="F19" s="426">
        <v>-26406</v>
      </c>
      <c r="G19" s="363">
        <v>1942352</v>
      </c>
      <c r="H19" s="435"/>
      <c r="I19" s="434"/>
      <c r="J19" s="434"/>
      <c r="K19" s="92"/>
    </row>
    <row r="20" spans="2:11" s="22" customFormat="1" ht="12.75">
      <c r="B20" s="23"/>
      <c r="C20" s="57"/>
      <c r="D20" s="58"/>
      <c r="E20" s="96" t="s">
        <v>170</v>
      </c>
      <c r="F20" s="426">
        <v>5535019.196200008</v>
      </c>
      <c r="G20" s="363">
        <v>-145404.3500000015</v>
      </c>
      <c r="H20" s="435"/>
      <c r="I20" s="434"/>
      <c r="J20" s="434"/>
      <c r="K20" s="92"/>
    </row>
    <row r="21" spans="2:13" s="22" customFormat="1" ht="12.75">
      <c r="B21" s="23"/>
      <c r="C21" s="57"/>
      <c r="D21" s="58"/>
      <c r="E21" s="96" t="s">
        <v>339</v>
      </c>
      <c r="F21" s="426">
        <v>153077</v>
      </c>
      <c r="G21" s="363">
        <v>-32462</v>
      </c>
      <c r="H21" s="435"/>
      <c r="I21" s="434"/>
      <c r="J21" s="434"/>
      <c r="K21" s="92"/>
      <c r="M21" s="441"/>
    </row>
    <row r="22" spans="2:11" s="22" customFormat="1" ht="14.25" customHeight="1">
      <c r="B22" s="23"/>
      <c r="C22" s="57"/>
      <c r="D22" s="58"/>
      <c r="E22" s="170" t="s">
        <v>171</v>
      </c>
      <c r="F22" s="426">
        <v>34093572.24009998</v>
      </c>
      <c r="G22" s="363">
        <v>22938574.700000003</v>
      </c>
      <c r="H22" s="435"/>
      <c r="I22" s="434"/>
      <c r="J22" s="434"/>
      <c r="K22" s="92"/>
    </row>
    <row r="23" spans="2:11" s="22" customFormat="1" ht="12.75">
      <c r="B23" s="23"/>
      <c r="C23" s="57"/>
      <c r="D23" s="58"/>
      <c r="E23" s="96" t="s">
        <v>172</v>
      </c>
      <c r="F23" s="426"/>
      <c r="G23" s="363"/>
      <c r="H23" s="435"/>
      <c r="I23" s="434"/>
      <c r="J23" s="434"/>
      <c r="K23" s="92"/>
    </row>
    <row r="24" spans="2:11" s="22" customFormat="1" ht="12.75">
      <c r="B24" s="23"/>
      <c r="C24" s="57"/>
      <c r="D24" s="58"/>
      <c r="E24" s="96" t="s">
        <v>173</v>
      </c>
      <c r="F24" s="426"/>
      <c r="G24" s="363"/>
      <c r="H24" s="435"/>
      <c r="I24" s="434"/>
      <c r="J24" s="434"/>
      <c r="K24" s="92"/>
    </row>
    <row r="25" spans="2:11" s="22" customFormat="1" ht="12.75">
      <c r="B25" s="23"/>
      <c r="C25" s="57"/>
      <c r="D25" s="58"/>
      <c r="E25" s="96" t="s">
        <v>174</v>
      </c>
      <c r="F25" s="426">
        <v>-5444.793180000223</v>
      </c>
      <c r="G25" s="363">
        <v>-109257</v>
      </c>
      <c r="H25" s="435"/>
      <c r="I25" s="434"/>
      <c r="J25" s="434"/>
      <c r="K25" s="92"/>
    </row>
    <row r="26" spans="2:11" s="22" customFormat="1" ht="12.75">
      <c r="B26" s="23"/>
      <c r="C26" s="57"/>
      <c r="D26" s="58"/>
      <c r="E26" s="30" t="s">
        <v>175</v>
      </c>
      <c r="F26" s="450"/>
      <c r="G26" s="443"/>
      <c r="H26" s="435"/>
      <c r="I26" s="434"/>
      <c r="J26" s="434"/>
      <c r="K26" s="92"/>
    </row>
    <row r="27" spans="2:11" s="22" customFormat="1" ht="15.75" customHeight="1">
      <c r="B27" s="23"/>
      <c r="C27" s="57"/>
      <c r="D27" s="58"/>
      <c r="E27" s="31"/>
      <c r="F27" s="363"/>
      <c r="G27" s="363"/>
      <c r="H27" s="435"/>
      <c r="I27" s="434"/>
      <c r="J27" s="434"/>
      <c r="K27" s="92"/>
    </row>
    <row r="28" spans="2:11" s="22" customFormat="1" ht="15.75" customHeight="1">
      <c r="B28" s="272"/>
      <c r="C28" s="279" t="s">
        <v>176</v>
      </c>
      <c r="D28" s="287"/>
      <c r="E28" s="287"/>
      <c r="F28" s="359">
        <v>-607098</v>
      </c>
      <c r="G28" s="359">
        <v>548889.61</v>
      </c>
      <c r="H28" s="435"/>
      <c r="I28" s="434"/>
      <c r="J28" s="434"/>
      <c r="K28" s="92"/>
    </row>
    <row r="29" spans="2:11" s="22" customFormat="1" ht="15.75" customHeight="1">
      <c r="B29" s="23"/>
      <c r="C29" s="57"/>
      <c r="D29" s="58"/>
      <c r="E29" s="96" t="s">
        <v>177</v>
      </c>
      <c r="F29" s="363"/>
      <c r="G29" s="363"/>
      <c r="H29" s="435"/>
      <c r="I29" s="434"/>
      <c r="J29" s="434"/>
      <c r="K29" s="92"/>
    </row>
    <row r="30" spans="2:11" s="22" customFormat="1" ht="15.75" customHeight="1">
      <c r="B30" s="23"/>
      <c r="C30" s="57"/>
      <c r="D30" s="58"/>
      <c r="E30" s="96" t="s">
        <v>178</v>
      </c>
      <c r="F30" s="363">
        <v>-607098</v>
      </c>
      <c r="G30" s="363"/>
      <c r="H30" s="435"/>
      <c r="I30" s="434"/>
      <c r="J30" s="434"/>
      <c r="K30" s="449"/>
    </row>
    <row r="31" spans="2:11" s="22" customFormat="1" ht="15.75" customHeight="1">
      <c r="B31" s="23"/>
      <c r="C31" s="57"/>
      <c r="D31" s="58"/>
      <c r="E31" s="96" t="s">
        <v>179</v>
      </c>
      <c r="F31" s="426"/>
      <c r="G31" s="363">
        <v>548889.61</v>
      </c>
      <c r="H31" s="435"/>
      <c r="I31" s="434"/>
      <c r="J31" s="434"/>
      <c r="K31" s="92"/>
    </row>
    <row r="32" spans="2:11" s="22" customFormat="1" ht="15.75" customHeight="1">
      <c r="B32" s="23"/>
      <c r="C32" s="57"/>
      <c r="D32" s="58"/>
      <c r="E32" s="96" t="s">
        <v>345</v>
      </c>
      <c r="F32" s="363"/>
      <c r="G32" s="363"/>
      <c r="H32" s="435"/>
      <c r="I32" s="434"/>
      <c r="J32" s="434"/>
      <c r="K32" s="92"/>
    </row>
    <row r="33" spans="2:11" s="22" customFormat="1" ht="15.75" customHeight="1">
      <c r="B33" s="23"/>
      <c r="C33" s="57"/>
      <c r="D33" s="58"/>
      <c r="E33" s="96" t="s">
        <v>346</v>
      </c>
      <c r="F33" s="363"/>
      <c r="G33" s="363"/>
      <c r="H33" s="435"/>
      <c r="I33" s="434"/>
      <c r="J33" s="434"/>
      <c r="K33" s="92"/>
    </row>
    <row r="34" spans="2:11" s="22" customFormat="1" ht="15.75" customHeight="1">
      <c r="B34" s="23"/>
      <c r="C34" s="57"/>
      <c r="D34" s="58"/>
      <c r="E34" s="96" t="s">
        <v>180</v>
      </c>
      <c r="F34" s="363"/>
      <c r="G34" s="363"/>
      <c r="H34" s="435"/>
      <c r="I34" s="434"/>
      <c r="J34" s="434"/>
      <c r="K34" s="92"/>
    </row>
    <row r="35" spans="2:11" s="22" customFormat="1" ht="15.75" customHeight="1">
      <c r="B35" s="28"/>
      <c r="C35" s="49"/>
      <c r="D35" s="50"/>
      <c r="E35" s="27" t="s">
        <v>181</v>
      </c>
      <c r="F35" s="363"/>
      <c r="G35" s="363"/>
      <c r="H35" s="435"/>
      <c r="I35" s="434"/>
      <c r="J35" s="434"/>
      <c r="K35" s="92"/>
    </row>
    <row r="36" spans="2:11" s="22" customFormat="1" ht="15.75" customHeight="1">
      <c r="B36" s="28"/>
      <c r="C36" s="28"/>
      <c r="D36" s="29"/>
      <c r="E36" s="30" t="s">
        <v>182</v>
      </c>
      <c r="F36" s="443"/>
      <c r="G36" s="443"/>
      <c r="H36" s="435"/>
      <c r="I36" s="434"/>
      <c r="J36" s="434"/>
      <c r="K36" s="92"/>
    </row>
    <row r="37" spans="2:11" s="22" customFormat="1" ht="15.75" customHeight="1">
      <c r="B37" s="28"/>
      <c r="C37" s="28"/>
      <c r="D37" s="29"/>
      <c r="E37" s="27"/>
      <c r="F37" s="363"/>
      <c r="G37" s="363"/>
      <c r="H37" s="435"/>
      <c r="I37" s="434"/>
      <c r="J37" s="434"/>
      <c r="K37" s="92"/>
    </row>
    <row r="38" spans="2:11" s="22" customFormat="1" ht="15.75" customHeight="1">
      <c r="B38" s="293"/>
      <c r="C38" s="294" t="s">
        <v>183</v>
      </c>
      <c r="D38" s="295"/>
      <c r="E38" s="275"/>
      <c r="F38" s="359">
        <v>10420274.375029996</v>
      </c>
      <c r="G38" s="360">
        <v>-19963814.67</v>
      </c>
      <c r="H38" s="435"/>
      <c r="I38" s="434"/>
      <c r="J38" s="434"/>
      <c r="K38" s="92"/>
    </row>
    <row r="39" spans="2:11" s="22" customFormat="1" ht="15.75" customHeight="1">
      <c r="B39" s="28"/>
      <c r="C39" s="28"/>
      <c r="D39" s="29"/>
      <c r="E39" s="27" t="s">
        <v>184</v>
      </c>
      <c r="F39" s="426"/>
      <c r="G39" s="363"/>
      <c r="H39" s="435"/>
      <c r="I39" s="434"/>
      <c r="J39" s="434"/>
      <c r="K39" s="92"/>
    </row>
    <row r="40" spans="2:11" s="22" customFormat="1" ht="15.75" customHeight="1">
      <c r="B40" s="28"/>
      <c r="C40" s="28"/>
      <c r="D40" s="29"/>
      <c r="E40" s="27" t="s">
        <v>185</v>
      </c>
      <c r="F40" s="426">
        <v>10420274.375029996</v>
      </c>
      <c r="G40" s="363">
        <v>-19963814.67</v>
      </c>
      <c r="H40" s="435"/>
      <c r="I40" s="434"/>
      <c r="J40" s="434"/>
      <c r="K40" s="92"/>
    </row>
    <row r="41" spans="2:11" s="22" customFormat="1" ht="15.75" customHeight="1">
      <c r="B41" s="28"/>
      <c r="C41" s="28"/>
      <c r="D41" s="29"/>
      <c r="E41" s="27" t="s">
        <v>186</v>
      </c>
      <c r="F41" s="363"/>
      <c r="G41" s="363"/>
      <c r="H41" s="435"/>
      <c r="I41" s="434"/>
      <c r="J41" s="434"/>
      <c r="K41" s="92"/>
    </row>
    <row r="42" spans="2:11" s="22" customFormat="1" ht="15.75" customHeight="1">
      <c r="B42" s="28"/>
      <c r="C42" s="28"/>
      <c r="D42" s="29"/>
      <c r="E42" s="27" t="s">
        <v>187</v>
      </c>
      <c r="F42" s="363"/>
      <c r="G42" s="363"/>
      <c r="H42" s="435"/>
      <c r="I42" s="434"/>
      <c r="J42" s="434"/>
      <c r="K42" s="92"/>
    </row>
    <row r="43" spans="2:11" s="22" customFormat="1" ht="15.75" customHeight="1">
      <c r="B43" s="28"/>
      <c r="C43" s="28"/>
      <c r="D43" s="29"/>
      <c r="E43" s="30" t="s">
        <v>188</v>
      </c>
      <c r="F43" s="443"/>
      <c r="G43" s="443"/>
      <c r="H43" s="435"/>
      <c r="I43" s="434"/>
      <c r="J43" s="434"/>
      <c r="K43" s="92"/>
    </row>
    <row r="44" spans="2:11" s="22" customFormat="1" ht="15.75" customHeight="1">
      <c r="B44" s="28"/>
      <c r="C44" s="28"/>
      <c r="D44" s="29"/>
      <c r="E44" s="27"/>
      <c r="F44" s="363"/>
      <c r="G44" s="363"/>
      <c r="H44" s="435"/>
      <c r="I44" s="434"/>
      <c r="J44" s="434"/>
      <c r="K44" s="92"/>
    </row>
    <row r="45" spans="2:11" s="22" customFormat="1" ht="15.75" customHeight="1">
      <c r="B45" s="293"/>
      <c r="C45" s="293"/>
      <c r="D45" s="296"/>
      <c r="E45" s="297" t="s">
        <v>189</v>
      </c>
      <c r="F45" s="359">
        <v>12048581.757199991</v>
      </c>
      <c r="G45" s="359">
        <v>-16371958.469999999</v>
      </c>
      <c r="H45" s="435"/>
      <c r="I45" s="434"/>
      <c r="J45" s="434"/>
      <c r="K45" s="92"/>
    </row>
    <row r="46" spans="2:7" ht="12.75">
      <c r="B46" s="298"/>
      <c r="C46" s="298"/>
      <c r="D46" s="299"/>
      <c r="E46" s="300" t="s">
        <v>190</v>
      </c>
      <c r="F46" s="444">
        <v>5032968.53</v>
      </c>
      <c r="G46" s="444">
        <v>21404927</v>
      </c>
    </row>
    <row r="47" spans="2:7" ht="12.75">
      <c r="B47" s="298"/>
      <c r="C47" s="298"/>
      <c r="D47" s="299"/>
      <c r="E47" s="300" t="s">
        <v>191</v>
      </c>
      <c r="F47" s="444">
        <v>17081550.287199993</v>
      </c>
      <c r="G47" s="444">
        <v>5032968.53</v>
      </c>
    </row>
    <row r="48" spans="2:7" ht="12.75">
      <c r="B48" s="298"/>
      <c r="C48" s="298"/>
      <c r="D48" s="299"/>
      <c r="E48" s="301"/>
      <c r="F48" s="445"/>
      <c r="G48" s="432"/>
    </row>
  </sheetData>
  <sheetProtection/>
  <mergeCells count="3">
    <mergeCell ref="B5:G5"/>
    <mergeCell ref="C7:E8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54"/>
  <sheetViews>
    <sheetView zoomScalePageLayoutView="0" workbookViewId="0" topLeftCell="A34">
      <selection activeCell="P24" sqref="P24"/>
    </sheetView>
  </sheetViews>
  <sheetFormatPr defaultColWidth="9.140625" defaultRowHeight="12.75"/>
  <cols>
    <col min="1" max="1" width="13.28125" style="0" customWidth="1"/>
    <col min="2" max="3" width="3.7109375" style="16" customWidth="1"/>
    <col min="4" max="4" width="2.7109375" style="16" customWidth="1"/>
    <col min="5" max="5" width="51.7109375" style="0" customWidth="1"/>
    <col min="6" max="6" width="13.00390625" style="16" customWidth="1"/>
    <col min="7" max="7" width="14.8515625" style="355" customWidth="1"/>
    <col min="8" max="8" width="14.00390625" style="355" customWidth="1"/>
    <col min="9" max="9" width="1.421875" style="0" customWidth="1"/>
    <col min="10" max="10" width="9.140625" style="147" customWidth="1"/>
    <col min="11" max="11" width="5.7109375" style="147" customWidth="1"/>
    <col min="12" max="12" width="19.7109375" style="147" customWidth="1"/>
    <col min="13" max="13" width="14.00390625" style="147" customWidth="1"/>
    <col min="14" max="14" width="13.7109375" style="147" customWidth="1"/>
    <col min="15" max="15" width="9.7109375" style="147" bestFit="1" customWidth="1"/>
    <col min="16" max="21" width="9.140625" style="147" customWidth="1"/>
  </cols>
  <sheetData>
    <row r="2" spans="2:21" s="323" customFormat="1" ht="18">
      <c r="B2" s="320" t="s">
        <v>486</v>
      </c>
      <c r="C2" s="320"/>
      <c r="D2" s="321"/>
      <c r="E2" s="322"/>
      <c r="F2" s="290"/>
      <c r="G2" s="353" t="s">
        <v>112</v>
      </c>
      <c r="H2" s="354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2:21" s="323" customFormat="1" ht="9" customHeight="1">
      <c r="B3" s="320"/>
      <c r="C3" s="320"/>
      <c r="D3" s="321"/>
      <c r="E3" s="322"/>
      <c r="F3" s="290"/>
      <c r="G3" s="353"/>
      <c r="H3" s="354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2:21" s="323" customFormat="1" ht="16.5" customHeight="1">
      <c r="B4" s="493" t="s">
        <v>616</v>
      </c>
      <c r="C4" s="493"/>
      <c r="D4" s="493"/>
      <c r="E4" s="493"/>
      <c r="F4" s="493"/>
      <c r="G4" s="493"/>
      <c r="H4" s="493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ht="6.75" customHeight="1"/>
    <row r="6" spans="2:21" s="329" customFormat="1" ht="15.75" customHeight="1">
      <c r="B6" s="501" t="s">
        <v>2</v>
      </c>
      <c r="C6" s="497"/>
      <c r="D6" s="498"/>
      <c r="E6" s="498"/>
      <c r="F6" s="328" t="s">
        <v>333</v>
      </c>
      <c r="G6" s="356" t="s">
        <v>13</v>
      </c>
      <c r="H6" s="356" t="s">
        <v>13</v>
      </c>
      <c r="J6" s="452"/>
      <c r="K6" s="466"/>
      <c r="L6" s="458"/>
      <c r="M6" s="458"/>
      <c r="N6" s="458"/>
      <c r="O6" s="452"/>
      <c r="P6" s="452"/>
      <c r="Q6" s="452"/>
      <c r="R6" s="452"/>
      <c r="S6" s="452"/>
      <c r="T6" s="452"/>
      <c r="U6" s="452"/>
    </row>
    <row r="7" spans="2:21" s="329" customFormat="1" ht="15.75" customHeight="1">
      <c r="B7" s="502"/>
      <c r="C7" s="499"/>
      <c r="D7" s="500"/>
      <c r="E7" s="500"/>
      <c r="F7" s="317" t="s">
        <v>334</v>
      </c>
      <c r="G7" s="357" t="s">
        <v>14</v>
      </c>
      <c r="H7" s="358" t="s">
        <v>15</v>
      </c>
      <c r="J7" s="452"/>
      <c r="K7" s="459"/>
      <c r="L7" s="459"/>
      <c r="M7" s="458"/>
      <c r="N7" s="460"/>
      <c r="O7" s="452"/>
      <c r="P7" s="452"/>
      <c r="Q7" s="452"/>
      <c r="R7" s="452"/>
      <c r="S7" s="452"/>
      <c r="T7" s="452"/>
      <c r="U7" s="452"/>
    </row>
    <row r="8" spans="2:21" s="22" customFormat="1" ht="15.75" customHeight="1">
      <c r="B8" s="272"/>
      <c r="C8" s="285" t="s">
        <v>85</v>
      </c>
      <c r="D8" s="286"/>
      <c r="E8" s="286"/>
      <c r="F8" s="272">
        <f>'Shpjegim zerave te bilancit '!B164</f>
        <v>1</v>
      </c>
      <c r="G8" s="359">
        <v>164712068</v>
      </c>
      <c r="H8" s="359">
        <v>49438553</v>
      </c>
      <c r="J8" s="454"/>
      <c r="K8" s="459"/>
      <c r="L8" s="459"/>
      <c r="M8" s="458"/>
      <c r="N8" s="460"/>
      <c r="O8" s="454"/>
      <c r="P8" s="454"/>
      <c r="Q8" s="454"/>
      <c r="R8" s="454"/>
      <c r="S8" s="454"/>
      <c r="T8" s="454"/>
      <c r="U8" s="454"/>
    </row>
    <row r="9" spans="2:21" s="22" customFormat="1" ht="15.75" customHeight="1">
      <c r="B9" s="272"/>
      <c r="C9" s="285" t="s">
        <v>86</v>
      </c>
      <c r="D9" s="287"/>
      <c r="E9" s="286"/>
      <c r="F9" s="272"/>
      <c r="G9" s="359"/>
      <c r="H9" s="360">
        <v>208333</v>
      </c>
      <c r="J9" s="454"/>
      <c r="K9" s="459"/>
      <c r="L9" s="459"/>
      <c r="M9" s="458"/>
      <c r="N9" s="460"/>
      <c r="O9" s="454"/>
      <c r="P9" s="454"/>
      <c r="Q9" s="454"/>
      <c r="R9" s="454"/>
      <c r="S9" s="454"/>
      <c r="T9" s="454"/>
      <c r="U9" s="454"/>
    </row>
    <row r="10" spans="2:21" s="22" customFormat="1" ht="15.75" customHeight="1">
      <c r="B10" s="495"/>
      <c r="C10" s="44"/>
      <c r="D10" s="51" t="s">
        <v>87</v>
      </c>
      <c r="F10" s="175"/>
      <c r="G10" s="361"/>
      <c r="H10" s="361"/>
      <c r="J10" s="454"/>
      <c r="K10" s="459"/>
      <c r="L10" s="459"/>
      <c r="M10" s="458"/>
      <c r="N10" s="460"/>
      <c r="O10" s="454"/>
      <c r="P10" s="454"/>
      <c r="Q10" s="454"/>
      <c r="R10" s="454"/>
      <c r="S10" s="454"/>
      <c r="T10" s="454"/>
      <c r="U10" s="454"/>
    </row>
    <row r="11" spans="2:21" s="22" customFormat="1" ht="15.75" customHeight="1">
      <c r="B11" s="496"/>
      <c r="C11" s="45"/>
      <c r="D11" s="52" t="s">
        <v>88</v>
      </c>
      <c r="E11" s="174"/>
      <c r="F11" s="172"/>
      <c r="G11" s="362"/>
      <c r="H11" s="362"/>
      <c r="J11" s="454"/>
      <c r="K11" s="459"/>
      <c r="L11" s="459"/>
      <c r="M11" s="458"/>
      <c r="N11" s="460"/>
      <c r="O11" s="454"/>
      <c r="P11" s="454"/>
      <c r="Q11" s="454"/>
      <c r="R11" s="454"/>
      <c r="S11" s="454"/>
      <c r="T11" s="454"/>
      <c r="U11" s="454"/>
    </row>
    <row r="12" spans="2:21" s="22" customFormat="1" ht="15.75" customHeight="1">
      <c r="B12" s="495"/>
      <c r="C12" s="44"/>
      <c r="D12" s="51" t="s">
        <v>89</v>
      </c>
      <c r="F12" s="175"/>
      <c r="G12" s="361"/>
      <c r="H12" s="361"/>
      <c r="J12" s="454"/>
      <c r="K12" s="458"/>
      <c r="L12" s="458"/>
      <c r="M12" s="458"/>
      <c r="N12" s="467"/>
      <c r="O12" s="454"/>
      <c r="P12" s="454"/>
      <c r="Q12" s="454"/>
      <c r="R12" s="454"/>
      <c r="S12" s="454"/>
      <c r="T12" s="454"/>
      <c r="U12" s="454"/>
    </row>
    <row r="13" spans="2:21" s="22" customFormat="1" ht="15.75" customHeight="1">
      <c r="B13" s="496"/>
      <c r="C13" s="45"/>
      <c r="D13" s="52" t="s">
        <v>90</v>
      </c>
      <c r="E13" s="174"/>
      <c r="F13" s="172"/>
      <c r="G13" s="362"/>
      <c r="H13" s="362"/>
      <c r="J13" s="454"/>
      <c r="K13" s="466"/>
      <c r="L13" s="466"/>
      <c r="M13" s="458"/>
      <c r="N13" s="458"/>
      <c r="O13" s="454"/>
      <c r="P13" s="454"/>
      <c r="Q13" s="454"/>
      <c r="R13" s="454"/>
      <c r="S13" s="454"/>
      <c r="T13" s="454"/>
      <c r="U13" s="454"/>
    </row>
    <row r="14" spans="2:21" s="22" customFormat="1" ht="15.75" customHeight="1">
      <c r="B14" s="23"/>
      <c r="C14" s="28"/>
      <c r="D14" s="27" t="s">
        <v>91</v>
      </c>
      <c r="E14" s="171"/>
      <c r="F14" s="23">
        <v>2</v>
      </c>
      <c r="G14" s="363">
        <v>-157559311.7482</v>
      </c>
      <c r="H14" s="363">
        <v>-43173359.94</v>
      </c>
      <c r="J14" s="454"/>
      <c r="K14" s="459"/>
      <c r="L14" s="459"/>
      <c r="M14" s="460"/>
      <c r="N14" s="458"/>
      <c r="O14" s="454"/>
      <c r="P14" s="454"/>
      <c r="Q14" s="454"/>
      <c r="R14" s="454"/>
      <c r="S14" s="454"/>
      <c r="T14" s="454"/>
      <c r="U14" s="454"/>
    </row>
    <row r="15" spans="2:21" s="22" customFormat="1" ht="15.75" customHeight="1">
      <c r="B15" s="23"/>
      <c r="C15" s="28"/>
      <c r="D15" s="27" t="s">
        <v>92</v>
      </c>
      <c r="F15" s="175">
        <f>'Shpjegim zerave te bilancit '!B173</f>
        <v>3</v>
      </c>
      <c r="G15" s="363">
        <v>-9840985.28</v>
      </c>
      <c r="H15" s="363">
        <v>-3811217.61</v>
      </c>
      <c r="J15" s="454"/>
      <c r="K15" s="459"/>
      <c r="L15" s="459"/>
      <c r="M15" s="460"/>
      <c r="N15" s="468"/>
      <c r="O15" s="454"/>
      <c r="P15" s="454"/>
      <c r="Q15" s="454"/>
      <c r="R15" s="454"/>
      <c r="S15" s="454"/>
      <c r="T15" s="454"/>
      <c r="U15" s="454"/>
    </row>
    <row r="16" spans="2:21" s="22" customFormat="1" ht="15.75" customHeight="1">
      <c r="B16" s="23"/>
      <c r="C16" s="28"/>
      <c r="D16" s="53" t="s">
        <v>93</v>
      </c>
      <c r="E16" s="50"/>
      <c r="F16" s="23">
        <f>'Shpjegim zerave te bilancit '!B184</f>
        <v>4</v>
      </c>
      <c r="G16" s="363">
        <v>-386939</v>
      </c>
      <c r="H16" s="363">
        <v>-2805468</v>
      </c>
      <c r="J16" s="454"/>
      <c r="K16" s="459"/>
      <c r="L16" s="459"/>
      <c r="M16" s="460"/>
      <c r="N16" s="469"/>
      <c r="O16" s="465"/>
      <c r="P16" s="454"/>
      <c r="Q16" s="454"/>
      <c r="R16" s="454"/>
      <c r="S16" s="454"/>
      <c r="T16" s="454"/>
      <c r="U16" s="454"/>
    </row>
    <row r="17" spans="2:21" s="22" customFormat="1" ht="15.75" customHeight="1">
      <c r="B17" s="23"/>
      <c r="C17" s="28"/>
      <c r="D17" s="53"/>
      <c r="E17" s="98" t="s">
        <v>94</v>
      </c>
      <c r="F17" s="176"/>
      <c r="G17" s="363"/>
      <c r="H17" s="363">
        <v>-2404000</v>
      </c>
      <c r="J17" s="454"/>
      <c r="K17" s="459"/>
      <c r="L17" s="459"/>
      <c r="M17" s="460"/>
      <c r="N17" s="458"/>
      <c r="O17" s="454"/>
      <c r="P17" s="454"/>
      <c r="Q17" s="454"/>
      <c r="R17" s="454"/>
      <c r="S17" s="454"/>
      <c r="T17" s="454"/>
      <c r="U17" s="454"/>
    </row>
    <row r="18" spans="2:21" s="22" customFormat="1" ht="15.75" customHeight="1">
      <c r="B18" s="23"/>
      <c r="C18" s="28"/>
      <c r="D18" s="53"/>
      <c r="E18" s="98" t="s">
        <v>95</v>
      </c>
      <c r="F18" s="176"/>
      <c r="G18" s="363">
        <v>-386939</v>
      </c>
      <c r="H18" s="363">
        <v>-401468</v>
      </c>
      <c r="J18" s="454"/>
      <c r="K18" s="459"/>
      <c r="L18" s="459"/>
      <c r="M18" s="460"/>
      <c r="N18" s="458"/>
      <c r="O18" s="454"/>
      <c r="P18" s="454"/>
      <c r="Q18" s="454"/>
      <c r="R18" s="454"/>
      <c r="S18" s="454"/>
      <c r="T18" s="454"/>
      <c r="U18" s="454"/>
    </row>
    <row r="19" spans="2:21" s="22" customFormat="1" ht="15.75" customHeight="1">
      <c r="B19" s="23"/>
      <c r="C19" s="28"/>
      <c r="D19" s="53"/>
      <c r="E19" s="98" t="s">
        <v>96</v>
      </c>
      <c r="F19" s="176"/>
      <c r="G19" s="363"/>
      <c r="H19" s="363"/>
      <c r="J19" s="454"/>
      <c r="K19" s="459"/>
      <c r="L19" s="459"/>
      <c r="M19" s="460"/>
      <c r="N19" s="458"/>
      <c r="O19" s="454"/>
      <c r="P19" s="454"/>
      <c r="Q19" s="454"/>
      <c r="R19" s="454"/>
      <c r="S19" s="454"/>
      <c r="T19" s="454"/>
      <c r="U19" s="454"/>
    </row>
    <row r="20" spans="2:21" s="22" customFormat="1" ht="15.75" customHeight="1">
      <c r="B20" s="23"/>
      <c r="C20" s="28"/>
      <c r="D20" s="53" t="s">
        <v>97</v>
      </c>
      <c r="E20" s="50"/>
      <c r="F20" s="23">
        <f>'Shpjegim zerave te bilancit '!B189</f>
        <v>5</v>
      </c>
      <c r="G20" s="363">
        <v>-174920</v>
      </c>
      <c r="H20" s="363">
        <v>-130008</v>
      </c>
      <c r="J20" s="454"/>
      <c r="K20" s="459"/>
      <c r="L20" s="459"/>
      <c r="M20" s="460"/>
      <c r="N20" s="458"/>
      <c r="O20" s="454"/>
      <c r="P20" s="454"/>
      <c r="Q20" s="454"/>
      <c r="R20" s="454"/>
      <c r="S20" s="454"/>
      <c r="T20" s="454"/>
      <c r="U20" s="454"/>
    </row>
    <row r="21" spans="2:21" s="22" customFormat="1" ht="15.75" customHeight="1">
      <c r="B21" s="272"/>
      <c r="C21" s="285" t="s">
        <v>98</v>
      </c>
      <c r="D21" s="288"/>
      <c r="E21" s="286"/>
      <c r="F21" s="272"/>
      <c r="G21" s="359">
        <v>-3250088.0281999987</v>
      </c>
      <c r="H21" s="359">
        <v>-273167.5499999975</v>
      </c>
      <c r="J21" s="454"/>
      <c r="K21" s="459"/>
      <c r="L21" s="459"/>
      <c r="M21" s="460"/>
      <c r="N21" s="458"/>
      <c r="O21" s="454"/>
      <c r="P21" s="454"/>
      <c r="Q21" s="454"/>
      <c r="R21" s="454"/>
      <c r="S21" s="454"/>
      <c r="T21" s="454"/>
      <c r="U21" s="454"/>
    </row>
    <row r="22" spans="2:21" s="22" customFormat="1" ht="15.75" customHeight="1">
      <c r="B22" s="23"/>
      <c r="C22" s="28"/>
      <c r="D22" s="53" t="s">
        <v>99</v>
      </c>
      <c r="E22" s="50"/>
      <c r="F22" s="23"/>
      <c r="G22" s="363"/>
      <c r="H22" s="363"/>
      <c r="J22" s="454"/>
      <c r="K22" s="459"/>
      <c r="L22" s="459"/>
      <c r="M22" s="460"/>
      <c r="N22" s="458"/>
      <c r="O22" s="454"/>
      <c r="P22" s="454"/>
      <c r="Q22" s="454"/>
      <c r="R22" s="454"/>
      <c r="S22" s="454"/>
      <c r="T22" s="454"/>
      <c r="U22" s="454"/>
    </row>
    <row r="23" spans="2:21" s="22" customFormat="1" ht="15.75" customHeight="1">
      <c r="B23" s="23"/>
      <c r="C23" s="28"/>
      <c r="D23" s="53" t="s">
        <v>99</v>
      </c>
      <c r="E23" s="50"/>
      <c r="F23" s="23"/>
      <c r="G23" s="363"/>
      <c r="H23" s="363"/>
      <c r="J23" s="454"/>
      <c r="K23" s="459"/>
      <c r="L23" s="459"/>
      <c r="M23" s="460"/>
      <c r="N23" s="458"/>
      <c r="O23" s="454"/>
      <c r="P23" s="454"/>
      <c r="Q23" s="454"/>
      <c r="R23" s="454"/>
      <c r="S23" s="454"/>
      <c r="T23" s="454"/>
      <c r="U23" s="454"/>
    </row>
    <row r="24" spans="2:21" s="22" customFormat="1" ht="15.75" customHeight="1">
      <c r="B24" s="23"/>
      <c r="C24" s="28"/>
      <c r="D24" s="53" t="s">
        <v>100</v>
      </c>
      <c r="E24" s="50"/>
      <c r="F24" s="23"/>
      <c r="G24" s="364"/>
      <c r="H24" s="364"/>
      <c r="J24" s="454"/>
      <c r="K24" s="459"/>
      <c r="L24" s="459"/>
      <c r="M24" s="460"/>
      <c r="N24" s="458"/>
      <c r="O24" s="454"/>
      <c r="P24" s="454"/>
      <c r="Q24" s="454"/>
      <c r="R24" s="454"/>
      <c r="S24" s="454"/>
      <c r="T24" s="454"/>
      <c r="U24" s="454"/>
    </row>
    <row r="25" spans="2:21" s="22" customFormat="1" ht="15.75" customHeight="1">
      <c r="B25" s="23"/>
      <c r="C25" s="28"/>
      <c r="D25" s="53"/>
      <c r="E25" s="98" t="s">
        <v>101</v>
      </c>
      <c r="F25" s="176"/>
      <c r="G25" s="363"/>
      <c r="H25" s="363"/>
      <c r="J25" s="454"/>
      <c r="K25" s="459"/>
      <c r="L25" s="459"/>
      <c r="M25" s="460"/>
      <c r="N25" s="458"/>
      <c r="O25" s="454"/>
      <c r="P25" s="454"/>
      <c r="Q25" s="454"/>
      <c r="R25" s="454"/>
      <c r="S25" s="454"/>
      <c r="T25" s="454"/>
      <c r="U25" s="454"/>
    </row>
    <row r="26" spans="2:21" s="22" customFormat="1" ht="15.75" customHeight="1">
      <c r="B26" s="23"/>
      <c r="C26" s="28"/>
      <c r="D26" s="53"/>
      <c r="E26" s="98" t="s">
        <v>102</v>
      </c>
      <c r="F26" s="176">
        <v>6</v>
      </c>
      <c r="G26" s="363">
        <v>-1251993.6300000001</v>
      </c>
      <c r="H26" s="363">
        <v>-1296769.93</v>
      </c>
      <c r="J26" s="454"/>
      <c r="K26" s="459"/>
      <c r="L26" s="459"/>
      <c r="M26" s="460"/>
      <c r="N26" s="458"/>
      <c r="O26" s="454"/>
      <c r="P26" s="454"/>
      <c r="Q26" s="454"/>
      <c r="R26" s="454"/>
      <c r="S26" s="454"/>
      <c r="T26" s="454"/>
      <c r="U26" s="454"/>
    </row>
    <row r="27" spans="2:21" s="22" customFormat="1" ht="15.75" customHeight="1">
      <c r="B27" s="23"/>
      <c r="C27" s="28"/>
      <c r="D27" s="53"/>
      <c r="E27" s="98" t="s">
        <v>103</v>
      </c>
      <c r="F27" s="176">
        <v>7</v>
      </c>
      <c r="G27" s="363">
        <v>-286640.3</v>
      </c>
      <c r="H27" s="363">
        <v>-83187.56</v>
      </c>
      <c r="J27" s="454"/>
      <c r="K27" s="459"/>
      <c r="L27" s="459"/>
      <c r="M27" s="460"/>
      <c r="N27" s="458"/>
      <c r="O27" s="454"/>
      <c r="P27" s="454"/>
      <c r="Q27" s="454"/>
      <c r="R27" s="454"/>
      <c r="S27" s="454"/>
      <c r="T27" s="454"/>
      <c r="U27" s="454"/>
    </row>
    <row r="28" spans="2:21" s="22" customFormat="1" ht="15.75" customHeight="1">
      <c r="B28" s="23"/>
      <c r="C28" s="28"/>
      <c r="D28" s="53"/>
      <c r="E28" s="98" t="s">
        <v>104</v>
      </c>
      <c r="F28" s="176"/>
      <c r="G28" s="363"/>
      <c r="H28" s="363"/>
      <c r="J28" s="454"/>
      <c r="K28" s="459"/>
      <c r="L28" s="459"/>
      <c r="M28" s="460"/>
      <c r="N28" s="458"/>
      <c r="O28" s="454"/>
      <c r="P28" s="454"/>
      <c r="Q28" s="454"/>
      <c r="R28" s="454"/>
      <c r="S28" s="454"/>
      <c r="T28" s="454"/>
      <c r="U28" s="454"/>
    </row>
    <row r="29" spans="2:21" s="22" customFormat="1" ht="27.75" customHeight="1">
      <c r="B29" s="272"/>
      <c r="C29" s="477" t="s">
        <v>105</v>
      </c>
      <c r="D29" s="478"/>
      <c r="E29" s="478"/>
      <c r="F29" s="278"/>
      <c r="G29" s="359">
        <v>-1538633.9300000002</v>
      </c>
      <c r="H29" s="359">
        <v>-1379957.49</v>
      </c>
      <c r="J29" s="454"/>
      <c r="K29" s="459"/>
      <c r="L29" s="459"/>
      <c r="M29" s="460"/>
      <c r="N29" s="458"/>
      <c r="O29" s="454"/>
      <c r="P29" s="454"/>
      <c r="Q29" s="454"/>
      <c r="R29" s="454"/>
      <c r="S29" s="454"/>
      <c r="T29" s="454"/>
      <c r="U29" s="454"/>
    </row>
    <row r="30" spans="2:21" s="22" customFormat="1" ht="15.75" customHeight="1">
      <c r="B30" s="272"/>
      <c r="C30" s="285" t="s">
        <v>106</v>
      </c>
      <c r="D30" s="288"/>
      <c r="E30" s="286"/>
      <c r="F30" s="272"/>
      <c r="G30" s="359">
        <v>-4788721.958199998</v>
      </c>
      <c r="H30" s="359">
        <v>-1653125.0399999975</v>
      </c>
      <c r="J30" s="454"/>
      <c r="K30" s="459"/>
      <c r="L30" s="459"/>
      <c r="M30" s="460"/>
      <c r="N30" s="458"/>
      <c r="O30" s="454"/>
      <c r="P30" s="454"/>
      <c r="Q30" s="454"/>
      <c r="R30" s="454"/>
      <c r="S30" s="454"/>
      <c r="T30" s="454"/>
      <c r="U30" s="454"/>
    </row>
    <row r="31" spans="2:21" s="181" customFormat="1" ht="15.75" customHeight="1">
      <c r="B31" s="280"/>
      <c r="C31" s="438"/>
      <c r="D31" s="439" t="s">
        <v>524</v>
      </c>
      <c r="E31" s="440"/>
      <c r="F31" s="280"/>
      <c r="G31" s="428">
        <v>4843169.890000001</v>
      </c>
      <c r="H31" s="428"/>
      <c r="J31" s="454"/>
      <c r="K31" s="459"/>
      <c r="L31" s="459"/>
      <c r="M31" s="460"/>
      <c r="N31" s="458"/>
      <c r="O31" s="454"/>
      <c r="P31" s="454"/>
      <c r="Q31" s="454"/>
      <c r="R31" s="454"/>
      <c r="S31" s="454"/>
      <c r="T31" s="454"/>
      <c r="U31" s="454"/>
    </row>
    <row r="32" spans="2:21" s="181" customFormat="1" ht="15.75" customHeight="1">
      <c r="B32" s="280"/>
      <c r="C32" s="438" t="s">
        <v>618</v>
      </c>
      <c r="D32" s="439"/>
      <c r="E32" s="440"/>
      <c r="F32" s="280"/>
      <c r="G32" s="428">
        <v>54447.93180000223</v>
      </c>
      <c r="H32" s="428"/>
      <c r="J32" s="454"/>
      <c r="K32" s="459"/>
      <c r="L32" s="459"/>
      <c r="M32" s="460"/>
      <c r="N32" s="458"/>
      <c r="O32" s="454"/>
      <c r="P32" s="454"/>
      <c r="Q32" s="454"/>
      <c r="R32" s="454"/>
      <c r="S32" s="454"/>
      <c r="T32" s="454"/>
      <c r="U32" s="454"/>
    </row>
    <row r="33" spans="2:21" s="22" customFormat="1" ht="15.75" customHeight="1">
      <c r="B33" s="23"/>
      <c r="C33" s="54"/>
      <c r="D33" s="53" t="s">
        <v>107</v>
      </c>
      <c r="E33" s="50"/>
      <c r="F33" s="23"/>
      <c r="G33" s="364">
        <v>-5444.793180000223</v>
      </c>
      <c r="H33" s="364">
        <v>-109257</v>
      </c>
      <c r="J33" s="454"/>
      <c r="K33" s="459"/>
      <c r="L33" s="459"/>
      <c r="M33" s="460"/>
      <c r="N33" s="458"/>
      <c r="O33" s="454"/>
      <c r="P33" s="454"/>
      <c r="Q33" s="454"/>
      <c r="R33" s="454"/>
      <c r="S33" s="454"/>
      <c r="T33" s="454"/>
      <c r="U33" s="454"/>
    </row>
    <row r="34" spans="2:21" s="22" customFormat="1" ht="15.75" customHeight="1">
      <c r="B34" s="23"/>
      <c r="C34" s="54"/>
      <c r="D34" s="53"/>
      <c r="E34" s="50"/>
      <c r="F34" s="23"/>
      <c r="G34" s="364"/>
      <c r="H34" s="364"/>
      <c r="J34" s="454"/>
      <c r="K34" s="459"/>
      <c r="L34" s="459"/>
      <c r="M34" s="460"/>
      <c r="N34" s="469"/>
      <c r="O34" s="454"/>
      <c r="P34" s="454"/>
      <c r="Q34" s="454"/>
      <c r="R34" s="454"/>
      <c r="S34" s="454"/>
      <c r="T34" s="454"/>
      <c r="U34" s="454"/>
    </row>
    <row r="35" spans="2:21" s="22" customFormat="1" ht="15.75" customHeight="1">
      <c r="B35" s="272"/>
      <c r="C35" s="285" t="s">
        <v>108</v>
      </c>
      <c r="D35" s="288"/>
      <c r="E35" s="286"/>
      <c r="F35" s="272"/>
      <c r="G35" s="359">
        <v>-4794166.751379998</v>
      </c>
      <c r="H35" s="359">
        <v>-1762382.0399999975</v>
      </c>
      <c r="J35" s="454"/>
      <c r="K35" s="459"/>
      <c r="L35" s="459"/>
      <c r="M35" s="460"/>
      <c r="N35" s="469"/>
      <c r="O35" s="454"/>
      <c r="P35" s="454"/>
      <c r="Q35" s="454"/>
      <c r="R35" s="454"/>
      <c r="S35" s="454"/>
      <c r="T35" s="454"/>
      <c r="U35" s="454"/>
    </row>
    <row r="36" spans="2:21" s="22" customFormat="1" ht="15.75" customHeight="1">
      <c r="B36" s="23"/>
      <c r="C36" s="45"/>
      <c r="D36" s="55" t="s">
        <v>109</v>
      </c>
      <c r="E36" s="50"/>
      <c r="F36" s="23"/>
      <c r="G36" s="363"/>
      <c r="H36" s="363"/>
      <c r="J36" s="454"/>
      <c r="K36" s="459"/>
      <c r="L36" s="459"/>
      <c r="M36" s="460"/>
      <c r="N36" s="458"/>
      <c r="O36" s="454"/>
      <c r="P36" s="454"/>
      <c r="Q36" s="454"/>
      <c r="R36" s="454"/>
      <c r="S36" s="454"/>
      <c r="T36" s="454"/>
      <c r="U36" s="454"/>
    </row>
    <row r="37" spans="2:21" s="22" customFormat="1" ht="15.75" customHeight="1">
      <c r="B37" s="23"/>
      <c r="C37" s="45"/>
      <c r="D37" s="55"/>
      <c r="E37" s="50"/>
      <c r="F37" s="23"/>
      <c r="G37" s="363"/>
      <c r="H37" s="363"/>
      <c r="J37" s="454"/>
      <c r="K37" s="458"/>
      <c r="L37" s="458"/>
      <c r="M37" s="467"/>
      <c r="N37" s="458"/>
      <c r="O37" s="454"/>
      <c r="P37" s="454"/>
      <c r="Q37" s="454"/>
      <c r="R37" s="454"/>
      <c r="S37" s="454"/>
      <c r="T37" s="454"/>
      <c r="U37" s="454"/>
    </row>
    <row r="38" spans="2:21" s="22" customFormat="1" ht="15.75" customHeight="1">
      <c r="B38" s="23"/>
      <c r="C38" s="45"/>
      <c r="D38" s="55" t="s">
        <v>110</v>
      </c>
      <c r="E38" s="50"/>
      <c r="F38" s="23"/>
      <c r="G38" s="363"/>
      <c r="H38" s="363"/>
      <c r="J38" s="454"/>
      <c r="K38" s="458"/>
      <c r="L38" s="458"/>
      <c r="M38" s="458"/>
      <c r="N38" s="458"/>
      <c r="O38" s="454"/>
      <c r="P38" s="454"/>
      <c r="Q38" s="454"/>
      <c r="R38" s="454"/>
      <c r="S38" s="454"/>
      <c r="T38" s="454"/>
      <c r="U38" s="454"/>
    </row>
    <row r="39" spans="2:21" s="22" customFormat="1" ht="15.75" customHeight="1">
      <c r="B39" s="23"/>
      <c r="C39" s="45"/>
      <c r="D39" s="55"/>
      <c r="E39" s="50"/>
      <c r="F39" s="23"/>
      <c r="G39" s="363"/>
      <c r="H39" s="363"/>
      <c r="J39" s="454"/>
      <c r="K39" s="454"/>
      <c r="L39" s="454"/>
      <c r="M39" s="470"/>
      <c r="N39" s="454"/>
      <c r="O39" s="454"/>
      <c r="P39" s="454"/>
      <c r="Q39" s="454"/>
      <c r="R39" s="454"/>
      <c r="S39" s="454"/>
      <c r="T39" s="454"/>
      <c r="U39" s="454"/>
    </row>
    <row r="40" spans="2:21" s="22" customFormat="1" ht="15.75" customHeight="1">
      <c r="B40" s="23"/>
      <c r="C40" s="45"/>
      <c r="D40" s="55"/>
      <c r="E40" s="50"/>
      <c r="F40" s="23"/>
      <c r="G40" s="363"/>
      <c r="H40" s="363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</row>
    <row r="41" spans="2:21" s="22" customFormat="1" ht="15.75" customHeight="1">
      <c r="B41" s="23"/>
      <c r="C41" s="45"/>
      <c r="D41" s="55"/>
      <c r="E41" s="50"/>
      <c r="F41" s="23"/>
      <c r="G41" s="363"/>
      <c r="H41" s="363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</row>
    <row r="42" spans="2:21" s="22" customFormat="1" ht="15.75" customHeight="1">
      <c r="B42" s="23"/>
      <c r="C42" s="45"/>
      <c r="D42" s="55"/>
      <c r="E42" s="50"/>
      <c r="F42" s="23"/>
      <c r="G42" s="363"/>
      <c r="H42" s="363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</row>
    <row r="43" spans="2:21" s="22" customFormat="1" ht="24.75" customHeight="1">
      <c r="B43" s="23"/>
      <c r="C43" s="28"/>
      <c r="D43" s="494"/>
      <c r="E43" s="494"/>
      <c r="F43" s="42"/>
      <c r="G43" s="363"/>
      <c r="H43" s="363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</row>
    <row r="44" spans="2:21" s="22" customFormat="1" ht="15.75" customHeight="1">
      <c r="B44" s="33"/>
      <c r="C44" s="33"/>
      <c r="D44" s="33"/>
      <c r="E44" s="34"/>
      <c r="F44" s="33"/>
      <c r="G44" s="365"/>
      <c r="H44" s="365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</row>
    <row r="45" spans="2:21" s="22" customFormat="1" ht="15.75" customHeight="1">
      <c r="B45" s="33"/>
      <c r="C45" s="33"/>
      <c r="D45" s="33"/>
      <c r="E45" s="34"/>
      <c r="F45" s="33"/>
      <c r="G45" s="365"/>
      <c r="H45" s="365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</row>
    <row r="46" spans="2:21" s="22" customFormat="1" ht="15.75" customHeight="1">
      <c r="B46" s="33"/>
      <c r="C46" s="33"/>
      <c r="D46" s="33"/>
      <c r="E46" s="34"/>
      <c r="F46" s="33"/>
      <c r="G46" s="365"/>
      <c r="H46" s="365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</row>
    <row r="47" spans="2:21" s="22" customFormat="1" ht="15.75" customHeight="1">
      <c r="B47" s="33"/>
      <c r="C47" s="33"/>
      <c r="D47" s="33"/>
      <c r="E47" s="34"/>
      <c r="F47" s="33"/>
      <c r="G47" s="365"/>
      <c r="H47" s="365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</row>
    <row r="48" spans="2:21" s="22" customFormat="1" ht="15.75" customHeight="1">
      <c r="B48" s="33"/>
      <c r="C48" s="33"/>
      <c r="D48" s="33"/>
      <c r="E48" s="34"/>
      <c r="F48" s="33"/>
      <c r="G48" s="365"/>
      <c r="H48" s="365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</row>
    <row r="49" spans="2:21" s="22" customFormat="1" ht="15.75" customHeight="1">
      <c r="B49" s="33"/>
      <c r="C49" s="33"/>
      <c r="D49" s="33"/>
      <c r="E49" s="34"/>
      <c r="F49" s="33"/>
      <c r="G49" s="365"/>
      <c r="H49" s="365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</row>
    <row r="50" spans="2:21" s="22" customFormat="1" ht="15.75" customHeight="1">
      <c r="B50" s="33"/>
      <c r="C50" s="33"/>
      <c r="D50" s="33"/>
      <c r="E50" s="34"/>
      <c r="F50" s="33"/>
      <c r="G50" s="365"/>
      <c r="H50" s="365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</row>
    <row r="51" spans="2:21" s="22" customFormat="1" ht="15.75" customHeight="1">
      <c r="B51" s="33"/>
      <c r="C51" s="33"/>
      <c r="D51" s="33"/>
      <c r="E51" s="34"/>
      <c r="F51" s="33"/>
      <c r="G51" s="365"/>
      <c r="H51" s="365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</row>
    <row r="52" spans="2:21" s="22" customFormat="1" ht="15.75" customHeight="1">
      <c r="B52" s="33"/>
      <c r="C52" s="33"/>
      <c r="D52" s="33"/>
      <c r="E52" s="34"/>
      <c r="F52" s="33"/>
      <c r="G52" s="365"/>
      <c r="H52" s="365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</row>
    <row r="53" spans="2:21" s="22" customFormat="1" ht="15.75" customHeight="1">
      <c r="B53" s="33"/>
      <c r="C53" s="33"/>
      <c r="D53" s="33"/>
      <c r="E53" s="33"/>
      <c r="F53" s="33"/>
      <c r="G53" s="365"/>
      <c r="H53" s="365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</row>
    <row r="54" spans="2:8" ht="12.75">
      <c r="B54" s="10"/>
      <c r="C54" s="10"/>
      <c r="D54" s="10"/>
      <c r="E54" s="5"/>
      <c r="F54" s="10"/>
      <c r="G54" s="366"/>
      <c r="H54" s="366"/>
    </row>
  </sheetData>
  <sheetProtection/>
  <mergeCells count="7">
    <mergeCell ref="D43:E43"/>
    <mergeCell ref="B4:H4"/>
    <mergeCell ref="B10:B11"/>
    <mergeCell ref="B12:B13"/>
    <mergeCell ref="C29:E29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7">
      <selection activeCell="B10" sqref="B10:E31"/>
    </sheetView>
  </sheetViews>
  <sheetFormatPr defaultColWidth="9.140625" defaultRowHeight="12.75"/>
  <cols>
    <col min="3" max="3" width="35.8515625" style="0" customWidth="1"/>
    <col min="4" max="4" width="14.8515625" style="412" customWidth="1"/>
    <col min="5" max="5" width="15.57421875" style="412" customWidth="1"/>
    <col min="6" max="6" width="21.28125" style="417" customWidth="1"/>
  </cols>
  <sheetData>
    <row r="1" spans="2:5" ht="12.75">
      <c r="B1" s="347" t="s">
        <v>516</v>
      </c>
      <c r="C1" s="347" t="s">
        <v>517</v>
      </c>
      <c r="D1" s="410" t="s">
        <v>518</v>
      </c>
      <c r="E1" s="410" t="s">
        <v>519</v>
      </c>
    </row>
    <row r="2" spans="2:5" ht="18">
      <c r="B2" s="349" t="s">
        <v>400</v>
      </c>
      <c r="C2" s="136"/>
      <c r="D2" s="410"/>
      <c r="E2" s="410"/>
    </row>
    <row r="3" spans="2:5" ht="12.75">
      <c r="B3" s="347" t="s">
        <v>581</v>
      </c>
      <c r="C3" s="347" t="s">
        <v>582</v>
      </c>
      <c r="D3" s="410"/>
      <c r="E3" s="411">
        <v>277700</v>
      </c>
    </row>
    <row r="4" spans="2:6" ht="12.75">
      <c r="B4" s="347" t="s">
        <v>401</v>
      </c>
      <c r="C4" s="347" t="s">
        <v>402</v>
      </c>
      <c r="D4" s="410"/>
      <c r="E4" s="411">
        <v>166216374.5</v>
      </c>
      <c r="F4" s="417">
        <v>166494088</v>
      </c>
    </row>
    <row r="5" spans="2:5" ht="12.75">
      <c r="B5" s="347" t="s">
        <v>583</v>
      </c>
      <c r="C5" s="347" t="s">
        <v>415</v>
      </c>
      <c r="D5" s="410"/>
      <c r="E5" s="410">
        <v>27460</v>
      </c>
    </row>
    <row r="6" spans="2:5" ht="12.75">
      <c r="B6" s="347" t="s">
        <v>403</v>
      </c>
      <c r="C6" s="347" t="s">
        <v>404</v>
      </c>
      <c r="D6" s="410"/>
      <c r="E6" s="418">
        <v>9097.6</v>
      </c>
    </row>
    <row r="7" spans="2:6" ht="12.75">
      <c r="B7" s="347" t="s">
        <v>584</v>
      </c>
      <c r="C7" s="347" t="s">
        <v>393</v>
      </c>
      <c r="D7" s="410"/>
      <c r="E7" s="418">
        <v>235449.62</v>
      </c>
      <c r="F7" s="417">
        <f>E7-D30</f>
        <v>33714.06</v>
      </c>
    </row>
    <row r="8" spans="2:5" ht="12.75">
      <c r="B8" s="136"/>
      <c r="C8" s="136"/>
      <c r="D8" s="410"/>
      <c r="E8" s="411">
        <v>166766081.72</v>
      </c>
    </row>
    <row r="9" spans="2:5" ht="18">
      <c r="B9" s="349" t="s">
        <v>405</v>
      </c>
      <c r="C9" s="136"/>
      <c r="D9" s="410"/>
      <c r="E9" s="410"/>
    </row>
    <row r="10" spans="2:5" ht="12.75">
      <c r="B10" s="347" t="s">
        <v>406</v>
      </c>
      <c r="C10" s="347" t="s">
        <v>407</v>
      </c>
      <c r="D10" s="418">
        <v>3666357</v>
      </c>
      <c r="E10" s="503">
        <f>D10+D11+D12+D13</f>
        <v>152095979.04</v>
      </c>
    </row>
    <row r="11" spans="2:5" ht="12.75">
      <c r="B11" s="347" t="s">
        <v>408</v>
      </c>
      <c r="C11" s="347" t="s">
        <v>409</v>
      </c>
      <c r="D11" s="418">
        <v>-6781546.53</v>
      </c>
      <c r="E11" s="504"/>
    </row>
    <row r="12" spans="2:5" ht="12.75">
      <c r="B12" s="347" t="s">
        <v>410</v>
      </c>
      <c r="C12" s="347" t="s">
        <v>411</v>
      </c>
      <c r="D12" s="418">
        <v>154961168.57</v>
      </c>
      <c r="E12" s="504"/>
    </row>
    <row r="13" spans="2:5" ht="12.75">
      <c r="B13" s="347" t="s">
        <v>585</v>
      </c>
      <c r="C13" s="347" t="s">
        <v>586</v>
      </c>
      <c r="D13" s="418">
        <v>250000</v>
      </c>
      <c r="E13" s="505"/>
    </row>
    <row r="14" spans="2:5" ht="12.75">
      <c r="B14" s="347" t="s">
        <v>587</v>
      </c>
      <c r="C14" s="347" t="s">
        <v>588</v>
      </c>
      <c r="D14" s="410">
        <v>180000</v>
      </c>
      <c r="E14" s="410"/>
    </row>
    <row r="15" spans="2:5" ht="12.75">
      <c r="B15" s="347" t="s">
        <v>412</v>
      </c>
      <c r="C15" s="347" t="s">
        <v>413</v>
      </c>
      <c r="D15" s="410">
        <v>495112</v>
      </c>
      <c r="E15" s="410"/>
    </row>
    <row r="16" spans="2:5" ht="12.75">
      <c r="B16" s="347" t="s">
        <v>414</v>
      </c>
      <c r="C16" s="347" t="s">
        <v>415</v>
      </c>
      <c r="D16" s="410">
        <v>106450</v>
      </c>
      <c r="E16" s="410"/>
    </row>
    <row r="17" spans="2:5" ht="12.75">
      <c r="B17" s="347" t="s">
        <v>416</v>
      </c>
      <c r="C17" s="347" t="s">
        <v>417</v>
      </c>
      <c r="D17" s="410">
        <v>20966</v>
      </c>
      <c r="E17" s="410"/>
    </row>
    <row r="18" spans="2:5" ht="12.75">
      <c r="B18" s="347" t="s">
        <v>418</v>
      </c>
      <c r="C18" s="347" t="s">
        <v>419</v>
      </c>
      <c r="D18" s="410">
        <v>413666</v>
      </c>
      <c r="E18" s="410"/>
    </row>
    <row r="19" spans="2:6" ht="12.75">
      <c r="B19" s="347" t="s">
        <v>420</v>
      </c>
      <c r="C19" s="347" t="s">
        <v>421</v>
      </c>
      <c r="D19" s="410">
        <v>283838</v>
      </c>
      <c r="E19" s="410">
        <v>3416487</v>
      </c>
      <c r="F19" s="417">
        <v>3416487</v>
      </c>
    </row>
    <row r="20" spans="2:5" ht="12.75">
      <c r="B20" s="347" t="s">
        <v>422</v>
      </c>
      <c r="C20" s="347" t="s">
        <v>423</v>
      </c>
      <c r="D20" s="410">
        <v>470148</v>
      </c>
      <c r="E20" s="410">
        <f>E19+D27+D28</f>
        <v>3467160.89</v>
      </c>
    </row>
    <row r="21" spans="2:5" ht="12.75">
      <c r="B21" s="347" t="s">
        <v>589</v>
      </c>
      <c r="C21" s="347" t="s">
        <v>590</v>
      </c>
      <c r="D21" s="410">
        <v>146292</v>
      </c>
      <c r="E21" s="410"/>
    </row>
    <row r="22" spans="2:5" ht="12.75">
      <c r="B22" s="347" t="s">
        <v>424</v>
      </c>
      <c r="C22" s="347" t="s">
        <v>425</v>
      </c>
      <c r="D22" s="410">
        <v>188661.82</v>
      </c>
      <c r="E22" s="410"/>
    </row>
    <row r="23" spans="2:5" ht="12.75">
      <c r="B23" s="347" t="s">
        <v>591</v>
      </c>
      <c r="C23" s="347" t="s">
        <v>592</v>
      </c>
      <c r="D23" s="410">
        <v>1074233.23</v>
      </c>
      <c r="E23" s="410"/>
    </row>
    <row r="24" spans="2:5" ht="12.75">
      <c r="B24" s="347" t="s">
        <v>593</v>
      </c>
      <c r="C24" s="347" t="s">
        <v>580</v>
      </c>
      <c r="D24" s="410">
        <v>37120</v>
      </c>
      <c r="E24" s="410"/>
    </row>
    <row r="25" spans="2:5" ht="12.75">
      <c r="B25" s="347" t="s">
        <v>426</v>
      </c>
      <c r="C25" s="347" t="s">
        <v>427</v>
      </c>
      <c r="D25" s="418">
        <v>2552700</v>
      </c>
      <c r="E25" s="410"/>
    </row>
    <row r="26" spans="2:5" ht="12.75">
      <c r="B26" s="347" t="s">
        <v>428</v>
      </c>
      <c r="C26" s="347" t="s">
        <v>429</v>
      </c>
      <c r="D26" s="418">
        <v>424858</v>
      </c>
      <c r="E26" s="410"/>
    </row>
    <row r="27" spans="2:5" ht="12.75">
      <c r="B27" s="347" t="s">
        <v>520</v>
      </c>
      <c r="C27" s="347" t="s">
        <v>521</v>
      </c>
      <c r="D27" s="410">
        <v>50000</v>
      </c>
      <c r="E27" s="410"/>
    </row>
    <row r="28" spans="2:5" ht="12.75">
      <c r="B28" s="347" t="s">
        <v>594</v>
      </c>
      <c r="C28" s="347" t="s">
        <v>595</v>
      </c>
      <c r="D28" s="410">
        <v>673.89</v>
      </c>
      <c r="E28" s="410"/>
    </row>
    <row r="29" spans="2:5" ht="12.75">
      <c r="B29" s="347" t="s">
        <v>522</v>
      </c>
      <c r="C29" s="347" t="s">
        <v>523</v>
      </c>
      <c r="D29" s="418">
        <v>1000241.19</v>
      </c>
      <c r="E29" s="410">
        <f>D29-E6</f>
        <v>991143.59</v>
      </c>
    </row>
    <row r="30" spans="2:5" ht="12.75">
      <c r="B30" s="347" t="s">
        <v>430</v>
      </c>
      <c r="C30" s="347" t="s">
        <v>431</v>
      </c>
      <c r="D30" s="418">
        <v>201735.56</v>
      </c>
      <c r="E30" s="410"/>
    </row>
    <row r="31" spans="2:5" ht="12.75">
      <c r="B31" s="347" t="s">
        <v>432</v>
      </c>
      <c r="C31" s="347" t="s">
        <v>433</v>
      </c>
      <c r="D31" s="418">
        <v>182947</v>
      </c>
      <c r="E31" s="410"/>
    </row>
    <row r="32" spans="2:5" ht="12.75">
      <c r="B32" s="136"/>
      <c r="C32" s="136"/>
      <c r="D32" s="411">
        <f>SUM(D10:D31)</f>
        <v>159925621.72999996</v>
      </c>
      <c r="E32" s="410"/>
    </row>
    <row r="33" spans="2:5" ht="12.75">
      <c r="B33" s="350" t="s">
        <v>434</v>
      </c>
      <c r="C33" s="136"/>
      <c r="D33" s="410"/>
      <c r="E33" s="411">
        <f>E8-D32</f>
        <v>6840459.990000039</v>
      </c>
    </row>
    <row r="34" spans="2:5" ht="12.75">
      <c r="B34" s="350" t="s">
        <v>524</v>
      </c>
      <c r="C34" s="260"/>
      <c r="D34" s="411"/>
      <c r="E34" s="411">
        <f>D28+D27</f>
        <v>50673.89</v>
      </c>
    </row>
    <row r="35" spans="2:5" ht="12.75">
      <c r="B35" s="350" t="s">
        <v>525</v>
      </c>
      <c r="C35" s="260"/>
      <c r="D35" s="411"/>
      <c r="E35" s="411">
        <f>E34+E33</f>
        <v>6891133.880000039</v>
      </c>
    </row>
    <row r="36" spans="2:5" ht="12.75">
      <c r="B36" s="350" t="s">
        <v>596</v>
      </c>
      <c r="C36" s="260"/>
      <c r="D36" s="411"/>
      <c r="E36" s="411">
        <f>E35*0.1</f>
        <v>689113.388000004</v>
      </c>
    </row>
    <row r="37" spans="2:5" ht="12.75">
      <c r="B37" s="350" t="s">
        <v>597</v>
      </c>
      <c r="C37" s="260"/>
      <c r="D37" s="411"/>
      <c r="E37" s="411">
        <f>E33-E36</f>
        <v>6151346.602000035</v>
      </c>
    </row>
  </sheetData>
  <sheetProtection/>
  <mergeCells count="1">
    <mergeCell ref="E10:E13"/>
  </mergeCells>
  <printOptions/>
  <pageMargins left="0.62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36"/>
  <sheetViews>
    <sheetView zoomScalePageLayoutView="0" workbookViewId="0" topLeftCell="A7">
      <selection activeCell="D18" sqref="D18:D19"/>
    </sheetView>
  </sheetViews>
  <sheetFormatPr defaultColWidth="9.140625" defaultRowHeight="19.5" customHeight="1"/>
  <cols>
    <col min="3" max="3" width="48.421875" style="0" customWidth="1"/>
    <col min="4" max="4" width="18.140625" style="258" customWidth="1"/>
    <col min="5" max="5" width="18.421875" style="258" customWidth="1"/>
  </cols>
  <sheetData>
    <row r="1" spans="2:5" ht="19.5" customHeight="1">
      <c r="B1" s="347" t="s">
        <v>516</v>
      </c>
      <c r="C1" s="347" t="s">
        <v>517</v>
      </c>
      <c r="D1" s="348" t="s">
        <v>526</v>
      </c>
      <c r="E1" s="348" t="s">
        <v>527</v>
      </c>
    </row>
    <row r="2" spans="2:5" ht="19.5" customHeight="1">
      <c r="B2" s="349" t="s">
        <v>435</v>
      </c>
      <c r="C2" s="136"/>
      <c r="D2" s="259"/>
      <c r="E2" s="259"/>
    </row>
    <row r="3" spans="2:5" ht="19.5" customHeight="1">
      <c r="B3" s="347" t="s">
        <v>439</v>
      </c>
      <c r="C3" s="347" t="s">
        <v>440</v>
      </c>
      <c r="D3" s="259"/>
      <c r="E3" s="348">
        <v>5500000</v>
      </c>
    </row>
    <row r="4" spans="2:5" ht="19.5" customHeight="1">
      <c r="B4" s="347" t="s">
        <v>598</v>
      </c>
      <c r="C4" s="347" t="s">
        <v>599</v>
      </c>
      <c r="D4" s="259"/>
      <c r="E4" s="348">
        <v>230169</v>
      </c>
    </row>
    <row r="5" spans="2:5" ht="19.5" customHeight="1">
      <c r="B5" s="347" t="s">
        <v>600</v>
      </c>
      <c r="C5" s="347" t="s">
        <v>601</v>
      </c>
      <c r="D5" s="259"/>
      <c r="E5" s="348">
        <v>4373204</v>
      </c>
    </row>
    <row r="6" spans="2:5" ht="19.5" customHeight="1">
      <c r="B6" s="347" t="s">
        <v>528</v>
      </c>
      <c r="C6" s="347" t="s">
        <v>529</v>
      </c>
      <c r="D6" s="259"/>
      <c r="E6" s="348">
        <v>31342</v>
      </c>
    </row>
    <row r="7" spans="2:5" ht="19.5" customHeight="1">
      <c r="B7" s="347" t="s">
        <v>436</v>
      </c>
      <c r="C7" s="347" t="s">
        <v>437</v>
      </c>
      <c r="D7" s="259"/>
      <c r="E7" s="348">
        <v>6151347</v>
      </c>
    </row>
    <row r="8" spans="2:5" ht="19.5" customHeight="1">
      <c r="B8" s="347" t="s">
        <v>451</v>
      </c>
      <c r="C8" s="347" t="s">
        <v>452</v>
      </c>
      <c r="D8" s="348"/>
      <c r="E8" s="259">
        <v>34597314.05</v>
      </c>
    </row>
    <row r="9" spans="2:5" ht="19.5" customHeight="1">
      <c r="B9" s="347" t="s">
        <v>530</v>
      </c>
      <c r="C9" s="347" t="s">
        <v>531</v>
      </c>
      <c r="D9" s="348"/>
      <c r="E9" s="259">
        <v>137848</v>
      </c>
    </row>
    <row r="10" spans="2:5" ht="19.5" customHeight="1">
      <c r="B10" s="347" t="s">
        <v>455</v>
      </c>
      <c r="C10" s="347" t="s">
        <v>456</v>
      </c>
      <c r="D10" s="348"/>
      <c r="E10" s="259">
        <v>59985</v>
      </c>
    </row>
    <row r="11" spans="2:5" ht="19.5" customHeight="1">
      <c r="B11" s="347" t="s">
        <v>457</v>
      </c>
      <c r="C11" s="347" t="s">
        <v>458</v>
      </c>
      <c r="D11" s="348"/>
      <c r="E11" s="259">
        <v>16110</v>
      </c>
    </row>
    <row r="12" spans="2:5" ht="19.5" customHeight="1">
      <c r="B12" s="347" t="s">
        <v>459</v>
      </c>
      <c r="C12" s="347" t="s">
        <v>280</v>
      </c>
      <c r="D12" s="348"/>
      <c r="E12" s="259">
        <v>27787.45</v>
      </c>
    </row>
    <row r="13" spans="2:5" ht="19.5" customHeight="1">
      <c r="B13" s="347" t="s">
        <v>532</v>
      </c>
      <c r="C13" s="347" t="s">
        <v>533</v>
      </c>
      <c r="D13" s="259"/>
      <c r="E13" s="348">
        <v>29699000</v>
      </c>
    </row>
    <row r="14" spans="2:5" ht="19.5" customHeight="1">
      <c r="B14" s="347" t="s">
        <v>604</v>
      </c>
      <c r="C14" s="347" t="s">
        <v>605</v>
      </c>
      <c r="D14" s="348"/>
      <c r="E14" s="259">
        <v>1355463.82</v>
      </c>
    </row>
    <row r="15" spans="2:5" ht="19.5" customHeight="1">
      <c r="B15" s="347" t="s">
        <v>536</v>
      </c>
      <c r="C15" s="347" t="s">
        <v>537</v>
      </c>
      <c r="D15" s="348"/>
      <c r="E15" s="259">
        <v>7103974.38</v>
      </c>
    </row>
    <row r="16" spans="2:5" ht="19.5" customHeight="1">
      <c r="B16" s="136"/>
      <c r="C16" s="136"/>
      <c r="D16" s="259"/>
      <c r="E16" s="261">
        <f>SUM(E3:E15)</f>
        <v>89283544.69999999</v>
      </c>
    </row>
    <row r="17" spans="2:5" ht="19.5" customHeight="1">
      <c r="B17" s="349" t="s">
        <v>438</v>
      </c>
      <c r="C17" s="136"/>
      <c r="D17" s="259"/>
      <c r="E17" s="259"/>
    </row>
    <row r="18" spans="2:5" ht="19.5" customHeight="1">
      <c r="B18" s="347" t="s">
        <v>441</v>
      </c>
      <c r="C18" s="347" t="s">
        <v>442</v>
      </c>
      <c r="D18" s="348">
        <v>1680000</v>
      </c>
      <c r="E18" s="259">
        <f>D18+D20</f>
        <v>902003</v>
      </c>
    </row>
    <row r="19" spans="2:5" ht="19.5" customHeight="1">
      <c r="B19" s="347" t="s">
        <v>443</v>
      </c>
      <c r="C19" s="347" t="s">
        <v>444</v>
      </c>
      <c r="D19" s="348">
        <v>26988</v>
      </c>
      <c r="E19" s="259">
        <f>D19+D21</f>
        <v>20617</v>
      </c>
    </row>
    <row r="20" spans="2:5" ht="19.5" customHeight="1">
      <c r="B20" s="347" t="s">
        <v>445</v>
      </c>
      <c r="C20" s="347" t="s">
        <v>446</v>
      </c>
      <c r="D20" s="348">
        <v>-777997</v>
      </c>
      <c r="E20" s="259">
        <f>E19+E18</f>
        <v>922620</v>
      </c>
    </row>
    <row r="21" spans="2:5" ht="19.5" customHeight="1">
      <c r="B21" s="347" t="s">
        <v>447</v>
      </c>
      <c r="C21" s="347" t="s">
        <v>448</v>
      </c>
      <c r="D21" s="348">
        <v>-6371</v>
      </c>
      <c r="E21" s="259"/>
    </row>
    <row r="22" spans="2:5" ht="19.5" customHeight="1">
      <c r="B22" s="347" t="s">
        <v>449</v>
      </c>
      <c r="C22" s="347" t="s">
        <v>450</v>
      </c>
      <c r="D22" s="352">
        <v>15084993.7</v>
      </c>
      <c r="E22" s="259"/>
    </row>
    <row r="23" spans="2:5" ht="19.5" customHeight="1">
      <c r="B23" s="347" t="s">
        <v>453</v>
      </c>
      <c r="C23" s="347" t="s">
        <v>454</v>
      </c>
      <c r="D23" s="352">
        <v>26580579.42</v>
      </c>
      <c r="E23" s="259"/>
    </row>
    <row r="24" spans="2:5" ht="19.5" customHeight="1">
      <c r="B24" s="347" t="s">
        <v>460</v>
      </c>
      <c r="C24" s="347" t="s">
        <v>461</v>
      </c>
      <c r="D24" s="352">
        <v>634304</v>
      </c>
      <c r="E24" s="259"/>
    </row>
    <row r="25" spans="2:5" ht="19.5" customHeight="1">
      <c r="B25" s="347" t="s">
        <v>602</v>
      </c>
      <c r="C25" s="347" t="s">
        <v>603</v>
      </c>
      <c r="D25" s="352">
        <v>24656120.53</v>
      </c>
      <c r="E25" s="259"/>
    </row>
    <row r="26" spans="2:5" ht="19.5" customHeight="1">
      <c r="B26" s="347" t="s">
        <v>462</v>
      </c>
      <c r="C26" s="347" t="s">
        <v>463</v>
      </c>
      <c r="D26" s="348">
        <v>-1644</v>
      </c>
      <c r="E26" s="506">
        <f>D26+D27+D28+D29+D30+D31+D32+D33</f>
        <v>21282818.810000002</v>
      </c>
    </row>
    <row r="27" spans="2:5" ht="19.5" customHeight="1">
      <c r="B27" s="347" t="s">
        <v>464</v>
      </c>
      <c r="C27" s="347" t="s">
        <v>465</v>
      </c>
      <c r="D27" s="348">
        <v>359.36</v>
      </c>
      <c r="E27" s="507"/>
    </row>
    <row r="28" spans="2:5" ht="19.5" customHeight="1">
      <c r="B28" s="347" t="s">
        <v>466</v>
      </c>
      <c r="C28" s="347" t="s">
        <v>467</v>
      </c>
      <c r="D28" s="348">
        <v>21279676.46</v>
      </c>
      <c r="E28" s="507"/>
    </row>
    <row r="29" spans="2:5" ht="19.5" customHeight="1">
      <c r="B29" s="347" t="s">
        <v>468</v>
      </c>
      <c r="C29" s="347" t="s">
        <v>469</v>
      </c>
      <c r="D29" s="348">
        <v>460.82</v>
      </c>
      <c r="E29" s="507"/>
    </row>
    <row r="30" spans="2:5" ht="19.5" customHeight="1">
      <c r="B30" s="347" t="s">
        <v>470</v>
      </c>
      <c r="C30" s="347" t="s">
        <v>471</v>
      </c>
      <c r="D30" s="348">
        <v>414.5</v>
      </c>
      <c r="E30" s="507"/>
    </row>
    <row r="31" spans="2:5" ht="19.5" customHeight="1">
      <c r="B31" s="347" t="s">
        <v>534</v>
      </c>
      <c r="C31" s="347" t="s">
        <v>535</v>
      </c>
      <c r="D31" s="348">
        <v>-606.5</v>
      </c>
      <c r="E31" s="507"/>
    </row>
    <row r="32" spans="2:5" ht="19.5" customHeight="1">
      <c r="B32" s="347" t="s">
        <v>472</v>
      </c>
      <c r="C32" s="347" t="s">
        <v>473</v>
      </c>
      <c r="D32" s="348">
        <v>1490.71</v>
      </c>
      <c r="E32" s="507"/>
    </row>
    <row r="33" spans="2:5" ht="19.5" customHeight="1">
      <c r="B33" s="347" t="s">
        <v>606</v>
      </c>
      <c r="C33" s="347" t="s">
        <v>607</v>
      </c>
      <c r="D33" s="348">
        <v>2667.46</v>
      </c>
      <c r="E33" s="508"/>
    </row>
    <row r="34" spans="2:5" ht="19.5" customHeight="1">
      <c r="B34" s="347" t="s">
        <v>474</v>
      </c>
      <c r="C34" s="347" t="s">
        <v>475</v>
      </c>
      <c r="D34" s="348">
        <f>120608.15+1500</f>
        <v>122108.15</v>
      </c>
      <c r="E34" s="259">
        <f>D34</f>
        <v>122108.15</v>
      </c>
    </row>
    <row r="35" spans="2:5" ht="19.5" customHeight="1">
      <c r="B35" s="136"/>
      <c r="C35" s="136"/>
      <c r="D35" s="261">
        <f>SUM(D18:D34)</f>
        <v>89283544.60999998</v>
      </c>
      <c r="E35" s="259"/>
    </row>
    <row r="36" spans="2:5" ht="19.5" customHeight="1">
      <c r="B36" s="136"/>
      <c r="C36" s="136"/>
      <c r="D36" s="259"/>
      <c r="E36" s="261"/>
    </row>
  </sheetData>
  <sheetProtection/>
  <mergeCells count="1">
    <mergeCell ref="E26:E33"/>
  </mergeCells>
  <printOptions/>
  <pageMargins left="0.17" right="0.19" top="0.26" bottom="0.16" header="0.21" footer="0.2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J10" sqref="J10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8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7.7109375" style="0" customWidth="1"/>
    <col min="9" max="9" width="2.7109375" style="0" customWidth="1"/>
  </cols>
  <sheetData>
    <row r="2" ht="15.75">
      <c r="B2" s="320" t="s">
        <v>485</v>
      </c>
    </row>
    <row r="3" ht="6.75" customHeight="1"/>
    <row r="4" spans="1:8" ht="25.5" customHeight="1">
      <c r="A4" s="509" t="s">
        <v>617</v>
      </c>
      <c r="B4" s="509"/>
      <c r="C4" s="509"/>
      <c r="D4" s="509"/>
      <c r="E4" s="509"/>
      <c r="F4" s="509"/>
      <c r="G4" s="509"/>
      <c r="H4" s="509"/>
    </row>
    <row r="5" ht="6.75" customHeight="1"/>
    <row r="6" spans="2:7" ht="12.75" customHeight="1">
      <c r="B6" s="76" t="s">
        <v>152</v>
      </c>
      <c r="G6" s="60" t="s">
        <v>327</v>
      </c>
    </row>
    <row r="7" ht="6.75" customHeight="1" thickBot="1"/>
    <row r="8" spans="1:8" s="62" customFormat="1" ht="24" customHeight="1" thickTop="1">
      <c r="A8" s="510"/>
      <c r="B8" s="511"/>
      <c r="C8" s="284" t="s">
        <v>76</v>
      </c>
      <c r="D8" s="284" t="s">
        <v>77</v>
      </c>
      <c r="E8" s="302" t="s">
        <v>154</v>
      </c>
      <c r="F8" s="302" t="s">
        <v>153</v>
      </c>
      <c r="G8" s="284" t="s">
        <v>155</v>
      </c>
      <c r="H8" s="303" t="s">
        <v>132</v>
      </c>
    </row>
    <row r="9" spans="1:8" s="67" customFormat="1" ht="30" customHeight="1">
      <c r="A9" s="304" t="s">
        <v>3</v>
      </c>
      <c r="B9" s="305" t="s">
        <v>608</v>
      </c>
      <c r="C9" s="307">
        <v>5500000</v>
      </c>
      <c r="D9" s="307">
        <v>0</v>
      </c>
      <c r="E9" s="307">
        <v>0</v>
      </c>
      <c r="F9" s="307">
        <v>230169</v>
      </c>
      <c r="G9" s="307">
        <v>10555893</v>
      </c>
      <c r="H9" s="308">
        <v>16286062</v>
      </c>
    </row>
    <row r="10" spans="1:8" s="67" customFormat="1" ht="19.5" customHeight="1">
      <c r="A10" s="63">
        <v>1</v>
      </c>
      <c r="B10" s="64" t="s">
        <v>139</v>
      </c>
      <c r="C10" s="65"/>
      <c r="D10" s="65"/>
      <c r="E10" s="65"/>
      <c r="F10" s="65"/>
      <c r="G10" s="65"/>
      <c r="H10" s="179">
        <v>0</v>
      </c>
    </row>
    <row r="11" spans="1:8" s="67" customFormat="1" ht="19.5" customHeight="1">
      <c r="A11" s="63">
        <v>2</v>
      </c>
      <c r="B11" s="64" t="s">
        <v>121</v>
      </c>
      <c r="C11" s="65"/>
      <c r="D11" s="65"/>
      <c r="E11" s="65"/>
      <c r="F11" s="65">
        <v>307567</v>
      </c>
      <c r="G11" s="65">
        <v>-1762382.0399999975</v>
      </c>
      <c r="H11" s="179">
        <v>-1454815.0399999975</v>
      </c>
    </row>
    <row r="12" spans="1:8" s="67" customFormat="1" ht="19.5" customHeight="1">
      <c r="A12" s="71">
        <v>3</v>
      </c>
      <c r="B12" s="68" t="s">
        <v>150</v>
      </c>
      <c r="C12" s="69"/>
      <c r="D12" s="69"/>
      <c r="E12" s="69"/>
      <c r="F12" s="69"/>
      <c r="G12" s="69"/>
      <c r="H12" s="179">
        <v>0</v>
      </c>
    </row>
    <row r="13" spans="1:8" s="67" customFormat="1" ht="19.5" customHeight="1">
      <c r="A13" s="71">
        <v>4</v>
      </c>
      <c r="B13" s="68" t="s">
        <v>144</v>
      </c>
      <c r="C13" s="69"/>
      <c r="D13" s="69"/>
      <c r="E13" s="69"/>
      <c r="F13" s="69"/>
      <c r="G13" s="69">
        <v>-307567</v>
      </c>
      <c r="H13" s="179">
        <v>-307567</v>
      </c>
    </row>
    <row r="14" spans="1:8" s="67" customFormat="1" ht="19.5" customHeight="1">
      <c r="A14" s="71">
        <v>5</v>
      </c>
      <c r="B14" s="68" t="s">
        <v>156</v>
      </c>
      <c r="C14" s="69"/>
      <c r="D14" s="69"/>
      <c r="E14" s="69"/>
      <c r="F14" s="69"/>
      <c r="G14" s="69"/>
      <c r="H14" s="179">
        <v>0</v>
      </c>
    </row>
    <row r="15" spans="1:8" s="67" customFormat="1" ht="19.5" customHeight="1">
      <c r="A15" s="71">
        <v>6</v>
      </c>
      <c r="B15" s="68" t="s">
        <v>157</v>
      </c>
      <c r="C15" s="69">
        <v>5500000</v>
      </c>
      <c r="D15" s="69"/>
      <c r="E15" s="69"/>
      <c r="F15" s="69"/>
      <c r="G15" s="69"/>
      <c r="H15" s="179"/>
    </row>
    <row r="16" spans="1:8" s="67" customFormat="1" ht="30" customHeight="1">
      <c r="A16" s="304" t="s">
        <v>4</v>
      </c>
      <c r="B16" s="305" t="s">
        <v>608</v>
      </c>
      <c r="C16" s="306">
        <v>5500000</v>
      </c>
      <c r="D16" s="306">
        <v>0</v>
      </c>
      <c r="E16" s="306">
        <v>0</v>
      </c>
      <c r="F16" s="306">
        <v>537736</v>
      </c>
      <c r="G16" s="306">
        <v>8485943.960000003</v>
      </c>
      <c r="H16" s="346">
        <v>14523679.960000003</v>
      </c>
    </row>
    <row r="17" spans="1:8" s="369" customFormat="1" ht="21.75" customHeight="1">
      <c r="A17" s="370">
        <v>1</v>
      </c>
      <c r="B17" s="68" t="s">
        <v>538</v>
      </c>
      <c r="C17" s="367"/>
      <c r="D17" s="367"/>
      <c r="E17" s="367"/>
      <c r="F17" s="367"/>
      <c r="G17" s="371"/>
      <c r="H17" s="368">
        <v>0</v>
      </c>
    </row>
    <row r="18" spans="1:8" s="67" customFormat="1" ht="19.5" customHeight="1">
      <c r="A18" s="63">
        <v>2</v>
      </c>
      <c r="B18" s="68" t="s">
        <v>150</v>
      </c>
      <c r="C18" s="69"/>
      <c r="D18" s="69"/>
      <c r="E18" s="69"/>
      <c r="F18" s="69"/>
      <c r="G18" s="69">
        <v>-4794166.751380007</v>
      </c>
      <c r="H18" s="179">
        <v>-4794166.751380007</v>
      </c>
    </row>
    <row r="19" spans="1:8" s="67" customFormat="1" ht="19.5" customHeight="1">
      <c r="A19" s="63">
        <v>3</v>
      </c>
      <c r="B19" s="68" t="s">
        <v>144</v>
      </c>
      <c r="C19" s="69"/>
      <c r="D19" s="69"/>
      <c r="E19" s="69"/>
      <c r="F19" s="69"/>
      <c r="G19" s="69"/>
      <c r="H19" s="180">
        <v>0</v>
      </c>
    </row>
    <row r="20" spans="1:8" s="67" customFormat="1" ht="19.5" customHeight="1">
      <c r="A20" s="63">
        <v>4</v>
      </c>
      <c r="B20" s="68" t="s">
        <v>158</v>
      </c>
      <c r="C20" s="69"/>
      <c r="D20" s="69"/>
      <c r="E20" s="69"/>
      <c r="F20" s="69"/>
      <c r="G20" s="371"/>
      <c r="H20" s="180"/>
    </row>
    <row r="21" spans="1:8" s="67" customFormat="1" ht="19.5" customHeight="1">
      <c r="A21" s="63">
        <v>5</v>
      </c>
      <c r="B21" s="68" t="s">
        <v>151</v>
      </c>
      <c r="C21" s="69"/>
      <c r="D21" s="69"/>
      <c r="E21" s="69"/>
      <c r="F21" s="69"/>
      <c r="G21" s="69"/>
      <c r="H21" s="180">
        <v>0</v>
      </c>
    </row>
    <row r="22" spans="1:8" s="67" customFormat="1" ht="30" customHeight="1" thickBot="1">
      <c r="A22" s="309" t="s">
        <v>72</v>
      </c>
      <c r="B22" s="310" t="s">
        <v>609</v>
      </c>
      <c r="C22" s="311">
        <v>5500000</v>
      </c>
      <c r="D22" s="311">
        <v>0</v>
      </c>
      <c r="E22" s="311">
        <v>0</v>
      </c>
      <c r="F22" s="311">
        <v>537736</v>
      </c>
      <c r="G22" s="311">
        <v>3691777.208619996</v>
      </c>
      <c r="H22" s="312">
        <v>9729513.208619997</v>
      </c>
    </row>
    <row r="23" ht="13.5" customHeight="1" thickTop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C4">
      <selection activeCell="O43" sqref="O43"/>
    </sheetView>
  </sheetViews>
  <sheetFormatPr defaultColWidth="4.7109375" defaultRowHeight="12.75"/>
  <cols>
    <col min="1" max="1" width="3.421875" style="0" hidden="1" customWidth="1"/>
    <col min="2" max="2" width="4.57421875" style="0" customWidth="1"/>
    <col min="3" max="3" width="7.421875" style="0" customWidth="1"/>
    <col min="4" max="4" width="85.140625" style="0" customWidth="1"/>
    <col min="5" max="5" width="10.00390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22" customFormat="1" ht="33" customHeight="1">
      <c r="B3" s="512" t="s">
        <v>160</v>
      </c>
      <c r="C3" s="513"/>
      <c r="D3" s="513"/>
      <c r="E3" s="514"/>
    </row>
    <row r="4" spans="2:5" s="107" customFormat="1" ht="12.75">
      <c r="B4" s="103"/>
      <c r="C4" s="104" t="s">
        <v>204</v>
      </c>
      <c r="D4" s="105"/>
      <c r="E4" s="106"/>
    </row>
    <row r="5" spans="2:5" s="107" customFormat="1" ht="11.25">
      <c r="B5" s="103"/>
      <c r="C5" s="108"/>
      <c r="D5" s="109" t="s">
        <v>205</v>
      </c>
      <c r="E5" s="106"/>
    </row>
    <row r="6" spans="2:5" s="107" customFormat="1" ht="11.25">
      <c r="B6" s="103"/>
      <c r="C6" s="108"/>
      <c r="D6" s="109" t="s">
        <v>206</v>
      </c>
      <c r="E6" s="106"/>
    </row>
    <row r="7" spans="2:5" s="107" customFormat="1" ht="11.25">
      <c r="B7" s="103"/>
      <c r="C7" s="108" t="s">
        <v>207</v>
      </c>
      <c r="D7" s="110"/>
      <c r="E7" s="106"/>
    </row>
    <row r="8" spans="2:5" s="107" customFormat="1" ht="11.25">
      <c r="B8" s="103"/>
      <c r="C8" s="108"/>
      <c r="D8" s="109" t="s">
        <v>208</v>
      </c>
      <c r="E8" s="106"/>
    </row>
    <row r="9" spans="2:5" s="107" customFormat="1" ht="11.25">
      <c r="B9" s="103"/>
      <c r="C9" s="111"/>
      <c r="D9" s="109" t="s">
        <v>209</v>
      </c>
      <c r="E9" s="106"/>
    </row>
    <row r="10" spans="2:5" s="107" customFormat="1" ht="11.25">
      <c r="B10" s="103"/>
      <c r="C10" s="112"/>
      <c r="D10" s="113" t="s">
        <v>210</v>
      </c>
      <c r="E10" s="106"/>
    </row>
    <row r="11" spans="2:5" ht="5.25" customHeight="1">
      <c r="B11" s="4"/>
      <c r="C11" s="5"/>
      <c r="D11" s="5"/>
      <c r="E11" s="6"/>
    </row>
    <row r="12" spans="2:5" ht="15.75">
      <c r="B12" s="4"/>
      <c r="C12" s="114" t="s">
        <v>211</v>
      </c>
      <c r="D12" s="115" t="s">
        <v>212</v>
      </c>
      <c r="E12" s="6"/>
    </row>
    <row r="13" spans="2:5" ht="6" customHeight="1">
      <c r="B13" s="4"/>
      <c r="C13" s="116"/>
      <c r="E13" s="6"/>
    </row>
    <row r="14" spans="2:5" ht="12.75">
      <c r="B14" s="4"/>
      <c r="C14" s="116"/>
      <c r="D14" s="92" t="s">
        <v>539</v>
      </c>
      <c r="E14" s="6"/>
    </row>
    <row r="15" spans="2:5" ht="12.75">
      <c r="B15" s="4"/>
      <c r="C15" s="214" t="s">
        <v>540</v>
      </c>
      <c r="D15" s="107"/>
      <c r="E15" s="6"/>
    </row>
    <row r="16" spans="2:5" ht="12.75">
      <c r="B16" s="4"/>
      <c r="C16" s="214" t="s">
        <v>541</v>
      </c>
      <c r="D16" s="107"/>
      <c r="E16" s="6"/>
    </row>
    <row r="17" spans="2:5" ht="12.75">
      <c r="B17" s="4"/>
      <c r="C17" s="214" t="s">
        <v>542</v>
      </c>
      <c r="D17" s="107"/>
      <c r="E17" s="6"/>
    </row>
    <row r="18" spans="2:5" ht="12.75">
      <c r="B18" s="4"/>
      <c r="C18" s="214" t="s">
        <v>543</v>
      </c>
      <c r="D18" s="107"/>
      <c r="E18" s="6"/>
    </row>
    <row r="19" spans="2:5" ht="12.75">
      <c r="B19" s="4"/>
      <c r="C19" s="214" t="s">
        <v>544</v>
      </c>
      <c r="D19" s="107"/>
      <c r="E19" s="6"/>
    </row>
    <row r="20" spans="2:5" ht="12.75">
      <c r="B20" s="4"/>
      <c r="C20" s="214" t="s">
        <v>545</v>
      </c>
      <c r="D20" s="107"/>
      <c r="E20" s="6"/>
    </row>
    <row r="21" spans="2:5" ht="12.75">
      <c r="B21" s="4"/>
      <c r="C21" s="117">
        <v>1</v>
      </c>
      <c r="D21" s="118" t="s">
        <v>213</v>
      </c>
      <c r="E21" s="6"/>
    </row>
    <row r="22" spans="2:5" ht="12.75">
      <c r="B22" s="4"/>
      <c r="C22" s="117">
        <v>2</v>
      </c>
      <c r="D22" s="119" t="s">
        <v>375</v>
      </c>
      <c r="E22" s="6"/>
    </row>
    <row r="23" spans="2:5" ht="12.75">
      <c r="B23" s="4"/>
      <c r="C23" s="120">
        <v>3</v>
      </c>
      <c r="D23" s="119" t="s">
        <v>214</v>
      </c>
      <c r="E23" s="6"/>
    </row>
    <row r="24" spans="2:5" s="119" customFormat="1" ht="12.75">
      <c r="B24" s="121"/>
      <c r="C24" s="120">
        <v>4</v>
      </c>
      <c r="D24" s="120" t="s">
        <v>215</v>
      </c>
      <c r="E24" s="122"/>
    </row>
    <row r="25" spans="2:5" s="119" customFormat="1" ht="12.75">
      <c r="B25" s="121"/>
      <c r="C25" s="120"/>
      <c r="D25" s="118" t="s">
        <v>216</v>
      </c>
      <c r="E25" s="122"/>
    </row>
    <row r="26" spans="2:5" s="119" customFormat="1" ht="12.75">
      <c r="B26" s="121"/>
      <c r="C26" s="120" t="s">
        <v>217</v>
      </c>
      <c r="D26" s="120"/>
      <c r="E26" s="122"/>
    </row>
    <row r="27" spans="2:5" s="119" customFormat="1" ht="12.75">
      <c r="B27" s="121"/>
      <c r="C27" s="120"/>
      <c r="D27" s="118" t="s">
        <v>218</v>
      </c>
      <c r="E27" s="122"/>
    </row>
    <row r="28" spans="2:14" s="119" customFormat="1" ht="15.75">
      <c r="B28" s="121"/>
      <c r="C28" s="120" t="s">
        <v>219</v>
      </c>
      <c r="D28" s="120"/>
      <c r="E28" s="122"/>
      <c r="H28" s="372"/>
      <c r="N28" s="372"/>
    </row>
    <row r="29" spans="2:5" s="119" customFormat="1" ht="12.75">
      <c r="B29" s="121"/>
      <c r="C29" s="120"/>
      <c r="D29" s="118" t="s">
        <v>220</v>
      </c>
      <c r="E29" s="122"/>
    </row>
    <row r="30" spans="2:5" s="119" customFormat="1" ht="12.75">
      <c r="B30" s="121"/>
      <c r="C30" s="120" t="s">
        <v>221</v>
      </c>
      <c r="D30" s="120"/>
      <c r="E30" s="122"/>
    </row>
    <row r="31" spans="2:5" s="119" customFormat="1" ht="12.75">
      <c r="B31" s="121"/>
      <c r="C31" s="120"/>
      <c r="D31" s="120" t="s">
        <v>222</v>
      </c>
      <c r="E31" s="122"/>
    </row>
    <row r="32" spans="2:5" s="119" customFormat="1" ht="12.75">
      <c r="B32" s="121"/>
      <c r="C32" s="120" t="s">
        <v>223</v>
      </c>
      <c r="D32" s="120"/>
      <c r="E32" s="122"/>
    </row>
    <row r="33" spans="2:5" s="119" customFormat="1" ht="12.75">
      <c r="B33" s="121"/>
      <c r="C33" s="118" t="s">
        <v>224</v>
      </c>
      <c r="D33" s="120"/>
      <c r="E33" s="122"/>
    </row>
    <row r="34" spans="2:5" s="119" customFormat="1" ht="12.75">
      <c r="B34" s="121"/>
      <c r="C34" s="120"/>
      <c r="D34" s="120" t="s">
        <v>225</v>
      </c>
      <c r="E34" s="122"/>
    </row>
    <row r="35" spans="2:5" s="119" customFormat="1" ht="12.75">
      <c r="B35" s="121"/>
      <c r="C35" s="118" t="s">
        <v>226</v>
      </c>
      <c r="D35" s="120"/>
      <c r="E35" s="122"/>
    </row>
    <row r="36" spans="2:5" s="119" customFormat="1" ht="12.75">
      <c r="B36" s="121"/>
      <c r="C36" s="120"/>
      <c r="D36" s="120" t="s">
        <v>227</v>
      </c>
      <c r="E36" s="122"/>
    </row>
    <row r="37" spans="2:5" s="119" customFormat="1" ht="12.75">
      <c r="B37" s="121"/>
      <c r="C37" s="118" t="s">
        <v>228</v>
      </c>
      <c r="D37" s="120"/>
      <c r="E37" s="122"/>
    </row>
    <row r="38" spans="2:5" s="119" customFormat="1" ht="12.75">
      <c r="B38" s="121"/>
      <c r="C38" s="120" t="s">
        <v>229</v>
      </c>
      <c r="D38" s="120" t="s">
        <v>230</v>
      </c>
      <c r="E38" s="122"/>
    </row>
    <row r="39" spans="2:5" s="119" customFormat="1" ht="12.75">
      <c r="B39" s="121"/>
      <c r="C39" s="120"/>
      <c r="D39" s="118" t="s">
        <v>231</v>
      </c>
      <c r="E39" s="122"/>
    </row>
    <row r="40" spans="2:5" s="119" customFormat="1" ht="12.75">
      <c r="B40" s="121"/>
      <c r="C40" s="120"/>
      <c r="D40" s="118" t="s">
        <v>232</v>
      </c>
      <c r="E40" s="122"/>
    </row>
    <row r="41" spans="2:5" s="119" customFormat="1" ht="12.75">
      <c r="B41" s="121"/>
      <c r="C41" s="120"/>
      <c r="D41" s="118" t="s">
        <v>233</v>
      </c>
      <c r="E41" s="122"/>
    </row>
    <row r="42" spans="2:5" s="119" customFormat="1" ht="12.75">
      <c r="B42" s="121"/>
      <c r="C42" s="120"/>
      <c r="D42" s="118" t="s">
        <v>234</v>
      </c>
      <c r="E42" s="122"/>
    </row>
    <row r="43" spans="2:5" s="119" customFormat="1" ht="12.75">
      <c r="B43" s="121"/>
      <c r="C43" s="120"/>
      <c r="D43" s="118" t="s">
        <v>235</v>
      </c>
      <c r="E43" s="122"/>
    </row>
    <row r="44" spans="2:5" s="119" customFormat="1" ht="12.75">
      <c r="B44" s="121"/>
      <c r="C44" s="120"/>
      <c r="D44" s="118" t="s">
        <v>236</v>
      </c>
      <c r="E44" s="122"/>
    </row>
    <row r="45" spans="2:5" s="119" customFormat="1" ht="6" customHeight="1">
      <c r="B45" s="121"/>
      <c r="C45" s="120"/>
      <c r="D45" s="120"/>
      <c r="E45" s="122"/>
    </row>
    <row r="46" spans="2:5" s="119" customFormat="1" ht="15.75">
      <c r="B46" s="121"/>
      <c r="C46" s="114" t="s">
        <v>237</v>
      </c>
      <c r="D46" s="115" t="s">
        <v>238</v>
      </c>
      <c r="E46" s="122"/>
    </row>
    <row r="47" spans="2:5" s="119" customFormat="1" ht="4.5" customHeight="1">
      <c r="B47" s="121"/>
      <c r="C47" s="120"/>
      <c r="D47" s="120"/>
      <c r="E47" s="122"/>
    </row>
    <row r="48" spans="2:5" s="119" customFormat="1" ht="12.75">
      <c r="B48" s="121"/>
      <c r="C48" s="120"/>
      <c r="D48" s="120" t="s">
        <v>239</v>
      </c>
      <c r="E48" s="122"/>
    </row>
    <row r="49" spans="2:5" s="119" customFormat="1" ht="12.75">
      <c r="B49" s="121"/>
      <c r="C49" s="120" t="s">
        <v>240</v>
      </c>
      <c r="D49" s="120"/>
      <c r="E49" s="122"/>
    </row>
    <row r="50" spans="2:5" s="119" customFormat="1" ht="12.75">
      <c r="B50" s="121"/>
      <c r="C50" s="120"/>
      <c r="D50" s="120" t="s">
        <v>241</v>
      </c>
      <c r="E50" s="122"/>
    </row>
    <row r="51" spans="2:5" s="119" customFormat="1" ht="12.75">
      <c r="B51" s="121"/>
      <c r="C51" s="120" t="s">
        <v>242</v>
      </c>
      <c r="D51" s="120"/>
      <c r="E51" s="122"/>
    </row>
    <row r="52" spans="2:5" s="119" customFormat="1" ht="12.75">
      <c r="B52" s="121"/>
      <c r="C52" s="120"/>
      <c r="D52" s="120" t="s">
        <v>243</v>
      </c>
      <c r="E52" s="122"/>
    </row>
    <row r="53" spans="2:5" s="119" customFormat="1" ht="12.75">
      <c r="B53" s="121"/>
      <c r="C53" s="120" t="s">
        <v>244</v>
      </c>
      <c r="D53" s="120"/>
      <c r="E53" s="122"/>
    </row>
    <row r="54" spans="2:5" s="92" customFormat="1" ht="12.75">
      <c r="B54" s="89"/>
      <c r="D54" s="92" t="s">
        <v>245</v>
      </c>
      <c r="E54" s="91"/>
    </row>
    <row r="55" spans="2:5" s="92" customFormat="1" ht="12.75">
      <c r="B55" s="89"/>
      <c r="C55" s="92" t="s">
        <v>378</v>
      </c>
      <c r="E55" s="91"/>
    </row>
    <row r="56" spans="2:5" s="92" customFormat="1" ht="12.75">
      <c r="B56" s="89"/>
      <c r="C56" s="92" t="s">
        <v>379</v>
      </c>
      <c r="E56" s="91"/>
    </row>
    <row r="57" spans="2:5" s="92" customFormat="1" ht="12.75">
      <c r="B57" s="89"/>
      <c r="C57" s="92" t="s">
        <v>380</v>
      </c>
      <c r="E57" s="91"/>
    </row>
    <row r="58" spans="2:5" s="92" customFormat="1" ht="12.75">
      <c r="B58" s="89"/>
      <c r="D58" s="92" t="s">
        <v>246</v>
      </c>
      <c r="E58" s="91"/>
    </row>
    <row r="59" spans="2:5" s="92" customFormat="1" ht="12.75">
      <c r="B59" s="89"/>
      <c r="C59" s="90"/>
      <c r="D59" s="90" t="s">
        <v>376</v>
      </c>
      <c r="E59" s="91"/>
    </row>
    <row r="60" spans="2:5" s="92" customFormat="1" ht="12.75">
      <c r="B60" s="89"/>
      <c r="C60" s="90"/>
      <c r="D60" s="90" t="s">
        <v>247</v>
      </c>
      <c r="E60" s="91"/>
    </row>
    <row r="61" spans="2:5" s="92" customFormat="1" ht="12.75">
      <c r="B61" s="89"/>
      <c r="C61" s="90"/>
      <c r="E61" s="91"/>
    </row>
    <row r="62" spans="2:5" s="92" customFormat="1" ht="12.75">
      <c r="B62" s="89"/>
      <c r="D62" s="92" t="s">
        <v>248</v>
      </c>
      <c r="E62" s="91"/>
    </row>
    <row r="63" spans="2:5" s="92" customFormat="1" ht="12.75">
      <c r="B63" s="89"/>
      <c r="C63" s="92" t="s">
        <v>249</v>
      </c>
      <c r="E63" s="91"/>
    </row>
    <row r="64" spans="2:5" ht="12.75">
      <c r="B64" s="4"/>
      <c r="C64" s="119"/>
      <c r="D64" s="119"/>
      <c r="E64" s="6"/>
    </row>
    <row r="65" spans="2:5" ht="12.75">
      <c r="B65" s="4"/>
      <c r="C65" s="119"/>
      <c r="D65" s="119"/>
      <c r="E65" s="6"/>
    </row>
    <row r="66" spans="2:5" ht="12.75">
      <c r="B66" s="4"/>
      <c r="C66" s="119"/>
      <c r="D66" s="119"/>
      <c r="E66" s="97">
        <v>1</v>
      </c>
    </row>
    <row r="67" spans="2:5" ht="12.75">
      <c r="B67" s="7"/>
      <c r="C67" s="8"/>
      <c r="D67" s="8"/>
      <c r="E67" s="9"/>
    </row>
  </sheetData>
  <sheetProtection/>
  <mergeCells count="1">
    <mergeCell ref="B3:E3"/>
  </mergeCells>
  <printOptions horizontalCentered="1"/>
  <pageMargins left="0.62" right="0.25" top="0.5" bottom="0.25" header="0.25" footer="0.2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2014-03-31T11:51:27Z</cp:lastPrinted>
  <dcterms:created xsi:type="dcterms:W3CDTF">2002-02-16T18:16:52Z</dcterms:created>
  <dcterms:modified xsi:type="dcterms:W3CDTF">2014-07-13T09:33:58Z</dcterms:modified>
  <cp:category/>
  <cp:version/>
  <cp:contentType/>
  <cp:contentStatus/>
</cp:coreProperties>
</file>