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0730" windowHeight="11445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/>
  <c r="B14"/>
  <c r="C13"/>
  <c r="B13"/>
  <c r="C12"/>
  <c r="B12"/>
  <c r="C11"/>
  <c r="B11"/>
  <c r="C10"/>
  <c r="C17" s="1"/>
  <c r="C25" s="1"/>
  <c r="C27" s="1"/>
  <c r="B10"/>
  <c r="B17" s="1"/>
  <c r="B25" s="1"/>
  <c r="B27" s="1"/>
  <c r="C70" i="2"/>
  <c r="B70"/>
  <c r="C68"/>
  <c r="B68"/>
  <c r="C60"/>
  <c r="B60"/>
  <c r="C58"/>
  <c r="B58"/>
  <c r="C53"/>
  <c r="B53"/>
  <c r="C43"/>
  <c r="B43"/>
  <c r="C41"/>
  <c r="B41"/>
  <c r="C24"/>
  <c r="B24"/>
  <c r="C14"/>
  <c r="B14"/>
  <c r="C5"/>
  <c r="B5"/>
</calcChain>
</file>

<file path=xl/sharedStrings.xml><?xml version="1.0" encoding="utf-8"?>
<sst xmlns="http://schemas.openxmlformats.org/spreadsheetml/2006/main" count="84" uniqueCount="73">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</sst>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4" fontId="14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0" fontId="15" fillId="0" borderId="0" xfId="0" applyFont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indent="3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C71" sqref="C71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6" t="s">
        <v>16</v>
      </c>
      <c r="B2" s="22" t="s">
        <v>0</v>
      </c>
      <c r="C2" s="22" t="s">
        <v>0</v>
      </c>
    </row>
    <row r="3" spans="1:3" ht="15" customHeight="1">
      <c r="A3" s="26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>
        <f>B7</f>
        <v>850281</v>
      </c>
      <c r="C5" s="3">
        <f>C7</f>
        <v>302757</v>
      </c>
    </row>
    <row r="6" spans="1:3">
      <c r="A6" s="17"/>
      <c r="B6" s="3"/>
      <c r="C6" s="3"/>
    </row>
    <row r="7" spans="1:3">
      <c r="A7" s="8" t="s">
        <v>17</v>
      </c>
      <c r="B7" s="19">
        <v>850281</v>
      </c>
      <c r="C7" s="19">
        <v>302757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/>
      <c r="C10" s="3"/>
    </row>
    <row r="11" spans="1:3">
      <c r="A11" s="2" t="s">
        <v>19</v>
      </c>
      <c r="B11" s="3"/>
      <c r="C11" s="3"/>
    </row>
    <row r="12" spans="1:3">
      <c r="A12" s="2" t="s">
        <v>20</v>
      </c>
      <c r="B12" s="3"/>
      <c r="C12" s="3"/>
    </row>
    <row r="13" spans="1:3">
      <c r="A13" s="23" t="s">
        <v>43</v>
      </c>
      <c r="B13" s="3">
        <v>1640189</v>
      </c>
      <c r="C13" s="3">
        <v>2375663</v>
      </c>
    </row>
    <row r="14" spans="1:3">
      <c r="A14" s="12" t="s">
        <v>7</v>
      </c>
      <c r="B14" s="19">
        <f>B13</f>
        <v>1640189</v>
      </c>
      <c r="C14" s="19">
        <f>C13</f>
        <v>2375663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19"/>
      <c r="C22" s="19"/>
    </row>
    <row r="23" spans="1:3">
      <c r="A23" s="12"/>
      <c r="B23" s="3"/>
      <c r="C23" s="3"/>
    </row>
    <row r="24" spans="1:3" ht="15.75" thickBot="1">
      <c r="A24" s="12" t="s">
        <v>32</v>
      </c>
      <c r="B24" s="20">
        <f>B5+B14</f>
        <v>2490470</v>
      </c>
      <c r="C24" s="20">
        <f>C7+C14</f>
        <v>2678420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>
        <v>0</v>
      </c>
      <c r="C30" s="19">
        <v>0</v>
      </c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/>
      <c r="C33" s="3"/>
    </row>
    <row r="34" spans="1:3">
      <c r="A34" s="2" t="s">
        <v>5</v>
      </c>
      <c r="B34" s="3"/>
      <c r="C34" s="3"/>
    </row>
    <row r="35" spans="1:3">
      <c r="A35" s="2" t="s">
        <v>27</v>
      </c>
      <c r="B35" s="3"/>
      <c r="C35" s="3"/>
    </row>
    <row r="36" spans="1:3">
      <c r="A36" s="12" t="s">
        <v>7</v>
      </c>
      <c r="B36" s="19">
        <v>0</v>
      </c>
      <c r="C36" s="19">
        <v>0</v>
      </c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51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>
        <f>B30+B36</f>
        <v>0</v>
      </c>
      <c r="C41" s="20">
        <f>C30+C36</f>
        <v>0</v>
      </c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B24+B41</f>
        <v>2490470</v>
      </c>
      <c r="C43" s="10">
        <f>C24+C41</f>
        <v>2678420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46</v>
      </c>
      <c r="B48" s="3"/>
      <c r="C48" s="3"/>
    </row>
    <row r="49" spans="1:4">
      <c r="A49" s="2" t="s">
        <v>35</v>
      </c>
      <c r="B49" s="3">
        <v>417000</v>
      </c>
      <c r="C49" s="3">
        <v>635000</v>
      </c>
    </row>
    <row r="50" spans="1:4">
      <c r="A50" s="2" t="s">
        <v>45</v>
      </c>
      <c r="B50" s="3">
        <v>43420</v>
      </c>
      <c r="C50" s="3">
        <v>43420</v>
      </c>
    </row>
    <row r="51" spans="1:4">
      <c r="A51" s="2" t="s">
        <v>6</v>
      </c>
      <c r="B51" s="3"/>
      <c r="C51" s="3"/>
    </row>
    <row r="52" spans="1:4">
      <c r="A52" s="23" t="s">
        <v>50</v>
      </c>
      <c r="B52" s="3">
        <v>30050</v>
      </c>
      <c r="C52" s="3">
        <v>0</v>
      </c>
    </row>
    <row r="53" spans="1:4">
      <c r="A53" s="12" t="s">
        <v>7</v>
      </c>
      <c r="B53" s="19">
        <f>B49+B50+B52</f>
        <v>490470</v>
      </c>
      <c r="C53" s="19">
        <f>C49+C50+C52</f>
        <v>678420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25">
        <v>0</v>
      </c>
      <c r="C56" s="25">
        <v>0</v>
      </c>
      <c r="D56" s="1"/>
    </row>
    <row r="57" spans="1:4">
      <c r="A57" s="24" t="s">
        <v>49</v>
      </c>
      <c r="B57" s="25">
        <v>0</v>
      </c>
      <c r="C57" s="25">
        <v>0</v>
      </c>
      <c r="D57" s="1"/>
    </row>
    <row r="58" spans="1:4">
      <c r="A58" s="12" t="s">
        <v>7</v>
      </c>
      <c r="B58" s="19">
        <f>B56+B57</f>
        <v>0</v>
      </c>
      <c r="C58" s="19">
        <f>C56+C57</f>
        <v>0</v>
      </c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B53+B58</f>
        <v>490470</v>
      </c>
      <c r="C60" s="20">
        <f>C53+C58</f>
        <v>678420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2000000</v>
      </c>
      <c r="C63" s="3">
        <v>2000000</v>
      </c>
    </row>
    <row r="64" spans="1:4">
      <c r="A64" s="14" t="s">
        <v>12</v>
      </c>
      <c r="B64" s="3"/>
      <c r="C64" s="3"/>
    </row>
    <row r="65" spans="1:3">
      <c r="A65" s="14" t="s">
        <v>40</v>
      </c>
      <c r="B65" s="3"/>
      <c r="C65" s="3"/>
    </row>
    <row r="66" spans="1:3">
      <c r="A66" s="14" t="s">
        <v>13</v>
      </c>
      <c r="B66" s="3"/>
      <c r="C66" s="3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B63</f>
        <v>2000000</v>
      </c>
      <c r="C68" s="20">
        <f>C63</f>
        <v>2000000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B60+B68</f>
        <v>2490470</v>
      </c>
      <c r="C70" s="10">
        <f>C60+C68</f>
        <v>2678420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topLeftCell="A6" workbookViewId="0">
      <selection activeCell="B6" sqref="B6"/>
    </sheetView>
  </sheetViews>
  <sheetFormatPr defaultRowHeight="15"/>
  <cols>
    <col min="1" max="1" width="72.28515625" customWidth="1"/>
    <col min="2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</cols>
  <sheetData>
    <row r="2" spans="1:3" ht="15" customHeight="1">
      <c r="A2" s="27" t="s">
        <v>52</v>
      </c>
      <c r="B2" s="22" t="s">
        <v>0</v>
      </c>
      <c r="C2" s="22" t="s">
        <v>0</v>
      </c>
    </row>
    <row r="3" spans="1:3" ht="15" customHeight="1">
      <c r="A3" s="28"/>
      <c r="B3" s="22" t="s">
        <v>1</v>
      </c>
      <c r="C3" s="22" t="s">
        <v>2</v>
      </c>
    </row>
    <row r="4" spans="1:3">
      <c r="A4" s="29" t="s">
        <v>53</v>
      </c>
      <c r="B4" s="13"/>
      <c r="C4" s="13"/>
    </row>
    <row r="5" spans="1:3">
      <c r="B5" s="30"/>
      <c r="C5" s="13"/>
    </row>
    <row r="6" spans="1:3">
      <c r="A6" s="31" t="s">
        <v>54</v>
      </c>
      <c r="B6" s="32">
        <v>10452118</v>
      </c>
      <c r="C6" s="33">
        <v>10841361</v>
      </c>
    </row>
    <row r="7" spans="1:3">
      <c r="A7" s="31" t="s">
        <v>55</v>
      </c>
      <c r="B7" s="33"/>
      <c r="C7" s="33"/>
    </row>
    <row r="8" spans="1:3">
      <c r="A8" s="31" t="s">
        <v>56</v>
      </c>
      <c r="B8" s="13"/>
      <c r="C8" s="13"/>
    </row>
    <row r="9" spans="1:3">
      <c r="A9" s="31" t="s">
        <v>57</v>
      </c>
      <c r="B9" s="13"/>
      <c r="C9" s="13"/>
    </row>
    <row r="10" spans="1:3">
      <c r="A10" s="31" t="s">
        <v>58</v>
      </c>
      <c r="B10" s="34">
        <f>-724720</f>
        <v>-724720</v>
      </c>
      <c r="C10" s="13">
        <f>-37156</f>
        <v>-37156</v>
      </c>
    </row>
    <row r="11" spans="1:3">
      <c r="A11" s="31" t="s">
        <v>59</v>
      </c>
      <c r="B11" s="34">
        <f>-5752339</f>
        <v>-5752339</v>
      </c>
      <c r="C11" s="13">
        <f>-7687300</f>
        <v>-7687300</v>
      </c>
    </row>
    <row r="12" spans="1:3">
      <c r="A12" s="31" t="s">
        <v>60</v>
      </c>
      <c r="B12" s="35">
        <f>SUM(B13:B14)</f>
        <v>-3975059</v>
      </c>
      <c r="C12" s="35">
        <f>SUM(C13:C14)</f>
        <v>-3116905</v>
      </c>
    </row>
    <row r="13" spans="1:3">
      <c r="A13" s="36" t="s">
        <v>61</v>
      </c>
      <c r="B13" s="34">
        <f>-3406220</f>
        <v>-3406220</v>
      </c>
      <c r="C13" s="13">
        <f>-2580000</f>
        <v>-2580000</v>
      </c>
    </row>
    <row r="14" spans="1:3">
      <c r="A14" s="36" t="s">
        <v>62</v>
      </c>
      <c r="B14" s="34">
        <f>-568839</f>
        <v>-568839</v>
      </c>
      <c r="C14" s="13">
        <f>-536905</f>
        <v>-536905</v>
      </c>
    </row>
    <row r="15" spans="1:3">
      <c r="A15" s="31" t="s">
        <v>63</v>
      </c>
      <c r="B15" s="37"/>
      <c r="C15" s="13"/>
    </row>
    <row r="16" spans="1:3">
      <c r="A16" s="31" t="s">
        <v>64</v>
      </c>
      <c r="B16" s="37"/>
      <c r="C16" s="13"/>
    </row>
    <row r="17" spans="1:3">
      <c r="A17" s="38" t="s">
        <v>65</v>
      </c>
      <c r="B17" s="19">
        <f>SUM(B6:B12,B15:B16)</f>
        <v>0</v>
      </c>
      <c r="C17" s="19">
        <f>SUM(C6:C12,C15:C16)</f>
        <v>0</v>
      </c>
    </row>
    <row r="18" spans="1:3">
      <c r="A18" s="12"/>
      <c r="B18" s="3"/>
      <c r="C18" s="3"/>
    </row>
    <row r="19" spans="1:3">
      <c r="A19" s="39" t="s">
        <v>66</v>
      </c>
      <c r="B19" s="38"/>
      <c r="C19" s="13"/>
    </row>
    <row r="20" spans="1:3">
      <c r="A20" s="34" t="s">
        <v>67</v>
      </c>
      <c r="B20" s="38"/>
      <c r="C20" s="13"/>
    </row>
    <row r="21" spans="1:3">
      <c r="A21" s="31" t="s">
        <v>68</v>
      </c>
      <c r="B21" s="34"/>
      <c r="C21" s="13"/>
    </row>
    <row r="22" spans="1:3">
      <c r="A22" s="31" t="s">
        <v>69</v>
      </c>
      <c r="B22" s="34"/>
      <c r="C22" s="13"/>
    </row>
    <row r="23" spans="1:3">
      <c r="A23" s="12" t="s">
        <v>7</v>
      </c>
      <c r="B23" s="19"/>
      <c r="C23" s="19"/>
    </row>
    <row r="24" spans="1:3">
      <c r="A24" s="40"/>
      <c r="B24" s="41"/>
      <c r="C24" s="13"/>
    </row>
    <row r="25" spans="1:3" ht="15.75" thickBot="1">
      <c r="A25" s="40" t="s">
        <v>70</v>
      </c>
      <c r="B25" s="20">
        <f>B17</f>
        <v>0</v>
      </c>
      <c r="C25" s="20">
        <f>C17</f>
        <v>0</v>
      </c>
    </row>
    <row r="26" spans="1:3">
      <c r="A26" s="41" t="s">
        <v>71</v>
      </c>
      <c r="B26" s="42">
        <v>0</v>
      </c>
      <c r="C26" s="13">
        <v>0</v>
      </c>
    </row>
    <row r="27" spans="1:3" ht="15.75" thickBot="1">
      <c r="A27" s="40" t="s">
        <v>72</v>
      </c>
      <c r="B27" s="43">
        <f>B25-B26</f>
        <v>0</v>
      </c>
      <c r="C27" s="43">
        <f>C25-C26</f>
        <v>0</v>
      </c>
    </row>
    <row r="28" spans="1:3" ht="15.75" thickTop="1">
      <c r="A28" s="13"/>
      <c r="B28" s="13"/>
      <c r="C28" s="13"/>
    </row>
    <row r="29" spans="1:3">
      <c r="A29" s="13"/>
      <c r="B29" s="13"/>
      <c r="C29" s="13"/>
    </row>
    <row r="30" spans="1:3">
      <c r="A30" s="13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2021-09-11T12:55:46Z</dcterms:modified>
</cp:coreProperties>
</file>