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833" firstSheet="4" activeTab="6"/>
  </bookViews>
  <sheets>
    <sheet name="Faqja e pare" sheetId="1" r:id="rId1"/>
    <sheet name="AKTIVET" sheetId="2" r:id="rId2"/>
    <sheet name="DETYRMET DHE KAPITALI" sheetId="3" r:id="rId3"/>
    <sheet name="Pasq. te ardhura shpenzime" sheetId="4" r:id="rId4"/>
    <sheet name="Pasqyra e fluksit te paras in" sheetId="5" r:id="rId5"/>
    <sheet name="pasqyra e ndrysh.te kapitalit" sheetId="6" r:id="rId6"/>
    <sheet name="Faqe fundit" sheetId="7" r:id="rId7"/>
    <sheet name="Analiz shpenzim" sheetId="8" r:id="rId8"/>
    <sheet name="Sheet2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<sst xmlns="http://schemas.openxmlformats.org/spreadsheetml/2006/main" count="393" uniqueCount="315">
  <si>
    <t>Shumat shprehen ne leke, perndryshe shkruhet</t>
  </si>
  <si>
    <t>AKTIVET</t>
  </si>
  <si>
    <t>Shenime</t>
  </si>
  <si>
    <t>I</t>
  </si>
  <si>
    <t>Aktivet Afatshkurtera</t>
  </si>
  <si>
    <t>Aktivet Monetare</t>
  </si>
  <si>
    <t>Derivative dhe aktive te mbajtura per tregtim</t>
  </si>
  <si>
    <t>i</t>
  </si>
  <si>
    <t>ii</t>
  </si>
  <si>
    <t>Totali  2</t>
  </si>
  <si>
    <t>Aktive te tjera financiare afat-shkurtera</t>
  </si>
  <si>
    <t>Llogari/Kerkesa te arketueshme</t>
  </si>
  <si>
    <t>Llogari/Kerkesa te tjera te arketueshme</t>
  </si>
  <si>
    <t>iii</t>
  </si>
  <si>
    <t>Instrumente te tjera borxhi</t>
  </si>
  <si>
    <t>iv</t>
  </si>
  <si>
    <t>Investime te tjera financiare</t>
  </si>
  <si>
    <t>Totali  3</t>
  </si>
  <si>
    <t>Inventari</t>
  </si>
  <si>
    <t>Lendet e para</t>
  </si>
  <si>
    <t>Prodhim ne proces</t>
  </si>
  <si>
    <t>Produkte te gatshme</t>
  </si>
  <si>
    <t>Mallra per rishitje</t>
  </si>
  <si>
    <t>v</t>
  </si>
  <si>
    <t>Parapagesat per furnizime</t>
  </si>
  <si>
    <t>Totali 4</t>
  </si>
  <si>
    <t>Aktivet biologjike afat-shkurtera</t>
  </si>
  <si>
    <t>Aktivet afatshkurtera te mbajtura per shitje</t>
  </si>
  <si>
    <t>Parapagimet dhe shpenzimet e shtyra</t>
  </si>
  <si>
    <t>II</t>
  </si>
  <si>
    <t>Aktivet afatgjata</t>
  </si>
  <si>
    <t>Investimet financiare afatgjata</t>
  </si>
  <si>
    <t>Aksione dhe investime te tjera ne pjesemarrje</t>
  </si>
  <si>
    <t>Aksione dhe letra te tjera me vlere</t>
  </si>
  <si>
    <t>Llogari/Kerkesa te arketueshme afatgjata</t>
  </si>
  <si>
    <t>Totali  1</t>
  </si>
  <si>
    <t>Aktivet afatgjata materiale</t>
  </si>
  <si>
    <t>Toka</t>
  </si>
  <si>
    <t>Ndertesa</t>
  </si>
  <si>
    <t>Makineri dhe paisje</t>
  </si>
  <si>
    <t>Aktive te tjera afatgjata materiale (me vlere kontabile)</t>
  </si>
  <si>
    <t>Aktivet biologjike afat-gjata</t>
  </si>
  <si>
    <t>Aktivet afatgjata jomateriale</t>
  </si>
  <si>
    <t>Emri i mire</t>
  </si>
  <si>
    <t>Shpenzimet e zhvillimit</t>
  </si>
  <si>
    <t>Aktive te tjera afatgjata jomateriale</t>
  </si>
  <si>
    <t>Totali  4</t>
  </si>
  <si>
    <t>Kapital aksionar i papaguar</t>
  </si>
  <si>
    <t>Totali i Aktiveve Afatshkurtera  (I)  (1-7)</t>
  </si>
  <si>
    <t>Totali i Aktiveve Afatgjata  (II)  (1-6)</t>
  </si>
  <si>
    <t>Derivativet</t>
  </si>
  <si>
    <t>Aktivet e mbajtura per tregtim</t>
  </si>
  <si>
    <t>TOTALI I AKTIVEVE ( I + II )</t>
  </si>
  <si>
    <t>DETYRIMET DHE KAPITALI</t>
  </si>
  <si>
    <t>Derivative</t>
  </si>
  <si>
    <t>Huamarrjet</t>
  </si>
  <si>
    <t>Huat dhe obligacionet afatshkurtera</t>
  </si>
  <si>
    <t>Kthimet/Ripagesat e huave afatgjata</t>
  </si>
  <si>
    <t>Bono te konvertueshme</t>
  </si>
  <si>
    <t>Huat dhe parapagimet</t>
  </si>
  <si>
    <t>Te pagueshme ndaj furnitoreve</t>
  </si>
  <si>
    <t>Te pagueshme ndaj punonjesve</t>
  </si>
  <si>
    <t>Detyrime tatimore</t>
  </si>
  <si>
    <t>Hua te tjera</t>
  </si>
  <si>
    <t>Parapagimet e arketuara</t>
  </si>
  <si>
    <t>Grantet dhe te ardhurat e shtyra</t>
  </si>
  <si>
    <t>Provizionet afatshkurtera</t>
  </si>
  <si>
    <t>Huat afatgjata</t>
  </si>
  <si>
    <t>Hua, bono dhe detyrime nga qiraja financiare</t>
  </si>
  <si>
    <t>Bonot e konvertueshme</t>
  </si>
  <si>
    <t>Huamarrje te tjera afatgjata</t>
  </si>
  <si>
    <t>Provizione afatgjata</t>
  </si>
  <si>
    <t>III</t>
  </si>
  <si>
    <t>Kapitali</t>
  </si>
  <si>
    <t>Aksionet e pakices (perdoret vetem per pasqyrat financiare te konsoliduara)</t>
  </si>
  <si>
    <t>Kapitali qe i perket aksionereve te shoqerise meme (perdoret vetem ne PF te konsiliduara)</t>
  </si>
  <si>
    <t>Kapitali aksionar</t>
  </si>
  <si>
    <t>Primi i aksionit</t>
  </si>
  <si>
    <t>Njesite ose aksionet e thesarit (negative)</t>
  </si>
  <si>
    <t>Rezerva statusore</t>
  </si>
  <si>
    <t>Rezerva ligjore</t>
  </si>
  <si>
    <t>Rezerva te tjera</t>
  </si>
  <si>
    <t>Fitimet e pashperndara</t>
  </si>
  <si>
    <t>Fitimi (humbja) e vitit financiar</t>
  </si>
  <si>
    <t>Totali i kapitalit (III)</t>
  </si>
  <si>
    <t>TOTALI I DETYRIMEVE</t>
  </si>
  <si>
    <t>nr</t>
  </si>
  <si>
    <t>Pershkrimi i elementeve</t>
  </si>
  <si>
    <t>Viti ushtrimor</t>
  </si>
  <si>
    <t>Viti paraardhes</t>
  </si>
  <si>
    <t>Shitjet neto</t>
  </si>
  <si>
    <t>Te ardhurat e tjera nga veprimtarite e shfrytezimit</t>
  </si>
  <si>
    <t>Ndryshimet ne inventarin e produkteve te gatshme dhe prodhimit ne proces.</t>
  </si>
  <si>
    <t>Pagat e personelit</t>
  </si>
  <si>
    <t>Tjera personeli</t>
  </si>
  <si>
    <t>Shpenzimet per sigurimet shoqerore dhe shendetsore</t>
  </si>
  <si>
    <t>Te ardhurat dhe shpenzimet financiare:</t>
  </si>
  <si>
    <t>Te ardhura dhe shpenzime financiare nga investime te tjera financiare afatgjata</t>
  </si>
  <si>
    <t>Te ardhura dhe shpenzime nga interesi</t>
  </si>
  <si>
    <t>Fitimet (humbjet) nga kursi i kembimit</t>
  </si>
  <si>
    <t>Te ardhura dhe shpenzime te tjera financiare</t>
  </si>
  <si>
    <t>Shpenzimet e tatimit mbi fitimin</t>
  </si>
  <si>
    <t>Fitimi (humbja) neto i vitit financiar  (14+15)</t>
  </si>
  <si>
    <t>Kosto e punes (i+ii+iii)</t>
  </si>
  <si>
    <t>SHENIME:</t>
  </si>
  <si>
    <t>Kapitali aksionar qe i perket aksionareve te shoqerise meme</t>
  </si>
  <si>
    <t>Rezerva statutore dhe ligjore</t>
  </si>
  <si>
    <t>Totali</t>
  </si>
  <si>
    <t>Efekti i ndryshimeve ne politikat kontabel</t>
  </si>
  <si>
    <t>Pozicioni i rregulluar</t>
  </si>
  <si>
    <t>Fitimi neto i periudhes kontabel</t>
  </si>
  <si>
    <t>Dividentet e paguar/deklaruar</t>
  </si>
  <si>
    <t>Aksionet e thesarit</t>
  </si>
  <si>
    <t>Viti Ushtrimor</t>
  </si>
  <si>
    <t xml:space="preserve">Pasqyrat Financiare </t>
  </si>
  <si>
    <t xml:space="preserve">                  Shumat shprehen ne leke, perndryshe shkruhet</t>
  </si>
  <si>
    <t>A</t>
  </si>
  <si>
    <t>Aksione dhe pjesemarrje te tjera ne njesi te kontrolluara</t>
  </si>
  <si>
    <t>Aktive te tjera afatgjata (ne proces)</t>
  </si>
  <si>
    <t>Totali I pasiveve afatshkurtera  (I) (1-5)</t>
  </si>
  <si>
    <t>Pasivet afatgjata</t>
  </si>
  <si>
    <t>Totali i pasiveve afatgjata  (II)  (1-4)</t>
  </si>
  <si>
    <t>Pasivet afatshkurtera</t>
  </si>
  <si>
    <t>TOTALI I PASIVEVE DHE KAPITALIT (I+II+III)</t>
  </si>
  <si>
    <t>Puna e kryer nga njesia ekonomike raportuese per qellimet e veta dhe e kapitalizuar.</t>
  </si>
  <si>
    <t>Mallra,  lend te para dhe sherbimet</t>
  </si>
  <si>
    <t xml:space="preserve">Renia ne vlere (zhvleftesime) dhe amortizimi </t>
  </si>
  <si>
    <t>Shpenzime te tjera nga veprimtari e shfrytezimit</t>
  </si>
  <si>
    <t>Totali i shpenzimeve (5-8)</t>
  </si>
  <si>
    <t>Te ardhurat dhe shpenzimet financiarenga njesit e kontrolluara</t>
  </si>
  <si>
    <t>Te ardhurat dhe shpenzimet financiare nga pjesemarrjet</t>
  </si>
  <si>
    <t>3/a</t>
  </si>
  <si>
    <t>3/b</t>
  </si>
  <si>
    <t>3/c</t>
  </si>
  <si>
    <t>3/d</t>
  </si>
  <si>
    <t>Koment. Posti 3/d I referohet te ardhurave dhe shpenzimeve financiare te tjera sfatshkurtra</t>
  </si>
  <si>
    <t>Totali i te ardhurave dhe shpenzimeve (1+2+3)</t>
  </si>
  <si>
    <t>Fitimi apo humbja nga veprimtaria kryesore (1+2+3+4-8)</t>
  </si>
  <si>
    <t xml:space="preserve">Fitimi (humbja) para tatimit  </t>
  </si>
  <si>
    <t>Te ardhura nga shitja e paisjeve</t>
  </si>
  <si>
    <t>Interesi arketuar</t>
  </si>
  <si>
    <t>Dividentet e arketuar</t>
  </si>
  <si>
    <t>Fitimi i pashperndare</t>
  </si>
  <si>
    <t>Rritja e rezerves se kapitalit</t>
  </si>
  <si>
    <t>Emetimi i aksioneve</t>
  </si>
  <si>
    <t>Aksionet e thesarit te riblera</t>
  </si>
  <si>
    <t xml:space="preserve">                    Shumat shprehen ne leke, perndryshe shkruhet</t>
  </si>
  <si>
    <t>Viti Paraardhes</t>
  </si>
  <si>
    <t>INFORMACIONE DHE SQARIME SHPJEGUSE</t>
  </si>
  <si>
    <t>FIRMA</t>
  </si>
  <si>
    <t>HARTUESI</t>
  </si>
  <si>
    <t>DREJTUESI</t>
  </si>
  <si>
    <t xml:space="preserve">                               Shumat shprehen ne leke, perndryshe shkruhet</t>
  </si>
  <si>
    <t>Zbatuar SKN ligji per kontabilitetin dhe legjislacioni tatimore ne fuqi.</t>
  </si>
  <si>
    <t>Nr</t>
  </si>
  <si>
    <t xml:space="preserve">Nr </t>
  </si>
  <si>
    <t xml:space="preserve">        S h u m a </t>
  </si>
  <si>
    <t>rend</t>
  </si>
  <si>
    <t>llog</t>
  </si>
  <si>
    <t>E M E R T I M I</t>
  </si>
  <si>
    <t>Debi</t>
  </si>
  <si>
    <t>Kredi</t>
  </si>
  <si>
    <t>Analiza  e  llogaris shteti tatim taksa</t>
  </si>
  <si>
    <t>Shteti   Tatim  Fitimi</t>
  </si>
  <si>
    <t>Shteti TAP</t>
  </si>
  <si>
    <t>Sigurimet    Shoqerore</t>
  </si>
  <si>
    <t>TVSH</t>
  </si>
  <si>
    <t xml:space="preserve">S h u m a </t>
  </si>
  <si>
    <t xml:space="preserve">SHPENZIMET  E  SHFRYTEZIMIT E TE TJERA </t>
  </si>
  <si>
    <t xml:space="preserve">Materiale  te  para  dhe  materiale  te  tjera </t>
  </si>
  <si>
    <t xml:space="preserve">Blerjet  gjate  ushtrimit  </t>
  </si>
  <si>
    <t xml:space="preserve">Furnitura , nentrajtime  dhe  sherbime </t>
  </si>
  <si>
    <t>Sherbime  te  ndryshme</t>
  </si>
  <si>
    <t>Shpenzime  Transporti</t>
  </si>
  <si>
    <t xml:space="preserve">Shpenzime  per  personelin </t>
  </si>
  <si>
    <t xml:space="preserve">Tatime  , taksa  e  derdhje  te  ngjajshme </t>
  </si>
  <si>
    <t xml:space="preserve">Tatime  te  tjera   rrjedhese </t>
  </si>
  <si>
    <t xml:space="preserve">Amortizime  dhe  provizione </t>
  </si>
  <si>
    <t>ADMINISTRATORE</t>
  </si>
  <si>
    <r>
      <t xml:space="preserve">                  </t>
    </r>
    <r>
      <rPr>
        <u val="single"/>
        <sz val="11"/>
        <rFont val="Arial"/>
        <family val="2"/>
      </rPr>
      <t>DEKLARATA  ANALITIKE  PER  TATMIN  MBI  TE  ARDHURAT</t>
    </r>
  </si>
  <si>
    <t xml:space="preserve">Periudha   tatimore </t>
  </si>
  <si>
    <t>E  M  E  R  T   I  M  I</t>
  </si>
  <si>
    <t>Sipas  Bilancit</t>
  </si>
  <si>
    <t xml:space="preserve">Fiskale </t>
  </si>
  <si>
    <t>TOTALI   I  TE   ARDHURAVE</t>
  </si>
  <si>
    <t>TOTALI   I   SHPENZIMEVE</t>
  </si>
  <si>
    <t>Total shpenzimet e pazbriteshme sipas ligjit ( neni  21 )</t>
  </si>
  <si>
    <t>a</t>
  </si>
  <si>
    <t>Kosto e blerjes dhe e permiresimit te tokes dhe te truallit</t>
  </si>
  <si>
    <t>b</t>
  </si>
  <si>
    <t>Kosto e blerjes dhe e permiresimit per active objekt amortizimi</t>
  </si>
  <si>
    <t>c</t>
  </si>
  <si>
    <t xml:space="preserve">Zmadhimi i kapitalit themeltare te shoqerise ose te kontributit te sejcilit  person  ne  ortakeri . </t>
  </si>
  <si>
    <t>Vlera e shperblimeve  ne  natyre</t>
  </si>
  <si>
    <t>d</t>
  </si>
  <si>
    <t>Kontributet vulnetare  te  pensioneve</t>
  </si>
  <si>
    <t>dh</t>
  </si>
  <si>
    <t>Dividentet e deklaruara dhe ndarja e fitimit</t>
  </si>
  <si>
    <t>e</t>
  </si>
  <si>
    <t xml:space="preserve">Interesat e paguara mbi interesin maksimal te kredise te   caktuara  nga  banka  e  Shqiperise </t>
  </si>
  <si>
    <t>Gjobat , kamat - vonesat dhe  kushtet e tjera penale</t>
  </si>
  <si>
    <t>f</t>
  </si>
  <si>
    <t>Krijimi ose  rritja e rezervave  e  fondeve  te tjera</t>
  </si>
  <si>
    <t>g</t>
  </si>
  <si>
    <t xml:space="preserve">Tatim mbi te ardhurat personale , akcizat , tatim mbi fitimin dhe tatim mbi vleren e shtuar te zbriteshme </t>
  </si>
  <si>
    <t>gj</t>
  </si>
  <si>
    <t>Shpenzimet e perfaqesimit , pritje  percjellje</t>
  </si>
  <si>
    <t>h</t>
  </si>
  <si>
    <t>Shpenzimete konsumit  personal</t>
  </si>
  <si>
    <t xml:space="preserve">i  </t>
  </si>
  <si>
    <t>Shpenzime te cilat tejkalojne kufijte e percaktuar me ligj .</t>
  </si>
  <si>
    <t>j</t>
  </si>
  <si>
    <t>Shpenzime per  dhurata</t>
  </si>
  <si>
    <t>k</t>
  </si>
  <si>
    <t>Cdo lloj shpenzimi , masa e te cilit nuk vertetohet me dokumenta</t>
  </si>
  <si>
    <t>l</t>
  </si>
  <si>
    <t>Interesi i paguar kur huaja dhe parapagimet tejkalojne kater here kapitalin  themeltare</t>
  </si>
  <si>
    <t>ll</t>
  </si>
  <si>
    <t>Ne se baza e amortizimit eshte nje  shume  negative</t>
  </si>
  <si>
    <t>m</t>
  </si>
  <si>
    <t>Shpenzime per sherbime  teknike, konsulence, menaxhim te palikujduara brenda  periudhes  tatimore .</t>
  </si>
  <si>
    <t>n</t>
  </si>
  <si>
    <t xml:space="preserve">Amortizim nga rivleresimi I aktiveve te qendrueshme </t>
  </si>
  <si>
    <t xml:space="preserve">Rezultati   i   Vitit   Ushtrimor </t>
  </si>
  <si>
    <t>Humbja</t>
  </si>
  <si>
    <t>Fitimi</t>
  </si>
  <si>
    <t>Humbja  per  tu mbartur nga  1  vit  me  pare</t>
  </si>
  <si>
    <t>Humbja  per tu  mbartur  nga  2  vite  me  pare</t>
  </si>
  <si>
    <t>Humbja per tu  mbartur  nga  3  vite   me  pare</t>
  </si>
  <si>
    <t>Shuma e humbjes  per  tu  mbartur ne  vitin  ushtrimor</t>
  </si>
  <si>
    <t>Shuma  e  humbjeve qe nuk mbarten per efekt  fiskal</t>
  </si>
  <si>
    <t>Fitimi   i  Tatueshem</t>
  </si>
  <si>
    <t xml:space="preserve">Tatim  fitimi  i  llogaritur </t>
  </si>
  <si>
    <t>Fitim I pashperndare (Fitimi neto I bilancit )</t>
  </si>
  <si>
    <t>Fitimi neto  per  tu  shperndare nga periudha  ushtrimore</t>
  </si>
  <si>
    <t>Fitimi  neto  per  tu  shperndare nga  vitet  e  kaluara</t>
  </si>
  <si>
    <t>Shtese  kapitali  nga  fitimi</t>
  </si>
  <si>
    <t>Divident   per   tu   shperndare</t>
  </si>
  <si>
    <t xml:space="preserve">Tatim  mbi  dividentin  i  llogaritur </t>
  </si>
  <si>
    <t xml:space="preserve">Llogaritja  e  amortizimit </t>
  </si>
  <si>
    <t>Ne  total  llogaritja  e  amortizimit vjetor = ( a+b+c+d  )</t>
  </si>
  <si>
    <t xml:space="preserve">Ndertesa  e  makineri  afat  gjate </t>
  </si>
  <si>
    <t>Aktivet  e  patrupezuara</t>
  </si>
  <si>
    <t>Kompjuterat  dhe  sisteme  informacioni</t>
  </si>
  <si>
    <t>Te  gjitha  aktivet e  tjera  te  aktivitetit</t>
  </si>
  <si>
    <t>Totali  I  mbajtur ne  burim ne zbatim te nenit  33</t>
  </si>
  <si>
    <r>
      <t>Data   dhe  nenshkrimi  i  personit  te  tatueshem</t>
    </r>
    <r>
      <rPr>
        <sz val="10"/>
        <rFont val="Arial"/>
        <family val="2"/>
      </rPr>
      <t xml:space="preserve"> -  Deklaroj  nen  pergjegjesine  time  qe  informacioni i mesiperm eshte  i  plote  dhe i  sakte .</t>
    </r>
  </si>
  <si>
    <t>ADMINISTRATOR</t>
  </si>
  <si>
    <t>Energji Uji</t>
  </si>
  <si>
    <t>Telefoni</t>
  </si>
  <si>
    <t>Paga personeli</t>
  </si>
  <si>
    <t>Kuota e sig.shoqerore</t>
  </si>
  <si>
    <t>Amortizimi  I     A Q T</t>
  </si>
  <si>
    <t>Penalitete e gjoba</t>
  </si>
  <si>
    <t>Te tjera</t>
  </si>
  <si>
    <t>Komisjone bankare</t>
  </si>
  <si>
    <t>Humbje kursi</t>
  </si>
  <si>
    <t>Te tjera tatim taksa</t>
  </si>
  <si>
    <t>31.12.2009</t>
  </si>
  <si>
    <t>Pasqyra e fluksit monetar - Metoda indirekte</t>
  </si>
  <si>
    <t>Fluksi monetar nga veprimtarite e shfrytezimit</t>
  </si>
  <si>
    <t>Fitimi para tatimit</t>
  </si>
  <si>
    <t>Rregullime per:</t>
  </si>
  <si>
    <t>Amortizimin</t>
  </si>
  <si>
    <t>Humbje nga kembimi valutor</t>
  </si>
  <si>
    <t>Te ardhura nga invesitmet</t>
  </si>
  <si>
    <t>Shpenzime per interesa</t>
  </si>
  <si>
    <t>Rritje/renie ne tepricen e kerkesave te arketueshme nga aktiviteti,si dhe kerkesavete arketueshme te tjera</t>
  </si>
  <si>
    <t>Rritje/renie ne tepricen e inventarit</t>
  </si>
  <si>
    <t>Rritje/renie ne tepricen e detyrimeve, per tu paguar nga aktiviteti</t>
  </si>
  <si>
    <t>MM te perfituara nga aktiviteti</t>
  </si>
  <si>
    <t>Interesi paguar</t>
  </si>
  <si>
    <t>Tatim mbi fitimin i paguar</t>
  </si>
  <si>
    <t>MM Neto nga aktivitetet e shfrytezimit</t>
  </si>
  <si>
    <t>Ritje/renje e aktiveve te tjera koerente</t>
  </si>
  <si>
    <t>Fluksi monetar nga veprimtarite investuese</t>
  </si>
  <si>
    <t>Blerje e shoqeris se kontrolluar X minus parat e arketuara</t>
  </si>
  <si>
    <t>Blerje e aktiveve afatgjata materiale</t>
  </si>
  <si>
    <t>MM neto e perdorur ne aktivitetet investuese</t>
  </si>
  <si>
    <t>Fluksi monetar nga veprimtarite financiare</t>
  </si>
  <si>
    <t>Te ardhura nga emetimi i kapitalit aksioner</t>
  </si>
  <si>
    <t>Te ardhura nga huamarrjet afatgjata</t>
  </si>
  <si>
    <t xml:space="preserve">Pagesa e detyrimeve te qiras financiare </t>
  </si>
  <si>
    <t>Dividentet e paguar</t>
  </si>
  <si>
    <t>MM neto e perdorur ne aktivitetet financiare</t>
  </si>
  <si>
    <t>Rritje/renie e mjeteve monetare</t>
  </si>
  <si>
    <t>Mjete monetare ne fillim te periudhes kontabel</t>
  </si>
  <si>
    <t>Mjete monetare ne fund te periudhes kontabel</t>
  </si>
  <si>
    <t>Per periudhen 01.Janar.2010 -  31 Dhjetor 2010</t>
  </si>
  <si>
    <t>Pasqyrat financiare per periudhen ushtrimore qe mbyllet me 31.12.2010 dhe shenimet shpjeguese</t>
  </si>
  <si>
    <t xml:space="preserve"> Mars 2011</t>
  </si>
  <si>
    <t>1. Pasqyra e Bilancit Kontabel me 31 Dhjetor 2010</t>
  </si>
  <si>
    <t>2. Pasqyra e te Ardhurave dhe Shpenzimeve te Periudhes 1 Janar deri me 31 Dhjetor 2010</t>
  </si>
  <si>
    <t>31.12.2010</t>
  </si>
  <si>
    <t>3. Pasqyra e Flukseve Monetare per Periudhen 1 Janar deri me 31 Dhjetor 2010</t>
  </si>
  <si>
    <t>Pasqyra e ndryshimit te Kapitalit gjate periudhes 1 Janar 2010 deri me 31 Dhjetor 2010</t>
  </si>
  <si>
    <t>Pozicioni me 31 Dhjetor 2009</t>
  </si>
  <si>
    <t>Pozicioni me 31 Dhjetor 2010</t>
  </si>
  <si>
    <t>GJENDJA  SIPAS  BILANCIT  ME  31.12.2010</t>
  </si>
  <si>
    <t>1 Janar - 31 Dhjetor   2010</t>
  </si>
  <si>
    <t>Tirane   me   date  __/__/2011</t>
  </si>
  <si>
    <t>Tirane</t>
  </si>
  <si>
    <t>Tirane - ALBANIA</t>
  </si>
  <si>
    <t>Adresa  Tirane</t>
  </si>
  <si>
    <t>EUROFORME  sh.p.k</t>
  </si>
  <si>
    <t>K61517038T</t>
  </si>
  <si>
    <t>Data e krijimit   21.03.2006</t>
  </si>
  <si>
    <t xml:space="preserve">Nr.i regjistrit tregetar  </t>
  </si>
  <si>
    <t>Veprimtaria kryesore: SHTYPSHKRONJE</t>
  </si>
  <si>
    <t>DRITAN KAMBO</t>
  </si>
  <si>
    <t>NIPT K61517038T</t>
  </si>
  <si>
    <t>Emri  Tregtar  EUROFORME</t>
  </si>
  <si>
    <t>EUROFORME SHPK</t>
  </si>
  <si>
    <t>Dritan kambo</t>
  </si>
  <si>
    <t>Dritan Kambo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</si>
</sst>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0.0"/>
    <numFmt numFmtId="187" formatCode="0.000"/>
    <numFmt numFmtId="188" formatCode="0.0000"/>
    <numFmt numFmtId="189" formatCode="#,##0.0"/>
    <numFmt numFmtId="190" formatCode="#,##0.000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sz val="12"/>
      <name val="Arial"/>
      <family val="2"/>
    </font>
    <font>
      <sz val="9"/>
      <name val="Arial"/>
      <family val="2"/>
    </font>
    <font>
      <i/>
      <u val="single"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0"/>
    </font>
    <font>
      <sz val="12"/>
      <name val="Times New Roman"/>
      <family val="1"/>
    </font>
    <font>
      <u val="single"/>
      <sz val="10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u val="single"/>
      <sz val="14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dotted"/>
      <top>
        <color indexed="63"/>
      </top>
      <bottom style="dotted"/>
    </border>
    <border>
      <left style="dotted"/>
      <right style="hair"/>
      <top>
        <color indexed="63"/>
      </top>
      <bottom style="dotted"/>
    </border>
    <border>
      <left style="thin"/>
      <right style="dotted"/>
      <top style="dotted"/>
      <bottom style="dotted"/>
    </border>
    <border>
      <left style="dotted"/>
      <right style="hair"/>
      <top style="dotted"/>
      <bottom style="dotted"/>
    </border>
    <border>
      <left style="thin"/>
      <right style="dotted"/>
      <top style="dotted"/>
      <bottom style="hair"/>
    </border>
    <border>
      <left style="dotted"/>
      <right style="hair"/>
      <top style="dotted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186" fontId="9" fillId="0" borderId="16" xfId="0" applyNumberFormat="1" applyFont="1" applyBorder="1" applyAlignment="1">
      <alignment vertical="center"/>
    </xf>
    <xf numFmtId="0" fontId="9" fillId="0" borderId="17" xfId="0" applyFont="1" applyBorder="1" applyAlignment="1">
      <alignment vertical="center" wrapText="1"/>
    </xf>
    <xf numFmtId="0" fontId="9" fillId="0" borderId="17" xfId="0" applyFont="1" applyBorder="1" applyAlignment="1">
      <alignment/>
    </xf>
    <xf numFmtId="3" fontId="9" fillId="0" borderId="11" xfId="0" applyNumberFormat="1" applyFont="1" applyBorder="1" applyAlignment="1">
      <alignment vertical="center"/>
    </xf>
    <xf numFmtId="0" fontId="9" fillId="0" borderId="0" xfId="0" applyFont="1" applyAlignment="1">
      <alignment/>
    </xf>
    <xf numFmtId="3" fontId="9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vertical="center" wrapText="1"/>
    </xf>
    <xf numFmtId="0" fontId="0" fillId="0" borderId="22" xfId="0" applyFont="1" applyBorder="1" applyAlignment="1">
      <alignment/>
    </xf>
    <xf numFmtId="186" fontId="9" fillId="0" borderId="23" xfId="0" applyNumberFormat="1" applyFont="1" applyBorder="1" applyAlignment="1">
      <alignment vertical="center"/>
    </xf>
    <xf numFmtId="0" fontId="9" fillId="0" borderId="24" xfId="0" applyFont="1" applyBorder="1" applyAlignment="1">
      <alignment vertical="center" wrapText="1"/>
    </xf>
    <xf numFmtId="0" fontId="9" fillId="0" borderId="24" xfId="0" applyFont="1" applyBorder="1" applyAlignment="1">
      <alignment/>
    </xf>
    <xf numFmtId="3" fontId="9" fillId="0" borderId="24" xfId="0" applyNumberFormat="1" applyFont="1" applyBorder="1" applyAlignment="1">
      <alignment/>
    </xf>
    <xf numFmtId="3" fontId="9" fillId="0" borderId="25" xfId="0" applyNumberFormat="1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88" fontId="0" fillId="0" borderId="0" xfId="0" applyNumberFormat="1" applyFont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11" fillId="0" borderId="0" xfId="0" applyFont="1" applyAlignment="1">
      <alignment/>
    </xf>
    <xf numFmtId="3" fontId="1" fillId="0" borderId="0" xfId="0" applyNumberFormat="1" applyFont="1" applyAlignment="1">
      <alignment/>
    </xf>
    <xf numFmtId="3" fontId="12" fillId="0" borderId="11" xfId="0" applyNumberFormat="1" applyFont="1" applyBorder="1" applyAlignment="1">
      <alignment vertical="center"/>
    </xf>
    <xf numFmtId="0" fontId="7" fillId="0" borderId="19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3" fontId="0" fillId="20" borderId="22" xfId="0" applyNumberFormat="1" applyFont="1" applyFill="1" applyBorder="1" applyAlignment="1">
      <alignment/>
    </xf>
    <xf numFmtId="3" fontId="0" fillId="20" borderId="27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5" fillId="20" borderId="28" xfId="0" applyFont="1" applyFill="1" applyBorder="1" applyAlignment="1">
      <alignment horizontal="left"/>
    </xf>
    <xf numFmtId="0" fontId="15" fillId="20" borderId="27" xfId="0" applyFont="1" applyFill="1" applyBorder="1" applyAlignment="1">
      <alignment horizontal="center"/>
    </xf>
    <xf numFmtId="0" fontId="15" fillId="20" borderId="29" xfId="0" applyFont="1" applyFill="1" applyBorder="1" applyAlignment="1">
      <alignment horizontal="center"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3" fontId="0" fillId="20" borderId="38" xfId="0" applyNumberFormat="1" applyFont="1" applyFill="1" applyBorder="1" applyAlignment="1">
      <alignment/>
    </xf>
    <xf numFmtId="3" fontId="0" fillId="20" borderId="39" xfId="0" applyNumberFormat="1" applyFont="1" applyFill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3" fontId="8" fillId="20" borderId="19" xfId="0" applyNumberFormat="1" applyFont="1" applyFill="1" applyBorder="1" applyAlignment="1">
      <alignment/>
    </xf>
    <xf numFmtId="3" fontId="8" fillId="20" borderId="20" xfId="0" applyNumberFormat="1" applyFont="1" applyFill="1" applyBorder="1" applyAlignment="1">
      <alignment/>
    </xf>
    <xf numFmtId="3" fontId="8" fillId="0" borderId="31" xfId="0" applyNumberFormat="1" applyFont="1" applyBorder="1" applyAlignment="1">
      <alignment/>
    </xf>
    <xf numFmtId="3" fontId="8" fillId="0" borderId="32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3" fontId="8" fillId="20" borderId="24" xfId="0" applyNumberFormat="1" applyFont="1" applyFill="1" applyBorder="1" applyAlignment="1">
      <alignment/>
    </xf>
    <xf numFmtId="3" fontId="8" fillId="20" borderId="25" xfId="0" applyNumberFormat="1" applyFont="1" applyFill="1" applyBorder="1" applyAlignment="1">
      <alignment/>
    </xf>
    <xf numFmtId="0" fontId="15" fillId="20" borderId="28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40" xfId="0" applyFont="1" applyBorder="1" applyAlignment="1">
      <alignment/>
    </xf>
    <xf numFmtId="0" fontId="8" fillId="0" borderId="41" xfId="0" applyFont="1" applyFill="1" applyBorder="1" applyAlignment="1">
      <alignment/>
    </xf>
    <xf numFmtId="0" fontId="8" fillId="0" borderId="42" xfId="0" applyFont="1" applyFill="1" applyBorder="1" applyAlignment="1">
      <alignment/>
    </xf>
    <xf numFmtId="3" fontId="8" fillId="20" borderId="42" xfId="0" applyNumberFormat="1" applyFont="1" applyFill="1" applyBorder="1" applyAlignment="1">
      <alignment/>
    </xf>
    <xf numFmtId="3" fontId="8" fillId="20" borderId="43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3" fontId="8" fillId="20" borderId="34" xfId="0" applyNumberFormat="1" applyFont="1" applyFill="1" applyBorder="1" applyAlignment="1">
      <alignment/>
    </xf>
    <xf numFmtId="3" fontId="8" fillId="20" borderId="35" xfId="0" applyNumberFormat="1" applyFont="1" applyFill="1" applyBorder="1" applyAlignment="1">
      <alignment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8" fillId="0" borderId="37" xfId="0" applyFont="1" applyFill="1" applyBorder="1" applyAlignment="1">
      <alignment/>
    </xf>
    <xf numFmtId="0" fontId="8" fillId="0" borderId="38" xfId="0" applyFont="1" applyFill="1" applyBorder="1" applyAlignment="1">
      <alignment/>
    </xf>
    <xf numFmtId="3" fontId="8" fillId="20" borderId="38" xfId="0" applyNumberFormat="1" applyFont="1" applyFill="1" applyBorder="1" applyAlignment="1">
      <alignment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20" borderId="44" xfId="0" applyFont="1" applyFill="1" applyBorder="1" applyAlignment="1">
      <alignment horizontal="center" vertical="center"/>
    </xf>
    <xf numFmtId="0" fontId="8" fillId="20" borderId="45" xfId="0" applyFont="1" applyFill="1" applyBorder="1" applyAlignment="1">
      <alignment horizontal="center" vertical="center"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 vertical="center" wrapText="1"/>
    </xf>
    <xf numFmtId="0" fontId="8" fillId="0" borderId="34" xfId="0" applyFont="1" applyBorder="1" applyAlignment="1">
      <alignment/>
    </xf>
    <xf numFmtId="3" fontId="8" fillId="0" borderId="34" xfId="0" applyNumberFormat="1" applyFont="1" applyBorder="1" applyAlignment="1">
      <alignment/>
    </xf>
    <xf numFmtId="0" fontId="0" fillId="0" borderId="16" xfId="0" applyFont="1" applyBorder="1" applyAlignment="1">
      <alignment vertical="center" wrapText="1"/>
    </xf>
    <xf numFmtId="3" fontId="0" fillId="0" borderId="17" xfId="0" applyNumberFormat="1" applyFont="1" applyBorder="1" applyAlignment="1">
      <alignment vertical="center"/>
    </xf>
    <xf numFmtId="3" fontId="0" fillId="0" borderId="36" xfId="0" applyNumberFormat="1" applyFont="1" applyBorder="1" applyAlignment="1">
      <alignment vertical="center"/>
    </xf>
    <xf numFmtId="0" fontId="0" fillId="0" borderId="34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3" fontId="8" fillId="20" borderId="3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3" fontId="0" fillId="20" borderId="11" xfId="0" applyNumberFormat="1" applyFont="1" applyFill="1" applyBorder="1" applyAlignment="1">
      <alignment vertical="center"/>
    </xf>
    <xf numFmtId="0" fontId="0" fillId="0" borderId="46" xfId="0" applyFont="1" applyBorder="1" applyAlignment="1">
      <alignment vertical="center" wrapText="1"/>
    </xf>
    <xf numFmtId="0" fontId="0" fillId="0" borderId="46" xfId="0" applyFont="1" applyBorder="1" applyAlignment="1">
      <alignment/>
    </xf>
    <xf numFmtId="3" fontId="0" fillId="20" borderId="46" xfId="0" applyNumberFormat="1" applyFont="1" applyFill="1" applyBorder="1" applyAlignment="1">
      <alignment/>
    </xf>
    <xf numFmtId="0" fontId="8" fillId="0" borderId="28" xfId="0" applyFont="1" applyBorder="1" applyAlignment="1">
      <alignment/>
    </xf>
    <xf numFmtId="0" fontId="8" fillId="0" borderId="27" xfId="0" applyFont="1" applyBorder="1" applyAlignment="1">
      <alignment vertical="center" wrapText="1"/>
    </xf>
    <xf numFmtId="0" fontId="8" fillId="0" borderId="27" xfId="0" applyFont="1" applyBorder="1" applyAlignment="1">
      <alignment/>
    </xf>
    <xf numFmtId="3" fontId="8" fillId="20" borderId="27" xfId="0" applyNumberFormat="1" applyFont="1" applyFill="1" applyBorder="1" applyAlignment="1">
      <alignment/>
    </xf>
    <xf numFmtId="3" fontId="0" fillId="20" borderId="17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vertical="center"/>
    </xf>
    <xf numFmtId="3" fontId="0" fillId="20" borderId="29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0" fillId="0" borderId="28" xfId="0" applyFont="1" applyBorder="1" applyAlignment="1">
      <alignment vertical="center" wrapText="1"/>
    </xf>
    <xf numFmtId="3" fontId="0" fillId="0" borderId="27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3" fontId="0" fillId="0" borderId="17" xfId="0" applyNumberFormat="1" applyFont="1" applyBorder="1" applyAlignment="1">
      <alignment vertical="center"/>
    </xf>
    <xf numFmtId="3" fontId="0" fillId="20" borderId="36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3" fontId="0" fillId="0" borderId="11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3" fontId="0" fillId="0" borderId="14" xfId="0" applyNumberFormat="1" applyFont="1" applyBorder="1" applyAlignment="1">
      <alignment vertical="center"/>
    </xf>
    <xf numFmtId="3" fontId="0" fillId="20" borderId="25" xfId="0" applyNumberFormat="1" applyFont="1" applyFill="1" applyBorder="1" applyAlignment="1">
      <alignment vertical="center"/>
    </xf>
    <xf numFmtId="3" fontId="0" fillId="20" borderId="27" xfId="0" applyNumberFormat="1" applyFont="1" applyFill="1" applyBorder="1" applyAlignment="1">
      <alignment vertical="center"/>
    </xf>
    <xf numFmtId="3" fontId="0" fillId="20" borderId="29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0" fontId="0" fillId="0" borderId="28" xfId="0" applyFont="1" applyBorder="1" applyAlignment="1">
      <alignment vertical="center" wrapText="1"/>
    </xf>
    <xf numFmtId="3" fontId="0" fillId="0" borderId="27" xfId="0" applyNumberFormat="1" applyFont="1" applyBorder="1" applyAlignment="1">
      <alignment vertical="center"/>
    </xf>
    <xf numFmtId="3" fontId="0" fillId="0" borderId="17" xfId="0" applyNumberFormat="1" applyFont="1" applyFill="1" applyBorder="1" applyAlignment="1">
      <alignment vertical="center"/>
    </xf>
    <xf numFmtId="0" fontId="0" fillId="0" borderId="18" xfId="0" applyFont="1" applyBorder="1" applyAlignment="1">
      <alignment vertical="center" wrapText="1"/>
    </xf>
    <xf numFmtId="3" fontId="0" fillId="20" borderId="19" xfId="0" applyNumberFormat="1" applyFont="1" applyFill="1" applyBorder="1" applyAlignment="1">
      <alignment vertical="center"/>
    </xf>
    <xf numFmtId="3" fontId="0" fillId="20" borderId="17" xfId="0" applyNumberFormat="1" applyFont="1" applyFill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177" fontId="0" fillId="0" borderId="11" xfId="43" applyFon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53" xfId="0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0" fontId="14" fillId="0" borderId="54" xfId="0" applyFont="1" applyBorder="1" applyAlignment="1">
      <alignment/>
    </xf>
    <xf numFmtId="0" fontId="0" fillId="0" borderId="54" xfId="0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14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14" fontId="0" fillId="0" borderId="0" xfId="0" applyNumberFormat="1" applyBorder="1" applyAlignment="1" quotePrefix="1">
      <alignment/>
    </xf>
    <xf numFmtId="15" fontId="0" fillId="0" borderId="0" xfId="0" applyNumberFormat="1" applyBorder="1" applyAlignment="1" quotePrefix="1">
      <alignment wrapText="1"/>
    </xf>
    <xf numFmtId="1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1" fillId="0" borderId="54" xfId="0" applyFont="1" applyBorder="1" applyAlignment="1">
      <alignment horizontal="center"/>
    </xf>
    <xf numFmtId="0" fontId="0" fillId="0" borderId="55" xfId="0" applyBorder="1" applyAlignment="1">
      <alignment/>
    </xf>
    <xf numFmtId="0" fontId="0" fillId="0" borderId="26" xfId="0" applyBorder="1" applyAlignment="1">
      <alignment/>
    </xf>
    <xf numFmtId="0" fontId="1" fillId="0" borderId="5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3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/>
    </xf>
    <xf numFmtId="2" fontId="18" fillId="0" borderId="57" xfId="0" applyNumberFormat="1" applyFont="1" applyBorder="1" applyAlignment="1">
      <alignment/>
    </xf>
    <xf numFmtId="2" fontId="18" fillId="0" borderId="58" xfId="0" applyNumberFormat="1" applyFont="1" applyBorder="1" applyAlignment="1">
      <alignment/>
    </xf>
    <xf numFmtId="2" fontId="19" fillId="0" borderId="58" xfId="0" applyNumberFormat="1" applyFont="1" applyBorder="1" applyAlignment="1">
      <alignment/>
    </xf>
    <xf numFmtId="3" fontId="18" fillId="0" borderId="58" xfId="0" applyNumberFormat="1" applyFont="1" applyBorder="1" applyAlignment="1">
      <alignment/>
    </xf>
    <xf numFmtId="3" fontId="18" fillId="0" borderId="59" xfId="0" applyNumberFormat="1" applyFont="1" applyBorder="1" applyAlignment="1">
      <alignment/>
    </xf>
    <xf numFmtId="3" fontId="0" fillId="0" borderId="60" xfId="0" applyNumberForma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61" xfId="0" applyFont="1" applyBorder="1" applyAlignment="1">
      <alignment/>
    </xf>
    <xf numFmtId="3" fontId="0" fillId="0" borderId="61" xfId="0" applyNumberFormat="1" applyBorder="1" applyAlignment="1">
      <alignment/>
    </xf>
    <xf numFmtId="3" fontId="0" fillId="0" borderId="62" xfId="0" applyNumberFormat="1" applyBorder="1" applyAlignment="1">
      <alignment/>
    </xf>
    <xf numFmtId="0" fontId="18" fillId="0" borderId="61" xfId="0" applyFont="1" applyBorder="1" applyAlignment="1">
      <alignment horizontal="center"/>
    </xf>
    <xf numFmtId="3" fontId="0" fillId="20" borderId="61" xfId="0" applyNumberFormat="1" applyFill="1" applyBorder="1" applyAlignment="1">
      <alignment/>
    </xf>
    <xf numFmtId="0" fontId="16" fillId="0" borderId="61" xfId="0" applyFont="1" applyBorder="1" applyAlignment="1">
      <alignment/>
    </xf>
    <xf numFmtId="3" fontId="1" fillId="0" borderId="60" xfId="0" applyNumberFormat="1" applyFont="1" applyBorder="1" applyAlignment="1">
      <alignment horizontal="center"/>
    </xf>
    <xf numFmtId="0" fontId="19" fillId="0" borderId="61" xfId="0" applyFont="1" applyBorder="1" applyAlignment="1">
      <alignment/>
    </xf>
    <xf numFmtId="3" fontId="0" fillId="0" borderId="60" xfId="0" applyNumberForma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18" fillId="0" borderId="61" xfId="0" applyFont="1" applyFill="1" applyBorder="1" applyAlignment="1">
      <alignment horizontal="center"/>
    </xf>
    <xf numFmtId="3" fontId="0" fillId="0" borderId="61" xfId="0" applyNumberFormat="1" applyFill="1" applyBorder="1" applyAlignment="1">
      <alignment/>
    </xf>
    <xf numFmtId="3" fontId="0" fillId="0" borderId="62" xfId="0" applyNumberFormat="1" applyFill="1" applyBorder="1" applyAlignment="1">
      <alignment/>
    </xf>
    <xf numFmtId="3" fontId="1" fillId="0" borderId="60" xfId="0" applyNumberFormat="1" applyFont="1" applyFill="1" applyBorder="1" applyAlignment="1">
      <alignment horizontal="center"/>
    </xf>
    <xf numFmtId="0" fontId="19" fillId="0" borderId="61" xfId="0" applyFont="1" applyFill="1" applyBorder="1" applyAlignment="1">
      <alignment horizontal="left"/>
    </xf>
    <xf numFmtId="3" fontId="0" fillId="0" borderId="60" xfId="0" applyNumberFormat="1" applyBorder="1" applyAlignment="1">
      <alignment/>
    </xf>
    <xf numFmtId="2" fontId="0" fillId="0" borderId="61" xfId="0" applyNumberFormat="1" applyBorder="1" applyAlignment="1">
      <alignment/>
    </xf>
    <xf numFmtId="2" fontId="0" fillId="0" borderId="63" xfId="0" applyNumberFormat="1" applyBorder="1" applyAlignment="1">
      <alignment/>
    </xf>
    <xf numFmtId="2" fontId="0" fillId="0" borderId="64" xfId="0" applyNumberFormat="1" applyBorder="1" applyAlignment="1">
      <alignment/>
    </xf>
    <xf numFmtId="3" fontId="0" fillId="0" borderId="64" xfId="0" applyNumberFormat="1" applyBorder="1" applyAlignment="1">
      <alignment/>
    </xf>
    <xf numFmtId="3" fontId="0" fillId="0" borderId="65" xfId="0" applyNumberFormat="1" applyBorder="1" applyAlignment="1">
      <alignment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/>
    </xf>
    <xf numFmtId="0" fontId="0" fillId="0" borderId="58" xfId="0" applyBorder="1" applyAlignment="1">
      <alignment horizontal="center"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/>
    </xf>
    <xf numFmtId="0" fontId="0" fillId="0" borderId="61" xfId="0" applyBorder="1" applyAlignment="1">
      <alignment horizontal="center"/>
    </xf>
    <xf numFmtId="0" fontId="9" fillId="0" borderId="71" xfId="0" applyFont="1" applyBorder="1" applyAlignment="1">
      <alignment horizontal="center"/>
    </xf>
    <xf numFmtId="0" fontId="9" fillId="0" borderId="72" xfId="0" applyFont="1" applyBorder="1" applyAlignment="1">
      <alignment/>
    </xf>
    <xf numFmtId="0" fontId="9" fillId="0" borderId="61" xfId="0" applyFont="1" applyBorder="1" applyAlignment="1">
      <alignment horizontal="center"/>
    </xf>
    <xf numFmtId="3" fontId="9" fillId="20" borderId="61" xfId="0" applyNumberFormat="1" applyFont="1" applyFill="1" applyBorder="1" applyAlignment="1">
      <alignment/>
    </xf>
    <xf numFmtId="3" fontId="9" fillId="0" borderId="62" xfId="0" applyNumberFormat="1" applyFont="1" applyBorder="1" applyAlignment="1">
      <alignment/>
    </xf>
    <xf numFmtId="0" fontId="9" fillId="0" borderId="72" xfId="0" applyFont="1" applyBorder="1" applyAlignment="1">
      <alignment vertical="justify"/>
    </xf>
    <xf numFmtId="0" fontId="9" fillId="0" borderId="72" xfId="0" applyFont="1" applyBorder="1" applyAlignment="1" applyProtection="1">
      <alignment horizontal="left" vertical="justify"/>
      <protection/>
    </xf>
    <xf numFmtId="0" fontId="9" fillId="0" borderId="61" xfId="0" applyFont="1" applyBorder="1" applyAlignment="1" applyProtection="1">
      <alignment horizontal="center" vertical="justify"/>
      <protection/>
    </xf>
    <xf numFmtId="0" fontId="9" fillId="0" borderId="61" xfId="0" applyFont="1" applyBorder="1" applyAlignment="1">
      <alignment horizontal="center" vertical="justify"/>
    </xf>
    <xf numFmtId="3" fontId="9" fillId="0" borderId="61" xfId="0" applyNumberFormat="1" applyFont="1" applyBorder="1" applyAlignment="1">
      <alignment/>
    </xf>
    <xf numFmtId="3" fontId="11" fillId="0" borderId="61" xfId="0" applyNumberFormat="1" applyFont="1" applyBorder="1" applyAlignment="1">
      <alignment/>
    </xf>
    <xf numFmtId="0" fontId="11" fillId="0" borderId="72" xfId="0" applyFont="1" applyBorder="1" applyAlignment="1">
      <alignment vertical="justify"/>
    </xf>
    <xf numFmtId="0" fontId="9" fillId="0" borderId="73" xfId="0" applyFont="1" applyBorder="1" applyAlignment="1">
      <alignment horizontal="center"/>
    </xf>
    <xf numFmtId="0" fontId="9" fillId="0" borderId="74" xfId="0" applyFont="1" applyBorder="1" applyAlignment="1">
      <alignment vertical="justify"/>
    </xf>
    <xf numFmtId="0" fontId="18" fillId="0" borderId="0" xfId="0" applyFont="1" applyBorder="1" applyAlignment="1">
      <alignment vertical="justify"/>
    </xf>
    <xf numFmtId="0" fontId="20" fillId="0" borderId="0" xfId="0" applyFont="1" applyBorder="1" applyAlignment="1">
      <alignment horizontal="center" vertical="justify"/>
    </xf>
    <xf numFmtId="0" fontId="0" fillId="0" borderId="5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6" xfId="0" applyBorder="1" applyAlignment="1">
      <alignment/>
    </xf>
    <xf numFmtId="0" fontId="5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75" xfId="0" applyFont="1" applyFill="1" applyBorder="1" applyAlignment="1">
      <alignment/>
    </xf>
    <xf numFmtId="0" fontId="0" fillId="0" borderId="62" xfId="0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8" fillId="20" borderId="47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20" borderId="76" xfId="0" applyFont="1" applyFill="1" applyBorder="1" applyAlignment="1">
      <alignment horizontal="center" vertical="center" wrapText="1"/>
    </xf>
    <xf numFmtId="0" fontId="18" fillId="20" borderId="77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186" fontId="0" fillId="0" borderId="11" xfId="0" applyNumberFormat="1" applyFont="1" applyBorder="1" applyAlignment="1">
      <alignment vertical="center"/>
    </xf>
    <xf numFmtId="3" fontId="0" fillId="24" borderId="11" xfId="0" applyNumberFormat="1" applyFont="1" applyFill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3" fontId="19" fillId="0" borderId="11" xfId="0" applyNumberFormat="1" applyFont="1" applyFill="1" applyBorder="1" applyAlignment="1">
      <alignment vertical="center"/>
    </xf>
    <xf numFmtId="3" fontId="0" fillId="0" borderId="38" xfId="0" applyNumberFormat="1" applyFont="1" applyFill="1" applyBorder="1" applyAlignment="1">
      <alignment vertical="center"/>
    </xf>
    <xf numFmtId="0" fontId="0" fillId="10" borderId="46" xfId="0" applyFill="1" applyBorder="1" applyAlignment="1">
      <alignment horizontal="center"/>
    </xf>
    <xf numFmtId="3" fontId="0" fillId="0" borderId="0" xfId="0" applyNumberFormat="1" applyAlignment="1">
      <alignment/>
    </xf>
    <xf numFmtId="190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39" fillId="0" borderId="11" xfId="0" applyNumberFormat="1" applyFont="1" applyBorder="1" applyAlignment="1">
      <alignment/>
    </xf>
    <xf numFmtId="0" fontId="21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7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 wrapText="1"/>
    </xf>
    <xf numFmtId="0" fontId="8" fillId="20" borderId="48" xfId="0" applyFont="1" applyFill="1" applyBorder="1" applyAlignment="1">
      <alignment horizontal="center" vertical="center" wrapText="1"/>
    </xf>
    <xf numFmtId="0" fontId="8" fillId="20" borderId="19" xfId="0" applyFont="1" applyFill="1" applyBorder="1" applyAlignment="1">
      <alignment horizontal="center" vertical="center" wrapText="1"/>
    </xf>
    <xf numFmtId="0" fontId="8" fillId="20" borderId="76" xfId="0" applyFont="1" applyFill="1" applyBorder="1" applyAlignment="1">
      <alignment horizontal="center" vertical="center"/>
    </xf>
    <xf numFmtId="0" fontId="8" fillId="20" borderId="79" xfId="0" applyFont="1" applyFill="1" applyBorder="1" applyAlignment="1">
      <alignment horizontal="center" vertical="center"/>
    </xf>
    <xf numFmtId="0" fontId="8" fillId="20" borderId="47" xfId="0" applyFont="1" applyFill="1" applyBorder="1" applyAlignment="1">
      <alignment horizontal="center" vertical="center"/>
    </xf>
    <xf numFmtId="0" fontId="8" fillId="20" borderId="18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80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3" fillId="0" borderId="54" xfId="0" applyFont="1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81" xfId="0" applyFont="1" applyBorder="1" applyAlignment="1">
      <alignment horizontal="center"/>
    </xf>
    <xf numFmtId="0" fontId="18" fillId="0" borderId="8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ni%20%20viti%202010\Euroform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yrjet"/>
      <sheetName val="Shitjet"/>
      <sheetName val="Banka"/>
      <sheetName val="inv 07"/>
      <sheetName val="pagat"/>
      <sheetName val="Sig shoqerore"/>
      <sheetName val="Sheet1"/>
      <sheetName val="Arka"/>
      <sheetName val="verifikues"/>
      <sheetName val="BKT"/>
    </sheetNames>
    <sheetDataSet>
      <sheetData sheetId="8">
        <row r="26">
          <cell r="I26">
            <v>32400</v>
          </cell>
        </row>
        <row r="27">
          <cell r="I27">
            <v>700000</v>
          </cell>
          <cell r="K27">
            <v>1168</v>
          </cell>
        </row>
        <row r="28">
          <cell r="I28">
            <v>18070</v>
          </cell>
        </row>
        <row r="29">
          <cell r="I29">
            <v>5000</v>
          </cell>
        </row>
        <row r="30">
          <cell r="I30">
            <v>4709</v>
          </cell>
        </row>
        <row r="31">
          <cell r="I31">
            <v>52000</v>
          </cell>
        </row>
        <row r="32">
          <cell r="I32">
            <v>444000</v>
          </cell>
        </row>
        <row r="33">
          <cell r="B33">
            <v>147833</v>
          </cell>
          <cell r="I33">
            <v>255972</v>
          </cell>
        </row>
        <row r="34">
          <cell r="B34">
            <v>219084</v>
          </cell>
          <cell r="I34">
            <v>45000</v>
          </cell>
        </row>
        <row r="35">
          <cell r="I35">
            <v>120</v>
          </cell>
        </row>
        <row r="36">
          <cell r="I36">
            <v>85000</v>
          </cell>
        </row>
        <row r="39">
          <cell r="K39">
            <v>7760938</v>
          </cell>
        </row>
        <row r="43">
          <cell r="I43">
            <v>6969442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4"/>
  <sheetViews>
    <sheetView zoomScalePageLayoutView="0" workbookViewId="0" topLeftCell="A19">
      <selection activeCell="A10" sqref="A10"/>
    </sheetView>
  </sheetViews>
  <sheetFormatPr defaultColWidth="9.140625" defaultRowHeight="12.75"/>
  <cols>
    <col min="1" max="1" width="110.8515625" style="0" customWidth="1"/>
  </cols>
  <sheetData>
    <row r="1" ht="27.75" customHeight="1">
      <c r="A1" s="285" t="s">
        <v>304</v>
      </c>
    </row>
    <row r="2" ht="12.75">
      <c r="A2" s="285"/>
    </row>
    <row r="3" ht="21" customHeight="1">
      <c r="A3" s="257" t="s">
        <v>289</v>
      </c>
    </row>
    <row r="4" ht="12.75">
      <c r="A4" s="262" t="s">
        <v>152</v>
      </c>
    </row>
    <row r="5" ht="12.75">
      <c r="A5" s="259"/>
    </row>
    <row r="6" ht="12.75">
      <c r="A6" s="259"/>
    </row>
    <row r="7" ht="15.75">
      <c r="A7" s="257" t="s">
        <v>304</v>
      </c>
    </row>
    <row r="8" ht="12.75">
      <c r="A8" s="259" t="s">
        <v>305</v>
      </c>
    </row>
    <row r="9" ht="12.75">
      <c r="A9" s="259" t="s">
        <v>301</v>
      </c>
    </row>
    <row r="10" ht="12.75">
      <c r="A10" s="259"/>
    </row>
    <row r="11" ht="12.75">
      <c r="A11" s="259" t="s">
        <v>302</v>
      </c>
    </row>
    <row r="12" ht="12.75">
      <c r="A12" s="259"/>
    </row>
    <row r="13" ht="12.75">
      <c r="A13" s="259" t="s">
        <v>306</v>
      </c>
    </row>
    <row r="14" ht="12.75">
      <c r="A14" s="259" t="s">
        <v>307</v>
      </c>
    </row>
    <row r="15" ht="12.75">
      <c r="A15" s="259"/>
    </row>
    <row r="16" ht="12.75">
      <c r="A16" s="259" t="s">
        <v>308</v>
      </c>
    </row>
    <row r="17" ht="12.75">
      <c r="A17" s="259"/>
    </row>
    <row r="18" ht="12.75">
      <c r="A18" s="259"/>
    </row>
    <row r="19" ht="12.75">
      <c r="A19" s="259" t="s">
        <v>114</v>
      </c>
    </row>
    <row r="20" ht="12.75">
      <c r="A20" s="259"/>
    </row>
    <row r="21" ht="12.75">
      <c r="A21" s="259" t="s">
        <v>288</v>
      </c>
    </row>
    <row r="22" ht="12.75">
      <c r="A22" s="259"/>
    </row>
    <row r="23" ht="12.75">
      <c r="A23" s="259"/>
    </row>
    <row r="24" ht="12.75">
      <c r="A24" s="259"/>
    </row>
    <row r="25" ht="12.75">
      <c r="A25" s="259"/>
    </row>
    <row r="26" ht="12.75">
      <c r="A26" s="263"/>
    </row>
    <row r="27" ht="12.75">
      <c r="A27" s="259"/>
    </row>
    <row r="28" ht="12.75">
      <c r="A28" s="259"/>
    </row>
    <row r="29" ht="12.75">
      <c r="A29" s="264"/>
    </row>
    <row r="30" ht="12.75">
      <c r="A30" s="263"/>
    </row>
    <row r="31" ht="12.75">
      <c r="A31" s="259" t="s">
        <v>290</v>
      </c>
    </row>
    <row r="32" ht="12.75">
      <c r="A32" s="263"/>
    </row>
    <row r="33" ht="12.75">
      <c r="A33" s="263" t="s">
        <v>104</v>
      </c>
    </row>
    <row r="34" ht="12.75">
      <c r="A34" s="265"/>
    </row>
    <row r="35" ht="12.75">
      <c r="A35" s="265"/>
    </row>
    <row r="36" ht="12.75">
      <c r="A36" s="56"/>
    </row>
    <row r="37" ht="12.75">
      <c r="A37" s="56"/>
    </row>
    <row r="38" ht="12.75">
      <c r="A38" s="56"/>
    </row>
    <row r="39" ht="12.75">
      <c r="A39" s="56"/>
    </row>
    <row r="40" ht="12.75">
      <c r="A40" s="56"/>
    </row>
    <row r="41" ht="12.75">
      <c r="A41" s="56"/>
    </row>
    <row r="42" ht="12.75">
      <c r="A42" s="56"/>
    </row>
    <row r="43" ht="12.75">
      <c r="A43" s="56"/>
    </row>
    <row r="44" ht="12.75">
      <c r="A44" s="56"/>
    </row>
    <row r="45" ht="12.75">
      <c r="A45" s="56"/>
    </row>
    <row r="46" ht="12.75">
      <c r="A46" s="56"/>
    </row>
    <row r="47" ht="12.75">
      <c r="A47" s="56"/>
    </row>
    <row r="48" ht="12.75">
      <c r="A48" s="56"/>
    </row>
    <row r="49" ht="12.75">
      <c r="A49" s="56"/>
    </row>
    <row r="50" ht="12.75">
      <c r="A50" s="56"/>
    </row>
    <row r="51" ht="12.75">
      <c r="A51" s="56"/>
    </row>
    <row r="52" ht="12.75">
      <c r="A52" s="56"/>
    </row>
    <row r="53" ht="12.75">
      <c r="A53" s="56"/>
    </row>
    <row r="54" ht="12.75">
      <c r="A54" s="56"/>
    </row>
  </sheetData>
  <sheetProtection/>
  <mergeCells count="1">
    <mergeCell ref="A1:A2"/>
  </mergeCells>
  <printOptions/>
  <pageMargins left="0.45" right="0.6" top="1" bottom="1" header="0.5" footer="0.5"/>
  <pageSetup horizontalDpi="600" verticalDpi="600" orientation="portrait" paperSize="9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28">
      <selection activeCell="B55" sqref="B55"/>
    </sheetView>
  </sheetViews>
  <sheetFormatPr defaultColWidth="9.140625" defaultRowHeight="12.75"/>
  <cols>
    <col min="1" max="1" width="3.140625" style="0" bestFit="1" customWidth="1"/>
    <col min="2" max="2" width="49.140625" style="0" bestFit="1" customWidth="1"/>
    <col min="3" max="3" width="12.00390625" style="0" bestFit="1" customWidth="1"/>
    <col min="4" max="4" width="17.140625" style="0" customWidth="1"/>
    <col min="5" max="5" width="19.140625" style="0" customWidth="1"/>
  </cols>
  <sheetData>
    <row r="1" spans="1:5" ht="15.75">
      <c r="A1" s="286" t="s">
        <v>304</v>
      </c>
      <c r="B1" s="286"/>
      <c r="C1" s="286"/>
      <c r="D1" s="286"/>
      <c r="E1" s="286"/>
    </row>
    <row r="2" ht="12.75">
      <c r="A2" s="3"/>
    </row>
    <row r="3" spans="1:5" ht="15.75">
      <c r="A3" s="286" t="s">
        <v>289</v>
      </c>
      <c r="B3" s="286"/>
      <c r="C3" s="286"/>
      <c r="D3" s="286"/>
      <c r="E3" s="286"/>
    </row>
    <row r="4" spans="1:5" ht="12.75">
      <c r="A4" s="62"/>
      <c r="B4" s="4" t="s">
        <v>146</v>
      </c>
      <c r="C4" s="61"/>
      <c r="D4" s="61"/>
      <c r="E4" s="61"/>
    </row>
    <row r="5" spans="1:5" ht="27.75" customHeight="1" thickBot="1">
      <c r="A5" s="61"/>
      <c r="B5" s="287" t="s">
        <v>291</v>
      </c>
      <c r="C5" s="287"/>
      <c r="D5" s="287"/>
      <c r="E5" s="287"/>
    </row>
    <row r="6" spans="1:5" s="1" customFormat="1" ht="18.75" thickBot="1">
      <c r="A6" s="63" t="s">
        <v>116</v>
      </c>
      <c r="B6" s="64" t="s">
        <v>1</v>
      </c>
      <c r="C6" s="64" t="s">
        <v>2</v>
      </c>
      <c r="D6" s="64" t="s">
        <v>113</v>
      </c>
      <c r="E6" s="65" t="s">
        <v>147</v>
      </c>
    </row>
    <row r="7" spans="1:5" s="9" customFormat="1" ht="15.75" thickBot="1">
      <c r="A7" s="66" t="s">
        <v>3</v>
      </c>
      <c r="B7" s="67" t="s">
        <v>4</v>
      </c>
      <c r="C7" s="67"/>
      <c r="D7" s="67"/>
      <c r="E7" s="68"/>
    </row>
    <row r="8" spans="1:5" ht="14.25" thickBot="1" thickTop="1">
      <c r="A8" s="69">
        <v>1</v>
      </c>
      <c r="B8" s="70" t="s">
        <v>5</v>
      </c>
      <c r="C8" s="70"/>
      <c r="D8" s="71">
        <v>2063710</v>
      </c>
      <c r="E8" s="71">
        <v>677752</v>
      </c>
    </row>
    <row r="9" spans="1:5" ht="13.5" thickTop="1">
      <c r="A9" s="73">
        <v>2</v>
      </c>
      <c r="B9" s="74" t="s">
        <v>6</v>
      </c>
      <c r="C9" s="74"/>
      <c r="D9" s="75"/>
      <c r="E9" s="76"/>
    </row>
    <row r="10" spans="1:5" s="14" customFormat="1" ht="12.75">
      <c r="A10" s="10" t="s">
        <v>7</v>
      </c>
      <c r="B10" s="11" t="s">
        <v>50</v>
      </c>
      <c r="C10" s="11"/>
      <c r="D10" s="12"/>
      <c r="E10" s="13"/>
    </row>
    <row r="11" spans="1:5" s="14" customFormat="1" ht="12.75">
      <c r="A11" s="10" t="s">
        <v>8</v>
      </c>
      <c r="B11" s="11" t="s">
        <v>51</v>
      </c>
      <c r="C11" s="11"/>
      <c r="D11" s="12"/>
      <c r="E11" s="13"/>
    </row>
    <row r="12" spans="1:5" s="5" customFormat="1" ht="13.5" thickBot="1">
      <c r="A12" s="77"/>
      <c r="B12" s="78" t="s">
        <v>9</v>
      </c>
      <c r="C12" s="78"/>
      <c r="D12" s="79">
        <v>0</v>
      </c>
      <c r="E12" s="80">
        <v>0</v>
      </c>
    </row>
    <row r="13" spans="1:5" s="5" customFormat="1" ht="13.5" thickTop="1">
      <c r="A13" s="73">
        <v>3</v>
      </c>
      <c r="B13" s="74" t="s">
        <v>10</v>
      </c>
      <c r="C13" s="74"/>
      <c r="D13" s="75"/>
      <c r="E13" s="76"/>
    </row>
    <row r="14" spans="1:5" s="14" customFormat="1" ht="12.75">
      <c r="A14" s="10" t="s">
        <v>7</v>
      </c>
      <c r="B14" s="11" t="s">
        <v>11</v>
      </c>
      <c r="C14" s="11"/>
      <c r="D14" s="12">
        <v>1321493</v>
      </c>
      <c r="E14" s="12">
        <v>1513796</v>
      </c>
    </row>
    <row r="15" spans="1:5" s="14" customFormat="1" ht="12.75">
      <c r="A15" s="10" t="s">
        <v>8</v>
      </c>
      <c r="B15" s="11" t="s">
        <v>12</v>
      </c>
      <c r="C15" s="11"/>
      <c r="D15" s="12">
        <v>837386</v>
      </c>
      <c r="E15" s="13">
        <v>836536</v>
      </c>
    </row>
    <row r="16" spans="1:5" s="14" customFormat="1" ht="12.75">
      <c r="A16" s="10" t="s">
        <v>13</v>
      </c>
      <c r="B16" s="11" t="s">
        <v>14</v>
      </c>
      <c r="C16" s="11"/>
      <c r="D16" s="12"/>
      <c r="E16" s="13"/>
    </row>
    <row r="17" spans="1:5" s="14" customFormat="1" ht="12.75">
      <c r="A17" s="10" t="s">
        <v>15</v>
      </c>
      <c r="B17" s="11" t="s">
        <v>16</v>
      </c>
      <c r="C17" s="11"/>
      <c r="D17" s="12"/>
      <c r="E17" s="13"/>
    </row>
    <row r="18" spans="1:5" s="5" customFormat="1" ht="13.5" thickBot="1">
      <c r="A18" s="77"/>
      <c r="B18" s="78" t="s">
        <v>17</v>
      </c>
      <c r="C18" s="78"/>
      <c r="D18" s="79">
        <f>SUM(D14:D17)</f>
        <v>2158879</v>
      </c>
      <c r="E18" s="79">
        <f>SUM(E14:E17)</f>
        <v>2350332</v>
      </c>
    </row>
    <row r="19" spans="1:5" s="5" customFormat="1" ht="13.5" thickTop="1">
      <c r="A19" s="73">
        <v>4</v>
      </c>
      <c r="B19" s="74" t="s">
        <v>18</v>
      </c>
      <c r="C19" s="74"/>
      <c r="D19" s="75"/>
      <c r="E19" s="76"/>
    </row>
    <row r="20" spans="1:5" s="14" customFormat="1" ht="12.75">
      <c r="A20" s="10" t="s">
        <v>7</v>
      </c>
      <c r="B20" s="11" t="s">
        <v>19</v>
      </c>
      <c r="C20" s="11"/>
      <c r="D20" s="12">
        <v>2511264</v>
      </c>
      <c r="E20" s="13">
        <v>1998452</v>
      </c>
    </row>
    <row r="21" spans="1:5" s="14" customFormat="1" ht="12.75">
      <c r="A21" s="10" t="s">
        <v>8</v>
      </c>
      <c r="B21" s="11" t="s">
        <v>20</v>
      </c>
      <c r="C21" s="11"/>
      <c r="D21" s="12"/>
      <c r="E21" s="13"/>
    </row>
    <row r="22" spans="1:5" s="14" customFormat="1" ht="12.75">
      <c r="A22" s="10" t="s">
        <v>13</v>
      </c>
      <c r="B22" s="11" t="s">
        <v>21</v>
      </c>
      <c r="C22" s="11"/>
      <c r="D22" s="12"/>
      <c r="E22" s="13"/>
    </row>
    <row r="23" spans="1:5" s="14" customFormat="1" ht="12.75">
      <c r="A23" s="10" t="s">
        <v>15</v>
      </c>
      <c r="B23" s="11" t="s">
        <v>22</v>
      </c>
      <c r="C23" s="11"/>
      <c r="D23" s="12"/>
      <c r="E23" s="13"/>
    </row>
    <row r="24" spans="1:5" s="14" customFormat="1" ht="12.75">
      <c r="A24" s="10" t="s">
        <v>23</v>
      </c>
      <c r="B24" s="11" t="s">
        <v>24</v>
      </c>
      <c r="C24" s="11"/>
      <c r="D24" s="12"/>
      <c r="E24" s="13"/>
    </row>
    <row r="25" spans="1:5" s="5" customFormat="1" ht="13.5" thickBot="1">
      <c r="A25" s="77"/>
      <c r="B25" s="78" t="s">
        <v>25</v>
      </c>
      <c r="C25" s="78"/>
      <c r="D25" s="79">
        <f>SUM(D20:D24)</f>
        <v>2511264</v>
      </c>
      <c r="E25" s="79">
        <f>SUM(E20:E24)</f>
        <v>1998452</v>
      </c>
    </row>
    <row r="26" spans="1:5" s="5" customFormat="1" ht="14.25" thickBot="1" thickTop="1">
      <c r="A26" s="69">
        <v>5</v>
      </c>
      <c r="B26" s="70" t="s">
        <v>26</v>
      </c>
      <c r="C26" s="70"/>
      <c r="D26" s="71"/>
      <c r="E26" s="72"/>
    </row>
    <row r="27" spans="1:5" s="5" customFormat="1" ht="14.25" thickBot="1" thickTop="1">
      <c r="A27" s="69">
        <v>6</v>
      </c>
      <c r="B27" s="70" t="s">
        <v>27</v>
      </c>
      <c r="C27" s="70"/>
      <c r="D27" s="71"/>
      <c r="E27" s="72"/>
    </row>
    <row r="28" spans="1:5" s="5" customFormat="1" ht="14.25" thickBot="1" thickTop="1">
      <c r="A28" s="69">
        <v>7</v>
      </c>
      <c r="B28" s="70" t="s">
        <v>28</v>
      </c>
      <c r="C28" s="70"/>
      <c r="D28" s="71">
        <v>16200</v>
      </c>
      <c r="E28" s="71">
        <v>48600</v>
      </c>
    </row>
    <row r="29" spans="1:5" s="8" customFormat="1" ht="17.25" thickBot="1" thickTop="1">
      <c r="A29" s="81"/>
      <c r="B29" s="82" t="s">
        <v>48</v>
      </c>
      <c r="C29" s="82"/>
      <c r="D29" s="83">
        <f>SUM(D28)</f>
        <v>16200</v>
      </c>
      <c r="E29" s="83">
        <f>SUM(E28)</f>
        <v>48600</v>
      </c>
    </row>
    <row r="30" spans="1:5" s="8" customFormat="1" ht="16.5" thickBot="1">
      <c r="A30" s="66" t="s">
        <v>29</v>
      </c>
      <c r="B30" s="67" t="s">
        <v>30</v>
      </c>
      <c r="C30" s="67"/>
      <c r="D30" s="85"/>
      <c r="E30" s="86"/>
    </row>
    <row r="31" spans="1:5" s="5" customFormat="1" ht="13.5" thickTop="1">
      <c r="A31" s="73">
        <v>1</v>
      </c>
      <c r="B31" s="74" t="s">
        <v>31</v>
      </c>
      <c r="C31" s="74"/>
      <c r="D31" s="75"/>
      <c r="E31" s="76"/>
    </row>
    <row r="32" spans="1:5" s="14" customFormat="1" ht="12.75">
      <c r="A32" s="10" t="s">
        <v>7</v>
      </c>
      <c r="B32" s="11" t="s">
        <v>117</v>
      </c>
      <c r="C32" s="11"/>
      <c r="D32" s="12"/>
      <c r="E32" s="13"/>
    </row>
    <row r="33" spans="1:5" s="14" customFormat="1" ht="12.75">
      <c r="A33" s="10" t="s">
        <v>8</v>
      </c>
      <c r="B33" s="11" t="s">
        <v>32</v>
      </c>
      <c r="C33" s="11"/>
      <c r="D33" s="12"/>
      <c r="E33" s="13"/>
    </row>
    <row r="34" spans="1:5" s="14" customFormat="1" ht="12.75">
      <c r="A34" s="10" t="s">
        <v>13</v>
      </c>
      <c r="B34" s="11" t="s">
        <v>33</v>
      </c>
      <c r="C34" s="11"/>
      <c r="D34" s="12"/>
      <c r="E34" s="13"/>
    </row>
    <row r="35" spans="1:5" s="14" customFormat="1" ht="12.75">
      <c r="A35" s="10" t="s">
        <v>15</v>
      </c>
      <c r="B35" s="11" t="s">
        <v>34</v>
      </c>
      <c r="C35" s="11"/>
      <c r="D35" s="12"/>
      <c r="E35" s="13"/>
    </row>
    <row r="36" spans="1:5" s="5" customFormat="1" ht="13.5" thickBot="1">
      <c r="A36" s="77"/>
      <c r="B36" s="78" t="s">
        <v>35</v>
      </c>
      <c r="C36" s="78"/>
      <c r="D36" s="79">
        <v>0</v>
      </c>
      <c r="E36" s="80">
        <v>0</v>
      </c>
    </row>
    <row r="37" spans="1:5" s="5" customFormat="1" ht="13.5" thickTop="1">
      <c r="A37" s="73">
        <v>2</v>
      </c>
      <c r="B37" s="74" t="s">
        <v>36</v>
      </c>
      <c r="C37" s="74"/>
      <c r="D37" s="75"/>
      <c r="E37" s="76"/>
    </row>
    <row r="38" spans="1:5" s="14" customFormat="1" ht="12.75">
      <c r="A38" s="10" t="s">
        <v>7</v>
      </c>
      <c r="B38" s="11" t="s">
        <v>37</v>
      </c>
      <c r="C38" s="11"/>
      <c r="D38" s="12"/>
      <c r="E38" s="13"/>
    </row>
    <row r="39" spans="1:5" s="14" customFormat="1" ht="12.75">
      <c r="A39" s="10" t="s">
        <v>8</v>
      </c>
      <c r="B39" s="11" t="s">
        <v>38</v>
      </c>
      <c r="C39" s="11"/>
      <c r="D39" s="12"/>
      <c r="E39" s="13"/>
    </row>
    <row r="40" spans="1:5" s="14" customFormat="1" ht="12.75">
      <c r="A40" s="10" t="s">
        <v>13</v>
      </c>
      <c r="B40" s="11" t="s">
        <v>39</v>
      </c>
      <c r="C40" s="11"/>
      <c r="D40" s="12">
        <v>25899089</v>
      </c>
      <c r="E40" s="12">
        <v>25774089</v>
      </c>
    </row>
    <row r="41" spans="1:5" s="14" customFormat="1" ht="12.75">
      <c r="A41" s="10" t="s">
        <v>15</v>
      </c>
      <c r="B41" s="11" t="s">
        <v>40</v>
      </c>
      <c r="C41" s="11"/>
      <c r="D41" s="12"/>
      <c r="E41" s="168"/>
    </row>
    <row r="42" spans="1:5" s="5" customFormat="1" ht="13.5" thickBot="1">
      <c r="A42" s="77"/>
      <c r="B42" s="78" t="s">
        <v>9</v>
      </c>
      <c r="C42" s="78"/>
      <c r="D42" s="79">
        <f>SUM(D40:D41)</f>
        <v>25899089</v>
      </c>
      <c r="E42" s="79">
        <f>SUM(E40:E41)</f>
        <v>25774089</v>
      </c>
    </row>
    <row r="43" spans="1:5" s="5" customFormat="1" ht="14.25" thickBot="1" thickTop="1">
      <c r="A43" s="69">
        <v>3</v>
      </c>
      <c r="B43" s="70" t="s">
        <v>41</v>
      </c>
      <c r="C43" s="70"/>
      <c r="D43" s="70">
        <v>0</v>
      </c>
      <c r="E43" s="87">
        <v>0</v>
      </c>
    </row>
    <row r="44" spans="1:5" s="5" customFormat="1" ht="13.5" thickTop="1">
      <c r="A44" s="73">
        <v>4</v>
      </c>
      <c r="B44" s="74" t="s">
        <v>42</v>
      </c>
      <c r="C44" s="74"/>
      <c r="D44" s="74"/>
      <c r="E44" s="88"/>
    </row>
    <row r="45" spans="1:5" s="14" customFormat="1" ht="12.75">
      <c r="A45" s="10" t="s">
        <v>7</v>
      </c>
      <c r="B45" s="11" t="s">
        <v>43</v>
      </c>
      <c r="C45" s="11"/>
      <c r="D45" s="12">
        <v>0</v>
      </c>
      <c r="E45" s="13"/>
    </row>
    <row r="46" spans="1:5" s="14" customFormat="1" ht="12.75">
      <c r="A46" s="10" t="s">
        <v>8</v>
      </c>
      <c r="B46" s="11" t="s">
        <v>44</v>
      </c>
      <c r="C46" s="11"/>
      <c r="D46" s="12"/>
      <c r="E46" s="12"/>
    </row>
    <row r="47" spans="1:5" s="14" customFormat="1" ht="12.75">
      <c r="A47" s="10" t="s">
        <v>13</v>
      </c>
      <c r="B47" s="11" t="s">
        <v>45</v>
      </c>
      <c r="C47" s="11"/>
      <c r="D47" s="12"/>
      <c r="E47" s="13"/>
    </row>
    <row r="48" spans="1:5" s="5" customFormat="1" ht="13.5" thickBot="1">
      <c r="A48" s="77"/>
      <c r="B48" s="78" t="s">
        <v>46</v>
      </c>
      <c r="C48" s="78"/>
      <c r="D48" s="79"/>
      <c r="E48" s="80"/>
    </row>
    <row r="49" spans="1:5" s="5" customFormat="1" ht="14.25" thickBot="1" thickTop="1">
      <c r="A49" s="69">
        <v>5</v>
      </c>
      <c r="B49" s="70" t="s">
        <v>47</v>
      </c>
      <c r="C49" s="70"/>
      <c r="D49" s="71">
        <v>0</v>
      </c>
      <c r="E49" s="72"/>
    </row>
    <row r="50" spans="1:5" s="5" customFormat="1" ht="14.25" thickBot="1" thickTop="1">
      <c r="A50" s="69">
        <v>6</v>
      </c>
      <c r="B50" s="70" t="s">
        <v>118</v>
      </c>
      <c r="C50" s="70"/>
      <c r="D50" s="71">
        <v>0</v>
      </c>
      <c r="E50" s="72"/>
    </row>
    <row r="51" spans="1:5" s="8" customFormat="1" ht="17.25" thickBot="1" thickTop="1">
      <c r="A51" s="89"/>
      <c r="B51" s="90" t="s">
        <v>49</v>
      </c>
      <c r="C51" s="90"/>
      <c r="D51" s="91"/>
      <c r="E51" s="92"/>
    </row>
    <row r="52" spans="1:5" s="7" customFormat="1" ht="18.75" thickBot="1">
      <c r="A52" s="131"/>
      <c r="B52" s="133" t="s">
        <v>52</v>
      </c>
      <c r="C52" s="133"/>
      <c r="D52" s="134">
        <f>D42+D29+D25+D18+D8</f>
        <v>32649142</v>
      </c>
      <c r="E52" s="134">
        <f>E42+E29+E25+E18+E8</f>
        <v>30849225</v>
      </c>
    </row>
    <row r="53" spans="4:5" ht="13.5" thickBot="1">
      <c r="D53" s="280"/>
      <c r="E53" s="280"/>
    </row>
    <row r="54" ht="13.5" thickTop="1"/>
  </sheetData>
  <sheetProtection/>
  <mergeCells count="3">
    <mergeCell ref="A3:E3"/>
    <mergeCell ref="A1:E1"/>
    <mergeCell ref="B5:E5"/>
  </mergeCells>
  <printOptions/>
  <pageMargins left="0.61" right="0.21" top="1" bottom="1" header="0.5" footer="0.5"/>
  <pageSetup horizontalDpi="600" verticalDpi="600" orientation="portrait" paperSize="9" scale="95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23">
      <selection activeCell="E48" sqref="E48"/>
    </sheetView>
  </sheetViews>
  <sheetFormatPr defaultColWidth="9.140625" defaultRowHeight="12.75"/>
  <cols>
    <col min="1" max="1" width="3.00390625" style="0" bestFit="1" customWidth="1"/>
    <col min="2" max="2" width="51.00390625" style="0" customWidth="1"/>
    <col min="3" max="3" width="12.00390625" style="0" bestFit="1" customWidth="1"/>
    <col min="4" max="4" width="17.140625" style="0" customWidth="1"/>
    <col min="5" max="5" width="19.421875" style="0" customWidth="1"/>
  </cols>
  <sheetData>
    <row r="1" spans="1:5" ht="15.75">
      <c r="A1" s="286" t="s">
        <v>304</v>
      </c>
      <c r="B1" s="286"/>
      <c r="C1" s="286"/>
      <c r="D1" s="286"/>
      <c r="E1" s="286"/>
    </row>
    <row r="2" ht="12.75">
      <c r="A2" s="3"/>
    </row>
    <row r="3" spans="1:5" ht="15.75">
      <c r="A3" s="286" t="s">
        <v>289</v>
      </c>
      <c r="B3" s="286"/>
      <c r="C3" s="286"/>
      <c r="D3" s="286"/>
      <c r="E3" s="286"/>
    </row>
    <row r="4" spans="1:5" ht="19.5" customHeight="1" thickBot="1">
      <c r="A4" s="62"/>
      <c r="B4" s="4" t="s">
        <v>115</v>
      </c>
      <c r="C4" s="61"/>
      <c r="D4" s="61"/>
      <c r="E4" s="61"/>
    </row>
    <row r="5" spans="1:5" s="1" customFormat="1" ht="18.75" thickBot="1">
      <c r="A5" s="93"/>
      <c r="B5" s="64" t="s">
        <v>53</v>
      </c>
      <c r="C5" s="64" t="s">
        <v>2</v>
      </c>
      <c r="D5" s="64" t="s">
        <v>113</v>
      </c>
      <c r="E5" s="65" t="s">
        <v>147</v>
      </c>
    </row>
    <row r="6" spans="1:5" s="9" customFormat="1" ht="15.75" thickBot="1">
      <c r="A6" s="66" t="s">
        <v>3</v>
      </c>
      <c r="B6" s="67" t="s">
        <v>122</v>
      </c>
      <c r="C6" s="67"/>
      <c r="D6" s="67"/>
      <c r="E6" s="68"/>
    </row>
    <row r="7" spans="1:5" ht="14.25" thickBot="1" thickTop="1">
      <c r="A7" s="69">
        <v>1</v>
      </c>
      <c r="B7" s="70" t="s">
        <v>54</v>
      </c>
      <c r="C7" s="70"/>
      <c r="D7" s="71">
        <v>0</v>
      </c>
      <c r="E7" s="72">
        <v>0</v>
      </c>
    </row>
    <row r="8" spans="1:5" ht="13.5" thickTop="1">
      <c r="A8" s="73">
        <v>2</v>
      </c>
      <c r="B8" s="74" t="s">
        <v>55</v>
      </c>
      <c r="C8" s="74"/>
      <c r="D8" s="75"/>
      <c r="E8" s="76"/>
    </row>
    <row r="9" spans="1:5" s="14" customFormat="1" ht="12.75">
      <c r="A9" s="10" t="s">
        <v>7</v>
      </c>
      <c r="B9" s="11" t="s">
        <v>56</v>
      </c>
      <c r="C9" s="11"/>
      <c r="D9" s="12"/>
      <c r="E9" s="13"/>
    </row>
    <row r="10" spans="1:5" s="14" customFormat="1" ht="12.75">
      <c r="A10" s="10" t="s">
        <v>8</v>
      </c>
      <c r="B10" s="11" t="s">
        <v>57</v>
      </c>
      <c r="C10" s="11"/>
      <c r="D10" s="12"/>
      <c r="E10" s="13"/>
    </row>
    <row r="11" spans="1:5" s="14" customFormat="1" ht="12.75">
      <c r="A11" s="15" t="s">
        <v>13</v>
      </c>
      <c r="B11" s="16" t="s">
        <v>58</v>
      </c>
      <c r="C11" s="16"/>
      <c r="D11" s="17"/>
      <c r="E11" s="18"/>
    </row>
    <row r="12" spans="1:5" s="5" customFormat="1" ht="13.5" thickBot="1">
      <c r="A12" s="77"/>
      <c r="B12" s="78" t="s">
        <v>9</v>
      </c>
      <c r="C12" s="78"/>
      <c r="D12" s="79">
        <v>0</v>
      </c>
      <c r="E12" s="80">
        <v>0</v>
      </c>
    </row>
    <row r="13" spans="1:5" s="5" customFormat="1" ht="13.5" thickTop="1">
      <c r="A13" s="73">
        <v>3</v>
      </c>
      <c r="B13" s="74" t="s">
        <v>59</v>
      </c>
      <c r="C13" s="74"/>
      <c r="D13" s="75"/>
      <c r="E13" s="76"/>
    </row>
    <row r="14" spans="1:5" s="14" customFormat="1" ht="12.75">
      <c r="A14" s="10" t="s">
        <v>7</v>
      </c>
      <c r="B14" s="11" t="s">
        <v>60</v>
      </c>
      <c r="C14" s="11"/>
      <c r="D14" s="12">
        <v>39946157</v>
      </c>
      <c r="E14" s="12">
        <v>38849124</v>
      </c>
    </row>
    <row r="15" spans="1:5" s="14" customFormat="1" ht="12.75">
      <c r="A15" s="10" t="s">
        <v>8</v>
      </c>
      <c r="B15" s="11" t="s">
        <v>61</v>
      </c>
      <c r="C15" s="11"/>
      <c r="D15" s="12">
        <v>33748</v>
      </c>
      <c r="E15" s="12">
        <v>30368</v>
      </c>
    </row>
    <row r="16" spans="1:5" s="14" customFormat="1" ht="12.75">
      <c r="A16" s="10" t="s">
        <v>13</v>
      </c>
      <c r="B16" s="11" t="s">
        <v>62</v>
      </c>
      <c r="C16" s="11"/>
      <c r="D16" s="12">
        <v>162421</v>
      </c>
      <c r="E16" s="12">
        <v>134641</v>
      </c>
    </row>
    <row r="17" spans="1:5" s="14" customFormat="1" ht="12.75">
      <c r="A17" s="10" t="s">
        <v>15</v>
      </c>
      <c r="B17" s="11" t="s">
        <v>63</v>
      </c>
      <c r="C17" s="11"/>
      <c r="D17" s="12"/>
      <c r="E17" s="13"/>
    </row>
    <row r="18" spans="1:5" s="14" customFormat="1" ht="12.75">
      <c r="A18" s="15" t="s">
        <v>23</v>
      </c>
      <c r="B18" s="16" t="s">
        <v>64</v>
      </c>
      <c r="C18" s="16"/>
      <c r="D18" s="17"/>
      <c r="E18" s="17"/>
    </row>
    <row r="19" spans="1:5" s="5" customFormat="1" ht="13.5" thickBot="1">
      <c r="A19" s="94"/>
      <c r="B19" s="78" t="s">
        <v>17</v>
      </c>
      <c r="C19" s="78"/>
      <c r="D19" s="79">
        <f>SUM(D14:D18)</f>
        <v>40142326</v>
      </c>
      <c r="E19" s="79">
        <f>SUM(E14:E18)</f>
        <v>39014133</v>
      </c>
    </row>
    <row r="20" spans="1:5" s="5" customFormat="1" ht="14.25" thickBot="1" thickTop="1">
      <c r="A20" s="95">
        <v>4</v>
      </c>
      <c r="B20" s="74" t="s">
        <v>65</v>
      </c>
      <c r="C20" s="74"/>
      <c r="D20" s="75">
        <v>0</v>
      </c>
      <c r="E20" s="76">
        <v>0</v>
      </c>
    </row>
    <row r="21" spans="1:5" s="5" customFormat="1" ht="14.25" thickBot="1" thickTop="1">
      <c r="A21" s="96">
        <v>5</v>
      </c>
      <c r="B21" s="70" t="s">
        <v>66</v>
      </c>
      <c r="C21" s="70"/>
      <c r="D21" s="71"/>
      <c r="E21" s="72"/>
    </row>
    <row r="22" spans="1:5" s="8" customFormat="1" ht="17.25" thickBot="1" thickTop="1">
      <c r="A22" s="97"/>
      <c r="B22" s="98" t="s">
        <v>119</v>
      </c>
      <c r="C22" s="98"/>
      <c r="D22" s="99"/>
      <c r="E22" s="100"/>
    </row>
    <row r="23" spans="1:5" s="8" customFormat="1" ht="16.5" thickBot="1">
      <c r="A23" s="66" t="s">
        <v>29</v>
      </c>
      <c r="B23" s="67" t="s">
        <v>120</v>
      </c>
      <c r="C23" s="67"/>
      <c r="D23" s="85"/>
      <c r="E23" s="86"/>
    </row>
    <row r="24" spans="1:5" s="5" customFormat="1" ht="13.5" thickTop="1">
      <c r="A24" s="73">
        <v>1</v>
      </c>
      <c r="B24" s="74" t="s">
        <v>67</v>
      </c>
      <c r="C24" s="74"/>
      <c r="D24" s="75">
        <v>3230000</v>
      </c>
      <c r="E24" s="76">
        <v>3230000</v>
      </c>
    </row>
    <row r="25" spans="1:5" s="14" customFormat="1" ht="12.75">
      <c r="A25" s="10" t="s">
        <v>7</v>
      </c>
      <c r="B25" s="11" t="s">
        <v>68</v>
      </c>
      <c r="C25" s="11"/>
      <c r="D25" s="12"/>
      <c r="E25" s="13"/>
    </row>
    <row r="26" spans="1:5" s="14" customFormat="1" ht="12.75">
      <c r="A26" s="10" t="s">
        <v>8</v>
      </c>
      <c r="B26" s="11" t="s">
        <v>69</v>
      </c>
      <c r="C26" s="11"/>
      <c r="D26" s="12"/>
      <c r="E26" s="13"/>
    </row>
    <row r="27" spans="1:5" s="5" customFormat="1" ht="13.5" thickBot="1">
      <c r="A27" s="77"/>
      <c r="B27" s="78" t="s">
        <v>35</v>
      </c>
      <c r="C27" s="78"/>
      <c r="D27" s="79">
        <f>SUM(D24:D26)</f>
        <v>3230000</v>
      </c>
      <c r="E27" s="79">
        <f>SUM(E24:E26)</f>
        <v>3230000</v>
      </c>
    </row>
    <row r="28" spans="1:5" s="5" customFormat="1" ht="14.25" thickBot="1" thickTop="1">
      <c r="A28" s="73">
        <v>2</v>
      </c>
      <c r="B28" s="74" t="s">
        <v>70</v>
      </c>
      <c r="C28" s="74"/>
      <c r="D28" s="71">
        <v>0</v>
      </c>
      <c r="E28" s="76">
        <v>0</v>
      </c>
    </row>
    <row r="29" spans="1:5" s="5" customFormat="1" ht="14.25" thickBot="1" thickTop="1">
      <c r="A29" s="69">
        <v>3</v>
      </c>
      <c r="B29" s="70" t="s">
        <v>71</v>
      </c>
      <c r="C29" s="70"/>
      <c r="D29" s="71">
        <v>0</v>
      </c>
      <c r="E29" s="87"/>
    </row>
    <row r="30" spans="1:5" s="5" customFormat="1" ht="14.25" thickBot="1" thickTop="1">
      <c r="A30" s="69">
        <v>4</v>
      </c>
      <c r="B30" s="70" t="s">
        <v>65</v>
      </c>
      <c r="C30" s="70"/>
      <c r="D30" s="70">
        <v>0</v>
      </c>
      <c r="E30" s="87">
        <v>0</v>
      </c>
    </row>
    <row r="31" spans="1:5" s="8" customFormat="1" ht="17.25" thickBot="1" thickTop="1">
      <c r="A31" s="101"/>
      <c r="B31" s="102" t="s">
        <v>121</v>
      </c>
      <c r="C31" s="102"/>
      <c r="D31" s="103">
        <v>0</v>
      </c>
      <c r="E31" s="104">
        <v>0</v>
      </c>
    </row>
    <row r="32" spans="1:5" s="8" customFormat="1" ht="17.25" thickBot="1" thickTop="1">
      <c r="A32" s="81"/>
      <c r="B32" s="82" t="s">
        <v>85</v>
      </c>
      <c r="C32" s="82"/>
      <c r="D32" s="83"/>
      <c r="E32" s="84"/>
    </row>
    <row r="33" spans="1:5" s="8" customFormat="1" ht="16.5" thickBot="1">
      <c r="A33" s="66" t="s">
        <v>72</v>
      </c>
      <c r="B33" s="67" t="s">
        <v>73</v>
      </c>
      <c r="C33" s="67"/>
      <c r="D33" s="85"/>
      <c r="E33" s="86"/>
    </row>
    <row r="34" spans="1:5" s="8" customFormat="1" ht="26.25" thickTop="1">
      <c r="A34" s="105">
        <v>1</v>
      </c>
      <c r="B34" s="106" t="s">
        <v>74</v>
      </c>
      <c r="C34" s="74"/>
      <c r="D34" s="75"/>
      <c r="E34" s="76"/>
    </row>
    <row r="35" spans="1:5" s="8" customFormat="1" ht="25.5">
      <c r="A35" s="58">
        <v>2</v>
      </c>
      <c r="B35" s="43" t="s">
        <v>75</v>
      </c>
      <c r="C35" s="43"/>
      <c r="D35" s="107"/>
      <c r="E35" s="108"/>
    </row>
    <row r="36" spans="1:5" s="8" customFormat="1" ht="15.75">
      <c r="A36" s="58">
        <v>3</v>
      </c>
      <c r="B36" s="43" t="s">
        <v>76</v>
      </c>
      <c r="C36" s="43"/>
      <c r="D36" s="107">
        <v>100000</v>
      </c>
      <c r="E36" s="107">
        <v>100000</v>
      </c>
    </row>
    <row r="37" spans="1:5" s="8" customFormat="1" ht="15.75">
      <c r="A37" s="58">
        <v>4</v>
      </c>
      <c r="B37" s="43" t="s">
        <v>77</v>
      </c>
      <c r="C37" s="43"/>
      <c r="D37" s="107"/>
      <c r="E37" s="108"/>
    </row>
    <row r="38" spans="1:5" s="8" customFormat="1" ht="15.75">
      <c r="A38" s="58">
        <v>5</v>
      </c>
      <c r="B38" s="43" t="s">
        <v>78</v>
      </c>
      <c r="C38" s="43"/>
      <c r="D38" s="107"/>
      <c r="E38" s="108"/>
    </row>
    <row r="39" spans="1:5" s="8" customFormat="1" ht="15.75">
      <c r="A39" s="58">
        <v>6</v>
      </c>
      <c r="B39" s="43" t="s">
        <v>79</v>
      </c>
      <c r="C39" s="43"/>
      <c r="D39" s="107"/>
      <c r="E39" s="108"/>
    </row>
    <row r="40" spans="1:5" s="8" customFormat="1" ht="15.75">
      <c r="A40" s="58">
        <v>7</v>
      </c>
      <c r="B40" s="43" t="s">
        <v>80</v>
      </c>
      <c r="C40" s="43"/>
      <c r="D40" s="107"/>
      <c r="E40" s="107"/>
    </row>
    <row r="41" spans="1:5" s="8" customFormat="1" ht="15.75">
      <c r="A41" s="58">
        <v>8</v>
      </c>
      <c r="B41" s="43" t="s">
        <v>81</v>
      </c>
      <c r="C41" s="43"/>
      <c r="D41" s="107"/>
      <c r="E41" s="108"/>
    </row>
    <row r="42" spans="1:5" s="8" customFormat="1" ht="15.75">
      <c r="A42" s="58">
        <v>9</v>
      </c>
      <c r="B42" s="43" t="s">
        <v>82</v>
      </c>
      <c r="C42" s="43"/>
      <c r="D42" s="107">
        <v>-11535530</v>
      </c>
      <c r="E42" s="107">
        <v>-11946261</v>
      </c>
    </row>
    <row r="43" spans="1:5" s="8" customFormat="1" ht="15.75">
      <c r="A43" s="58">
        <v>10</v>
      </c>
      <c r="B43" s="43" t="s">
        <v>83</v>
      </c>
      <c r="C43" s="43"/>
      <c r="D43" s="107">
        <v>712346</v>
      </c>
      <c r="E43" s="107">
        <v>451353</v>
      </c>
    </row>
    <row r="44" spans="1:5" s="8" customFormat="1" ht="16.5" thickBot="1">
      <c r="A44" s="109"/>
      <c r="B44" s="110" t="s">
        <v>84</v>
      </c>
      <c r="C44" s="110"/>
      <c r="D44" s="111">
        <f>SUM(D34:D43)</f>
        <v>-10723184</v>
      </c>
      <c r="E44" s="111">
        <f>SUM(E34:E43)</f>
        <v>-11394908</v>
      </c>
    </row>
    <row r="45" spans="1:5" s="8" customFormat="1" ht="17.25" thickBot="1" thickTop="1">
      <c r="A45" s="112"/>
      <c r="B45" s="113" t="s">
        <v>123</v>
      </c>
      <c r="C45" s="113"/>
      <c r="D45" s="83">
        <f>D44+D27+D19</f>
        <v>32649142</v>
      </c>
      <c r="E45" s="83">
        <f>E44+E27+E19</f>
        <v>30849225</v>
      </c>
    </row>
    <row r="46" spans="4:5" ht="12.75">
      <c r="D46" s="281">
        <f>D45-AKTIVET!D52</f>
        <v>0</v>
      </c>
      <c r="E46" s="281">
        <f>E45-AKTIVET!E52</f>
        <v>0</v>
      </c>
    </row>
    <row r="47" spans="1:5" ht="12.75">
      <c r="A47" s="56"/>
      <c r="B47" s="56"/>
      <c r="C47" s="56"/>
      <c r="D47" s="56"/>
      <c r="E47" s="56"/>
    </row>
  </sheetData>
  <sheetProtection/>
  <mergeCells count="2">
    <mergeCell ref="A3:E3"/>
    <mergeCell ref="A1:E1"/>
  </mergeCells>
  <printOptions/>
  <pageMargins left="0.54" right="0.17" top="1" bottom="1" header="0.5" footer="0.5"/>
  <pageSetup horizontalDpi="600" verticalDpi="600" orientation="portrait" paperSize="9" scale="95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S36"/>
  <sheetViews>
    <sheetView zoomScalePageLayoutView="0" workbookViewId="0" topLeftCell="A19">
      <selection activeCell="D30" sqref="D30"/>
    </sheetView>
  </sheetViews>
  <sheetFormatPr defaultColWidth="9.140625" defaultRowHeight="12.75"/>
  <cols>
    <col min="1" max="1" width="4.28125" style="0" customWidth="1"/>
    <col min="2" max="2" width="43.421875" style="20" customWidth="1"/>
    <col min="3" max="3" width="11.421875" style="0" customWidth="1"/>
    <col min="4" max="4" width="17.8515625" style="0" customWidth="1"/>
    <col min="5" max="5" width="17.7109375" style="0" customWidth="1"/>
    <col min="9" max="9" width="12.28125" style="0" bestFit="1" customWidth="1"/>
  </cols>
  <sheetData>
    <row r="1" spans="1:5" ht="15.75">
      <c r="A1" s="286" t="s">
        <v>304</v>
      </c>
      <c r="B1" s="286"/>
      <c r="C1" s="286"/>
      <c r="D1" s="286"/>
      <c r="E1" s="286"/>
    </row>
    <row r="2" ht="12.75">
      <c r="A2" s="3"/>
    </row>
    <row r="3" spans="1:5" ht="15.75">
      <c r="A3" s="286" t="s">
        <v>289</v>
      </c>
      <c r="B3" s="286"/>
      <c r="C3" s="286"/>
      <c r="D3" s="286"/>
      <c r="E3" s="286"/>
    </row>
    <row r="4" spans="1:5" ht="13.5" customHeight="1">
      <c r="A4" s="62"/>
      <c r="B4" s="4" t="s">
        <v>0</v>
      </c>
      <c r="C4" s="61"/>
      <c r="D4" s="61"/>
      <c r="E4" s="61"/>
    </row>
    <row r="5" spans="1:5" ht="28.5" customHeight="1" thickBot="1">
      <c r="A5" s="61"/>
      <c r="B5" s="289" t="s">
        <v>292</v>
      </c>
      <c r="C5" s="289"/>
      <c r="D5" s="289"/>
      <c r="E5" s="289"/>
    </row>
    <row r="6" spans="1:5" s="2" customFormat="1" ht="15.75">
      <c r="A6" s="294" t="s">
        <v>86</v>
      </c>
      <c r="B6" s="290" t="s">
        <v>87</v>
      </c>
      <c r="C6" s="292" t="s">
        <v>2</v>
      </c>
      <c r="D6" s="114" t="s">
        <v>88</v>
      </c>
      <c r="E6" s="114" t="s">
        <v>89</v>
      </c>
    </row>
    <row r="7" spans="1:5" s="2" customFormat="1" ht="16.5" thickBot="1">
      <c r="A7" s="295"/>
      <c r="B7" s="291"/>
      <c r="C7" s="293"/>
      <c r="D7" s="115" t="s">
        <v>293</v>
      </c>
      <c r="E7" s="115" t="s">
        <v>258</v>
      </c>
    </row>
    <row r="8" spans="1:5" s="9" customFormat="1" ht="16.5" thickBot="1" thickTop="1">
      <c r="A8" s="116">
        <v>1</v>
      </c>
      <c r="B8" s="117" t="s">
        <v>90</v>
      </c>
      <c r="C8" s="118"/>
      <c r="D8" s="119">
        <v>7759770</v>
      </c>
      <c r="E8" s="119">
        <v>5257319</v>
      </c>
    </row>
    <row r="9" spans="1:5" ht="13.5" thickTop="1">
      <c r="A9" s="73">
        <v>2</v>
      </c>
      <c r="B9" s="106" t="s">
        <v>91</v>
      </c>
      <c r="C9" s="74"/>
      <c r="D9" s="75"/>
      <c r="E9" s="76"/>
    </row>
    <row r="10" spans="1:5" s="5" customFormat="1" ht="25.5">
      <c r="A10" s="120">
        <v>3</v>
      </c>
      <c r="B10" s="106" t="s">
        <v>92</v>
      </c>
      <c r="C10" s="74"/>
      <c r="D10" s="121"/>
      <c r="E10" s="122"/>
    </row>
    <row r="11" spans="1:5" s="5" customFormat="1" ht="25.5" customHeight="1">
      <c r="A11" s="120">
        <v>4</v>
      </c>
      <c r="B11" s="106" t="s">
        <v>124</v>
      </c>
      <c r="C11" s="74"/>
      <c r="D11" s="121"/>
      <c r="E11" s="122"/>
    </row>
    <row r="12" spans="1:5" s="5" customFormat="1" ht="12.75">
      <c r="A12" s="73">
        <v>5</v>
      </c>
      <c r="B12" s="106" t="s">
        <v>125</v>
      </c>
      <c r="C12" s="74"/>
      <c r="D12" s="75">
        <v>4960254</v>
      </c>
      <c r="E12" s="75">
        <v>2892031</v>
      </c>
    </row>
    <row r="13" spans="1:5" s="5" customFormat="1" ht="12.75">
      <c r="A13" s="73">
        <v>6</v>
      </c>
      <c r="B13" s="106" t="s">
        <v>103</v>
      </c>
      <c r="C13" s="74"/>
      <c r="D13" s="135">
        <f>D14+D15+D16</f>
        <v>699972</v>
      </c>
      <c r="E13" s="135">
        <f>E14+E15+E16</f>
        <v>649322</v>
      </c>
    </row>
    <row r="14" spans="1:5" s="14" customFormat="1" ht="12.75">
      <c r="A14" s="10" t="s">
        <v>7</v>
      </c>
      <c r="B14" s="19" t="s">
        <v>93</v>
      </c>
      <c r="C14" s="11"/>
      <c r="D14" s="12">
        <v>444000</v>
      </c>
      <c r="E14" s="12">
        <v>424000</v>
      </c>
    </row>
    <row r="15" spans="1:5" s="14" customFormat="1" ht="12.75">
      <c r="A15" s="10" t="s">
        <v>8</v>
      </c>
      <c r="B15" s="19" t="s">
        <v>94</v>
      </c>
      <c r="C15" s="11"/>
      <c r="D15" s="12"/>
      <c r="E15" s="13"/>
    </row>
    <row r="16" spans="1:5" s="14" customFormat="1" ht="26.25" thickBot="1">
      <c r="A16" s="10" t="s">
        <v>13</v>
      </c>
      <c r="B16" s="19" t="s">
        <v>95</v>
      </c>
      <c r="C16" s="11"/>
      <c r="D16" s="12">
        <v>255972</v>
      </c>
      <c r="E16" s="12">
        <v>225322</v>
      </c>
    </row>
    <row r="17" spans="1:5" s="5" customFormat="1" ht="14.25" thickBot="1" thickTop="1">
      <c r="A17" s="69">
        <v>7</v>
      </c>
      <c r="B17" s="123" t="s">
        <v>126</v>
      </c>
      <c r="C17" s="70"/>
      <c r="D17" s="71"/>
      <c r="E17" s="71"/>
    </row>
    <row r="18" spans="1:5" s="5" customFormat="1" ht="14.25" thickBot="1" thickTop="1">
      <c r="A18" s="69">
        <v>8</v>
      </c>
      <c r="B18" s="123" t="s">
        <v>127</v>
      </c>
      <c r="C18" s="70"/>
      <c r="D18" s="71">
        <v>1304507</v>
      </c>
      <c r="E18" s="71">
        <v>1211600</v>
      </c>
    </row>
    <row r="19" spans="1:5" s="8" customFormat="1" ht="17.25" thickBot="1" thickTop="1">
      <c r="A19" s="81"/>
      <c r="B19" s="113" t="s">
        <v>128</v>
      </c>
      <c r="C19" s="82"/>
      <c r="D19" s="83">
        <f>D18+D13+D12</f>
        <v>6964733</v>
      </c>
      <c r="E19" s="83">
        <f>E18+E13+E12</f>
        <v>4752953</v>
      </c>
    </row>
    <row r="20" spans="1:5" s="8" customFormat="1" ht="30.75" thickBot="1">
      <c r="A20" s="66"/>
      <c r="B20" s="124" t="s">
        <v>137</v>
      </c>
      <c r="C20" s="67"/>
      <c r="D20" s="125">
        <f>D8-D19</f>
        <v>795037</v>
      </c>
      <c r="E20" s="125">
        <f>E8-E19</f>
        <v>504366</v>
      </c>
    </row>
    <row r="21" spans="1:5" s="5" customFormat="1" ht="26.25" thickTop="1">
      <c r="A21" s="73">
        <v>1</v>
      </c>
      <c r="B21" s="106" t="s">
        <v>129</v>
      </c>
      <c r="C21" s="74"/>
      <c r="D21" s="75">
        <v>0</v>
      </c>
      <c r="E21" s="76">
        <v>0</v>
      </c>
    </row>
    <row r="22" spans="1:5" s="5" customFormat="1" ht="25.5">
      <c r="A22" s="73">
        <v>2</v>
      </c>
      <c r="B22" s="106" t="s">
        <v>130</v>
      </c>
      <c r="C22" s="74"/>
      <c r="D22" s="75"/>
      <c r="E22" s="76">
        <v>0</v>
      </c>
    </row>
    <row r="23" spans="1:5" s="5" customFormat="1" ht="12.75">
      <c r="A23" s="73">
        <v>3</v>
      </c>
      <c r="B23" s="106" t="s">
        <v>96</v>
      </c>
      <c r="C23" s="74"/>
      <c r="D23" s="107"/>
      <c r="E23" s="126"/>
    </row>
    <row r="24" spans="1:5" s="25" customFormat="1" ht="24">
      <c r="A24" s="21" t="s">
        <v>131</v>
      </c>
      <c r="B24" s="22" t="s">
        <v>97</v>
      </c>
      <c r="C24" s="23"/>
      <c r="D24" s="24"/>
      <c r="E24" s="126"/>
    </row>
    <row r="25" spans="1:5" s="25" customFormat="1" ht="12">
      <c r="A25" s="21" t="s">
        <v>132</v>
      </c>
      <c r="B25" s="22" t="s">
        <v>98</v>
      </c>
      <c r="C25" s="23"/>
      <c r="D25" s="26">
        <v>-3541</v>
      </c>
      <c r="E25" s="26">
        <v>-2863</v>
      </c>
    </row>
    <row r="26" spans="1:5" s="25" customFormat="1" ht="12">
      <c r="A26" s="21" t="s">
        <v>133</v>
      </c>
      <c r="B26" s="22" t="s">
        <v>99</v>
      </c>
      <c r="C26" s="23"/>
      <c r="D26" s="26"/>
      <c r="E26" s="26"/>
    </row>
    <row r="27" spans="1:5" s="25" customFormat="1" ht="12">
      <c r="A27" s="34" t="s">
        <v>134</v>
      </c>
      <c r="B27" s="35" t="s">
        <v>100</v>
      </c>
      <c r="C27" s="36"/>
      <c r="D27" s="37"/>
      <c r="E27" s="38"/>
    </row>
    <row r="28" spans="1:253" s="41" customFormat="1" ht="12.75">
      <c r="A28" s="48"/>
      <c r="B28" s="43" t="s">
        <v>136</v>
      </c>
      <c r="C28" s="57"/>
      <c r="D28" s="127">
        <f>SUM(D25:D27)</f>
        <v>-3541</v>
      </c>
      <c r="E28" s="127">
        <f>SUM(E25:E27)</f>
        <v>-2863</v>
      </c>
      <c r="F28" s="40"/>
      <c r="G28" s="40"/>
      <c r="H28" s="40"/>
      <c r="I28" s="39"/>
      <c r="J28" s="40"/>
      <c r="K28" s="40"/>
      <c r="L28" s="40"/>
      <c r="M28" s="40"/>
      <c r="N28" s="39"/>
      <c r="O28" s="40"/>
      <c r="P28" s="40"/>
      <c r="Q28" s="40"/>
      <c r="R28" s="40"/>
      <c r="S28" s="39"/>
      <c r="T28" s="40"/>
      <c r="U28" s="40"/>
      <c r="V28" s="40"/>
      <c r="W28" s="40"/>
      <c r="X28" s="39"/>
      <c r="Y28" s="40"/>
      <c r="Z28" s="40"/>
      <c r="AA28" s="40"/>
      <c r="AB28" s="40"/>
      <c r="AC28" s="39"/>
      <c r="AD28" s="40"/>
      <c r="AE28" s="40"/>
      <c r="AF28" s="40"/>
      <c r="AG28" s="40"/>
      <c r="AH28" s="39"/>
      <c r="AI28" s="40"/>
      <c r="AJ28" s="40"/>
      <c r="AK28" s="40"/>
      <c r="AL28" s="40"/>
      <c r="AM28" s="39"/>
      <c r="AN28" s="40"/>
      <c r="AO28" s="40"/>
      <c r="AP28" s="40"/>
      <c r="AQ28" s="40"/>
      <c r="AR28" s="39"/>
      <c r="AS28" s="40"/>
      <c r="AT28" s="40"/>
      <c r="AU28" s="40"/>
      <c r="AV28" s="40"/>
      <c r="AW28" s="39"/>
      <c r="AX28" s="40"/>
      <c r="AY28" s="40"/>
      <c r="AZ28" s="40"/>
      <c r="BA28" s="40"/>
      <c r="BB28" s="39"/>
      <c r="BC28" s="40"/>
      <c r="BD28" s="40"/>
      <c r="BE28" s="40"/>
      <c r="BF28" s="40"/>
      <c r="BG28" s="39"/>
      <c r="BH28" s="40"/>
      <c r="BI28" s="40"/>
      <c r="BJ28" s="40"/>
      <c r="BK28" s="40"/>
      <c r="BL28" s="39"/>
      <c r="BM28" s="40"/>
      <c r="BN28" s="40"/>
      <c r="BO28" s="40"/>
      <c r="BP28" s="40"/>
      <c r="BQ28" s="39"/>
      <c r="BR28" s="40"/>
      <c r="BS28" s="40"/>
      <c r="BT28" s="40"/>
      <c r="BU28" s="40"/>
      <c r="BV28" s="39"/>
      <c r="BW28" s="40"/>
      <c r="BX28" s="40"/>
      <c r="BY28" s="40"/>
      <c r="BZ28" s="40"/>
      <c r="CA28" s="39"/>
      <c r="CB28" s="40"/>
      <c r="CC28" s="40"/>
      <c r="CD28" s="40"/>
      <c r="CE28" s="40"/>
      <c r="CF28" s="39"/>
      <c r="CG28" s="40"/>
      <c r="CH28" s="40"/>
      <c r="CI28" s="40"/>
      <c r="CJ28" s="40"/>
      <c r="CK28" s="39"/>
      <c r="CL28" s="40"/>
      <c r="CM28" s="40"/>
      <c r="CN28" s="40"/>
      <c r="CO28" s="40"/>
      <c r="CP28" s="39"/>
      <c r="CQ28" s="40"/>
      <c r="CR28" s="40"/>
      <c r="CS28" s="40"/>
      <c r="CT28" s="40"/>
      <c r="CU28" s="39"/>
      <c r="CV28" s="40"/>
      <c r="CW28" s="40"/>
      <c r="CX28" s="40"/>
      <c r="CY28" s="40"/>
      <c r="CZ28" s="39"/>
      <c r="DA28" s="40"/>
      <c r="DB28" s="40"/>
      <c r="DC28" s="40"/>
      <c r="DD28" s="40"/>
      <c r="DE28" s="39"/>
      <c r="DF28" s="40"/>
      <c r="DG28" s="40"/>
      <c r="DH28" s="40"/>
      <c r="DI28" s="40"/>
      <c r="DJ28" s="39"/>
      <c r="DK28" s="40"/>
      <c r="DL28" s="40"/>
      <c r="DM28" s="40"/>
      <c r="DN28" s="40"/>
      <c r="DO28" s="39"/>
      <c r="DP28" s="40"/>
      <c r="DQ28" s="40"/>
      <c r="DR28" s="40"/>
      <c r="DS28" s="40"/>
      <c r="DT28" s="39"/>
      <c r="DU28" s="40"/>
      <c r="DV28" s="40"/>
      <c r="DW28" s="40"/>
      <c r="DX28" s="40"/>
      <c r="DY28" s="39"/>
      <c r="DZ28" s="40"/>
      <c r="EA28" s="40"/>
      <c r="EB28" s="40"/>
      <c r="EC28" s="40"/>
      <c r="ED28" s="39"/>
      <c r="EE28" s="40"/>
      <c r="EF28" s="40"/>
      <c r="EG28" s="40"/>
      <c r="EH28" s="40"/>
      <c r="EI28" s="39"/>
      <c r="EJ28" s="40"/>
      <c r="EK28" s="40"/>
      <c r="EL28" s="40"/>
      <c r="EM28" s="40"/>
      <c r="EN28" s="39"/>
      <c r="EO28" s="40"/>
      <c r="EP28" s="40"/>
      <c r="EQ28" s="40"/>
      <c r="ER28" s="40"/>
      <c r="ES28" s="39"/>
      <c r="ET28" s="40"/>
      <c r="EU28" s="40"/>
      <c r="EV28" s="40"/>
      <c r="EW28" s="40"/>
      <c r="EX28" s="39"/>
      <c r="EY28" s="40"/>
      <c r="EZ28" s="40"/>
      <c r="FA28" s="40"/>
      <c r="FB28" s="40"/>
      <c r="FC28" s="39"/>
      <c r="FD28" s="40"/>
      <c r="FE28" s="40"/>
      <c r="FF28" s="40"/>
      <c r="FG28" s="40"/>
      <c r="FH28" s="39"/>
      <c r="FI28" s="40"/>
      <c r="FJ28" s="40"/>
      <c r="FK28" s="40"/>
      <c r="FL28" s="40"/>
      <c r="FM28" s="39"/>
      <c r="FN28" s="40"/>
      <c r="FO28" s="40"/>
      <c r="FP28" s="40"/>
      <c r="FQ28" s="40"/>
      <c r="FR28" s="39"/>
      <c r="FS28" s="40"/>
      <c r="FT28" s="40"/>
      <c r="FU28" s="40"/>
      <c r="FV28" s="40"/>
      <c r="FW28" s="39"/>
      <c r="FX28" s="40"/>
      <c r="FY28" s="40"/>
      <c r="FZ28" s="40"/>
      <c r="GA28" s="40"/>
      <c r="GB28" s="39"/>
      <c r="GC28" s="40"/>
      <c r="GD28" s="40"/>
      <c r="GE28" s="40"/>
      <c r="GF28" s="40"/>
      <c r="GG28" s="39"/>
      <c r="GH28" s="40"/>
      <c r="GI28" s="40"/>
      <c r="GJ28" s="40"/>
      <c r="GK28" s="40"/>
      <c r="GL28" s="39"/>
      <c r="GM28" s="40"/>
      <c r="GN28" s="40"/>
      <c r="GO28" s="40"/>
      <c r="GP28" s="40"/>
      <c r="GQ28" s="39"/>
      <c r="GR28" s="40"/>
      <c r="GS28" s="40"/>
      <c r="GT28" s="40"/>
      <c r="GU28" s="40"/>
      <c r="GV28" s="39"/>
      <c r="GW28" s="40"/>
      <c r="GX28" s="40"/>
      <c r="GY28" s="40"/>
      <c r="GZ28" s="40"/>
      <c r="HA28" s="39"/>
      <c r="HB28" s="40"/>
      <c r="HC28" s="40"/>
      <c r="HD28" s="40"/>
      <c r="HE28" s="40"/>
      <c r="HF28" s="39"/>
      <c r="HG28" s="40"/>
      <c r="HH28" s="40"/>
      <c r="HI28" s="40"/>
      <c r="HJ28" s="40"/>
      <c r="HK28" s="39"/>
      <c r="HL28" s="40"/>
      <c r="HM28" s="40"/>
      <c r="HN28" s="40"/>
      <c r="HO28" s="40"/>
      <c r="HP28" s="39"/>
      <c r="HQ28" s="40"/>
      <c r="HR28" s="40"/>
      <c r="HS28" s="40"/>
      <c r="HT28" s="40"/>
      <c r="HU28" s="39"/>
      <c r="HV28" s="40"/>
      <c r="HW28" s="40"/>
      <c r="HX28" s="40"/>
      <c r="HY28" s="40"/>
      <c r="HZ28" s="39"/>
      <c r="IA28" s="40"/>
      <c r="IB28" s="40"/>
      <c r="IC28" s="40"/>
      <c r="ID28" s="40"/>
      <c r="IE28" s="39"/>
      <c r="IF28" s="40"/>
      <c r="IG28" s="40"/>
      <c r="IH28" s="40"/>
      <c r="II28" s="40"/>
      <c r="IJ28" s="39"/>
      <c r="IK28" s="40"/>
      <c r="IL28" s="40"/>
      <c r="IM28" s="40"/>
      <c r="IN28" s="40"/>
      <c r="IO28" s="39"/>
      <c r="IP28" s="40"/>
      <c r="IQ28" s="40"/>
      <c r="IR28" s="40"/>
      <c r="IS28" s="40"/>
    </row>
    <row r="29" spans="1:5" s="5" customFormat="1" ht="13.5" thickBot="1">
      <c r="A29" s="96"/>
      <c r="B29" s="128" t="s">
        <v>138</v>
      </c>
      <c r="C29" s="129"/>
      <c r="D29" s="130">
        <f>+D20+D28</f>
        <v>791496</v>
      </c>
      <c r="E29" s="130">
        <f>+E20+E28</f>
        <v>501503</v>
      </c>
    </row>
    <row r="30" spans="1:8" s="6" customFormat="1" ht="14.25" thickBot="1" thickTop="1">
      <c r="A30" s="31"/>
      <c r="B30" s="32" t="s">
        <v>101</v>
      </c>
      <c r="C30" s="33"/>
      <c r="D30" s="59">
        <f>D29*0.1</f>
        <v>79149.6</v>
      </c>
      <c r="E30" s="59">
        <f>E29*0.1</f>
        <v>50150.3</v>
      </c>
      <c r="G30" s="42"/>
      <c r="H30" s="42"/>
    </row>
    <row r="31" spans="1:5" s="8" customFormat="1" ht="30.75" thickBot="1">
      <c r="A31" s="131"/>
      <c r="B31" s="132" t="s">
        <v>102</v>
      </c>
      <c r="C31" s="133"/>
      <c r="D31" s="134">
        <f>D29-D30</f>
        <v>712346.4</v>
      </c>
      <c r="E31" s="134">
        <f>E29-E30</f>
        <v>451352.7</v>
      </c>
    </row>
    <row r="32" spans="1:5" s="6" customFormat="1" ht="23.25" thickBot="1">
      <c r="A32" s="27"/>
      <c r="B32" s="55" t="s">
        <v>135</v>
      </c>
      <c r="C32" s="28"/>
      <c r="D32" s="29"/>
      <c r="E32" s="30"/>
    </row>
    <row r="35" spans="1:5" ht="12.75">
      <c r="A35" s="56"/>
      <c r="B35" s="51"/>
      <c r="C35" s="56"/>
      <c r="D35" s="56"/>
      <c r="E35" s="56"/>
    </row>
    <row r="36" spans="2:4" ht="12.75">
      <c r="B36" s="288"/>
      <c r="C36" s="288"/>
      <c r="D36" s="288"/>
    </row>
  </sheetData>
  <sheetProtection/>
  <mergeCells count="7">
    <mergeCell ref="B36:D36"/>
    <mergeCell ref="B5:E5"/>
    <mergeCell ref="A1:E1"/>
    <mergeCell ref="A3:E3"/>
    <mergeCell ref="B6:B7"/>
    <mergeCell ref="C6:C7"/>
    <mergeCell ref="A6:A7"/>
  </mergeCells>
  <printOptions/>
  <pageMargins left="0.75" right="0.51" top="1" bottom="1" header="0.5" footer="0.5"/>
  <pageSetup horizontalDpi="600" verticalDpi="600" orientation="portrait" paperSize="9" scale="95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6">
      <selection activeCell="D21" sqref="D21"/>
    </sheetView>
  </sheetViews>
  <sheetFormatPr defaultColWidth="9.140625" defaultRowHeight="12.75"/>
  <cols>
    <col min="1" max="1" width="4.8515625" style="0" customWidth="1"/>
    <col min="2" max="2" width="43.8515625" style="0" customWidth="1"/>
    <col min="3" max="3" width="9.28125" style="0" bestFit="1" customWidth="1"/>
    <col min="4" max="4" width="14.140625" style="0" customWidth="1"/>
    <col min="5" max="5" width="13.8515625" style="0" customWidth="1"/>
  </cols>
  <sheetData>
    <row r="1" spans="1:5" ht="15.75">
      <c r="A1" s="286" t="s">
        <v>304</v>
      </c>
      <c r="B1" s="286"/>
      <c r="C1" s="286"/>
      <c r="D1" s="286"/>
      <c r="E1" s="286"/>
    </row>
    <row r="2" spans="1:4" ht="12.75">
      <c r="A2" s="45"/>
      <c r="B2" s="20"/>
      <c r="C2" s="44"/>
      <c r="D2" s="44"/>
    </row>
    <row r="3" spans="1:5" ht="15.75">
      <c r="A3" s="296" t="s">
        <v>289</v>
      </c>
      <c r="B3" s="296"/>
      <c r="C3" s="296"/>
      <c r="D3" s="296"/>
      <c r="E3" s="296"/>
    </row>
    <row r="4" spans="1:4" ht="12.75">
      <c r="A4" s="6"/>
      <c r="B4" s="47" t="s">
        <v>0</v>
      </c>
      <c r="C4" s="49"/>
      <c r="D4" s="49"/>
    </row>
    <row r="5" spans="1:5" ht="13.5" thickBot="1">
      <c r="A5" s="267"/>
      <c r="B5" s="289" t="s">
        <v>294</v>
      </c>
      <c r="C5" s="289"/>
      <c r="D5" s="289"/>
      <c r="E5" s="289"/>
    </row>
    <row r="6" spans="1:5" ht="15">
      <c r="A6" s="266" t="s">
        <v>86</v>
      </c>
      <c r="B6" s="268" t="s">
        <v>259</v>
      </c>
      <c r="C6" s="269" t="s">
        <v>2</v>
      </c>
      <c r="D6" s="114">
        <v>2010</v>
      </c>
      <c r="E6" s="114">
        <v>2009</v>
      </c>
    </row>
    <row r="7" spans="1:5" ht="15.75" customHeight="1">
      <c r="A7" s="57"/>
      <c r="B7" s="19" t="s">
        <v>260</v>
      </c>
      <c r="C7" s="270"/>
      <c r="D7" s="166">
        <v>0</v>
      </c>
      <c r="E7" s="166">
        <v>0</v>
      </c>
    </row>
    <row r="8" spans="1:5" ht="12.75">
      <c r="A8" s="57"/>
      <c r="B8" s="43" t="s">
        <v>261</v>
      </c>
      <c r="C8" s="271"/>
      <c r="D8" s="136">
        <f>'Pasq. te ardhura shpenzime'!D29</f>
        <v>791496</v>
      </c>
      <c r="E8" s="136">
        <v>501503</v>
      </c>
    </row>
    <row r="9" spans="1:5" ht="12.75">
      <c r="A9" s="57"/>
      <c r="B9" s="272" t="s">
        <v>262</v>
      </c>
      <c r="C9" s="271"/>
      <c r="D9" s="136"/>
      <c r="E9" s="136"/>
    </row>
    <row r="10" spans="1:5" ht="12.75">
      <c r="A10" s="57"/>
      <c r="B10" s="273" t="s">
        <v>263</v>
      </c>
      <c r="C10" s="271"/>
      <c r="D10" s="136">
        <v>0</v>
      </c>
      <c r="E10" s="136">
        <v>0</v>
      </c>
    </row>
    <row r="11" spans="1:5" ht="12.75">
      <c r="A11" s="57"/>
      <c r="B11" s="43" t="s">
        <v>264</v>
      </c>
      <c r="C11" s="271"/>
      <c r="D11" s="136"/>
      <c r="E11" s="136"/>
    </row>
    <row r="12" spans="1:5" ht="12.75">
      <c r="A12" s="57"/>
      <c r="B12" s="43" t="s">
        <v>265</v>
      </c>
      <c r="C12" s="271"/>
      <c r="D12" s="136">
        <v>32400</v>
      </c>
      <c r="E12" s="136">
        <v>32400</v>
      </c>
    </row>
    <row r="13" spans="1:5" ht="12.75">
      <c r="A13" s="57"/>
      <c r="B13" s="43" t="s">
        <v>266</v>
      </c>
      <c r="C13" s="271"/>
      <c r="D13" s="136"/>
      <c r="E13" s="136"/>
    </row>
    <row r="14" spans="1:5" ht="38.25">
      <c r="A14" s="57"/>
      <c r="B14" s="43" t="s">
        <v>267</v>
      </c>
      <c r="C14" s="271"/>
      <c r="D14" s="136">
        <v>-191453</v>
      </c>
      <c r="E14" s="136">
        <v>-1303486</v>
      </c>
    </row>
    <row r="15" spans="1:5" ht="12.75">
      <c r="A15" s="57"/>
      <c r="B15" s="43" t="s">
        <v>268</v>
      </c>
      <c r="C15" s="271"/>
      <c r="D15" s="136">
        <v>-512812</v>
      </c>
      <c r="E15" s="136">
        <v>-935529</v>
      </c>
    </row>
    <row r="16" spans="1:5" ht="25.5">
      <c r="A16" s="57"/>
      <c r="B16" s="43" t="s">
        <v>269</v>
      </c>
      <c r="C16" s="271"/>
      <c r="D16" s="136">
        <v>1128193</v>
      </c>
      <c r="E16" s="136">
        <v>1018192</v>
      </c>
    </row>
    <row r="17" spans="1:5" ht="12.75">
      <c r="A17" s="57"/>
      <c r="B17" s="43" t="s">
        <v>270</v>
      </c>
      <c r="C17" s="271"/>
      <c r="D17" s="136"/>
      <c r="E17" s="136"/>
    </row>
    <row r="18" spans="1:5" ht="12.75">
      <c r="A18" s="57"/>
      <c r="B18" s="43" t="s">
        <v>271</v>
      </c>
      <c r="C18" s="271"/>
      <c r="D18" s="136"/>
      <c r="E18" s="136"/>
    </row>
    <row r="19" spans="1:5" ht="12.75">
      <c r="A19" s="57"/>
      <c r="B19" s="43" t="s">
        <v>272</v>
      </c>
      <c r="C19" s="271"/>
      <c r="D19" s="136">
        <v>-79150</v>
      </c>
      <c r="E19" s="136">
        <v>-50150</v>
      </c>
    </row>
    <row r="20" spans="1:5" ht="12.75">
      <c r="A20" s="57"/>
      <c r="B20" s="43" t="s">
        <v>273</v>
      </c>
      <c r="C20" s="271"/>
      <c r="D20" s="136">
        <v>367284</v>
      </c>
      <c r="E20" s="136">
        <v>59320</v>
      </c>
    </row>
    <row r="21" spans="1:5" ht="12.75">
      <c r="A21" s="274"/>
      <c r="B21" s="43" t="s">
        <v>274</v>
      </c>
      <c r="C21" s="271"/>
      <c r="D21" s="136"/>
      <c r="E21" s="136"/>
    </row>
    <row r="22" spans="1:5" ht="12.75">
      <c r="A22" s="57"/>
      <c r="B22" s="19" t="s">
        <v>275</v>
      </c>
      <c r="C22" s="271"/>
      <c r="D22" s="136">
        <v>0</v>
      </c>
      <c r="E22" s="136"/>
    </row>
    <row r="23" spans="1:5" ht="25.5">
      <c r="A23" s="57"/>
      <c r="B23" s="43" t="s">
        <v>276</v>
      </c>
      <c r="C23" s="271"/>
      <c r="D23" s="136"/>
      <c r="E23" s="136"/>
    </row>
    <row r="24" spans="1:5" ht="12.75">
      <c r="A24" s="57"/>
      <c r="B24" s="43" t="s">
        <v>277</v>
      </c>
      <c r="C24" s="271"/>
      <c r="D24" s="275">
        <v>-150000</v>
      </c>
      <c r="E24" s="275">
        <v>-30333</v>
      </c>
    </row>
    <row r="25" spans="1:5" ht="12.75">
      <c r="A25" s="57"/>
      <c r="B25" s="43" t="s">
        <v>139</v>
      </c>
      <c r="C25" s="271"/>
      <c r="D25" s="136"/>
      <c r="E25" s="136"/>
    </row>
    <row r="26" spans="1:5" ht="12.75">
      <c r="A26" s="57"/>
      <c r="B26" s="43" t="s">
        <v>140</v>
      </c>
      <c r="C26" s="271"/>
      <c r="D26" s="136"/>
      <c r="E26" s="136"/>
    </row>
    <row r="27" spans="1:5" ht="12.75">
      <c r="A27" s="57"/>
      <c r="B27" s="43" t="s">
        <v>141</v>
      </c>
      <c r="C27" s="271"/>
      <c r="D27" s="136"/>
      <c r="E27" s="136"/>
    </row>
    <row r="28" spans="1:5" ht="12.75">
      <c r="A28" s="57"/>
      <c r="B28" s="43" t="s">
        <v>278</v>
      </c>
      <c r="C28" s="271"/>
      <c r="D28" s="136"/>
      <c r="E28" s="136"/>
    </row>
    <row r="29" spans="1:5" ht="12.75">
      <c r="A29" s="57"/>
      <c r="B29" s="43"/>
      <c r="C29" s="271"/>
      <c r="D29" s="136"/>
      <c r="E29" s="136"/>
    </row>
    <row r="30" spans="1:5" ht="12.75">
      <c r="A30" s="57"/>
      <c r="B30" s="19" t="s">
        <v>279</v>
      </c>
      <c r="C30" s="271"/>
      <c r="D30" s="136"/>
      <c r="E30" s="136"/>
    </row>
    <row r="31" spans="1:5" ht="12.75">
      <c r="A31" s="57"/>
      <c r="B31" s="43" t="s">
        <v>280</v>
      </c>
      <c r="C31" s="271"/>
      <c r="D31" s="136"/>
      <c r="E31" s="136"/>
    </row>
    <row r="32" spans="1:5" ht="12.75">
      <c r="A32" s="57"/>
      <c r="B32" s="43" t="s">
        <v>281</v>
      </c>
      <c r="C32" s="271"/>
      <c r="D32" s="136"/>
      <c r="E32" s="136"/>
    </row>
    <row r="33" spans="1:5" ht="14.25">
      <c r="A33" s="276"/>
      <c r="B33" s="43" t="s">
        <v>282</v>
      </c>
      <c r="C33" s="277"/>
      <c r="D33" s="278"/>
      <c r="E33" s="278"/>
    </row>
    <row r="34" spans="1:5" ht="12.75">
      <c r="A34" s="57"/>
      <c r="B34" s="43" t="s">
        <v>283</v>
      </c>
      <c r="C34" s="271"/>
      <c r="D34" s="136"/>
      <c r="E34" s="136"/>
    </row>
    <row r="35" spans="1:5" ht="12.75">
      <c r="A35" s="57"/>
      <c r="B35" s="43" t="s">
        <v>284</v>
      </c>
      <c r="C35" s="271"/>
      <c r="D35" s="136"/>
      <c r="E35" s="136"/>
    </row>
    <row r="36" spans="1:5" ht="12.75">
      <c r="A36" s="57"/>
      <c r="B36" s="43"/>
      <c r="C36" s="271"/>
      <c r="D36" s="136"/>
      <c r="E36" s="136"/>
    </row>
    <row r="37" spans="1:5" ht="12.75">
      <c r="A37" s="57"/>
      <c r="B37" s="19" t="s">
        <v>285</v>
      </c>
      <c r="C37" s="271"/>
      <c r="D37" s="136">
        <v>1385958</v>
      </c>
      <c r="E37" s="136">
        <v>-708083</v>
      </c>
    </row>
    <row r="38" spans="1:5" ht="12.75">
      <c r="A38" s="57"/>
      <c r="B38" s="19" t="s">
        <v>286</v>
      </c>
      <c r="C38" s="271"/>
      <c r="D38" s="136">
        <f>E39</f>
        <v>677752</v>
      </c>
      <c r="E38" s="136">
        <v>1385835</v>
      </c>
    </row>
    <row r="39" spans="1:5" ht="12.75">
      <c r="A39" s="57"/>
      <c r="B39" s="19" t="s">
        <v>287</v>
      </c>
      <c r="C39" s="271"/>
      <c r="D39" s="136">
        <f>D38+D37</f>
        <v>2063710</v>
      </c>
      <c r="E39" s="136">
        <f>E38+E37</f>
        <v>677752</v>
      </c>
    </row>
    <row r="40" spans="1:5" ht="12.75">
      <c r="A40" s="57"/>
      <c r="B40" s="43"/>
      <c r="C40" s="271"/>
      <c r="D40" s="136"/>
      <c r="E40" s="136"/>
    </row>
    <row r="41" spans="1:5" ht="13.5" thickBot="1">
      <c r="A41" s="57"/>
      <c r="B41" s="43"/>
      <c r="C41" s="271"/>
      <c r="D41" s="279"/>
      <c r="E41" s="279"/>
    </row>
    <row r="42" spans="4:5" ht="14.25" thickBot="1" thickTop="1">
      <c r="D42" s="280" t="str">
        <f>IF(D39=AKTIVET!D8,"OK","Nuk rakordon")</f>
        <v>OK</v>
      </c>
      <c r="E42" s="280" t="str">
        <f>IF(E39=AKTIVET!E8,"OK","Nuk rakordon")</f>
        <v>OK</v>
      </c>
    </row>
    <row r="43" ht="13.5" thickTop="1"/>
    <row r="44" spans="4:5" ht="12.75">
      <c r="D44" s="282"/>
      <c r="E44" s="281"/>
    </row>
    <row r="45" spans="4:5" ht="12.75">
      <c r="D45" s="282"/>
      <c r="E45" s="281"/>
    </row>
  </sheetData>
  <sheetProtection/>
  <mergeCells count="3">
    <mergeCell ref="A1:E1"/>
    <mergeCell ref="A3:E3"/>
    <mergeCell ref="B5:E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37.57421875" style="0" customWidth="1"/>
    <col min="2" max="2" width="12.7109375" style="0" bestFit="1" customWidth="1"/>
    <col min="3" max="3" width="11.00390625" style="0" customWidth="1"/>
    <col min="4" max="4" width="11.57421875" style="0" customWidth="1"/>
    <col min="5" max="5" width="11.7109375" style="0" customWidth="1"/>
    <col min="6" max="6" width="13.8515625" style="0" customWidth="1"/>
    <col min="7" max="7" width="15.140625" style="0" customWidth="1"/>
    <col min="8" max="9" width="8.57421875" style="0" customWidth="1"/>
    <col min="10" max="10" width="8.7109375" style="0" customWidth="1"/>
  </cols>
  <sheetData>
    <row r="1" spans="1:7" ht="15.75">
      <c r="A1" s="296" t="s">
        <v>312</v>
      </c>
      <c r="B1" s="296"/>
      <c r="C1" s="296"/>
      <c r="D1" s="296"/>
      <c r="E1" s="296"/>
      <c r="F1" s="296"/>
      <c r="G1" s="296"/>
    </row>
    <row r="2" spans="1:5" ht="12.75">
      <c r="A2" s="45"/>
      <c r="B2" s="20"/>
      <c r="C2" s="46"/>
      <c r="D2" s="44"/>
      <c r="E2" s="44"/>
    </row>
    <row r="3" spans="1:7" ht="15.75">
      <c r="A3" s="296" t="s">
        <v>289</v>
      </c>
      <c r="B3" s="296"/>
      <c r="C3" s="296"/>
      <c r="D3" s="296"/>
      <c r="E3" s="296"/>
      <c r="F3" s="296"/>
      <c r="G3" s="296"/>
    </row>
    <row r="4" spans="1:7" ht="12.75">
      <c r="A4" s="62"/>
      <c r="B4" s="50" t="s">
        <v>0</v>
      </c>
      <c r="C4" s="138"/>
      <c r="D4" s="139"/>
      <c r="E4" s="139"/>
      <c r="F4" s="61"/>
      <c r="G4" s="61"/>
    </row>
    <row r="5" spans="1:7" ht="19.5" customHeight="1" thickBot="1">
      <c r="A5" s="299" t="s">
        <v>295</v>
      </c>
      <c r="B5" s="299"/>
      <c r="C5" s="299"/>
      <c r="D5" s="299"/>
      <c r="E5" s="299"/>
      <c r="F5" s="299"/>
      <c r="G5" s="299"/>
    </row>
    <row r="6" spans="1:9" ht="13.5" thickBot="1">
      <c r="A6" s="140"/>
      <c r="B6" s="141" t="s">
        <v>105</v>
      </c>
      <c r="C6" s="142"/>
      <c r="D6" s="142"/>
      <c r="E6" s="142"/>
      <c r="F6" s="142"/>
      <c r="G6" s="143"/>
      <c r="H6" s="297"/>
      <c r="I6" s="298"/>
    </row>
    <row r="7" spans="1:7" s="52" customFormat="1" ht="46.5" customHeight="1" thickBot="1">
      <c r="A7" s="144"/>
      <c r="B7" s="145" t="s">
        <v>76</v>
      </c>
      <c r="C7" s="145" t="s">
        <v>77</v>
      </c>
      <c r="D7" s="145" t="s">
        <v>112</v>
      </c>
      <c r="E7" s="145" t="s">
        <v>106</v>
      </c>
      <c r="F7" s="145" t="s">
        <v>142</v>
      </c>
      <c r="G7" s="146" t="s">
        <v>107</v>
      </c>
    </row>
    <row r="8" spans="1:9" s="5" customFormat="1" ht="13.5" thickBot="1">
      <c r="A8" s="147" t="s">
        <v>296</v>
      </c>
      <c r="B8" s="60">
        <v>100000</v>
      </c>
      <c r="C8" s="148"/>
      <c r="D8" s="148"/>
      <c r="E8" s="148"/>
      <c r="F8" s="148"/>
      <c r="G8" s="137">
        <f>SUM(B8:F8)</f>
        <v>100000</v>
      </c>
      <c r="I8" s="53"/>
    </row>
    <row r="9" spans="1:7" ht="12.75">
      <c r="A9" s="149" t="s">
        <v>108</v>
      </c>
      <c r="B9" s="150"/>
      <c r="C9" s="150"/>
      <c r="D9" s="150"/>
      <c r="E9" s="121"/>
      <c r="F9" s="121"/>
      <c r="G9" s="151">
        <f aca="true" t="shared" si="0" ref="G9:G14">SUM(B9:F9)</f>
        <v>0</v>
      </c>
    </row>
    <row r="10" spans="1:7" s="5" customFormat="1" ht="12.75">
      <c r="A10" s="58" t="s">
        <v>109</v>
      </c>
      <c r="B10" s="136"/>
      <c r="C10" s="136"/>
      <c r="D10" s="136"/>
      <c r="E10" s="136"/>
      <c r="F10" s="136"/>
      <c r="G10" s="151">
        <f t="shared" si="0"/>
        <v>0</v>
      </c>
    </row>
    <row r="11" spans="1:7" ht="12.75">
      <c r="A11" s="149" t="s">
        <v>110</v>
      </c>
      <c r="B11" s="150"/>
      <c r="C11" s="150"/>
      <c r="D11" s="150"/>
      <c r="E11" s="121"/>
      <c r="F11" s="165"/>
      <c r="G11" s="151">
        <f t="shared" si="0"/>
        <v>0</v>
      </c>
    </row>
    <row r="12" spans="1:7" ht="12.75">
      <c r="A12" s="152" t="s">
        <v>111</v>
      </c>
      <c r="B12" s="153"/>
      <c r="C12" s="153"/>
      <c r="D12" s="153"/>
      <c r="E12" s="166"/>
      <c r="F12" s="166"/>
      <c r="G12" s="151">
        <f t="shared" si="0"/>
        <v>0</v>
      </c>
    </row>
    <row r="13" spans="1:7" ht="12.75">
      <c r="A13" s="152" t="s">
        <v>143</v>
      </c>
      <c r="B13" s="153"/>
      <c r="C13" s="153"/>
      <c r="D13" s="153"/>
      <c r="E13" s="166"/>
      <c r="F13" s="127"/>
      <c r="G13" s="151">
        <f>SUM(B13:F13)</f>
        <v>0</v>
      </c>
    </row>
    <row r="14" spans="1:7" ht="13.5" thickBot="1">
      <c r="A14" s="154" t="s">
        <v>144</v>
      </c>
      <c r="B14" s="155"/>
      <c r="C14" s="155"/>
      <c r="D14" s="155"/>
      <c r="E14" s="167"/>
      <c r="F14" s="167"/>
      <c r="G14" s="156">
        <f t="shared" si="0"/>
        <v>0</v>
      </c>
    </row>
    <row r="15" spans="1:7" ht="13.5" thickBot="1">
      <c r="A15" s="147" t="s">
        <v>297</v>
      </c>
      <c r="B15" s="157">
        <f aca="true" t="shared" si="1" ref="B15:G15">SUM(B8:B14)</f>
        <v>100000</v>
      </c>
      <c r="C15" s="157">
        <f t="shared" si="1"/>
        <v>0</v>
      </c>
      <c r="D15" s="157">
        <f t="shared" si="1"/>
        <v>0</v>
      </c>
      <c r="E15" s="60"/>
      <c r="F15" s="60"/>
      <c r="G15" s="158">
        <f t="shared" si="1"/>
        <v>100000</v>
      </c>
    </row>
    <row r="16" spans="1:7" ht="12.75">
      <c r="A16" s="149" t="s">
        <v>110</v>
      </c>
      <c r="B16" s="150"/>
      <c r="C16" s="150"/>
      <c r="D16" s="150"/>
      <c r="E16" s="121"/>
      <c r="F16" s="121"/>
      <c r="G16" s="151">
        <f>SUM(B16:F16)</f>
        <v>0</v>
      </c>
    </row>
    <row r="17" spans="1:7" ht="12.75">
      <c r="A17" s="152" t="s">
        <v>111</v>
      </c>
      <c r="B17" s="54"/>
      <c r="C17" s="159"/>
      <c r="D17" s="153"/>
      <c r="E17" s="153"/>
      <c r="F17" s="153"/>
      <c r="G17" s="151">
        <f>SUM(B17:F17)</f>
        <v>0</v>
      </c>
    </row>
    <row r="18" spans="1:7" ht="13.5" thickBot="1">
      <c r="A18" s="154" t="s">
        <v>144</v>
      </c>
      <c r="B18" s="155"/>
      <c r="C18" s="155"/>
      <c r="D18" s="155"/>
      <c r="E18" s="155"/>
      <c r="F18" s="155"/>
      <c r="G18" s="156">
        <f>SUM(B18:F18)</f>
        <v>0</v>
      </c>
    </row>
    <row r="19" spans="1:7" ht="13.5" thickBot="1">
      <c r="A19" s="160"/>
      <c r="B19" s="161"/>
      <c r="C19" s="161"/>
      <c r="D19" s="161"/>
      <c r="E19" s="161"/>
      <c r="F19" s="161"/>
      <c r="G19" s="137">
        <f>SUM(B19:F19)</f>
        <v>0</v>
      </c>
    </row>
    <row r="20" spans="1:7" ht="12.75">
      <c r="A20" s="149" t="s">
        <v>145</v>
      </c>
      <c r="B20" s="150"/>
      <c r="C20" s="150"/>
      <c r="D20" s="162"/>
      <c r="E20" s="150"/>
      <c r="F20" s="150"/>
      <c r="G20" s="151">
        <f>SUM(B20:F20)</f>
        <v>0</v>
      </c>
    </row>
    <row r="21" spans="1:7" s="5" customFormat="1" ht="13.5" thickBot="1">
      <c r="A21" s="163" t="s">
        <v>297</v>
      </c>
      <c r="B21" s="164">
        <f aca="true" t="shared" si="2" ref="B21:G21">SUM(B15:B20)</f>
        <v>100000</v>
      </c>
      <c r="C21" s="164">
        <f t="shared" si="2"/>
        <v>0</v>
      </c>
      <c r="D21" s="164">
        <f t="shared" si="2"/>
        <v>0</v>
      </c>
      <c r="E21" s="164">
        <f t="shared" si="2"/>
        <v>0</v>
      </c>
      <c r="F21" s="164">
        <f t="shared" si="2"/>
        <v>0</v>
      </c>
      <c r="G21" s="164">
        <f t="shared" si="2"/>
        <v>100000</v>
      </c>
    </row>
    <row r="22" ht="13.5" thickBot="1">
      <c r="G22" s="280"/>
    </row>
    <row r="23" ht="13.5" thickTop="1"/>
    <row r="24" ht="12.75">
      <c r="G24" s="281"/>
    </row>
  </sheetData>
  <sheetProtection/>
  <mergeCells count="4">
    <mergeCell ref="H6:I6"/>
    <mergeCell ref="A3:G3"/>
    <mergeCell ref="A1:G1"/>
    <mergeCell ref="A5:G5"/>
  </mergeCells>
  <printOptions/>
  <pageMargins left="1.93" right="0.75" top="1" bottom="1" header="0.5" footer="0.5"/>
  <pageSetup horizontalDpi="600" verticalDpi="600" orientation="landscape" paperSize="9" r:id="rId1"/>
  <headerFooter alignWithMargins="0">
    <oddFooter>&amp;C6</oddFooter>
  </headerFooter>
  <ignoredErrors>
    <ignoredError sqref="G1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28">
      <selection activeCell="E42" sqref="E42"/>
    </sheetView>
  </sheetViews>
  <sheetFormatPr defaultColWidth="9.140625" defaultRowHeight="12.75"/>
  <sheetData>
    <row r="1" spans="1:10" ht="12.75">
      <c r="A1" s="169"/>
      <c r="B1" s="170"/>
      <c r="C1" s="170"/>
      <c r="D1" s="170"/>
      <c r="E1" s="170"/>
      <c r="F1" s="170"/>
      <c r="G1" s="170"/>
      <c r="H1" s="170"/>
      <c r="I1" s="170"/>
      <c r="J1" s="171"/>
    </row>
    <row r="2" spans="1:10" ht="15.75">
      <c r="A2" s="296" t="s">
        <v>304</v>
      </c>
      <c r="B2" s="296"/>
      <c r="C2" s="296"/>
      <c r="D2" s="296"/>
      <c r="E2" s="296"/>
      <c r="F2" s="296"/>
      <c r="G2" s="296"/>
      <c r="H2" s="296"/>
      <c r="I2" s="296"/>
      <c r="J2" s="302"/>
    </row>
    <row r="3" spans="1:10" ht="12.75">
      <c r="A3" s="303" t="s">
        <v>148</v>
      </c>
      <c r="B3" s="300"/>
      <c r="C3" s="300"/>
      <c r="D3" s="300"/>
      <c r="E3" s="300"/>
      <c r="F3" s="300"/>
      <c r="G3" s="300"/>
      <c r="H3" s="300"/>
      <c r="I3" s="300"/>
      <c r="J3" s="304"/>
    </row>
    <row r="4" spans="1:10" ht="12.75">
      <c r="A4" s="173"/>
      <c r="B4" s="56"/>
      <c r="C4" s="174"/>
      <c r="D4" s="174"/>
      <c r="E4" s="174"/>
      <c r="F4" s="174"/>
      <c r="G4" s="174"/>
      <c r="H4" s="175"/>
      <c r="I4" s="175"/>
      <c r="J4" s="176"/>
    </row>
    <row r="5" spans="1:10" ht="12.75">
      <c r="A5" s="173"/>
      <c r="B5" s="56"/>
      <c r="C5" s="56"/>
      <c r="D5" s="56"/>
      <c r="E5" s="56"/>
      <c r="F5" s="175"/>
      <c r="G5" s="175"/>
      <c r="H5" s="175"/>
      <c r="I5" s="56"/>
      <c r="J5" s="177"/>
    </row>
    <row r="6" spans="1:10" ht="12.75">
      <c r="A6" s="173"/>
      <c r="B6" s="56"/>
      <c r="C6" s="56"/>
      <c r="D6" s="56"/>
      <c r="E6" s="56"/>
      <c r="F6" s="56"/>
      <c r="G6" s="178"/>
      <c r="H6" s="178"/>
      <c r="I6" s="56"/>
      <c r="J6" s="177"/>
    </row>
    <row r="7" spans="1:10" ht="12.75">
      <c r="A7" s="173"/>
      <c r="B7" s="56"/>
      <c r="C7" s="56"/>
      <c r="D7" s="56"/>
      <c r="E7" s="56"/>
      <c r="F7" s="56"/>
      <c r="G7" s="56"/>
      <c r="H7" s="56"/>
      <c r="I7" s="56"/>
      <c r="J7" s="177"/>
    </row>
    <row r="8" spans="1:10" ht="12.75">
      <c r="A8" s="173"/>
      <c r="B8" s="56"/>
      <c r="C8" s="56"/>
      <c r="D8" s="56"/>
      <c r="E8" s="56"/>
      <c r="F8" s="56"/>
      <c r="G8" s="56"/>
      <c r="H8" s="56"/>
      <c r="I8" s="56"/>
      <c r="J8" s="177"/>
    </row>
    <row r="9" spans="1:10" ht="12.75">
      <c r="A9" s="173"/>
      <c r="B9" s="56"/>
      <c r="C9" s="56"/>
      <c r="D9" s="56"/>
      <c r="E9" s="56"/>
      <c r="F9" s="56"/>
      <c r="G9" s="56"/>
      <c r="H9" s="56"/>
      <c r="I9" s="56"/>
      <c r="J9" s="177"/>
    </row>
    <row r="10" spans="1:10" ht="12.75">
      <c r="A10" s="173"/>
      <c r="B10" s="56"/>
      <c r="C10" s="56"/>
      <c r="D10" s="56"/>
      <c r="E10" s="56"/>
      <c r="F10" s="56"/>
      <c r="G10" s="56"/>
      <c r="H10" s="56"/>
      <c r="I10" s="56"/>
      <c r="J10" s="177"/>
    </row>
    <row r="11" spans="1:10" ht="12.75">
      <c r="A11" s="173"/>
      <c r="B11" s="179"/>
      <c r="C11" s="56"/>
      <c r="D11" s="56"/>
      <c r="E11" s="180"/>
      <c r="F11" s="56"/>
      <c r="G11" s="56"/>
      <c r="H11" s="56"/>
      <c r="I11" s="56"/>
      <c r="J11" s="177"/>
    </row>
    <row r="12" spans="1:10" ht="12.75">
      <c r="A12" s="173"/>
      <c r="B12" s="56"/>
      <c r="C12" s="56"/>
      <c r="D12" s="56"/>
      <c r="E12" s="56"/>
      <c r="F12" s="56"/>
      <c r="G12" s="56"/>
      <c r="H12" s="56"/>
      <c r="I12" s="56"/>
      <c r="J12" s="177"/>
    </row>
    <row r="13" spans="1:10" ht="12.75">
      <c r="A13" s="173"/>
      <c r="B13" s="179"/>
      <c r="C13" s="56"/>
      <c r="D13" s="56"/>
      <c r="E13" s="181"/>
      <c r="F13" s="56"/>
      <c r="G13" s="56"/>
      <c r="H13" s="56"/>
      <c r="I13" s="56"/>
      <c r="J13" s="177"/>
    </row>
    <row r="14" spans="1:10" ht="12.75">
      <c r="A14" s="173"/>
      <c r="B14" s="56"/>
      <c r="C14" s="56"/>
      <c r="D14" s="56"/>
      <c r="E14" s="56"/>
      <c r="F14" s="56"/>
      <c r="G14" s="56"/>
      <c r="H14" s="56"/>
      <c r="I14" s="56"/>
      <c r="J14" s="177"/>
    </row>
    <row r="15" spans="1:10" ht="12.75">
      <c r="A15" s="173"/>
      <c r="B15" s="194" t="s">
        <v>153</v>
      </c>
      <c r="C15" s="194"/>
      <c r="D15" s="194"/>
      <c r="E15" s="187"/>
      <c r="F15" s="187"/>
      <c r="G15" s="187"/>
      <c r="H15" s="56"/>
      <c r="I15" s="56"/>
      <c r="J15" s="177"/>
    </row>
    <row r="16" spans="1:10" ht="12.75">
      <c r="A16" s="173"/>
      <c r="B16" s="194"/>
      <c r="C16" s="187"/>
      <c r="D16" s="187"/>
      <c r="E16" s="187"/>
      <c r="F16" s="187"/>
      <c r="G16" s="187"/>
      <c r="H16" s="56"/>
      <c r="I16" s="56"/>
      <c r="J16" s="177"/>
    </row>
    <row r="17" spans="1:10" ht="12.75">
      <c r="A17" s="173"/>
      <c r="B17" s="194"/>
      <c r="C17" s="194"/>
      <c r="D17" s="194"/>
      <c r="E17" s="194"/>
      <c r="F17" s="175"/>
      <c r="G17" s="175"/>
      <c r="H17" s="56"/>
      <c r="I17" s="56"/>
      <c r="J17" s="177"/>
    </row>
    <row r="18" spans="1:10" ht="12.75">
      <c r="A18" s="173"/>
      <c r="B18" s="194"/>
      <c r="C18" s="194"/>
      <c r="D18" s="194"/>
      <c r="E18" s="194"/>
      <c r="F18" s="194"/>
      <c r="G18" s="175"/>
      <c r="H18" s="56"/>
      <c r="I18" s="56"/>
      <c r="J18" s="177"/>
    </row>
    <row r="19" spans="1:10" ht="12.75">
      <c r="A19" s="173"/>
      <c r="B19" s="195"/>
      <c r="C19" s="56"/>
      <c r="D19" s="56"/>
      <c r="E19" s="56"/>
      <c r="F19" s="56"/>
      <c r="G19" s="56"/>
      <c r="H19" s="56"/>
      <c r="I19" s="56"/>
      <c r="J19" s="177"/>
    </row>
    <row r="20" spans="1:10" ht="12.75">
      <c r="A20" s="173"/>
      <c r="B20" s="56"/>
      <c r="C20" s="56"/>
      <c r="D20" s="56"/>
      <c r="E20" s="56"/>
      <c r="F20" s="56"/>
      <c r="G20" s="56"/>
      <c r="H20" s="56"/>
      <c r="I20" s="56"/>
      <c r="J20" s="177"/>
    </row>
    <row r="21" spans="1:10" ht="12.75">
      <c r="A21" s="173"/>
      <c r="B21" s="56"/>
      <c r="C21" s="56"/>
      <c r="D21" s="56"/>
      <c r="E21" s="56"/>
      <c r="F21" s="56"/>
      <c r="G21" s="56"/>
      <c r="H21" s="56"/>
      <c r="I21" s="56"/>
      <c r="J21" s="177"/>
    </row>
    <row r="22" spans="1:10" ht="12.75">
      <c r="A22" s="173"/>
      <c r="B22" s="56"/>
      <c r="C22" s="56"/>
      <c r="D22" s="56"/>
      <c r="E22" s="56"/>
      <c r="F22" s="56"/>
      <c r="G22" s="56"/>
      <c r="H22" s="56"/>
      <c r="I22" s="56"/>
      <c r="J22" s="177"/>
    </row>
    <row r="23" spans="1:10" ht="12.75">
      <c r="A23" s="173"/>
      <c r="B23" s="56"/>
      <c r="C23" s="56"/>
      <c r="D23" s="56"/>
      <c r="E23" s="56"/>
      <c r="F23" s="56"/>
      <c r="G23" s="56"/>
      <c r="H23" s="56"/>
      <c r="I23" s="56"/>
      <c r="J23" s="177"/>
    </row>
    <row r="24" spans="1:10" ht="12.75">
      <c r="A24" s="173"/>
      <c r="B24" s="56"/>
      <c r="C24" s="56"/>
      <c r="D24" s="56"/>
      <c r="E24" s="56"/>
      <c r="F24" s="56"/>
      <c r="G24" s="56"/>
      <c r="H24" s="56"/>
      <c r="I24" s="56"/>
      <c r="J24" s="177"/>
    </row>
    <row r="25" spans="1:10" ht="12.75">
      <c r="A25" s="173"/>
      <c r="B25" s="182"/>
      <c r="C25" s="56"/>
      <c r="D25" s="56"/>
      <c r="E25" s="181"/>
      <c r="F25" s="56"/>
      <c r="G25" s="183"/>
      <c r="H25" s="56"/>
      <c r="I25" s="56"/>
      <c r="J25" s="177"/>
    </row>
    <row r="26" spans="1:10" ht="12.75">
      <c r="A26" s="173"/>
      <c r="B26" s="56"/>
      <c r="C26" s="56"/>
      <c r="D26" s="56"/>
      <c r="E26" s="56"/>
      <c r="F26" s="56"/>
      <c r="G26" s="56"/>
      <c r="H26" s="56"/>
      <c r="I26" s="56"/>
      <c r="J26" s="177"/>
    </row>
    <row r="27" spans="1:10" ht="12.75">
      <c r="A27" s="173"/>
      <c r="B27" s="56"/>
      <c r="C27" s="56"/>
      <c r="D27" s="56"/>
      <c r="E27" s="56"/>
      <c r="F27" s="56"/>
      <c r="G27" s="56"/>
      <c r="H27" s="56"/>
      <c r="I27" s="56"/>
      <c r="J27" s="177"/>
    </row>
    <row r="28" spans="1:10" ht="12.75">
      <c r="A28" s="173"/>
      <c r="B28" s="56"/>
      <c r="C28" s="56"/>
      <c r="D28" s="56"/>
      <c r="E28" s="56"/>
      <c r="F28" s="56"/>
      <c r="G28" s="56"/>
      <c r="H28" s="56"/>
      <c r="I28" s="56"/>
      <c r="J28" s="177"/>
    </row>
    <row r="29" spans="1:10" ht="12.75">
      <c r="A29" s="173"/>
      <c r="B29" s="56"/>
      <c r="C29" s="56"/>
      <c r="D29" s="56"/>
      <c r="E29" s="56"/>
      <c r="F29" s="56"/>
      <c r="G29" s="56"/>
      <c r="H29" s="56"/>
      <c r="I29" s="56"/>
      <c r="J29" s="177"/>
    </row>
    <row r="30" spans="1:10" ht="12.75">
      <c r="A30" s="173"/>
      <c r="B30" s="56"/>
      <c r="C30" s="56"/>
      <c r="D30" s="56"/>
      <c r="E30" s="56"/>
      <c r="F30" s="56"/>
      <c r="G30" s="56"/>
      <c r="H30" s="56"/>
      <c r="I30" s="56"/>
      <c r="J30" s="177"/>
    </row>
    <row r="31" spans="1:10" ht="12.75">
      <c r="A31" s="173"/>
      <c r="B31" s="56"/>
      <c r="C31" s="56"/>
      <c r="D31" s="56"/>
      <c r="E31" s="56"/>
      <c r="F31" s="56"/>
      <c r="G31" s="56"/>
      <c r="H31" s="56"/>
      <c r="I31" s="56"/>
      <c r="J31" s="177"/>
    </row>
    <row r="32" spans="1:10" ht="12.75">
      <c r="A32" s="173"/>
      <c r="B32" s="56"/>
      <c r="C32" s="56"/>
      <c r="D32" s="56"/>
      <c r="E32" s="56"/>
      <c r="F32" s="56"/>
      <c r="G32" s="56"/>
      <c r="H32" s="56"/>
      <c r="I32" s="56"/>
      <c r="J32" s="177"/>
    </row>
    <row r="33" spans="1:10" ht="12.75">
      <c r="A33" s="173"/>
      <c r="B33" s="182"/>
      <c r="C33" s="56"/>
      <c r="D33" s="56"/>
      <c r="E33" s="175"/>
      <c r="F33" s="175"/>
      <c r="G33" s="175"/>
      <c r="H33" s="175"/>
      <c r="I33" s="175"/>
      <c r="J33" s="177"/>
    </row>
    <row r="34" spans="1:10" ht="12.75">
      <c r="A34" s="173"/>
      <c r="B34" s="56"/>
      <c r="C34" s="56"/>
      <c r="D34" s="56"/>
      <c r="E34" s="181"/>
      <c r="F34" s="56"/>
      <c r="G34" s="56"/>
      <c r="H34" s="56"/>
      <c r="I34" s="56"/>
      <c r="J34" s="177"/>
    </row>
    <row r="35" spans="1:10" ht="12.75">
      <c r="A35" s="173"/>
      <c r="B35" s="56"/>
      <c r="C35" s="56"/>
      <c r="D35" s="56"/>
      <c r="E35" s="56"/>
      <c r="F35" s="56"/>
      <c r="G35" s="56"/>
      <c r="H35" s="56"/>
      <c r="I35" s="56"/>
      <c r="J35" s="177"/>
    </row>
    <row r="36" spans="1:10" ht="12.75">
      <c r="A36" s="173"/>
      <c r="B36" s="56"/>
      <c r="C36" s="56"/>
      <c r="D36" s="56"/>
      <c r="E36" s="56"/>
      <c r="F36" s="56"/>
      <c r="G36" s="56"/>
      <c r="H36" s="56"/>
      <c r="I36" s="56"/>
      <c r="J36" s="177"/>
    </row>
    <row r="37" spans="1:10" ht="12.75">
      <c r="A37" s="173"/>
      <c r="B37" s="56"/>
      <c r="C37" s="56"/>
      <c r="D37" s="56"/>
      <c r="E37" s="56"/>
      <c r="F37" s="56"/>
      <c r="G37" s="56"/>
      <c r="H37" s="56"/>
      <c r="I37" s="56"/>
      <c r="J37" s="177"/>
    </row>
    <row r="38" spans="1:10" ht="12.75">
      <c r="A38" s="173"/>
      <c r="B38" s="56"/>
      <c r="C38" s="56"/>
      <c r="D38" s="56"/>
      <c r="E38" s="56"/>
      <c r="F38" s="56"/>
      <c r="G38" s="56"/>
      <c r="H38" s="56"/>
      <c r="I38" s="56"/>
      <c r="J38" s="177"/>
    </row>
    <row r="39" spans="1:10" ht="12.75">
      <c r="A39" s="173"/>
      <c r="B39" s="56"/>
      <c r="C39" s="56"/>
      <c r="D39" s="56"/>
      <c r="E39" s="56"/>
      <c r="F39" s="56"/>
      <c r="G39" s="56"/>
      <c r="H39" s="56"/>
      <c r="I39" s="56"/>
      <c r="J39" s="177"/>
    </row>
    <row r="40" spans="1:10" ht="12.75">
      <c r="A40" s="173"/>
      <c r="B40" s="56"/>
      <c r="C40" s="56"/>
      <c r="D40" s="56"/>
      <c r="E40" s="56"/>
      <c r="F40" s="56"/>
      <c r="G40" s="56"/>
      <c r="H40" s="56"/>
      <c r="I40" s="56"/>
      <c r="J40" s="177"/>
    </row>
    <row r="41" spans="1:10" ht="12.75">
      <c r="A41" s="173"/>
      <c r="B41" s="56"/>
      <c r="C41" s="56"/>
      <c r="D41" s="56"/>
      <c r="E41" s="56"/>
      <c r="F41" s="56"/>
      <c r="G41" s="56"/>
      <c r="H41" s="56"/>
      <c r="I41" s="56"/>
      <c r="J41" s="177"/>
    </row>
    <row r="42" spans="1:10" ht="12.75">
      <c r="A42" s="173"/>
      <c r="B42" s="174"/>
      <c r="C42" s="174"/>
      <c r="D42" s="184"/>
      <c r="E42" s="184"/>
      <c r="F42" s="172"/>
      <c r="G42" s="185"/>
      <c r="H42" s="185"/>
      <c r="I42" s="56"/>
      <c r="J42" s="177"/>
    </row>
    <row r="43" spans="1:10" ht="12.75">
      <c r="A43" s="173"/>
      <c r="B43" s="56"/>
      <c r="C43" s="56"/>
      <c r="D43" s="56"/>
      <c r="E43" s="56"/>
      <c r="F43" s="56"/>
      <c r="G43" s="56"/>
      <c r="H43" s="56"/>
      <c r="I43" s="56"/>
      <c r="J43" s="177"/>
    </row>
    <row r="44" spans="1:10" ht="12.75">
      <c r="A44" s="173"/>
      <c r="B44" s="56"/>
      <c r="C44" s="56"/>
      <c r="D44" s="56"/>
      <c r="E44" s="56"/>
      <c r="F44" s="56"/>
      <c r="G44" s="56"/>
      <c r="H44" s="56"/>
      <c r="I44" s="56"/>
      <c r="J44" s="177"/>
    </row>
    <row r="45" spans="1:10" ht="12.75">
      <c r="A45" s="173"/>
      <c r="B45" s="56"/>
      <c r="C45" s="56"/>
      <c r="D45" s="186"/>
      <c r="E45" s="186"/>
      <c r="F45" s="56"/>
      <c r="G45" s="56"/>
      <c r="H45" s="56"/>
      <c r="I45" s="56"/>
      <c r="J45" s="177"/>
    </row>
    <row r="46" spans="1:10" ht="12.75">
      <c r="A46" s="173"/>
      <c r="B46" s="56"/>
      <c r="C46" s="56"/>
      <c r="D46" s="300" t="s">
        <v>149</v>
      </c>
      <c r="E46" s="300"/>
      <c r="F46" s="300"/>
      <c r="G46" s="56"/>
      <c r="H46" s="56"/>
      <c r="I46" s="56"/>
      <c r="J46" s="177"/>
    </row>
    <row r="47" spans="1:10" ht="12.75">
      <c r="A47" s="173"/>
      <c r="B47" s="56"/>
      <c r="C47" s="56"/>
      <c r="D47" s="174"/>
      <c r="E47" s="174"/>
      <c r="F47" s="56"/>
      <c r="G47" s="186"/>
      <c r="H47" s="186"/>
      <c r="I47" s="56"/>
      <c r="J47" s="177"/>
    </row>
    <row r="48" spans="1:10" ht="12.75">
      <c r="A48" s="173"/>
      <c r="B48" s="300" t="s">
        <v>150</v>
      </c>
      <c r="C48" s="300"/>
      <c r="D48" s="56"/>
      <c r="E48" s="56"/>
      <c r="F48" s="56"/>
      <c r="G48" s="305" t="s">
        <v>151</v>
      </c>
      <c r="H48" s="305"/>
      <c r="I48" s="56"/>
      <c r="J48" s="177"/>
    </row>
    <row r="49" spans="1:10" ht="12.75">
      <c r="A49" s="173"/>
      <c r="B49" s="300"/>
      <c r="C49" s="300"/>
      <c r="D49" s="187"/>
      <c r="E49" s="187"/>
      <c r="F49" s="187"/>
      <c r="G49" s="301" t="s">
        <v>314</v>
      </c>
      <c r="H49" s="301"/>
      <c r="I49" s="56"/>
      <c r="J49" s="177"/>
    </row>
    <row r="50" spans="1:10" ht="12.75">
      <c r="A50" s="173"/>
      <c r="B50" s="300"/>
      <c r="C50" s="300"/>
      <c r="D50" s="56"/>
      <c r="E50" s="56"/>
      <c r="F50" s="56"/>
      <c r="G50" s="56"/>
      <c r="H50" s="56"/>
      <c r="I50" s="56"/>
      <c r="J50" s="188"/>
    </row>
    <row r="51" spans="1:10" ht="12.75">
      <c r="A51" s="189"/>
      <c r="B51" s="190"/>
      <c r="C51" s="190"/>
      <c r="D51" s="190"/>
      <c r="E51" s="190"/>
      <c r="F51" s="190"/>
      <c r="G51" s="190"/>
      <c r="H51" s="190"/>
      <c r="I51" s="190"/>
      <c r="J51" s="191"/>
    </row>
  </sheetData>
  <sheetProtection/>
  <mergeCells count="8">
    <mergeCell ref="B49:C49"/>
    <mergeCell ref="G49:H49"/>
    <mergeCell ref="B50:C50"/>
    <mergeCell ref="A2:J2"/>
    <mergeCell ref="A3:J3"/>
    <mergeCell ref="D46:F46"/>
    <mergeCell ref="B48:C48"/>
    <mergeCell ref="G48:H48"/>
  </mergeCells>
  <printOptions/>
  <pageMargins left="0.75" right="0.61" top="1" bottom="1" header="0.5" footer="0.5"/>
  <pageSetup horizontalDpi="600" verticalDpi="600" orientation="portrait" r:id="rId1"/>
  <headerFooter alignWithMargins="0">
    <oddFooter>&amp;C7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26">
      <selection activeCell="F54" sqref="F54"/>
    </sheetView>
  </sheetViews>
  <sheetFormatPr defaultColWidth="9.140625" defaultRowHeight="12.75"/>
  <cols>
    <col min="1" max="1" width="5.140625" style="0" bestFit="1" customWidth="1"/>
    <col min="2" max="2" width="7.57421875" style="0" customWidth="1"/>
    <col min="3" max="3" width="42.140625" style="0" bestFit="1" customWidth="1"/>
    <col min="4" max="4" width="11.140625" style="0" customWidth="1"/>
    <col min="5" max="5" width="11.28125" style="0" customWidth="1"/>
    <col min="7" max="7" width="10.7109375" style="0" bestFit="1" customWidth="1"/>
  </cols>
  <sheetData>
    <row r="1" spans="1:10" ht="15.75">
      <c r="A1" s="296" t="s">
        <v>304</v>
      </c>
      <c r="B1" s="296"/>
      <c r="C1" s="296"/>
      <c r="D1" s="296"/>
      <c r="E1" s="296"/>
      <c r="F1" s="296"/>
      <c r="G1" s="296"/>
      <c r="H1" s="296"/>
      <c r="I1" s="296"/>
      <c r="J1" s="302"/>
    </row>
    <row r="3" spans="1:5" ht="18">
      <c r="A3" s="306" t="s">
        <v>298</v>
      </c>
      <c r="B3" s="306"/>
      <c r="C3" s="306"/>
      <c r="D3" s="306"/>
      <c r="E3" s="306"/>
    </row>
    <row r="5" spans="1:5" ht="14.25">
      <c r="A5" s="196" t="s">
        <v>154</v>
      </c>
      <c r="B5" s="196" t="s">
        <v>155</v>
      </c>
      <c r="C5" s="197"/>
      <c r="D5" s="307" t="s">
        <v>156</v>
      </c>
      <c r="E5" s="308"/>
    </row>
    <row r="6" spans="1:5" ht="14.25">
      <c r="A6" s="196" t="s">
        <v>157</v>
      </c>
      <c r="B6" s="196" t="s">
        <v>158</v>
      </c>
      <c r="C6" s="196" t="s">
        <v>159</v>
      </c>
      <c r="D6" s="196" t="s">
        <v>160</v>
      </c>
      <c r="E6" s="196" t="s">
        <v>161</v>
      </c>
    </row>
    <row r="7" spans="1:5" ht="14.25">
      <c r="A7" s="198"/>
      <c r="B7" s="199"/>
      <c r="C7" s="200" t="s">
        <v>162</v>
      </c>
      <c r="D7" s="201"/>
      <c r="E7" s="202"/>
    </row>
    <row r="8" spans="1:5" ht="12.75">
      <c r="A8" s="203"/>
      <c r="B8" s="204">
        <v>444</v>
      </c>
      <c r="C8" s="205" t="s">
        <v>163</v>
      </c>
      <c r="D8" s="283">
        <v>916536</v>
      </c>
      <c r="E8" s="283">
        <v>79150</v>
      </c>
    </row>
    <row r="9" spans="1:5" ht="12.75">
      <c r="A9" s="203"/>
      <c r="B9" s="204">
        <v>442</v>
      </c>
      <c r="C9" s="205" t="s">
        <v>164</v>
      </c>
      <c r="D9" s="283">
        <v>200200</v>
      </c>
      <c r="E9" s="283">
        <v>217000</v>
      </c>
    </row>
    <row r="10" spans="1:5" ht="12.75">
      <c r="A10" s="203"/>
      <c r="B10" s="204">
        <v>431</v>
      </c>
      <c r="C10" s="205" t="s">
        <v>165</v>
      </c>
      <c r="D10" s="283">
        <v>304498</v>
      </c>
      <c r="E10" s="283">
        <v>330574</v>
      </c>
    </row>
    <row r="11" spans="1:5" ht="12.75">
      <c r="A11" s="203"/>
      <c r="B11" s="204">
        <v>447</v>
      </c>
      <c r="C11" s="205" t="s">
        <v>166</v>
      </c>
      <c r="D11" s="283">
        <v>1525571</v>
      </c>
      <c r="E11" s="283">
        <v>1645116</v>
      </c>
    </row>
    <row r="12" spans="1:5" ht="14.25">
      <c r="A12" s="203"/>
      <c r="B12" s="204"/>
      <c r="C12" s="208" t="s">
        <v>167</v>
      </c>
      <c r="D12" s="209">
        <f>SUM(D8:D11)</f>
        <v>2946805</v>
      </c>
      <c r="E12" s="209">
        <f>SUM(E8:E11)</f>
        <v>2271840</v>
      </c>
    </row>
    <row r="13" spans="1:5" ht="12.75">
      <c r="A13" s="203"/>
      <c r="B13" s="204"/>
      <c r="C13" s="205"/>
      <c r="D13" s="206"/>
      <c r="E13" s="207"/>
    </row>
    <row r="14" spans="1:7" ht="12.75">
      <c r="A14" s="203"/>
      <c r="B14" s="204"/>
      <c r="C14" s="210" t="s">
        <v>168</v>
      </c>
      <c r="D14" s="209">
        <v>0</v>
      </c>
      <c r="E14" s="207"/>
      <c r="G14" s="281"/>
    </row>
    <row r="15" spans="1:5" ht="12.75">
      <c r="A15" s="203"/>
      <c r="B15" s="204"/>
      <c r="C15" s="205"/>
      <c r="D15" s="206"/>
      <c r="E15" s="207"/>
    </row>
    <row r="16" spans="1:5" ht="14.25">
      <c r="A16" s="211">
        <v>1</v>
      </c>
      <c r="B16" s="204"/>
      <c r="C16" s="212" t="s">
        <v>169</v>
      </c>
      <c r="D16" s="206"/>
      <c r="E16" s="207"/>
    </row>
    <row r="17" spans="1:5" ht="12.75">
      <c r="A17" s="203"/>
      <c r="B17" s="204">
        <v>605</v>
      </c>
      <c r="C17" s="205" t="s">
        <v>170</v>
      </c>
      <c r="D17" s="284">
        <v>5473066.640000001</v>
      </c>
      <c r="E17" s="207"/>
    </row>
    <row r="18" spans="1:5" ht="14.25">
      <c r="A18" s="203"/>
      <c r="B18" s="204"/>
      <c r="C18" s="208" t="s">
        <v>167</v>
      </c>
      <c r="D18" s="209">
        <f>SUM(D17)</f>
        <v>5473066.640000001</v>
      </c>
      <c r="E18" s="207"/>
    </row>
    <row r="19" spans="1:5" ht="12.75">
      <c r="A19" s="203"/>
      <c r="B19" s="204"/>
      <c r="C19" s="205"/>
      <c r="D19" s="206"/>
      <c r="E19" s="207"/>
    </row>
    <row r="20" spans="1:5" ht="14.25">
      <c r="A20" s="211">
        <v>3</v>
      </c>
      <c r="B20" s="204"/>
      <c r="C20" s="212" t="s">
        <v>171</v>
      </c>
      <c r="D20" s="206"/>
      <c r="E20" s="207"/>
    </row>
    <row r="21" spans="1:5" ht="12.75">
      <c r="A21" s="203"/>
      <c r="B21" s="204">
        <v>618</v>
      </c>
      <c r="C21" s="205" t="s">
        <v>172</v>
      </c>
      <c r="D21" s="206">
        <f>'[1]verifikues'!$I$26+'[1]verifikues'!$I$27+'[1]verifikues'!$I$28+'[1]verifikues'!$I$29+'[1]verifikues'!$I$31</f>
        <v>807470</v>
      </c>
      <c r="E21" s="207"/>
    </row>
    <row r="22" spans="1:5" ht="12.75">
      <c r="A22" s="203"/>
      <c r="B22" s="204">
        <v>627</v>
      </c>
      <c r="C22" s="205" t="s">
        <v>173</v>
      </c>
      <c r="D22" s="206">
        <f>'[1]verifikues'!$B$34</f>
        <v>219084</v>
      </c>
      <c r="E22" s="207"/>
    </row>
    <row r="23" spans="1:5" ht="12.75">
      <c r="A23" s="203"/>
      <c r="B23" s="204">
        <v>604</v>
      </c>
      <c r="C23" s="260" t="s">
        <v>248</v>
      </c>
      <c r="D23" s="206"/>
      <c r="E23" s="207"/>
    </row>
    <row r="24" spans="1:5" ht="12.75">
      <c r="A24" s="203"/>
      <c r="B24" s="204">
        <v>626</v>
      </c>
      <c r="C24" s="194" t="s">
        <v>249</v>
      </c>
      <c r="D24" s="206">
        <f>'[1]verifikues'!$B$33</f>
        <v>147833</v>
      </c>
      <c r="E24" s="207"/>
    </row>
    <row r="25" spans="1:5" ht="14.25">
      <c r="A25" s="203"/>
      <c r="B25" s="204"/>
      <c r="C25" s="208" t="s">
        <v>167</v>
      </c>
      <c r="D25" s="209">
        <f>SUM(D21:D24)</f>
        <v>1174387</v>
      </c>
      <c r="E25" s="207"/>
    </row>
    <row r="26" spans="1:5" ht="14.25">
      <c r="A26" s="213"/>
      <c r="B26" s="214"/>
      <c r="C26" s="215"/>
      <c r="D26" s="216"/>
      <c r="E26" s="217"/>
    </row>
    <row r="27" spans="1:5" ht="14.25">
      <c r="A27" s="218">
        <v>4</v>
      </c>
      <c r="B27" s="214"/>
      <c r="C27" s="219" t="s">
        <v>174</v>
      </c>
      <c r="D27" s="216"/>
      <c r="E27" s="217"/>
    </row>
    <row r="28" spans="1:5" ht="12.75">
      <c r="A28" s="203"/>
      <c r="B28" s="204">
        <v>641</v>
      </c>
      <c r="C28" s="194" t="s">
        <v>250</v>
      </c>
      <c r="D28" s="206">
        <f>'[1]verifikues'!$I$32</f>
        <v>444000</v>
      </c>
      <c r="E28" s="207"/>
    </row>
    <row r="29" spans="1:5" ht="12.75">
      <c r="A29" s="203"/>
      <c r="B29" s="204">
        <v>644</v>
      </c>
      <c r="C29" s="194" t="s">
        <v>251</v>
      </c>
      <c r="D29" s="206">
        <f>'[1]verifikues'!$I$33</f>
        <v>255972</v>
      </c>
      <c r="E29" s="207"/>
    </row>
    <row r="30" spans="1:5" ht="14.25">
      <c r="A30" s="203"/>
      <c r="B30" s="204"/>
      <c r="C30" s="208" t="s">
        <v>167</v>
      </c>
      <c r="D30" s="209">
        <f>SUM(D28:D29)</f>
        <v>699972</v>
      </c>
      <c r="E30" s="207"/>
    </row>
    <row r="31" spans="1:5" ht="14.25">
      <c r="A31" s="213"/>
      <c r="B31" s="214"/>
      <c r="C31" s="215"/>
      <c r="D31" s="216"/>
      <c r="E31" s="217"/>
    </row>
    <row r="32" spans="1:5" ht="14.25">
      <c r="A32" s="211">
        <v>5</v>
      </c>
      <c r="B32" s="204"/>
      <c r="C32" s="212" t="s">
        <v>175</v>
      </c>
      <c r="D32" s="206"/>
      <c r="E32" s="207"/>
    </row>
    <row r="33" spans="1:5" ht="12.75">
      <c r="A33" s="203"/>
      <c r="B33" s="204">
        <v>638</v>
      </c>
      <c r="C33" s="194" t="s">
        <v>257</v>
      </c>
      <c r="D33" s="206">
        <f>'[1]verifikues'!$I$34+'[1]verifikues'!$I$35+'[1]verifikues'!$I$36</f>
        <v>130120</v>
      </c>
      <c r="E33" s="207"/>
    </row>
    <row r="34" spans="1:5" ht="12.75">
      <c r="A34" s="203"/>
      <c r="B34" s="204"/>
      <c r="C34" s="205"/>
      <c r="D34" s="206"/>
      <c r="E34" s="207"/>
    </row>
    <row r="35" spans="1:5" ht="14.25">
      <c r="A35" s="203"/>
      <c r="B35" s="204"/>
      <c r="C35" s="208" t="s">
        <v>167</v>
      </c>
      <c r="D35" s="209">
        <f>SUM(D33:D34)</f>
        <v>130120</v>
      </c>
      <c r="E35" s="207"/>
    </row>
    <row r="36" spans="1:5" ht="14.25">
      <c r="A36" s="213"/>
      <c r="B36" s="214"/>
      <c r="C36" s="215"/>
      <c r="D36" s="216"/>
      <c r="E36" s="217"/>
    </row>
    <row r="37" spans="1:5" ht="14.25">
      <c r="A37" s="211">
        <v>6</v>
      </c>
      <c r="B37" s="204"/>
      <c r="C37" s="212" t="s">
        <v>176</v>
      </c>
      <c r="D37" s="206"/>
      <c r="E37" s="207"/>
    </row>
    <row r="38" spans="1:5" ht="12.75">
      <c r="A38" s="203"/>
      <c r="B38" s="204">
        <v>657</v>
      </c>
      <c r="C38" s="205" t="s">
        <v>253</v>
      </c>
      <c r="D38" s="206"/>
      <c r="E38" s="207"/>
    </row>
    <row r="39" spans="1:5" ht="12.75">
      <c r="A39" s="203"/>
      <c r="B39" s="258">
        <v>618</v>
      </c>
      <c r="C39" s="194" t="s">
        <v>254</v>
      </c>
      <c r="D39" s="206"/>
      <c r="E39" s="207"/>
    </row>
    <row r="40" spans="1:5" ht="12.75">
      <c r="A40" s="203"/>
      <c r="B40" s="258">
        <v>628</v>
      </c>
      <c r="C40" s="194" t="s">
        <v>255</v>
      </c>
      <c r="D40" s="206">
        <f>'[1]verifikues'!$I$30-'[1]verifikues'!$K$27</f>
        <v>3541</v>
      </c>
      <c r="E40" s="207"/>
    </row>
    <row r="41" spans="1:5" ht="12.75">
      <c r="A41" s="203"/>
      <c r="B41" s="258">
        <v>669</v>
      </c>
      <c r="C41" s="194" t="s">
        <v>256</v>
      </c>
      <c r="D41" s="206"/>
      <c r="E41" s="207"/>
    </row>
    <row r="42" spans="1:5" ht="14.25">
      <c r="A42" s="203"/>
      <c r="B42" s="204"/>
      <c r="C42" s="208" t="s">
        <v>167</v>
      </c>
      <c r="D42" s="209">
        <f>SUM(D40:D41)</f>
        <v>3541</v>
      </c>
      <c r="E42" s="207"/>
    </row>
    <row r="43" spans="1:5" ht="14.25">
      <c r="A43" s="213"/>
      <c r="B43" s="214"/>
      <c r="C43" s="215"/>
      <c r="D43" s="216"/>
      <c r="E43" s="217"/>
    </row>
    <row r="44" spans="1:5" ht="14.25">
      <c r="A44" s="211">
        <v>7</v>
      </c>
      <c r="B44" s="204"/>
      <c r="C44" s="212" t="s">
        <v>177</v>
      </c>
      <c r="D44" s="206">
        <v>0</v>
      </c>
      <c r="E44" s="207"/>
    </row>
    <row r="45" spans="1:5" ht="12.75">
      <c r="A45" s="203"/>
      <c r="B45" s="204">
        <v>681</v>
      </c>
      <c r="C45" s="194" t="s">
        <v>252</v>
      </c>
      <c r="D45" s="206"/>
      <c r="E45" s="207"/>
    </row>
    <row r="46" spans="1:5" ht="12.75">
      <c r="A46" s="203"/>
      <c r="B46" s="204"/>
      <c r="C46" s="205"/>
      <c r="D46" s="206"/>
      <c r="E46" s="207"/>
    </row>
    <row r="47" spans="1:5" ht="14.25">
      <c r="A47" s="220"/>
      <c r="B47" s="221"/>
      <c r="C47" s="208" t="s">
        <v>167</v>
      </c>
      <c r="D47" s="209"/>
      <c r="E47" s="207"/>
    </row>
    <row r="48" spans="1:5" ht="12.75">
      <c r="A48" s="222"/>
      <c r="B48" s="223"/>
      <c r="C48" s="223"/>
      <c r="D48" s="224"/>
      <c r="E48" s="225"/>
    </row>
    <row r="50" spans="4:5" ht="12.75">
      <c r="D50" s="298" t="s">
        <v>178</v>
      </c>
      <c r="E50" s="298"/>
    </row>
    <row r="51" spans="4:5" ht="12.75">
      <c r="D51" s="298"/>
      <c r="E51" s="298"/>
    </row>
    <row r="52" ht="12.75">
      <c r="D52" t="s">
        <v>309</v>
      </c>
    </row>
  </sheetData>
  <sheetProtection/>
  <mergeCells count="5">
    <mergeCell ref="A1:J1"/>
    <mergeCell ref="D51:E51"/>
    <mergeCell ref="A3:E3"/>
    <mergeCell ref="D5:E5"/>
    <mergeCell ref="D50:E50"/>
  </mergeCells>
  <printOptions/>
  <pageMargins left="0.75" right="0.75" top="0.73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29">
      <selection activeCell="F38" sqref="F38"/>
    </sheetView>
  </sheetViews>
  <sheetFormatPr defaultColWidth="9.140625" defaultRowHeight="12.75"/>
  <cols>
    <col min="1" max="1" width="3.00390625" style="0" bestFit="1" customWidth="1"/>
    <col min="2" max="2" width="52.7109375" style="0" bestFit="1" customWidth="1"/>
    <col min="3" max="3" width="3.00390625" style="0" bestFit="1" customWidth="1"/>
    <col min="4" max="4" width="13.140625" style="0" bestFit="1" customWidth="1"/>
    <col min="5" max="5" width="3.00390625" style="0" bestFit="1" customWidth="1"/>
    <col min="6" max="6" width="13.140625" style="0" customWidth="1"/>
  </cols>
  <sheetData>
    <row r="1" spans="1:6" ht="14.25">
      <c r="A1" s="309" t="s">
        <v>179</v>
      </c>
      <c r="B1" s="309"/>
      <c r="C1" s="309"/>
      <c r="D1" s="309"/>
      <c r="E1" s="309"/>
      <c r="F1" s="309"/>
    </row>
    <row r="2" spans="1:6" ht="14.25">
      <c r="A2" s="192"/>
      <c r="B2" s="256" t="s">
        <v>310</v>
      </c>
      <c r="C2" s="192"/>
      <c r="D2" s="310" t="s">
        <v>180</v>
      </c>
      <c r="E2" s="310"/>
      <c r="F2" s="310"/>
    </row>
    <row r="3" spans="1:6" ht="14.25">
      <c r="A3" s="192"/>
      <c r="B3" t="s">
        <v>311</v>
      </c>
      <c r="C3" s="192"/>
      <c r="D3" s="310" t="s">
        <v>299</v>
      </c>
      <c r="E3" s="310"/>
      <c r="F3" s="310"/>
    </row>
    <row r="4" spans="1:5" ht="12.75">
      <c r="A4" s="192"/>
      <c r="B4" t="s">
        <v>303</v>
      </c>
      <c r="C4" s="192"/>
      <c r="E4" s="192"/>
    </row>
    <row r="5" spans="1:6" ht="12.75">
      <c r="A5" s="226" t="s">
        <v>154</v>
      </c>
      <c r="B5" s="227" t="s">
        <v>181</v>
      </c>
      <c r="C5" s="227" t="s">
        <v>154</v>
      </c>
      <c r="D5" s="227" t="s">
        <v>182</v>
      </c>
      <c r="E5" s="227" t="s">
        <v>154</v>
      </c>
      <c r="F5" s="228" t="s">
        <v>183</v>
      </c>
    </row>
    <row r="6" spans="1:6" ht="12.75">
      <c r="A6" s="229"/>
      <c r="B6" s="230" t="s">
        <v>184</v>
      </c>
      <c r="C6" s="231">
        <v>1</v>
      </c>
      <c r="D6" s="232">
        <f>'[1]verifikues'!$K$39</f>
        <v>7760938</v>
      </c>
      <c r="E6" s="231">
        <v>2</v>
      </c>
      <c r="F6" s="233">
        <f>D6</f>
        <v>7760938</v>
      </c>
    </row>
    <row r="7" spans="1:6" ht="12.75">
      <c r="A7" s="234"/>
      <c r="B7" s="235" t="s">
        <v>185</v>
      </c>
      <c r="C7" s="236">
        <v>3</v>
      </c>
      <c r="D7" s="206">
        <f>'[1]verifikues'!$I$43</f>
        <v>6969442</v>
      </c>
      <c r="E7" s="236">
        <v>4</v>
      </c>
      <c r="F7" s="207">
        <f>D7</f>
        <v>6969442</v>
      </c>
    </row>
    <row r="8" spans="1:6" ht="12.75">
      <c r="A8" s="237"/>
      <c r="B8" s="238" t="s">
        <v>186</v>
      </c>
      <c r="C8" s="239"/>
      <c r="D8" s="240"/>
      <c r="E8" s="239">
        <v>5</v>
      </c>
      <c r="F8" s="241">
        <v>0</v>
      </c>
    </row>
    <row r="9" spans="1:6" ht="12.75">
      <c r="A9" s="237" t="s">
        <v>187</v>
      </c>
      <c r="B9" s="238" t="s">
        <v>188</v>
      </c>
      <c r="C9" s="239"/>
      <c r="D9" s="240"/>
      <c r="E9" s="239">
        <v>6</v>
      </c>
      <c r="F9" s="241"/>
    </row>
    <row r="10" spans="1:6" ht="12.75">
      <c r="A10" s="237" t="s">
        <v>189</v>
      </c>
      <c r="B10" s="238" t="s">
        <v>190</v>
      </c>
      <c r="C10" s="239"/>
      <c r="D10" s="240"/>
      <c r="E10" s="239">
        <v>7</v>
      </c>
      <c r="F10" s="241"/>
    </row>
    <row r="11" spans="1:6" ht="22.5" customHeight="1">
      <c r="A11" s="237" t="s">
        <v>191</v>
      </c>
      <c r="B11" s="242" t="s">
        <v>192</v>
      </c>
      <c r="C11" s="239"/>
      <c r="D11" s="240"/>
      <c r="E11" s="239">
        <v>8</v>
      </c>
      <c r="F11" s="241"/>
    </row>
    <row r="12" spans="1:6" ht="12.75">
      <c r="A12" s="237" t="s">
        <v>191</v>
      </c>
      <c r="B12" s="238" t="s">
        <v>193</v>
      </c>
      <c r="C12" s="239"/>
      <c r="D12" s="240"/>
      <c r="E12" s="239">
        <v>9</v>
      </c>
      <c r="F12" s="241"/>
    </row>
    <row r="13" spans="1:6" ht="12.75">
      <c r="A13" s="237" t="s">
        <v>194</v>
      </c>
      <c r="B13" s="238" t="s">
        <v>195</v>
      </c>
      <c r="C13" s="239"/>
      <c r="D13" s="240"/>
      <c r="E13" s="239">
        <v>10</v>
      </c>
      <c r="F13" s="241"/>
    </row>
    <row r="14" spans="1:6" ht="12.75">
      <c r="A14" s="237" t="s">
        <v>196</v>
      </c>
      <c r="B14" s="238" t="s">
        <v>197</v>
      </c>
      <c r="C14" s="239"/>
      <c r="D14" s="240"/>
      <c r="E14" s="239">
        <v>11</v>
      </c>
      <c r="F14" s="241"/>
    </row>
    <row r="15" spans="1:6" ht="22.5" customHeight="1">
      <c r="A15" s="237" t="s">
        <v>198</v>
      </c>
      <c r="B15" s="242" t="s">
        <v>199</v>
      </c>
      <c r="C15" s="239"/>
      <c r="D15" s="240"/>
      <c r="E15" s="239">
        <v>12</v>
      </c>
      <c r="F15" s="241"/>
    </row>
    <row r="16" spans="1:6" ht="12.75">
      <c r="A16" s="237" t="s">
        <v>198</v>
      </c>
      <c r="B16" s="238" t="s">
        <v>200</v>
      </c>
      <c r="C16" s="239"/>
      <c r="D16" s="240"/>
      <c r="E16" s="239">
        <v>13</v>
      </c>
      <c r="F16" s="241"/>
    </row>
    <row r="17" spans="1:6" ht="12.75">
      <c r="A17" s="237" t="s">
        <v>201</v>
      </c>
      <c r="B17" s="238" t="s">
        <v>202</v>
      </c>
      <c r="C17" s="239"/>
      <c r="D17" s="240"/>
      <c r="E17" s="239">
        <v>14</v>
      </c>
      <c r="F17" s="241"/>
    </row>
    <row r="18" spans="1:6" ht="24">
      <c r="A18" s="237" t="s">
        <v>203</v>
      </c>
      <c r="B18" s="243" t="s">
        <v>204</v>
      </c>
      <c r="C18" s="244"/>
      <c r="D18" s="240"/>
      <c r="E18" s="239">
        <v>15</v>
      </c>
      <c r="F18" s="241"/>
    </row>
    <row r="19" spans="1:6" ht="12.75">
      <c r="A19" s="237" t="s">
        <v>205</v>
      </c>
      <c r="B19" s="238" t="s">
        <v>206</v>
      </c>
      <c r="C19" s="239"/>
      <c r="D19" s="240"/>
      <c r="E19" s="239">
        <v>16</v>
      </c>
      <c r="F19" s="241"/>
    </row>
    <row r="20" spans="1:6" ht="12.75">
      <c r="A20" s="237" t="s">
        <v>207</v>
      </c>
      <c r="B20" s="238" t="s">
        <v>208</v>
      </c>
      <c r="C20" s="239"/>
      <c r="D20" s="240"/>
      <c r="E20" s="239">
        <v>17</v>
      </c>
      <c r="F20" s="241"/>
    </row>
    <row r="21" spans="1:6" ht="12.75">
      <c r="A21" s="237" t="s">
        <v>209</v>
      </c>
      <c r="B21" s="238" t="s">
        <v>210</v>
      </c>
      <c r="C21" s="239"/>
      <c r="D21" s="240"/>
      <c r="E21" s="239">
        <v>18</v>
      </c>
      <c r="F21" s="241"/>
    </row>
    <row r="22" spans="1:6" ht="12.75">
      <c r="A22" s="237" t="s">
        <v>211</v>
      </c>
      <c r="B22" s="238" t="s">
        <v>212</v>
      </c>
      <c r="C22" s="239"/>
      <c r="D22" s="240"/>
      <c r="E22" s="239">
        <v>19</v>
      </c>
      <c r="F22" s="241"/>
    </row>
    <row r="23" spans="1:6" ht="12.75">
      <c r="A23" s="237" t="s">
        <v>213</v>
      </c>
      <c r="B23" s="238" t="s">
        <v>214</v>
      </c>
      <c r="C23" s="239"/>
      <c r="D23" s="240"/>
      <c r="E23" s="239">
        <v>20</v>
      </c>
      <c r="F23" s="241"/>
    </row>
    <row r="24" spans="1:6" ht="24">
      <c r="A24" s="237" t="s">
        <v>215</v>
      </c>
      <c r="B24" s="242" t="s">
        <v>216</v>
      </c>
      <c r="C24" s="245"/>
      <c r="D24" s="240"/>
      <c r="E24" s="239">
        <v>21</v>
      </c>
      <c r="F24" s="241"/>
    </row>
    <row r="25" spans="1:6" ht="12.75">
      <c r="A25" s="237" t="s">
        <v>217</v>
      </c>
      <c r="B25" s="238" t="s">
        <v>218</v>
      </c>
      <c r="C25" s="239"/>
      <c r="D25" s="240"/>
      <c r="E25" s="239">
        <v>22</v>
      </c>
      <c r="F25" s="241"/>
    </row>
    <row r="26" spans="1:6" ht="24">
      <c r="A26" s="237" t="s">
        <v>219</v>
      </c>
      <c r="B26" s="242" t="s">
        <v>220</v>
      </c>
      <c r="C26" s="245"/>
      <c r="D26" s="240"/>
      <c r="E26" s="239">
        <v>23</v>
      </c>
      <c r="F26" s="241"/>
    </row>
    <row r="27" spans="1:6" ht="12.75">
      <c r="A27" s="237" t="s">
        <v>221</v>
      </c>
      <c r="B27" s="238" t="s">
        <v>222</v>
      </c>
      <c r="C27" s="239"/>
      <c r="D27" s="240"/>
      <c r="E27" s="239">
        <v>24</v>
      </c>
      <c r="F27" s="241"/>
    </row>
    <row r="28" spans="1:6" ht="12.75">
      <c r="A28" s="237"/>
      <c r="B28" s="242" t="s">
        <v>223</v>
      </c>
      <c r="C28" s="245"/>
      <c r="D28" s="246"/>
      <c r="E28" s="239"/>
      <c r="F28" s="241"/>
    </row>
    <row r="29" spans="1:6" ht="12.75">
      <c r="A29" s="237"/>
      <c r="B29" s="238" t="s">
        <v>224</v>
      </c>
      <c r="C29" s="239">
        <v>25</v>
      </c>
      <c r="D29" s="247"/>
      <c r="E29" s="239">
        <v>26</v>
      </c>
      <c r="F29" s="241"/>
    </row>
    <row r="30" spans="1:6" ht="12.75">
      <c r="A30" s="237"/>
      <c r="B30" s="242" t="s">
        <v>225</v>
      </c>
      <c r="C30" s="245">
        <v>27</v>
      </c>
      <c r="D30" s="247">
        <f>D6-D7</f>
        <v>791496</v>
      </c>
      <c r="E30" s="247">
        <f>E6-E7</f>
        <v>-2</v>
      </c>
      <c r="F30" s="247">
        <f>F6-F7</f>
        <v>791496</v>
      </c>
    </row>
    <row r="31" spans="1:6" ht="12.75">
      <c r="A31" s="237"/>
      <c r="B31" s="238" t="s">
        <v>226</v>
      </c>
      <c r="C31" s="239"/>
      <c r="D31" s="240"/>
      <c r="E31" s="239">
        <v>29</v>
      </c>
      <c r="F31" s="241"/>
    </row>
    <row r="32" spans="1:6" ht="12.75">
      <c r="A32" s="237"/>
      <c r="B32" s="242" t="s">
        <v>227</v>
      </c>
      <c r="C32" s="245"/>
      <c r="D32" s="240"/>
      <c r="E32" s="239">
        <v>30</v>
      </c>
      <c r="F32" s="241"/>
    </row>
    <row r="33" spans="1:6" ht="12.75">
      <c r="A33" s="237"/>
      <c r="B33" s="238" t="s">
        <v>228</v>
      </c>
      <c r="C33" s="239"/>
      <c r="D33" s="240">
        <v>6857678</v>
      </c>
      <c r="E33" s="239">
        <v>31</v>
      </c>
      <c r="F33" s="241">
        <f>D33</f>
        <v>6857678</v>
      </c>
    </row>
    <row r="34" spans="1:6" ht="12.75">
      <c r="A34" s="237"/>
      <c r="B34" s="242" t="s">
        <v>229</v>
      </c>
      <c r="C34" s="245">
        <v>32</v>
      </c>
      <c r="D34" s="246"/>
      <c r="E34" s="239">
        <v>33</v>
      </c>
      <c r="F34" s="241"/>
    </row>
    <row r="35" spans="1:6" ht="12.75">
      <c r="A35" s="237"/>
      <c r="B35" s="238" t="s">
        <v>230</v>
      </c>
      <c r="C35" s="239"/>
      <c r="D35" s="240"/>
      <c r="E35" s="239">
        <v>34</v>
      </c>
      <c r="F35" s="241"/>
    </row>
    <row r="36" spans="1:6" ht="12.75">
      <c r="A36" s="237"/>
      <c r="B36" s="248" t="s">
        <v>231</v>
      </c>
      <c r="C36" s="245"/>
      <c r="D36" s="240">
        <f>D30</f>
        <v>791496</v>
      </c>
      <c r="E36" s="239">
        <v>34</v>
      </c>
      <c r="F36" s="240">
        <f>F30</f>
        <v>791496</v>
      </c>
    </row>
    <row r="37" spans="1:6" ht="12.75">
      <c r="A37" s="237"/>
      <c r="B37" s="238" t="s">
        <v>232</v>
      </c>
      <c r="C37" s="239"/>
      <c r="D37" s="240">
        <f>D36*0.1</f>
        <v>79149.6</v>
      </c>
      <c r="E37" s="239">
        <v>36</v>
      </c>
      <c r="F37" s="241">
        <f>D37</f>
        <v>79149.6</v>
      </c>
    </row>
    <row r="38" spans="1:6" ht="12.75">
      <c r="A38" s="237"/>
      <c r="B38" s="242" t="s">
        <v>233</v>
      </c>
      <c r="C38" s="245">
        <v>37</v>
      </c>
      <c r="D38" s="246"/>
      <c r="E38" s="239">
        <v>38</v>
      </c>
      <c r="F38" s="241">
        <v>0</v>
      </c>
    </row>
    <row r="39" spans="1:6" ht="12.75">
      <c r="A39" s="237"/>
      <c r="B39" s="238" t="s">
        <v>234</v>
      </c>
      <c r="C39" s="239"/>
      <c r="D39" s="240"/>
      <c r="E39" s="239">
        <v>39</v>
      </c>
      <c r="F39" s="241">
        <v>0</v>
      </c>
    </row>
    <row r="40" spans="1:6" ht="12.75">
      <c r="A40" s="237"/>
      <c r="B40" s="242" t="s">
        <v>235</v>
      </c>
      <c r="C40" s="245"/>
      <c r="D40" s="240"/>
      <c r="E40" s="239">
        <v>40</v>
      </c>
      <c r="F40" s="241"/>
    </row>
    <row r="41" spans="1:6" ht="12.75">
      <c r="A41" s="237"/>
      <c r="B41" s="238" t="s">
        <v>236</v>
      </c>
      <c r="C41" s="239"/>
      <c r="D41" s="240"/>
      <c r="E41" s="239">
        <v>41</v>
      </c>
      <c r="F41" s="261"/>
    </row>
    <row r="42" spans="1:6" ht="12.75">
      <c r="A42" s="237"/>
      <c r="B42" s="242" t="s">
        <v>237</v>
      </c>
      <c r="C42" s="245"/>
      <c r="D42" s="240"/>
      <c r="E42" s="239">
        <v>42</v>
      </c>
      <c r="F42" s="241"/>
    </row>
    <row r="43" spans="1:6" ht="12.75">
      <c r="A43" s="237"/>
      <c r="B43" s="238" t="s">
        <v>238</v>
      </c>
      <c r="C43" s="239"/>
      <c r="D43" s="240"/>
      <c r="E43" s="239">
        <v>43</v>
      </c>
      <c r="F43" s="241">
        <v>0</v>
      </c>
    </row>
    <row r="44" spans="1:6" ht="12.75">
      <c r="A44" s="237"/>
      <c r="B44" s="242" t="s">
        <v>239</v>
      </c>
      <c r="C44" s="245"/>
      <c r="D44" s="246"/>
      <c r="E44" s="239"/>
      <c r="F44" s="241"/>
    </row>
    <row r="45" spans="1:6" ht="12.75">
      <c r="A45" s="237"/>
      <c r="B45" s="238" t="s">
        <v>240</v>
      </c>
      <c r="C45" s="239">
        <v>44</v>
      </c>
      <c r="D45" s="246">
        <v>0</v>
      </c>
      <c r="E45" s="239">
        <v>45</v>
      </c>
      <c r="F45" s="241">
        <v>0</v>
      </c>
    </row>
    <row r="46" spans="1:6" ht="12.75">
      <c r="A46" s="237" t="s">
        <v>187</v>
      </c>
      <c r="B46" s="242" t="s">
        <v>241</v>
      </c>
      <c r="C46" s="245">
        <v>46</v>
      </c>
      <c r="D46" s="246">
        <v>0</v>
      </c>
      <c r="E46" s="239">
        <v>47</v>
      </c>
      <c r="F46" s="241">
        <v>0</v>
      </c>
    </row>
    <row r="47" spans="1:6" ht="12.75">
      <c r="A47" s="237" t="s">
        <v>189</v>
      </c>
      <c r="B47" s="238" t="s">
        <v>242</v>
      </c>
      <c r="C47" s="239">
        <v>48</v>
      </c>
      <c r="D47" s="246"/>
      <c r="E47" s="239">
        <v>49</v>
      </c>
      <c r="F47" s="241">
        <v>0</v>
      </c>
    </row>
    <row r="48" spans="1:6" ht="12.75">
      <c r="A48" s="237" t="s">
        <v>191</v>
      </c>
      <c r="B48" s="242" t="s">
        <v>243</v>
      </c>
      <c r="C48" s="245">
        <v>50</v>
      </c>
      <c r="D48" s="246">
        <v>0</v>
      </c>
      <c r="E48" s="239">
        <v>51</v>
      </c>
      <c r="F48" s="241">
        <f>D48</f>
        <v>0</v>
      </c>
    </row>
    <row r="49" spans="1:6" ht="12.75">
      <c r="A49" s="237" t="s">
        <v>194</v>
      </c>
      <c r="B49" s="238" t="s">
        <v>244</v>
      </c>
      <c r="C49" s="239">
        <v>52</v>
      </c>
      <c r="D49" s="246"/>
      <c r="E49" s="239">
        <v>53</v>
      </c>
      <c r="F49" s="241"/>
    </row>
    <row r="50" spans="1:6" ht="12.75">
      <c r="A50" s="249"/>
      <c r="B50" s="250" t="s">
        <v>245</v>
      </c>
      <c r="C50" s="245"/>
      <c r="D50" s="240"/>
      <c r="E50" s="239">
        <v>54</v>
      </c>
      <c r="F50" s="241"/>
    </row>
    <row r="51" spans="1:6" ht="39.75">
      <c r="A51" s="193"/>
      <c r="B51" s="251" t="s">
        <v>246</v>
      </c>
      <c r="C51" s="252"/>
      <c r="D51" s="311" t="s">
        <v>247</v>
      </c>
      <c r="E51" s="311"/>
      <c r="F51" s="312"/>
    </row>
    <row r="52" spans="1:6" ht="12.75">
      <c r="A52" s="193"/>
      <c r="B52" s="183" t="s">
        <v>300</v>
      </c>
      <c r="C52" s="172"/>
      <c r="D52" s="300" t="s">
        <v>313</v>
      </c>
      <c r="E52" s="300"/>
      <c r="F52" s="304"/>
    </row>
    <row r="53" spans="1:6" ht="12.75">
      <c r="A53" s="253"/>
      <c r="B53" s="190"/>
      <c r="C53" s="254"/>
      <c r="D53" s="190"/>
      <c r="E53" s="254"/>
      <c r="F53" s="255"/>
    </row>
  </sheetData>
  <sheetProtection/>
  <mergeCells count="5">
    <mergeCell ref="D52:F52"/>
    <mergeCell ref="A1:F1"/>
    <mergeCell ref="D2:F2"/>
    <mergeCell ref="D3:F3"/>
    <mergeCell ref="D51:F51"/>
  </mergeCells>
  <printOptions/>
  <pageMargins left="0.75" right="0.75" top="0.17" bottom="0.55" header="0.14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ermal.hoxha</dc:creator>
  <cp:keywords/>
  <dc:description/>
  <cp:lastModifiedBy>ekambo</cp:lastModifiedBy>
  <cp:lastPrinted>2010-03-04T17:27:54Z</cp:lastPrinted>
  <dcterms:created xsi:type="dcterms:W3CDTF">2008-12-18T11:22:46Z</dcterms:created>
  <dcterms:modified xsi:type="dcterms:W3CDTF">2011-03-28T13:49:59Z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