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tabRatio="979" activeTab="5"/>
  </bookViews>
  <sheets>
    <sheet name="Kopertina " sheetId="1" r:id="rId1"/>
    <sheet name="AKTIVI " sheetId="2" r:id="rId2"/>
    <sheet name="PASIVI " sheetId="3" r:id="rId3"/>
    <sheet name="Ardh e shp - natyres" sheetId="4" r:id="rId4"/>
    <sheet name=" Fluksit mon - direkte" sheetId="5" r:id="rId5"/>
    <sheet name="Pasq e ndrysh te kap 2" sheetId="6" r:id="rId6"/>
    <sheet name="Shenit Shpjeguse" sheetId="7" r:id="rId7"/>
    <sheet name="Shenimet Shpjeg" sheetId="8" r:id="rId8"/>
    <sheet name="Banka" sheetId="9" r:id="rId9"/>
    <sheet name="Inventari" sheetId="10" r:id="rId10"/>
    <sheet name="AQT" sheetId="11" r:id="rId11"/>
    <sheet name="Mj. Transp." sheetId="12" r:id="rId12"/>
    <sheet name="Pasqyra 1" sheetId="13" r:id="rId13"/>
    <sheet name="Pasqyra 2" sheetId="14" r:id="rId14"/>
    <sheet name="Pasqyra3" sheetId="15" r:id="rId15"/>
    <sheet name="Deklarata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<sst xmlns="http://schemas.openxmlformats.org/spreadsheetml/2006/main" count="1033" uniqueCount="699">
  <si>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</si>
  <si>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</si>
  <si>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</si>
  <si>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</si>
  <si>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</si>
  <si>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</si>
  <si>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</si>
  <si>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</si>
  <si>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</si>
  <si>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</si>
  <si>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</si>
  <si>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</si>
  <si>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</si>
  <si>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</si>
  <si>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</si>
  <si>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</si>
  <si>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</si>
  <si>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 xml:space="preserve">Data e mbylljes te Psqyrave Financiare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</si>
  <si>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</si>
  <si>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</si>
  <si>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</si>
  <si>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</si>
  <si>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</si>
  <si>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Periudha </t>
  </si>
  <si>
    <t xml:space="preserve">Paraardhese </t>
  </si>
  <si>
    <t>I</t>
  </si>
  <si>
    <t xml:space="preserve">AKTIVET AFATSHKURTERA </t>
  </si>
  <si>
    <t xml:space="preserve">&gt;  Banka </t>
  </si>
  <si>
    <t xml:space="preserve">&gt;  Arka </t>
  </si>
  <si>
    <t xml:space="preserve">1. - Aktivet monetare </t>
  </si>
  <si>
    <t>2 -  Derivatet e Aktivet te mbajtura per tregetim</t>
  </si>
  <si>
    <t>&gt;  Te drejta e detyrime ndaj ortakeve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</si>
  <si>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</si>
  <si>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</si>
  <si>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</si>
  <si>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</si>
  <si>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3 -  Aktivet te tjera financiare  afatshkurtera </t>
  </si>
  <si>
    <t xml:space="preserve">4 - Inventari </t>
  </si>
  <si>
    <t xml:space="preserve">&gt;  Lendet e para </t>
  </si>
  <si>
    <t>&gt;  Prodhimi ne proces</t>
  </si>
  <si>
    <t xml:space="preserve">&gt;  Produkte te gateshme </t>
  </si>
  <si>
    <t>&gt;  Mallra per rrishitje</t>
  </si>
  <si>
    <t xml:space="preserve">&gt;  Parapagesa per furnizime </t>
  </si>
  <si>
    <t>5  -  Aktivet  biliogjike</t>
  </si>
  <si>
    <t xml:space="preserve">6 - Aktivet afatshkurtera te mbajtura per rishitje </t>
  </si>
  <si>
    <t xml:space="preserve">7 - Parapagime  dhe shpenzime  te shtyra </t>
  </si>
  <si>
    <t>&gt; Shpenzime te periudhave te ardheshme</t>
  </si>
  <si>
    <t>II</t>
  </si>
  <si>
    <t xml:space="preserve"> AKTIVET  AFATGJATA </t>
  </si>
  <si>
    <t xml:space="preserve">1  - Financimet financiare afatgjata </t>
  </si>
  <si>
    <t>2 - Aktivet Afatgjata  materiale</t>
  </si>
  <si>
    <t>&gt; Toka</t>
  </si>
  <si>
    <t>&gt; Ndertesa</t>
  </si>
  <si>
    <t xml:space="preserve"> &gt; makineri e paisje </t>
  </si>
  <si>
    <t>&gt; Aktivet tjera afat gjata materiale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</si>
  <si>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</si>
  <si>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</si>
  <si>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</si>
  <si>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</si>
  <si>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&gt;  Inventar I imet</t>
  </si>
  <si>
    <t>PASIVET E KAPITALET</t>
  </si>
  <si>
    <t xml:space="preserve">Derivatet </t>
  </si>
  <si>
    <t xml:space="preserve">2 - Huamarjet </t>
  </si>
  <si>
    <t xml:space="preserve"> &gt; Overdraftet financiare</t>
  </si>
  <si>
    <t xml:space="preserve">&gt; Huamarjet afatshkurtera </t>
  </si>
  <si>
    <t xml:space="preserve">3 - Huate e parapagimet </t>
  </si>
  <si>
    <t xml:space="preserve">&gt; Te pagushme ndaj furnitoreve 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</si>
  <si>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</si>
  <si>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</si>
  <si>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</si>
  <si>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</si>
  <si>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>&gt; Te drejta e detyrime ndaj ortakeve</t>
  </si>
  <si>
    <t xml:space="preserve">&gt; Dividente per tu paguar </t>
  </si>
  <si>
    <t xml:space="preserve">&gt; debitore e kreditore te tjere </t>
  </si>
  <si>
    <t xml:space="preserve">4 - Grantet  dhe te ardhura te shtyra </t>
  </si>
  <si>
    <t xml:space="preserve">PASIVET AFATGJATA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</si>
  <si>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</si>
  <si>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</si>
  <si>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</si>
  <si>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</si>
  <si>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</si>
  <si>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</si>
  <si>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</si>
  <si>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</si>
  <si>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</si>
  <si>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</si>
  <si>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</si>
  <si>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</si>
  <si>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</si>
  <si>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</si>
  <si>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</si>
  <si>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</si>
  <si>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</si>
  <si>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</si>
  <si>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</si>
  <si>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</si>
  <si>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</si>
  <si>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</si>
  <si>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</si>
  <si>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 xml:space="preserve"> Te ardhura te tjera nga veprimtaria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</si>
  <si>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</si>
  <si>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</si>
  <si>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</si>
  <si>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</si>
  <si>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</si>
  <si>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</si>
  <si>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</si>
  <si>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</si>
  <si>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</si>
  <si>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</si>
  <si>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</si>
  <si>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</si>
  <si>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 xml:space="preserve">121.0  Te ardhura e shpenz financ nga invest te tjera e financ afat gjata </t>
  </si>
  <si>
    <t xml:space="preserve">122  Te ardhura e shpenzimet nga interesat </t>
  </si>
  <si>
    <t xml:space="preserve">123 Fitime  ( humbje ) nga kurset e e kembimit </t>
  </si>
  <si>
    <t>124  Te ardhura e shpenzime te tjera financiare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</si>
  <si>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</si>
  <si>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</si>
  <si>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</si>
  <si>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</si>
  <si>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</si>
  <si>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</si>
  <si>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 xml:space="preserve">Pasqyra e Fluksit monetar - Metoda Direkte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</si>
  <si>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</si>
  <si>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</si>
  <si>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</si>
  <si>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</si>
  <si>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</si>
  <si>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Interes I paguar </t>
  </si>
  <si>
    <t xml:space="preserve">M M Neto nga veprimtarite e shfrytezimit </t>
  </si>
  <si>
    <t>B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</si>
  <si>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</si>
  <si>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</si>
  <si>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</si>
  <si>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</si>
  <si>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</si>
  <si>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</si>
  <si>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</si>
  <si>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</si>
  <si>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</si>
  <si>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</si>
  <si>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</si>
  <si>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</si>
  <si>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>Mjete monetare ne fund te periudhes kontabel</t>
  </si>
  <si>
    <t>Mjete monetare ne fillim te periudhes  kontabel</t>
  </si>
  <si>
    <t xml:space="preserve">PASQYRA E NDRYSHIMEVE NE KAPITAL </t>
  </si>
  <si>
    <t xml:space="preserve">T O T A L I </t>
  </si>
  <si>
    <t>Pozicioni I rregulluar</t>
  </si>
  <si>
    <t>Emertimi</t>
  </si>
  <si>
    <t>Kapitali aksioner</t>
  </si>
  <si>
    <t>Primi I Aksionit</t>
  </si>
  <si>
    <t>Aksione te Thesarit</t>
  </si>
  <si>
    <t>Fitimi I pashpernd</t>
  </si>
  <si>
    <t xml:space="preserve">Efekti I ndryshimit ne polit kontabel </t>
  </si>
  <si>
    <t>Fitimi Neto per periudhen Kontabel</t>
  </si>
  <si>
    <t>Dividentet e paguar</t>
  </si>
  <si>
    <t>Emetimi I Aksioneve</t>
  </si>
  <si>
    <t>Emetimi I kapitalit Aksioner</t>
  </si>
  <si>
    <t>Aksione te thesarit te riblera</t>
  </si>
  <si>
    <t>Rezerva Stat e ligj</t>
  </si>
  <si>
    <t>sqarim ;</t>
  </si>
  <si>
    <t>Plotesimi I te dhenave ne kete pjese duhet te behet sipas kerkesave e struktures standarte</t>
  </si>
  <si>
    <t>Informacion i pergjitheshm dhe politikat kontabel</t>
  </si>
  <si>
    <t>a-</t>
  </si>
  <si>
    <t xml:space="preserve">b - </t>
  </si>
  <si>
    <t xml:space="preserve">c - </t>
  </si>
  <si>
    <t>Shenime qe shpjegojne zerat e ndryshem te pasq financiare</t>
  </si>
  <si>
    <t>NJE PASQYRE E PAKONSOLIDUAR</t>
  </si>
  <si>
    <t>Fitimi para tatimit</t>
  </si>
  <si>
    <t>H</t>
  </si>
  <si>
    <t>A1</t>
  </si>
  <si>
    <t>A2</t>
  </si>
  <si>
    <t>C1</t>
  </si>
  <si>
    <t>C2</t>
  </si>
  <si>
    <t>C3</t>
  </si>
  <si>
    <t>C4</t>
  </si>
  <si>
    <t>C5</t>
  </si>
  <si>
    <t>D1</t>
  </si>
  <si>
    <t>D2</t>
  </si>
  <si>
    <t>D3</t>
  </si>
  <si>
    <t>E1</t>
  </si>
  <si>
    <t>E2</t>
  </si>
  <si>
    <t>E3</t>
  </si>
  <si>
    <t>F</t>
  </si>
  <si>
    <t xml:space="preserve">5 - Provizionet Afatshkurtera </t>
  </si>
  <si>
    <t>D4</t>
  </si>
  <si>
    <t>D5</t>
  </si>
  <si>
    <t>G1</t>
  </si>
  <si>
    <t>G2</t>
  </si>
  <si>
    <t>G3</t>
  </si>
  <si>
    <t>G4</t>
  </si>
  <si>
    <t>J</t>
  </si>
  <si>
    <t>K</t>
  </si>
  <si>
    <t>L1</t>
  </si>
  <si>
    <t>L2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</si>
  <si>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</si>
  <si>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</si>
  <si>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</si>
  <si>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</si>
  <si>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</si>
  <si>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</si>
  <si>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</si>
  <si>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</si>
  <si>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</si>
  <si>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</si>
  <si>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N</t>
  </si>
  <si>
    <t>O</t>
  </si>
  <si>
    <t>Q1</t>
  </si>
  <si>
    <t>Q2</t>
  </si>
  <si>
    <t>Q3</t>
  </si>
  <si>
    <t>D6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</si>
  <si>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</si>
  <si>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</si>
  <si>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</si>
  <si>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</si>
  <si>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</si>
  <si>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</si>
  <si>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</si>
  <si>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</si>
  <si>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</si>
  <si>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</si>
  <si>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P</t>
  </si>
  <si>
    <t xml:space="preserve">Tatim fitimi I paguar </t>
  </si>
  <si>
    <t xml:space="preserve">M M Neto te perdorura  ne veprimtarite investuese </t>
  </si>
  <si>
    <t xml:space="preserve">Fluksi monetar nga veprimtarite investuese </t>
  </si>
  <si>
    <t xml:space="preserve">Rritja / renia Neto e mjeteve monetare </t>
  </si>
  <si>
    <t>Rritja e rezerves te kapitalit</t>
  </si>
  <si>
    <t xml:space="preserve">SHENIMET SHPJEGUSE </t>
  </si>
  <si>
    <t>Shenime te tjera shpjeguese .</t>
  </si>
  <si>
    <t>Dhenia e shenimeve shpjeguese ne kete pjese eshte pjese e detyrueshme sipas S K K 2 .</t>
  </si>
  <si>
    <t>te percaktuara ne S K K 2  e konkretisht paragrafeve 49 - 55. radha e dhenies te shpjegimeve duhet te jete:</t>
  </si>
  <si>
    <t xml:space="preserve">SHENIMET SHPJEGUESE </t>
  </si>
  <si>
    <t>Mallra per rishitje</t>
  </si>
  <si>
    <t>Toka</t>
  </si>
  <si>
    <t>Ndertesa</t>
  </si>
  <si>
    <t>P1</t>
  </si>
  <si>
    <t>P2</t>
  </si>
  <si>
    <t xml:space="preserve">S </t>
  </si>
  <si>
    <t>T</t>
  </si>
  <si>
    <t>U</t>
  </si>
  <si>
    <t>V</t>
  </si>
  <si>
    <t>Vlera</t>
  </si>
  <si>
    <t>Amortizimi</t>
  </si>
  <si>
    <t>&gt;  T v sh (Kerkese per rimbursim)</t>
  </si>
  <si>
    <t>2 - Kapitali I aksionereve te Shoq meme(PF te kons)</t>
  </si>
  <si>
    <t>TOTALI I AKTIVEVE</t>
  </si>
  <si>
    <t>&gt; Detyrime  per Sigurimet shoqerore</t>
  </si>
  <si>
    <t xml:space="preserve">&gt; Te pagushme ndaj punonjesve </t>
  </si>
  <si>
    <t>Pozicioni me 31 Dhjetor 2008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</si>
  <si>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</si>
  <si>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</si>
  <si>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</si>
  <si>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</si>
  <si>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</si>
  <si>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</si>
  <si>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</si>
  <si>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</si>
  <si>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</si>
  <si>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</si>
  <si>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</si>
  <si>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</si>
  <si>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</si>
  <si>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</si>
  <si>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</si>
  <si>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</si>
  <si>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</si>
  <si>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</si>
  <si>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</si>
  <si>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</si>
  <si>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</si>
  <si>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</si>
  <si>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</si>
  <si>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</si>
  <si>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</si>
  <si>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</si>
  <si>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</si>
  <si>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</si>
  <si>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</si>
  <si>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</si>
  <si>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</si>
  <si>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</si>
  <si>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</si>
  <si>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</si>
  <si>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</si>
  <si>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Per llogaritjen e amortizimit te AAJM (SKK 5: 59) njesia ekonomike raportuese ka </t>
  </si>
  <si>
    <t>percaktuar si metode te amortizimit metoden lineare ndersa normen e amortizimit   s'ka .</t>
  </si>
  <si>
    <t>Shënimet qe shpjegojnë zërat e ndryshëm të pasqyrave financiare</t>
  </si>
  <si>
    <t>AKTIVET  AFAT SHKURTERA</t>
  </si>
  <si>
    <t>Aktivet  monetare</t>
  </si>
  <si>
    <t>Banka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</si>
  <si>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</si>
  <si>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</si>
  <si>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</si>
  <si>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</si>
  <si>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</si>
  <si>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</si>
  <si>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</si>
  <si>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</si>
  <si>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</si>
  <si>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Tirana bank</t>
  </si>
  <si>
    <t>Totali</t>
  </si>
  <si>
    <t>Arka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</si>
  <si>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</si>
  <si>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</si>
  <si>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</si>
  <si>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</si>
  <si>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</si>
  <si>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</si>
  <si>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</si>
  <si>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</si>
  <si>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 xml:space="preserve">Kliente per produkte e sherbime, </t>
  </si>
  <si>
    <t xml:space="preserve">Nga keto </t>
  </si>
  <si>
    <t>Leke</t>
  </si>
  <si>
    <t>Te drejta e detyrime ndaj ortakeve</t>
  </si>
  <si>
    <t xml:space="preserve">Nuk ka </t>
  </si>
  <si>
    <t>Inventari</t>
  </si>
  <si>
    <t>Lendet e para</t>
  </si>
  <si>
    <t>Inventari Imet</t>
  </si>
  <si>
    <t>Prodhim ne proces</t>
  </si>
  <si>
    <t>Produkte te gatshme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</si>
  <si>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</si>
  <si>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</si>
  <si>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</si>
  <si>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</si>
  <si>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</si>
  <si>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AKTIVET AFATGJATA</t>
  </si>
  <si>
    <t>Investimet  financiare afatgjata</t>
  </si>
  <si>
    <t>Aktive afatgjata materiale</t>
  </si>
  <si>
    <t>Analiza e posteve te amortizushme</t>
  </si>
  <si>
    <t>Viti raportues</t>
  </si>
  <si>
    <t>Viti paraardhes</t>
  </si>
  <si>
    <t>Vl.mbetur</t>
  </si>
  <si>
    <t>Makineri,paisje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</si>
  <si>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</si>
  <si>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</si>
  <si>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</si>
  <si>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</si>
  <si>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</si>
  <si>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</si>
  <si>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</si>
  <si>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</si>
  <si>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</si>
  <si>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</si>
  <si>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</si>
  <si>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 xml:space="preserve">   Fatura gjithsej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</si>
  <si>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</si>
  <si>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</si>
  <si>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</si>
  <si>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</si>
  <si>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</si>
  <si>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</si>
  <si>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</si>
  <si>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</si>
  <si>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</si>
  <si>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</si>
  <si>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PASIVET  AFATGJATA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</si>
  <si>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</si>
  <si>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</si>
  <si>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</si>
  <si>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</si>
  <si>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</si>
  <si>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</si>
  <si>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</si>
  <si>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</si>
  <si>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</si>
  <si>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</si>
  <si>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</si>
  <si>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</si>
  <si>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</si>
  <si>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</si>
  <si>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</si>
  <si>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</si>
  <si>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●</t>
  </si>
  <si>
    <t>Fitimi i ushtrimit</t>
  </si>
  <si>
    <t>Shpenzime te pa zbriteshme</t>
  </si>
  <si>
    <t>Tatimi mbi fitimin</t>
  </si>
  <si>
    <t>IV</t>
  </si>
  <si>
    <t>Pasqyra e te Ardhurave dhe Shpenzimeve</t>
  </si>
  <si>
    <t>Shitjet neto</t>
  </si>
  <si>
    <t>Te ardhura nga interesat</t>
  </si>
  <si>
    <t>Pagat e punonjesve</t>
  </si>
  <si>
    <t xml:space="preserve">Sigurime shoqerore </t>
  </si>
  <si>
    <t>Shpenzime telefonie</t>
  </si>
  <si>
    <t>Shpenzime energji elektrike,uje</t>
  </si>
  <si>
    <t>Taksa lokale,e taksa tjera</t>
  </si>
  <si>
    <t>Shpenzime tjera</t>
  </si>
  <si>
    <t>Shpenzime interesa te paguara</t>
  </si>
  <si>
    <t>Gjoba,penalitete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</si>
  <si>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</si>
  <si>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</si>
  <si>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</si>
  <si>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</si>
  <si>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</si>
  <si>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</si>
  <si>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r>
      <t xml:space="preserve">             </t>
    </r>
    <r>
      <rPr>
        <u val="single"/>
        <sz val="9"/>
        <rFont val="Arial"/>
        <family val="2"/>
      </rPr>
      <t xml:space="preserve"> Hartusi</t>
    </r>
  </si>
  <si>
    <t>J64103131H</t>
  </si>
  <si>
    <r>
      <t xml:space="preserve">Shtypshkronja </t>
    </r>
    <r>
      <rPr>
        <b/>
        <i/>
        <sz val="10"/>
        <rFont val="Arial"/>
        <family val="2"/>
      </rPr>
      <t>"KOTTI"</t>
    </r>
  </si>
  <si>
    <t>Prodhim shtypshkrime</t>
  </si>
  <si>
    <t xml:space="preserve">        a) NJESIA EKONOMIKE RAPORTUSE "Shtypshkronja KOTTI" shpk, gjate       </t>
  </si>
  <si>
    <t xml:space="preserve">                - Kompjutera e sisteme informacioni me 1 % te vleftes se mbetur </t>
  </si>
  <si>
    <t xml:space="preserve">                - Te gjitha AAM te tjera me 1 % te vleftes se mbetur </t>
  </si>
  <si>
    <t>Pro Credit Bank</t>
  </si>
  <si>
    <t>Raiffeisen Bank</t>
  </si>
  <si>
    <t>Banka Credins</t>
  </si>
  <si>
    <t>( Vangjush KOTTI  )</t>
  </si>
  <si>
    <t>(    Mirela TRESKA   )</t>
  </si>
  <si>
    <t>Banka Greke</t>
  </si>
  <si>
    <t>Shpenzime materiale</t>
  </si>
  <si>
    <t>Komisione bankare</t>
  </si>
  <si>
    <t>Shpenzime amortizimi</t>
  </si>
  <si>
    <t>01.01.2010</t>
  </si>
  <si>
    <t>31.12.2010</t>
  </si>
  <si>
    <t>Periudha Raportuese</t>
  </si>
  <si>
    <t xml:space="preserve">Periudha parardhese   </t>
  </si>
  <si>
    <t xml:space="preserve">Periudha Paraardhese </t>
  </si>
  <si>
    <t>Pozicioni me 31 Dhjetor 2009</t>
  </si>
  <si>
    <t>Pozicioni me 31 Dhjetor 2010</t>
  </si>
  <si>
    <t xml:space="preserve"> vitit 2010  ka mbajtur ne llogarite e saj aktivet,pasivet dhe transaksionet ekonomike te veta sipas Standarteve .</t>
  </si>
  <si>
    <t xml:space="preserve">                - Per ndertesat ne menyre lineare  0,677% ne vit.</t>
  </si>
  <si>
    <t>KOMUNA QENDER BILISHT</t>
  </si>
  <si>
    <t>ZYRA E PUNES</t>
  </si>
  <si>
    <t>ZYRA E PERMBARIMIT Korce</t>
  </si>
  <si>
    <t>KOMUNA PROGER</t>
  </si>
  <si>
    <t>BASHKIA ERSEKE</t>
  </si>
  <si>
    <t>FIRMA MIKA  KORCA</t>
  </si>
  <si>
    <t>BASHKIA Korce</t>
  </si>
  <si>
    <t>Komuna Hocisht</t>
  </si>
  <si>
    <t>FIRMA NPV Internacional</t>
  </si>
  <si>
    <t xml:space="preserve">FIRMA Vaso Security </t>
  </si>
  <si>
    <t>Ujesjelles Bilisht</t>
  </si>
  <si>
    <t>Komuna Voskopoje</t>
  </si>
  <si>
    <t>FIRMA Ernisa Shpk-Ernika</t>
  </si>
  <si>
    <t>Qendra Kultures Erseke</t>
  </si>
  <si>
    <t>Sigma - Sigal</t>
  </si>
  <si>
    <t>Dega Ushtarake Korçë</t>
  </si>
  <si>
    <t>QENDRA SHENDETESORE BILISHT</t>
  </si>
  <si>
    <t>FIRMA ALB Star 243827 Tasha</t>
  </si>
  <si>
    <t>FIRMA  1/1</t>
  </si>
  <si>
    <t xml:space="preserve">KESHILLI I QARKUT           </t>
  </si>
  <si>
    <t xml:space="preserve">Agjensia KthimitKompe.Pronave </t>
  </si>
  <si>
    <t xml:space="preserve">Bashkia Pogradec        </t>
  </si>
  <si>
    <t>Shuma</t>
  </si>
  <si>
    <t xml:space="preserve">Tatim mbi fitimin </t>
  </si>
  <si>
    <t>Tatimi fitimi I mbartur nga viti 2009</t>
  </si>
  <si>
    <t>Tatimi fitimi i derdhur teper ne vitin 2010</t>
  </si>
  <si>
    <t>Tatim fitimi  viti 2010 i llogaritur</t>
  </si>
  <si>
    <t>Tatim fitimi I mbi paguar</t>
  </si>
  <si>
    <t>UKKO fat dhjetor 2010</t>
  </si>
  <si>
    <t>OSSh dhjetor 2010</t>
  </si>
  <si>
    <t>Tatimpaguesi</t>
  </si>
  <si>
    <t>NIPT</t>
  </si>
  <si>
    <t>Inventari i Llogarive Bankare</t>
  </si>
  <si>
    <t>Nr.</t>
  </si>
  <si>
    <t>Emertimi i Bankes</t>
  </si>
  <si>
    <t>Numri I llogarise</t>
  </si>
  <si>
    <t>Shuma monedhe e huaj</t>
  </si>
  <si>
    <t>Shuma leke</t>
  </si>
  <si>
    <t xml:space="preserve">I N V E N T A R I </t>
  </si>
  <si>
    <t>Subjekti</t>
  </si>
  <si>
    <t>Artikulli</t>
  </si>
  <si>
    <t>Nj/m</t>
  </si>
  <si>
    <t>Sasia</t>
  </si>
  <si>
    <t>Kosto</t>
  </si>
  <si>
    <t>Shtesa</t>
  </si>
  <si>
    <t>Pakesime</t>
  </si>
  <si>
    <t>Mjete transporti</t>
  </si>
  <si>
    <t>Inventari I automjeteve ne pronesi te subjektit    2010</t>
  </si>
  <si>
    <t>Lloji I automjetit</t>
  </si>
  <si>
    <t>Kapaciteti</t>
  </si>
  <si>
    <t>Targa</t>
  </si>
  <si>
    <t>S'ka</t>
  </si>
  <si>
    <t>" Shtypshkronja KOTTI" Shpk</t>
  </si>
  <si>
    <t>Per Shtypshkronja "Kotti"Shpk</t>
  </si>
  <si>
    <t xml:space="preserve">        ADMINISTRATORI</t>
  </si>
  <si>
    <t xml:space="preserve">          ( Vangjush KOTI )</t>
  </si>
  <si>
    <t>pjese ndrimi</t>
  </si>
  <si>
    <t>Strizha</t>
  </si>
  <si>
    <t>Pjese ndrimi</t>
  </si>
  <si>
    <t>vinovil</t>
  </si>
  <si>
    <t>Pjese ndrimi Rex</t>
  </si>
  <si>
    <t xml:space="preserve">Blancet </t>
  </si>
  <si>
    <t>prezerv blanketi</t>
  </si>
  <si>
    <t>Preyerv laster</t>
  </si>
  <si>
    <t xml:space="preserve">Pastrues lastre </t>
  </si>
  <si>
    <t>Pastrues ruli</t>
  </si>
  <si>
    <t>Vaj hidraulik</t>
  </si>
  <si>
    <t>pjese ndrimi dhe koms.</t>
  </si>
  <si>
    <t>pjese nderimi off.</t>
  </si>
  <si>
    <t>lastra</t>
  </si>
  <si>
    <t>blankete</t>
  </si>
  <si>
    <t>ventuza</t>
  </si>
  <si>
    <t>karton</t>
  </si>
  <si>
    <t>teh thike</t>
  </si>
  <si>
    <t>deduktor</t>
  </si>
  <si>
    <t>transportier</t>
  </si>
  <si>
    <t>gazete</t>
  </si>
  <si>
    <t>bristol 200/70x100</t>
  </si>
  <si>
    <t>dubleks 250/70x100</t>
  </si>
  <si>
    <t>bristol 170/70x100</t>
  </si>
  <si>
    <t>offset 60/70x100</t>
  </si>
  <si>
    <t>kimike 70x100</t>
  </si>
  <si>
    <t xml:space="preserve">superfine 70x100/250 </t>
  </si>
  <si>
    <t>vipres</t>
  </si>
  <si>
    <t>offset 61x86/80</t>
  </si>
  <si>
    <t>dubleks</t>
  </si>
  <si>
    <t>offset 61x86/60</t>
  </si>
  <si>
    <t>Offset 70x100/60</t>
  </si>
  <si>
    <t>leter gazete</t>
  </si>
  <si>
    <t>kimike 61x86</t>
  </si>
  <si>
    <t>Toner madh</t>
  </si>
  <si>
    <t>Offset 70x100 /60</t>
  </si>
  <si>
    <t>Offset 70x100/70</t>
  </si>
  <si>
    <t>Kimike</t>
  </si>
  <si>
    <t>offset 70x100/80</t>
  </si>
  <si>
    <t>kimike</t>
  </si>
  <si>
    <t>samua</t>
  </si>
  <si>
    <t>Leter A4 Q</t>
  </si>
  <si>
    <t>dosje</t>
  </si>
  <si>
    <t>cop</t>
  </si>
  <si>
    <t>kg</t>
  </si>
  <si>
    <t>lit</t>
  </si>
  <si>
    <t>kuti</t>
  </si>
  <si>
    <t>bidon</t>
  </si>
  <si>
    <t>fije</t>
  </si>
  <si>
    <t>pako</t>
  </si>
  <si>
    <t>( Vazhdim )</t>
  </si>
  <si>
    <t>Aktivet Afatgjata Materiale  me vlere fillestare   2010</t>
  </si>
  <si>
    <t>Gjendje</t>
  </si>
  <si>
    <t>Ndertime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</si>
  <si>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</si>
  <si>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</si>
  <si>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</si>
  <si>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</si>
  <si>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</si>
  <si>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</si>
  <si>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Administratori</t>
  </si>
  <si>
    <t>Shoqeria "Shtypshkrinja KOTTI" Shpk</t>
  </si>
  <si>
    <t>NIPTI  J64103131H</t>
  </si>
  <si>
    <t>( Vangjush Koti )</t>
  </si>
  <si>
    <t>SHOQERIA "Shtypshkronja KOTTI" shpk</t>
  </si>
  <si>
    <t>NIPT J6410313H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</si>
  <si>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</si>
  <si>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</si>
  <si>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</si>
  <si>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</si>
  <si>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</si>
  <si>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</si>
  <si>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</si>
  <si>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</si>
  <si>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</si>
  <si>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</si>
  <si>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</si>
  <si>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</si>
  <si>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</si>
  <si>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</si>
  <si>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</si>
  <si>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</si>
  <si>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</si>
  <si>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</si>
  <si>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</si>
  <si>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</si>
  <si>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</si>
  <si>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</si>
  <si>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</si>
  <si>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</si>
  <si>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</si>
  <si>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</si>
  <si>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</si>
  <si>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</si>
  <si>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</si>
  <si>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</si>
  <si>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</si>
  <si>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</si>
  <si>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 xml:space="preserve"> Vangjush KOTI 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</si>
  <si>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</si>
  <si>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</si>
  <si>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</si>
  <si>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</si>
  <si>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</si>
  <si>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</si>
  <si>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</si>
  <si>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</si>
  <si>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</si>
  <si>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</si>
  <si>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</si>
  <si>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</si>
  <si>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</si>
  <si>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</si>
  <si>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</si>
  <si>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</si>
  <si>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</si>
  <si>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</si>
  <si>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</si>
  <si>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</si>
  <si>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</si>
  <si>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</si>
  <si>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</si>
  <si>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</si>
  <si>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</si>
  <si>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</si>
  <si>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</si>
  <si>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</si>
  <si>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</si>
  <si>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</si>
  <si>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</si>
  <si>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</si>
  <si>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</si>
  <si>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</si>
  <si>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</si>
  <si>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</si>
  <si>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</si>
  <si>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</si>
  <si>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</si>
  <si>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</si>
  <si>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</si>
  <si>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</si>
  <si>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</si>
  <si>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</si>
  <si>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</si>
  <si>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</si>
  <si>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</si>
  <si>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</si>
  <si>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</si>
  <si>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</si>
  <si>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</si>
  <si>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</si>
  <si>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</si>
  <si>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</si>
  <si>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</si>
  <si>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</si>
  <si>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</si>
  <si>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</si>
  <si>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</si>
  <si>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</si>
  <si>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</si>
  <si>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</si>
  <si>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</si>
  <si>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</si>
  <si>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</si>
  <si>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</si>
  <si>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</si>
  <si>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</si>
  <si>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</si>
  <si>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</si>
  <si>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</si>
  <si>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</si>
  <si>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</si>
  <si>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</si>
  <si>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</si>
  <si>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</si>
  <si>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</si>
  <si>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</si>
  <si>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</si>
  <si>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</si>
  <si>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</si>
  <si>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</si>
  <si>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</si>
  <si>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</si>
  <si>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</si>
  <si>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</si>
  <si>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</si>
  <si>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</si>
  <si>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</si>
  <si>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</si>
  <si>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</si>
  <si>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</si>
  <si>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</si>
  <si>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</si>
  <si>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</si>
  <si>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</si>
  <si>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</si>
  <si>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</si>
  <si>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</si>
  <si>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</si>
  <si>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</si>
  <si>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</si>
  <si>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</si>
  <si>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</si>
  <si>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</si>
  <si>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</si>
  <si>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</si>
  <si>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</si>
  <si>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</si>
  <si>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</si>
  <si>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</si>
  <si>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</si>
  <si>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</si>
  <si>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</si>
  <si>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</si>
  <si>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</si>
  <si>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Date _________________</t>
  </si>
  <si>
    <t>D E K L A R A T E</t>
  </si>
  <si>
    <r>
      <t>Deklaroj se</t>
    </r>
    <r>
      <rPr>
        <b/>
        <sz val="12"/>
        <rFont val="Arial"/>
        <family val="2"/>
      </rPr>
      <t xml:space="preserve"> Shoqeria " Shtypshkronja KOTTI" Shpk me NIPT J64103131H </t>
    </r>
    <r>
      <rPr>
        <sz val="12"/>
        <rFont val="Arial"/>
        <family val="2"/>
      </rPr>
      <t xml:space="preserve">me </t>
    </r>
  </si>
  <si>
    <r>
      <t xml:space="preserve"> administrator</t>
    </r>
    <r>
      <rPr>
        <b/>
        <sz val="12"/>
        <rFont val="Arial"/>
        <family val="2"/>
      </rPr>
      <t xml:space="preserve"> Z.Vangjush Koti</t>
    </r>
    <r>
      <rPr>
        <sz val="12"/>
        <rFont val="Arial"/>
        <family val="2"/>
      </rPr>
      <t xml:space="preserve"> dhe ortak I vetem I shoqerise I cili zoteron 100% </t>
    </r>
  </si>
  <si>
    <t xml:space="preserve">te kapitalit te saj, ka hartuar Pasqyrat Financiare te vitit 2010 konform </t>
  </si>
  <si>
    <t>Standarteve Kombetare te Kontabilitetit.</t>
  </si>
  <si>
    <t>Hartuesi I Pasqyrave Financiare eshte :</t>
  </si>
  <si>
    <t>Znj. Mirela Treska ( Ekonomist I punesuar prane shoqerise ) .</t>
  </si>
  <si>
    <t>( Vangjush KOTI 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</si>
</sst>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_-* #,##0_-;\-* #,##0_-;_-* &quot;-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-* #,##0_L_e_k_-;\-* #,##0_L_e_k_-;_-* &quot;-&quot;??_L_e_k_-;_-@_-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72" fontId="0" fillId="0" borderId="10" xfId="42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72" fontId="10" fillId="0" borderId="0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72" fontId="10" fillId="0" borderId="10" xfId="42" applyNumberFormat="1" applyFont="1" applyBorder="1" applyAlignment="1">
      <alignment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2" fontId="10" fillId="0" borderId="0" xfId="42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0" fillId="0" borderId="10" xfId="42" applyNumberFormat="1" applyFont="1" applyBorder="1" applyAlignment="1">
      <alignment horizontal="right"/>
    </xf>
    <xf numFmtId="0" fontId="10" fillId="0" borderId="10" xfId="42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42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center"/>
    </xf>
    <xf numFmtId="172" fontId="4" fillId="0" borderId="10" xfId="42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10" fillId="0" borderId="0" xfId="42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172" fontId="7" fillId="0" borderId="10" xfId="42" applyNumberFormat="1" applyFont="1" applyBorder="1" applyAlignment="1">
      <alignment/>
    </xf>
    <xf numFmtId="172" fontId="1" fillId="0" borderId="10" xfId="42" applyNumberFormat="1" applyFont="1" applyBorder="1" applyAlignment="1">
      <alignment/>
    </xf>
    <xf numFmtId="172" fontId="5" fillId="0" borderId="10" xfId="42" applyNumberFormat="1" applyFont="1" applyBorder="1" applyAlignment="1">
      <alignment/>
    </xf>
    <xf numFmtId="172" fontId="10" fillId="0" borderId="10" xfId="42" applyNumberFormat="1" applyFont="1" applyBorder="1" applyAlignment="1">
      <alignment horizontal="right"/>
    </xf>
    <xf numFmtId="0" fontId="10" fillId="0" borderId="20" xfId="0" applyFont="1" applyBorder="1" applyAlignment="1">
      <alignment/>
    </xf>
    <xf numFmtId="172" fontId="8" fillId="0" borderId="10" xfId="42" applyNumberFormat="1" applyFont="1" applyBorder="1" applyAlignment="1">
      <alignment vertical="center"/>
    </xf>
    <xf numFmtId="172" fontId="0" fillId="0" borderId="0" xfId="42" applyNumberFormat="1" applyFont="1" applyBorder="1" applyAlignment="1">
      <alignment/>
    </xf>
    <xf numFmtId="172" fontId="8" fillId="0" borderId="0" xfId="42" applyNumberFormat="1" applyFont="1" applyBorder="1" applyAlignment="1">
      <alignment/>
    </xf>
    <xf numFmtId="172" fontId="10" fillId="0" borderId="0" xfId="42" applyNumberFormat="1" applyFont="1" applyFill="1" applyBorder="1" applyAlignment="1">
      <alignment/>
    </xf>
    <xf numFmtId="172" fontId="8" fillId="0" borderId="0" xfId="42" applyNumberFormat="1" applyFont="1" applyFill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0" xfId="0" applyFont="1" applyBorder="1" applyAlignment="1">
      <alignment horizontal="center"/>
    </xf>
    <xf numFmtId="172" fontId="8" fillId="0" borderId="20" xfId="42" applyNumberFormat="1" applyFont="1" applyFill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9" fontId="0" fillId="0" borderId="10" xfId="42" applyNumberFormat="1" applyFont="1" applyBorder="1" applyAlignment="1">
      <alignment/>
    </xf>
    <xf numFmtId="179" fontId="1" fillId="0" borderId="10" xfId="42" applyNumberFormat="1" applyFont="1" applyBorder="1" applyAlignment="1">
      <alignment/>
    </xf>
    <xf numFmtId="0" fontId="17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9" fontId="0" fillId="0" borderId="0" xfId="42" applyNumberFormat="1" applyFont="1" applyBorder="1" applyAlignment="1">
      <alignment/>
    </xf>
    <xf numFmtId="0" fontId="62" fillId="0" borderId="0" xfId="0" applyFont="1" applyBorder="1" applyAlignment="1">
      <alignment/>
    </xf>
    <xf numFmtId="0" fontId="20" fillId="0" borderId="0" xfId="0" applyFont="1" applyAlignment="1">
      <alignment/>
    </xf>
    <xf numFmtId="0" fontId="62" fillId="0" borderId="15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10" fillId="0" borderId="15" xfId="0" applyFont="1" applyBorder="1" applyAlignment="1">
      <alignment/>
    </xf>
    <xf numFmtId="179" fontId="0" fillId="0" borderId="15" xfId="42" applyNumberFormat="1" applyFont="1" applyBorder="1" applyAlignment="1">
      <alignment/>
    </xf>
    <xf numFmtId="0" fontId="62" fillId="0" borderId="13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0" fontId="10" fillId="0" borderId="13" xfId="0" applyFont="1" applyBorder="1" applyAlignment="1">
      <alignment/>
    </xf>
    <xf numFmtId="179" fontId="0" fillId="0" borderId="13" xfId="42" applyNumberFormat="1" applyFont="1" applyBorder="1" applyAlignment="1">
      <alignment/>
    </xf>
    <xf numFmtId="172" fontId="0" fillId="0" borderId="22" xfId="42" applyNumberFormat="1" applyFont="1" applyFill="1" applyBorder="1" applyAlignment="1">
      <alignment/>
    </xf>
    <xf numFmtId="0" fontId="2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10" xfId="44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44" applyNumberFormat="1" applyBorder="1" applyAlignment="1">
      <alignment/>
    </xf>
    <xf numFmtId="0" fontId="0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3" fontId="22" fillId="0" borderId="25" xfId="44" applyNumberFormat="1" applyFont="1" applyBorder="1" applyAlignment="1">
      <alignment vertical="center"/>
    </xf>
    <xf numFmtId="3" fontId="22" fillId="0" borderId="26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27" xfId="56" applyFont="1" applyBorder="1" applyAlignment="1">
      <alignment horizontal="center"/>
      <protection/>
    </xf>
    <xf numFmtId="2" fontId="24" fillId="0" borderId="17" xfId="56" applyNumberFormat="1" applyFont="1" applyBorder="1" applyAlignment="1">
      <alignment horizontal="center" wrapText="1"/>
      <protection/>
    </xf>
    <xf numFmtId="0" fontId="25" fillId="0" borderId="22" xfId="56" applyFont="1" applyBorder="1" applyAlignment="1">
      <alignment horizontal="center" vertical="center" wrapText="1"/>
      <protection/>
    </xf>
    <xf numFmtId="0" fontId="25" fillId="0" borderId="28" xfId="56" applyFont="1" applyBorder="1" applyAlignment="1">
      <alignment horizontal="center" vertical="center" wrapText="1"/>
      <protection/>
    </xf>
    <xf numFmtId="0" fontId="1" fillId="0" borderId="29" xfId="56" applyFont="1" applyBorder="1" applyAlignment="1">
      <alignment horizontal="center"/>
      <protection/>
    </xf>
    <xf numFmtId="0" fontId="1" fillId="0" borderId="30" xfId="56" applyFont="1" applyBorder="1" applyAlignment="1">
      <alignment horizontal="left" wrapText="1"/>
      <protection/>
    </xf>
    <xf numFmtId="0" fontId="1" fillId="0" borderId="30" xfId="56" applyFont="1" applyBorder="1" applyAlignment="1">
      <alignment horizontal="left"/>
      <protection/>
    </xf>
    <xf numFmtId="0" fontId="1" fillId="0" borderId="31" xfId="56" applyFont="1" applyBorder="1" applyAlignment="1">
      <alignment horizontal="left"/>
      <protection/>
    </xf>
    <xf numFmtId="0" fontId="0" fillId="0" borderId="27" xfId="56" applyFont="1" applyBorder="1" applyAlignment="1">
      <alignment horizontal="center"/>
      <protection/>
    </xf>
    <xf numFmtId="0" fontId="0" fillId="0" borderId="32" xfId="56" applyFont="1" applyBorder="1" applyAlignment="1">
      <alignment horizontal="left" wrapText="1"/>
      <protection/>
    </xf>
    <xf numFmtId="0" fontId="0" fillId="0" borderId="10" xfId="56" applyFont="1" applyBorder="1" applyAlignment="1">
      <alignment horizontal="left"/>
      <protection/>
    </xf>
    <xf numFmtId="0" fontId="0" fillId="0" borderId="33" xfId="56" applyFont="1" applyBorder="1" applyAlignment="1">
      <alignment horizontal="left"/>
      <protection/>
    </xf>
    <xf numFmtId="0" fontId="0" fillId="0" borderId="34" xfId="56" applyFont="1" applyBorder="1" applyAlignment="1">
      <alignment horizontal="center"/>
      <protection/>
    </xf>
    <xf numFmtId="0" fontId="1" fillId="0" borderId="10" xfId="56" applyFont="1" applyBorder="1" applyAlignment="1">
      <alignment horizontal="left"/>
      <protection/>
    </xf>
    <xf numFmtId="0" fontId="1" fillId="0" borderId="33" xfId="56" applyFont="1" applyBorder="1" applyAlignment="1">
      <alignment horizontal="left"/>
      <protection/>
    </xf>
    <xf numFmtId="0" fontId="22" fillId="0" borderId="32" xfId="56" applyFont="1" applyBorder="1" applyAlignment="1">
      <alignment horizontal="left" wrapText="1"/>
      <protection/>
    </xf>
    <xf numFmtId="0" fontId="1" fillId="0" borderId="35" xfId="56" applyFont="1" applyBorder="1" applyAlignment="1">
      <alignment horizontal="center"/>
      <protection/>
    </xf>
    <xf numFmtId="0" fontId="1" fillId="0" borderId="32" xfId="56" applyFont="1" applyBorder="1" applyAlignment="1">
      <alignment horizontal="left" wrapText="1"/>
      <protection/>
    </xf>
    <xf numFmtId="0" fontId="0" fillId="0" borderId="23" xfId="56" applyFont="1" applyBorder="1" applyAlignment="1">
      <alignment horizontal="left" wrapText="1"/>
      <protection/>
    </xf>
    <xf numFmtId="0" fontId="0" fillId="0" borderId="16" xfId="56" applyFont="1" applyBorder="1" applyAlignment="1">
      <alignment horizontal="left" wrapText="1"/>
      <protection/>
    </xf>
    <xf numFmtId="0" fontId="1" fillId="0" borderId="36" xfId="56" applyFont="1" applyBorder="1" applyAlignment="1">
      <alignment horizontal="center" vertical="center"/>
      <protection/>
    </xf>
    <xf numFmtId="0" fontId="1" fillId="0" borderId="34" xfId="56" applyFont="1" applyBorder="1" applyAlignment="1">
      <alignment horizontal="center" vertical="center"/>
      <protection/>
    </xf>
    <xf numFmtId="0" fontId="0" fillId="0" borderId="32" xfId="56" applyFont="1" applyBorder="1" applyAlignment="1">
      <alignment horizontal="center" wrapText="1"/>
      <protection/>
    </xf>
    <xf numFmtId="0" fontId="7" fillId="0" borderId="10" xfId="56" applyFont="1" applyBorder="1" applyAlignment="1">
      <alignment horizontal="left" wrapText="1"/>
      <protection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56" applyFont="1" applyBorder="1" applyAlignment="1">
      <alignment horizontal="left" wrapText="1"/>
      <protection/>
    </xf>
    <xf numFmtId="0" fontId="1" fillId="0" borderId="23" xfId="56" applyFont="1" applyBorder="1" applyAlignment="1">
      <alignment horizontal="left" wrapText="1"/>
      <protection/>
    </xf>
    <xf numFmtId="0" fontId="1" fillId="0" borderId="37" xfId="56" applyFont="1" applyBorder="1" applyAlignment="1">
      <alignment horizontal="center"/>
      <protection/>
    </xf>
    <xf numFmtId="0" fontId="1" fillId="0" borderId="38" xfId="56" applyFont="1" applyBorder="1" applyAlignment="1">
      <alignment horizontal="left" wrapText="1"/>
      <protection/>
    </xf>
    <xf numFmtId="0" fontId="1" fillId="0" borderId="38" xfId="56" applyFont="1" applyBorder="1" applyAlignment="1">
      <alignment horizontal="left"/>
      <protection/>
    </xf>
    <xf numFmtId="0" fontId="1" fillId="0" borderId="39" xfId="56" applyFont="1" applyBorder="1" applyAlignment="1">
      <alignment horizontal="left"/>
      <protection/>
    </xf>
    <xf numFmtId="0" fontId="1" fillId="0" borderId="0" xfId="56" applyFont="1" applyBorder="1" applyAlignment="1">
      <alignment horizontal="center"/>
      <protection/>
    </xf>
    <xf numFmtId="0" fontId="1" fillId="0" borderId="0" xfId="56" applyFont="1" applyBorder="1" applyAlignment="1">
      <alignment horizontal="left" wrapText="1"/>
      <protection/>
    </xf>
    <xf numFmtId="0" fontId="1" fillId="0" borderId="0" xfId="56" applyFont="1" applyBorder="1" applyAlignment="1">
      <alignment horizontal="left"/>
      <protection/>
    </xf>
    <xf numFmtId="0" fontId="3" fillId="0" borderId="11" xfId="56" applyFont="1" applyBorder="1">
      <alignment/>
      <protection/>
    </xf>
    <xf numFmtId="2" fontId="24" fillId="0" borderId="11" xfId="56" applyNumberFormat="1" applyFont="1" applyBorder="1" applyAlignment="1">
      <alignment horizontal="center" wrapText="1"/>
      <protection/>
    </xf>
    <xf numFmtId="0" fontId="25" fillId="0" borderId="11" xfId="56" applyFont="1" applyBorder="1" applyAlignment="1">
      <alignment horizontal="center" vertical="center" wrapText="1"/>
      <protection/>
    </xf>
    <xf numFmtId="0" fontId="25" fillId="0" borderId="40" xfId="56" applyFont="1" applyBorder="1" applyAlignment="1">
      <alignment horizontal="center"/>
      <protection/>
    </xf>
    <xf numFmtId="0" fontId="25" fillId="0" borderId="30" xfId="56" applyFont="1" applyBorder="1" applyAlignment="1">
      <alignment horizontal="left" wrapText="1"/>
      <protection/>
    </xf>
    <xf numFmtId="0" fontId="25" fillId="0" borderId="30" xfId="56" applyFont="1" applyBorder="1" applyAlignment="1">
      <alignment horizontal="left"/>
      <protection/>
    </xf>
    <xf numFmtId="0" fontId="25" fillId="0" borderId="31" xfId="56" applyFont="1" applyBorder="1" applyAlignment="1">
      <alignment horizontal="left"/>
      <protection/>
    </xf>
    <xf numFmtId="0" fontId="3" fillId="0" borderId="35" xfId="56" applyFont="1" applyBorder="1" applyAlignment="1">
      <alignment horizontal="left"/>
      <protection/>
    </xf>
    <xf numFmtId="0" fontId="3" fillId="0" borderId="10" xfId="57" applyFont="1" applyFill="1" applyBorder="1" applyAlignment="1">
      <alignment horizontal="left" wrapText="1"/>
      <protection/>
    </xf>
    <xf numFmtId="0" fontId="25" fillId="0" borderId="10" xfId="56" applyFont="1" applyBorder="1" applyAlignment="1">
      <alignment horizontal="left"/>
      <protection/>
    </xf>
    <xf numFmtId="0" fontId="25" fillId="0" borderId="33" xfId="56" applyFont="1" applyBorder="1" applyAlignment="1">
      <alignment horizontal="left"/>
      <protection/>
    </xf>
    <xf numFmtId="0" fontId="3" fillId="0" borderId="10" xfId="56" applyFont="1" applyBorder="1" applyAlignment="1">
      <alignment horizontal="left" wrapText="1"/>
      <protection/>
    </xf>
    <xf numFmtId="0" fontId="25" fillId="0" borderId="35" xfId="56" applyFont="1" applyBorder="1" applyAlignment="1">
      <alignment horizontal="center"/>
      <protection/>
    </xf>
    <xf numFmtId="0" fontId="25" fillId="0" borderId="10" xfId="56" applyFont="1" applyBorder="1" applyAlignment="1">
      <alignment horizontal="left" wrapText="1"/>
      <protection/>
    </xf>
    <xf numFmtId="0" fontId="3" fillId="0" borderId="35" xfId="56" applyFont="1" applyBorder="1" applyAlignment="1">
      <alignment horizontal="center"/>
      <protection/>
    </xf>
    <xf numFmtId="0" fontId="3" fillId="0" borderId="10" xfId="56" applyFont="1" applyBorder="1" applyAlignment="1">
      <alignment horizontal="left"/>
      <protection/>
    </xf>
    <xf numFmtId="0" fontId="25" fillId="0" borderId="33" xfId="56" applyFont="1" applyBorder="1" applyAlignment="1">
      <alignment horizontal="left" wrapText="1"/>
      <protection/>
    </xf>
    <xf numFmtId="0" fontId="3" fillId="0" borderId="35" xfId="56" applyFont="1" applyFill="1" applyBorder="1" applyAlignment="1">
      <alignment horizontal="center"/>
      <protection/>
    </xf>
    <xf numFmtId="0" fontId="3" fillId="0" borderId="4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3" xfId="56" applyFont="1" applyBorder="1" applyAlignment="1">
      <alignment horizontal="center" vertical="center" wrapText="1"/>
      <protection/>
    </xf>
    <xf numFmtId="0" fontId="25" fillId="0" borderId="42" xfId="56" applyFont="1" applyBorder="1" applyAlignment="1">
      <alignment horizontal="center" vertical="center" wrapText="1"/>
      <protection/>
    </xf>
    <xf numFmtId="0" fontId="25" fillId="0" borderId="35" xfId="56" applyFont="1" applyBorder="1">
      <alignment/>
      <protection/>
    </xf>
    <xf numFmtId="0" fontId="3" fillId="0" borderId="35" xfId="0" applyFont="1" applyBorder="1" applyAlignment="1">
      <alignment/>
    </xf>
    <xf numFmtId="0" fontId="3" fillId="0" borderId="35" xfId="56" applyFont="1" applyBorder="1">
      <alignment/>
      <protection/>
    </xf>
    <xf numFmtId="0" fontId="3" fillId="0" borderId="37" xfId="56" applyFont="1" applyBorder="1">
      <alignment/>
      <protection/>
    </xf>
    <xf numFmtId="0" fontId="25" fillId="0" borderId="38" xfId="56" applyFont="1" applyBorder="1" applyAlignment="1">
      <alignment horizontal="left"/>
      <protection/>
    </xf>
    <xf numFmtId="0" fontId="3" fillId="0" borderId="38" xfId="56" applyFont="1" applyBorder="1" applyAlignment="1">
      <alignment horizontal="left"/>
      <protection/>
    </xf>
    <xf numFmtId="0" fontId="25" fillId="0" borderId="39" xfId="56" applyFont="1" applyBorder="1" applyAlignment="1">
      <alignment horizontal="left"/>
      <protection/>
    </xf>
    <xf numFmtId="0" fontId="6" fillId="0" borderId="0" xfId="56" applyFont="1" applyBorder="1" applyAlignment="1">
      <alignment horizontal="left"/>
      <protection/>
    </xf>
    <xf numFmtId="0" fontId="60" fillId="0" borderId="10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0" xfId="0" applyFill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" fillId="0" borderId="38" xfId="56" applyFont="1" applyBorder="1" applyAlignment="1">
      <alignment horizontal="left" wrapText="1"/>
      <protection/>
    </xf>
    <xf numFmtId="0" fontId="0" fillId="0" borderId="43" xfId="56" applyFont="1" applyBorder="1" applyAlignment="1">
      <alignment horizontal="center" wrapText="1"/>
      <protection/>
    </xf>
    <xf numFmtId="0" fontId="0" fillId="0" borderId="32" xfId="56" applyFont="1" applyBorder="1" applyAlignment="1">
      <alignment horizontal="center" wrapText="1"/>
      <protection/>
    </xf>
    <xf numFmtId="0" fontId="1" fillId="0" borderId="43" xfId="56" applyFont="1" applyBorder="1" applyAlignment="1">
      <alignment horizontal="left" wrapText="1"/>
      <protection/>
    </xf>
    <xf numFmtId="0" fontId="1" fillId="0" borderId="32" xfId="56" applyFont="1" applyBorder="1" applyAlignment="1">
      <alignment horizontal="left" wrapText="1"/>
      <protection/>
    </xf>
    <xf numFmtId="0" fontId="22" fillId="0" borderId="16" xfId="56" applyFont="1" applyBorder="1" applyAlignment="1">
      <alignment horizontal="left" wrapText="1"/>
      <protection/>
    </xf>
    <xf numFmtId="0" fontId="22" fillId="0" borderId="23" xfId="56" applyFont="1" applyBorder="1" applyAlignment="1">
      <alignment horizontal="left" wrapText="1"/>
      <protection/>
    </xf>
    <xf numFmtId="0" fontId="1" fillId="0" borderId="10" xfId="56" applyFont="1" applyBorder="1" applyAlignment="1">
      <alignment horizontal="left" wrapText="1"/>
      <protection/>
    </xf>
    <xf numFmtId="0" fontId="0" fillId="0" borderId="43" xfId="56" applyFont="1" applyBorder="1" applyAlignment="1">
      <alignment horizontal="left" wrapText="1"/>
      <protection/>
    </xf>
    <xf numFmtId="0" fontId="0" fillId="0" borderId="32" xfId="56" applyFont="1" applyBorder="1" applyAlignment="1">
      <alignment horizontal="left" wrapText="1"/>
      <protection/>
    </xf>
    <xf numFmtId="2" fontId="1" fillId="0" borderId="44" xfId="56" applyNumberFormat="1" applyFont="1" applyBorder="1" applyAlignment="1">
      <alignment horizontal="center" wrapText="1"/>
      <protection/>
    </xf>
    <xf numFmtId="2" fontId="1" fillId="0" borderId="45" xfId="56" applyNumberFormat="1" applyFont="1" applyBorder="1" applyAlignment="1">
      <alignment horizontal="center" wrapText="1"/>
      <protection/>
    </xf>
    <xf numFmtId="2" fontId="1" fillId="0" borderId="46" xfId="56" applyNumberFormat="1" applyFont="1" applyBorder="1" applyAlignment="1">
      <alignment horizontal="center" wrapText="1"/>
      <protection/>
    </xf>
    <xf numFmtId="2" fontId="24" fillId="0" borderId="0" xfId="56" applyNumberFormat="1" applyFont="1" applyBorder="1" applyAlignment="1">
      <alignment horizontal="center" wrapText="1"/>
      <protection/>
    </xf>
    <xf numFmtId="2" fontId="24" fillId="0" borderId="17" xfId="56" applyNumberFormat="1" applyFont="1" applyBorder="1" applyAlignment="1">
      <alignment horizontal="center" wrapText="1"/>
      <protection/>
    </xf>
    <xf numFmtId="0" fontId="1" fillId="0" borderId="47" xfId="56" applyFont="1" applyBorder="1" applyAlignment="1">
      <alignment horizontal="left" wrapText="1"/>
      <protection/>
    </xf>
    <xf numFmtId="0" fontId="1" fillId="0" borderId="30" xfId="56" applyFont="1" applyBorder="1" applyAlignment="1">
      <alignment horizontal="left" wrapText="1"/>
      <protection/>
    </xf>
    <xf numFmtId="0" fontId="3" fillId="0" borderId="10" xfId="56" applyFont="1" applyBorder="1" applyAlignment="1">
      <alignment horizontal="left"/>
      <protection/>
    </xf>
    <xf numFmtId="0" fontId="26" fillId="0" borderId="10" xfId="56" applyFont="1" applyBorder="1" applyAlignment="1">
      <alignment horizontal="left"/>
      <protection/>
    </xf>
    <xf numFmtId="0" fontId="26" fillId="0" borderId="38" xfId="56" applyFont="1" applyBorder="1" applyAlignment="1">
      <alignment horizontal="left"/>
      <protection/>
    </xf>
    <xf numFmtId="0" fontId="3" fillId="0" borderId="10" xfId="57" applyFont="1" applyFill="1" applyBorder="1" applyAlignment="1">
      <alignment horizontal="left" wrapText="1"/>
      <protection/>
    </xf>
    <xf numFmtId="0" fontId="25" fillId="0" borderId="10" xfId="56" applyFont="1" applyBorder="1" applyAlignment="1">
      <alignment horizontal="left" wrapText="1"/>
      <protection/>
    </xf>
    <xf numFmtId="0" fontId="25" fillId="0" borderId="10" xfId="56" applyFont="1" applyBorder="1" applyAlignment="1">
      <alignment horizontal="left"/>
      <protection/>
    </xf>
    <xf numFmtId="0" fontId="26" fillId="0" borderId="10" xfId="57" applyFont="1" applyFill="1" applyBorder="1" applyAlignment="1">
      <alignment horizontal="left" wrapText="1"/>
      <protection/>
    </xf>
    <xf numFmtId="0" fontId="25" fillId="0" borderId="10" xfId="57" applyFont="1" applyFill="1" applyBorder="1" applyAlignment="1">
      <alignment horizontal="left" wrapText="1"/>
      <protection/>
    </xf>
    <xf numFmtId="0" fontId="3" fillId="0" borderId="10" xfId="56" applyFont="1" applyBorder="1" applyAlignment="1">
      <alignment horizontal="left" wrapText="1"/>
      <protection/>
    </xf>
    <xf numFmtId="2" fontId="1" fillId="0" borderId="21" xfId="56" applyNumberFormat="1" applyFont="1" applyBorder="1" applyAlignment="1">
      <alignment horizontal="center" wrapText="1"/>
      <protection/>
    </xf>
    <xf numFmtId="2" fontId="1" fillId="0" borderId="43" xfId="56" applyNumberFormat="1" applyFont="1" applyBorder="1" applyAlignment="1">
      <alignment horizontal="center" wrapText="1"/>
      <protection/>
    </xf>
    <xf numFmtId="2" fontId="1" fillId="0" borderId="32" xfId="56" applyNumberFormat="1" applyFont="1" applyBorder="1" applyAlignment="1">
      <alignment horizontal="center" wrapText="1"/>
      <protection/>
    </xf>
    <xf numFmtId="0" fontId="24" fillId="0" borderId="12" xfId="56" applyFont="1" applyBorder="1" applyAlignment="1">
      <alignment horizontal="center" wrapText="1"/>
      <protection/>
    </xf>
    <xf numFmtId="0" fontId="24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center" wrapText="1"/>
      <protection/>
    </xf>
    <xf numFmtId="0" fontId="25" fillId="0" borderId="47" xfId="56" applyFont="1" applyBorder="1" applyAlignment="1">
      <alignment horizontal="left" wrapText="1"/>
      <protection/>
    </xf>
    <xf numFmtId="0" fontId="25" fillId="0" borderId="30" xfId="56" applyFont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_Skenderbeu\Desktop\BILANCI%20VITI%202008%20I%20RI%20%20E%20SHENIMET%20SHPJEG%20SK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 "/>
      <sheetName val="AKTIVI "/>
      <sheetName val="PASIVI "/>
      <sheetName val="Ardh e shp - natyres"/>
      <sheetName val="Ardh e shp  fuksion"/>
      <sheetName val=" Fluksit mon - direkte"/>
      <sheetName val="Fluks mon - indirek"/>
      <sheetName val="Pas e ndrysh ne kapit"/>
      <sheetName val="Pasq e ndrysh te kap 2"/>
      <sheetName val="Informacion i pergjithshem"/>
      <sheetName val="Shpiegim i zerave te bilancit"/>
      <sheetName val="Shenime te tjera shpieguese"/>
    </sheetNames>
    <sheetDataSet>
      <sheetData sheetId="2">
        <row r="27">
          <cell r="F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31">
      <selection activeCell="J61" sqref="J61"/>
    </sheetView>
  </sheetViews>
  <sheetFormatPr defaultColWidth="9.140625" defaultRowHeight="12.75"/>
  <cols>
    <col min="1" max="1" width="6.28125" style="0" customWidth="1"/>
    <col min="4" max="4" width="11.57421875" style="0" customWidth="1"/>
    <col min="10" max="10" width="13.421875" style="0" customWidth="1"/>
  </cols>
  <sheetData>
    <row r="2" spans="2:10" ht="12.75">
      <c r="B2" s="103"/>
      <c r="C2" s="104"/>
      <c r="D2" s="104"/>
      <c r="E2" s="104"/>
      <c r="F2" s="104"/>
      <c r="G2" s="104"/>
      <c r="H2" s="104"/>
      <c r="I2" s="104"/>
      <c r="J2" s="105"/>
    </row>
    <row r="3" spans="2:10" ht="12.75">
      <c r="B3" s="106"/>
      <c r="C3" s="2"/>
      <c r="D3" s="2"/>
      <c r="E3" s="2"/>
      <c r="F3" s="2"/>
      <c r="G3" s="2"/>
      <c r="H3" s="2"/>
      <c r="I3" s="2"/>
      <c r="J3" s="107"/>
    </row>
    <row r="4" spans="2:10" ht="12.75">
      <c r="B4" s="106"/>
      <c r="C4" s="2" t="s">
        <v>0</v>
      </c>
      <c r="D4" s="2"/>
      <c r="E4" s="2"/>
      <c r="F4" s="34" t="s">
        <v>396</v>
      </c>
      <c r="G4" s="34"/>
      <c r="H4" s="34"/>
      <c r="I4" s="34"/>
      <c r="J4" s="107"/>
    </row>
    <row r="5" spans="2:10" ht="12.75">
      <c r="B5" s="106"/>
      <c r="C5" s="2" t="s">
        <v>1</v>
      </c>
      <c r="D5" s="2"/>
      <c r="E5" s="2"/>
      <c r="F5" s="261" t="s">
        <v>395</v>
      </c>
      <c r="G5" s="261"/>
      <c r="H5" s="261"/>
      <c r="I5" s="35"/>
      <c r="J5" s="107"/>
    </row>
    <row r="6" spans="2:10" ht="12.75">
      <c r="B6" s="106"/>
      <c r="C6" s="2" t="s">
        <v>2</v>
      </c>
      <c r="D6" s="2"/>
      <c r="E6" s="261"/>
      <c r="F6" s="261"/>
      <c r="G6" s="261"/>
      <c r="H6" s="261"/>
      <c r="I6" s="35"/>
      <c r="J6" s="107"/>
    </row>
    <row r="7" spans="2:10" ht="12.75">
      <c r="B7" s="106"/>
      <c r="C7" s="2"/>
      <c r="D7" s="2"/>
      <c r="E7" s="2"/>
      <c r="F7" s="2"/>
      <c r="G7" s="261"/>
      <c r="H7" s="261"/>
      <c r="I7" s="35"/>
      <c r="J7" s="107"/>
    </row>
    <row r="8" spans="2:10" ht="12.75">
      <c r="B8" s="106"/>
      <c r="C8" s="3" t="s">
        <v>3</v>
      </c>
      <c r="D8" s="2"/>
      <c r="E8" s="2"/>
      <c r="F8" s="261">
        <v>1993</v>
      </c>
      <c r="G8" s="261"/>
      <c r="H8" s="2"/>
      <c r="I8" s="2"/>
      <c r="J8" s="107"/>
    </row>
    <row r="9" spans="2:10" ht="12.75">
      <c r="B9" s="106"/>
      <c r="C9" s="3" t="s">
        <v>4</v>
      </c>
      <c r="D9" s="2"/>
      <c r="E9" s="2"/>
      <c r="F9" s="261">
        <v>1614039</v>
      </c>
      <c r="G9" s="261"/>
      <c r="H9" s="2"/>
      <c r="I9" s="2"/>
      <c r="J9" s="107"/>
    </row>
    <row r="10" spans="2:10" ht="12.75">
      <c r="B10" s="106"/>
      <c r="C10" s="2"/>
      <c r="D10" s="2"/>
      <c r="E10" s="2"/>
      <c r="F10" s="2"/>
      <c r="G10" s="2"/>
      <c r="H10" s="2"/>
      <c r="I10" s="2"/>
      <c r="J10" s="107"/>
    </row>
    <row r="11" spans="2:10" ht="12.75">
      <c r="B11" s="106"/>
      <c r="C11" s="3" t="s">
        <v>5</v>
      </c>
      <c r="D11" s="2"/>
      <c r="E11" s="261" t="s">
        <v>397</v>
      </c>
      <c r="F11" s="261"/>
      <c r="G11" s="261"/>
      <c r="H11" s="261"/>
      <c r="I11" s="35"/>
      <c r="J11" s="107"/>
    </row>
    <row r="12" spans="2:10" ht="12.75">
      <c r="B12" s="106"/>
      <c r="C12" s="2"/>
      <c r="D12" s="2"/>
      <c r="E12" s="261"/>
      <c r="F12" s="261"/>
      <c r="G12" s="261"/>
      <c r="H12" s="261"/>
      <c r="I12" s="35"/>
      <c r="J12" s="107"/>
    </row>
    <row r="13" spans="2:10" ht="12.75">
      <c r="B13" s="106"/>
      <c r="C13" s="2"/>
      <c r="D13" s="2"/>
      <c r="E13" s="2"/>
      <c r="F13" s="2"/>
      <c r="G13" s="2"/>
      <c r="H13" s="2"/>
      <c r="I13" s="2"/>
      <c r="J13" s="107"/>
    </row>
    <row r="14" spans="2:10" ht="12.75">
      <c r="B14" s="106"/>
      <c r="C14" s="2"/>
      <c r="D14" s="2"/>
      <c r="E14" s="2"/>
      <c r="F14" s="2"/>
      <c r="G14" s="2"/>
      <c r="H14" s="2"/>
      <c r="I14" s="2"/>
      <c r="J14" s="107"/>
    </row>
    <row r="15" spans="2:10" ht="12.75">
      <c r="B15" s="106"/>
      <c r="C15" s="2"/>
      <c r="D15" s="2"/>
      <c r="E15" s="2"/>
      <c r="F15" s="2"/>
      <c r="G15" s="2"/>
      <c r="H15" s="2"/>
      <c r="I15" s="2"/>
      <c r="J15" s="107"/>
    </row>
    <row r="16" spans="2:10" ht="12.75">
      <c r="B16" s="106"/>
      <c r="C16" s="2"/>
      <c r="D16" s="2"/>
      <c r="E16" s="2"/>
      <c r="F16" s="2"/>
      <c r="G16" s="2"/>
      <c r="H16" s="2"/>
      <c r="I16" s="2"/>
      <c r="J16" s="107"/>
    </row>
    <row r="17" spans="2:10" ht="12.75">
      <c r="B17" s="106"/>
      <c r="C17" s="2"/>
      <c r="D17" s="2"/>
      <c r="E17" s="2"/>
      <c r="F17" s="2"/>
      <c r="G17" s="2"/>
      <c r="H17" s="2"/>
      <c r="I17" s="2"/>
      <c r="J17" s="107"/>
    </row>
    <row r="18" spans="2:10" ht="12.75">
      <c r="B18" s="106"/>
      <c r="C18" s="2"/>
      <c r="D18" s="2"/>
      <c r="E18" s="2"/>
      <c r="F18" s="2"/>
      <c r="G18" s="2"/>
      <c r="H18" s="2"/>
      <c r="I18" s="2"/>
      <c r="J18" s="107"/>
    </row>
    <row r="19" spans="2:10" ht="12.75">
      <c r="B19" s="106"/>
      <c r="C19" s="2"/>
      <c r="D19" s="2"/>
      <c r="E19" s="2"/>
      <c r="F19" s="2"/>
      <c r="G19" s="2"/>
      <c r="H19" s="2"/>
      <c r="I19" s="2"/>
      <c r="J19" s="107"/>
    </row>
    <row r="20" spans="2:10" ht="18">
      <c r="B20" s="106"/>
      <c r="C20" s="263" t="s">
        <v>6</v>
      </c>
      <c r="D20" s="263"/>
      <c r="E20" s="263"/>
      <c r="F20" s="263"/>
      <c r="G20" s="263"/>
      <c r="H20" s="263"/>
      <c r="I20" s="36"/>
      <c r="J20" s="107"/>
    </row>
    <row r="21" spans="2:10" ht="12.75">
      <c r="B21" s="106"/>
      <c r="C21" s="2"/>
      <c r="D21" s="2"/>
      <c r="E21" s="2"/>
      <c r="F21" s="2"/>
      <c r="G21" s="2"/>
      <c r="H21" s="2"/>
      <c r="I21" s="2"/>
      <c r="J21" s="107"/>
    </row>
    <row r="22" spans="2:10" ht="12.75">
      <c r="B22" s="106"/>
      <c r="C22" s="2"/>
      <c r="D22" s="2"/>
      <c r="E22" s="2"/>
      <c r="F22" s="2"/>
      <c r="G22" s="2"/>
      <c r="H22" s="2"/>
      <c r="I22" s="2"/>
      <c r="J22" s="107"/>
    </row>
    <row r="23" spans="2:10" ht="12.75">
      <c r="B23" s="106"/>
      <c r="C23" s="2"/>
      <c r="D23" s="2"/>
      <c r="E23" s="2"/>
      <c r="F23" s="2"/>
      <c r="G23" s="2"/>
      <c r="H23" s="2"/>
      <c r="I23" s="2"/>
      <c r="J23" s="107"/>
    </row>
    <row r="24" spans="2:10" ht="12.75">
      <c r="B24" s="106"/>
      <c r="C24" s="2" t="s">
        <v>7</v>
      </c>
      <c r="D24" s="2"/>
      <c r="E24" s="2"/>
      <c r="F24" s="2"/>
      <c r="G24" s="2"/>
      <c r="H24" s="2"/>
      <c r="I24" s="2"/>
      <c r="J24" s="107"/>
    </row>
    <row r="25" spans="2:10" ht="12.75">
      <c r="B25" s="106" t="s">
        <v>8</v>
      </c>
      <c r="C25" s="2"/>
      <c r="D25" s="2"/>
      <c r="E25" s="2"/>
      <c r="F25" s="2"/>
      <c r="G25" s="2"/>
      <c r="H25" s="2"/>
      <c r="I25" s="2"/>
      <c r="J25" s="107"/>
    </row>
    <row r="26" spans="2:10" ht="12.75">
      <c r="B26" s="106"/>
      <c r="C26" s="2"/>
      <c r="D26" s="2"/>
      <c r="E26" s="2"/>
      <c r="F26" s="2"/>
      <c r="G26" s="2"/>
      <c r="H26" s="2"/>
      <c r="I26" s="2"/>
      <c r="J26" s="107"/>
    </row>
    <row r="27" spans="2:10" ht="12.75">
      <c r="B27" s="106"/>
      <c r="C27" s="2"/>
      <c r="D27" s="2"/>
      <c r="E27" s="2"/>
      <c r="F27" s="2"/>
      <c r="G27" s="2"/>
      <c r="H27" s="2"/>
      <c r="I27" s="2"/>
      <c r="J27" s="107"/>
    </row>
    <row r="28" spans="2:10" ht="12.75">
      <c r="B28" s="106"/>
      <c r="C28" s="2"/>
      <c r="D28" s="2"/>
      <c r="E28" s="2"/>
      <c r="F28" s="2"/>
      <c r="G28" s="2"/>
      <c r="H28" s="2"/>
      <c r="I28" s="2"/>
      <c r="J28" s="107"/>
    </row>
    <row r="29" spans="2:10" ht="12.75">
      <c r="B29" s="106"/>
      <c r="C29" s="2"/>
      <c r="D29" s="2" t="s">
        <v>9</v>
      </c>
      <c r="E29" s="2"/>
      <c r="F29" s="2">
        <v>2010</v>
      </c>
      <c r="G29" s="2"/>
      <c r="H29" s="2"/>
      <c r="I29" s="2"/>
      <c r="J29" s="107"/>
    </row>
    <row r="30" spans="2:10" ht="12.75">
      <c r="B30" s="106"/>
      <c r="C30" s="2"/>
      <c r="D30" s="2"/>
      <c r="E30" s="2"/>
      <c r="F30" s="2"/>
      <c r="G30" s="2"/>
      <c r="H30" s="2"/>
      <c r="I30" s="2"/>
      <c r="J30" s="107"/>
    </row>
    <row r="31" spans="2:10" ht="12.75">
      <c r="B31" s="106"/>
      <c r="C31" s="2"/>
      <c r="D31" s="2"/>
      <c r="E31" s="2"/>
      <c r="F31" s="2"/>
      <c r="G31" s="2"/>
      <c r="H31" s="2"/>
      <c r="I31" s="2"/>
      <c r="J31" s="107"/>
    </row>
    <row r="32" spans="2:10" ht="12.75">
      <c r="B32" s="106"/>
      <c r="C32" s="2"/>
      <c r="D32" s="2"/>
      <c r="E32" s="2"/>
      <c r="F32" s="2"/>
      <c r="G32" s="2"/>
      <c r="H32" s="2"/>
      <c r="I32" s="2"/>
      <c r="J32" s="107"/>
    </row>
    <row r="33" spans="2:10" ht="12.75">
      <c r="B33" s="106"/>
      <c r="C33" s="2"/>
      <c r="D33" s="2"/>
      <c r="E33" s="2"/>
      <c r="F33" s="2"/>
      <c r="G33" s="2"/>
      <c r="H33" s="2"/>
      <c r="I33" s="2"/>
      <c r="J33" s="107"/>
    </row>
    <row r="34" spans="2:10" ht="12.75">
      <c r="B34" s="106"/>
      <c r="C34" s="2"/>
      <c r="D34" s="2"/>
      <c r="E34" s="2"/>
      <c r="F34" s="2"/>
      <c r="G34" s="2"/>
      <c r="H34" s="2"/>
      <c r="I34" s="2"/>
      <c r="J34" s="107"/>
    </row>
    <row r="35" spans="2:10" ht="12.75">
      <c r="B35" s="106"/>
      <c r="C35" s="2"/>
      <c r="D35" s="2"/>
      <c r="E35" s="2"/>
      <c r="F35" s="2"/>
      <c r="G35" s="2"/>
      <c r="H35" s="2"/>
      <c r="I35" s="2"/>
      <c r="J35" s="107"/>
    </row>
    <row r="36" spans="2:10" ht="12.75">
      <c r="B36" s="106"/>
      <c r="C36" s="2"/>
      <c r="D36" s="2"/>
      <c r="E36" s="2"/>
      <c r="F36" s="2"/>
      <c r="G36" s="2"/>
      <c r="H36" s="2"/>
      <c r="I36" s="2"/>
      <c r="J36" s="107"/>
    </row>
    <row r="37" spans="2:10" ht="12.75">
      <c r="B37" s="106"/>
      <c r="C37" s="2"/>
      <c r="D37" s="2"/>
      <c r="E37" s="2"/>
      <c r="F37" s="2"/>
      <c r="G37" s="2"/>
      <c r="H37" s="2"/>
      <c r="I37" s="2"/>
      <c r="J37" s="107"/>
    </row>
    <row r="38" spans="2:10" ht="12.75">
      <c r="B38" s="106"/>
      <c r="C38" s="2"/>
      <c r="D38" s="2"/>
      <c r="E38" s="2"/>
      <c r="F38" s="2"/>
      <c r="G38" s="2"/>
      <c r="H38" s="2"/>
      <c r="I38" s="2"/>
      <c r="J38" s="107"/>
    </row>
    <row r="39" spans="2:10" ht="12.75">
      <c r="B39" s="106"/>
      <c r="C39" s="2"/>
      <c r="D39" s="2"/>
      <c r="E39" s="2"/>
      <c r="F39" s="2"/>
      <c r="G39" s="2"/>
      <c r="H39" s="2"/>
      <c r="I39" s="2"/>
      <c r="J39" s="107"/>
    </row>
    <row r="40" spans="2:10" ht="12.75">
      <c r="B40" s="106"/>
      <c r="C40" s="2"/>
      <c r="D40" s="2"/>
      <c r="E40" s="2"/>
      <c r="F40" s="2"/>
      <c r="G40" s="2"/>
      <c r="H40" s="2"/>
      <c r="I40" s="2"/>
      <c r="J40" s="107"/>
    </row>
    <row r="41" spans="2:10" ht="12.75">
      <c r="B41" s="106"/>
      <c r="C41" s="2"/>
      <c r="D41" s="2"/>
      <c r="E41" s="2"/>
      <c r="F41" s="2"/>
      <c r="G41" s="2"/>
      <c r="H41" s="2"/>
      <c r="I41" s="2"/>
      <c r="J41" s="107"/>
    </row>
    <row r="42" spans="2:10" ht="12.75">
      <c r="B42" s="106"/>
      <c r="C42" s="2"/>
      <c r="D42" s="2"/>
      <c r="E42" s="2"/>
      <c r="F42" s="2"/>
      <c r="G42" s="2"/>
      <c r="H42" s="2"/>
      <c r="I42" s="2"/>
      <c r="J42" s="107"/>
    </row>
    <row r="43" spans="2:10" ht="12.75">
      <c r="B43" s="106"/>
      <c r="C43" s="2"/>
      <c r="D43" s="2"/>
      <c r="E43" s="2"/>
      <c r="F43" s="2"/>
      <c r="G43" s="2"/>
      <c r="H43" s="2"/>
      <c r="I43" s="2"/>
      <c r="J43" s="107"/>
    </row>
    <row r="44" spans="2:10" ht="12.75">
      <c r="B44" s="106"/>
      <c r="C44" s="2"/>
      <c r="D44" s="2"/>
      <c r="E44" s="2"/>
      <c r="F44" s="2"/>
      <c r="G44" s="2"/>
      <c r="H44" s="2"/>
      <c r="I44" s="2"/>
      <c r="J44" s="107"/>
    </row>
    <row r="45" spans="2:10" ht="12.75">
      <c r="B45" s="106"/>
      <c r="C45" s="2"/>
      <c r="D45" s="2"/>
      <c r="E45" s="2"/>
      <c r="F45" s="2"/>
      <c r="G45" s="2"/>
      <c r="H45" s="2"/>
      <c r="I45" s="2"/>
      <c r="J45" s="107"/>
    </row>
    <row r="46" spans="2:10" ht="12.75">
      <c r="B46" s="106" t="s">
        <v>10</v>
      </c>
      <c r="C46" s="2"/>
      <c r="D46" s="2"/>
      <c r="E46" s="2"/>
      <c r="F46" s="2"/>
      <c r="G46" s="2"/>
      <c r="H46" s="261"/>
      <c r="I46" s="261"/>
      <c r="J46" s="262"/>
    </row>
    <row r="47" spans="2:10" ht="12.75">
      <c r="B47" s="106" t="s">
        <v>11</v>
      </c>
      <c r="C47" s="2"/>
      <c r="D47" s="2"/>
      <c r="E47" s="2"/>
      <c r="F47" s="2"/>
      <c r="G47" s="2"/>
      <c r="H47" s="261"/>
      <c r="I47" s="261"/>
      <c r="J47" s="262"/>
    </row>
    <row r="48" spans="2:10" ht="12.75">
      <c r="B48" s="106" t="s">
        <v>12</v>
      </c>
      <c r="C48" s="2"/>
      <c r="D48" s="2"/>
      <c r="E48" s="2"/>
      <c r="F48" s="2"/>
      <c r="G48" s="2"/>
      <c r="H48" s="261"/>
      <c r="I48" s="261"/>
      <c r="J48" s="262"/>
    </row>
    <row r="49" spans="2:10" ht="12.75">
      <c r="B49" s="106" t="s">
        <v>13</v>
      </c>
      <c r="C49" s="2"/>
      <c r="D49" s="2"/>
      <c r="E49" s="2"/>
      <c r="F49" s="2"/>
      <c r="G49" s="2"/>
      <c r="H49" s="261"/>
      <c r="I49" s="261"/>
      <c r="J49" s="262"/>
    </row>
    <row r="50" spans="2:10" ht="12.75">
      <c r="B50" s="106"/>
      <c r="C50" s="2"/>
      <c r="D50" s="2"/>
      <c r="E50" s="2"/>
      <c r="F50" s="2"/>
      <c r="G50" s="2"/>
      <c r="H50" s="2"/>
      <c r="I50" s="2"/>
      <c r="J50" s="107"/>
    </row>
    <row r="51" spans="2:10" ht="12.75">
      <c r="B51" s="106"/>
      <c r="C51" s="2"/>
      <c r="D51" s="2"/>
      <c r="E51" s="2"/>
      <c r="F51" s="2"/>
      <c r="G51" s="2"/>
      <c r="H51" s="2"/>
      <c r="I51" s="2"/>
      <c r="J51" s="107"/>
    </row>
    <row r="52" spans="2:10" ht="12.75">
      <c r="B52" s="106" t="s">
        <v>14</v>
      </c>
      <c r="C52" s="2"/>
      <c r="D52" s="2"/>
      <c r="E52" s="2"/>
      <c r="F52" s="2"/>
      <c r="G52" s="2" t="s">
        <v>15</v>
      </c>
      <c r="H52" s="2" t="s">
        <v>410</v>
      </c>
      <c r="I52" s="2"/>
      <c r="J52" s="107"/>
    </row>
    <row r="53" spans="2:10" ht="12.75">
      <c r="B53" s="106"/>
      <c r="C53" s="2"/>
      <c r="D53" s="2"/>
      <c r="E53" s="2"/>
      <c r="F53" s="2"/>
      <c r="G53" s="2" t="s">
        <v>16</v>
      </c>
      <c r="H53" s="2" t="s">
        <v>411</v>
      </c>
      <c r="I53" s="2"/>
      <c r="J53" s="107"/>
    </row>
    <row r="54" spans="2:10" ht="12.75">
      <c r="B54" s="56"/>
      <c r="C54" s="1"/>
      <c r="D54" s="1"/>
      <c r="E54" s="1"/>
      <c r="F54" s="1"/>
      <c r="G54" s="1"/>
      <c r="H54" s="1"/>
      <c r="I54" s="1"/>
      <c r="J54" s="27"/>
    </row>
    <row r="55" spans="2:10" ht="12.75">
      <c r="B55" s="106" t="s">
        <v>17</v>
      </c>
      <c r="C55" s="2"/>
      <c r="D55" s="2"/>
      <c r="E55" s="2"/>
      <c r="F55" s="2"/>
      <c r="G55" s="2"/>
      <c r="H55" s="261"/>
      <c r="I55" s="261"/>
      <c r="J55" s="262"/>
    </row>
    <row r="56" spans="2:10" ht="12.75">
      <c r="B56" s="106"/>
      <c r="C56" s="2"/>
      <c r="D56" s="2"/>
      <c r="E56" s="2"/>
      <c r="F56" s="2"/>
      <c r="G56" s="2"/>
      <c r="H56" s="2"/>
      <c r="I56" s="2"/>
      <c r="J56" s="107"/>
    </row>
    <row r="57" spans="2:10" ht="12.75">
      <c r="B57" s="106"/>
      <c r="C57" s="2"/>
      <c r="D57" s="2"/>
      <c r="E57" s="2"/>
      <c r="F57" s="2"/>
      <c r="G57" s="2"/>
      <c r="H57" s="2"/>
      <c r="I57" s="2"/>
      <c r="J57" s="107"/>
    </row>
    <row r="58" spans="2:10" ht="12.75">
      <c r="B58" s="106"/>
      <c r="C58" s="2"/>
      <c r="D58" s="2"/>
      <c r="E58" s="2"/>
      <c r="F58" s="2"/>
      <c r="G58" s="2"/>
      <c r="H58" s="2"/>
      <c r="I58" s="2"/>
      <c r="J58" s="107"/>
    </row>
    <row r="59" spans="2:10" ht="12.75">
      <c r="B59" s="106"/>
      <c r="C59" s="2"/>
      <c r="D59" s="2"/>
      <c r="E59" s="2"/>
      <c r="F59" s="2"/>
      <c r="G59" s="2"/>
      <c r="H59" s="2"/>
      <c r="I59" s="2"/>
      <c r="J59" s="107"/>
    </row>
    <row r="60" spans="2:10" ht="12.75">
      <c r="B60" s="106"/>
      <c r="C60" s="2"/>
      <c r="D60" s="2"/>
      <c r="E60" s="2"/>
      <c r="F60" s="2"/>
      <c r="G60" s="2"/>
      <c r="H60" s="2"/>
      <c r="I60" s="2"/>
      <c r="J60" s="107"/>
    </row>
    <row r="61" spans="2:10" ht="12.75">
      <c r="B61" s="23"/>
      <c r="C61" s="23"/>
      <c r="D61" s="23"/>
      <c r="E61" s="23"/>
      <c r="F61" s="23"/>
      <c r="G61" s="23"/>
      <c r="H61" s="23"/>
      <c r="I61" s="23"/>
      <c r="J61" s="23">
        <v>1</v>
      </c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</sheetData>
  <sheetProtection/>
  <mergeCells count="13">
    <mergeCell ref="F5:H5"/>
    <mergeCell ref="E6:H6"/>
    <mergeCell ref="G7:H7"/>
    <mergeCell ref="F8:G8"/>
    <mergeCell ref="H55:J55"/>
    <mergeCell ref="C20:H20"/>
    <mergeCell ref="H46:J46"/>
    <mergeCell ref="H47:J47"/>
    <mergeCell ref="H48:J48"/>
    <mergeCell ref="F9:G9"/>
    <mergeCell ref="E11:H11"/>
    <mergeCell ref="E12:H12"/>
    <mergeCell ref="H49:J49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88">
      <selection activeCell="H108" sqref="H108"/>
    </sheetView>
  </sheetViews>
  <sheetFormatPr defaultColWidth="9.140625" defaultRowHeight="12.75"/>
  <cols>
    <col min="1" max="1" width="4.28125" style="0" customWidth="1"/>
    <col min="2" max="2" width="5.140625" style="0" customWidth="1"/>
    <col min="3" max="3" width="21.57421875" style="0" customWidth="1"/>
    <col min="6" max="6" width="11.00390625" style="0" bestFit="1" customWidth="1"/>
    <col min="7" max="7" width="14.00390625" style="0" customWidth="1"/>
  </cols>
  <sheetData>
    <row r="1" spans="1:9" ht="12.75">
      <c r="A1" s="25"/>
      <c r="B1" s="25"/>
      <c r="C1" s="25"/>
      <c r="D1" s="25"/>
      <c r="E1" s="25"/>
      <c r="F1" s="25"/>
      <c r="G1" s="25"/>
      <c r="H1" s="25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4" spans="3:6" ht="18">
      <c r="C4" s="139" t="s">
        <v>457</v>
      </c>
      <c r="E4" s="145"/>
      <c r="F4" s="145"/>
    </row>
    <row r="6" ht="12.75">
      <c r="G6" s="13" t="s">
        <v>411</v>
      </c>
    </row>
    <row r="8" spans="2:5" ht="15.75">
      <c r="B8" s="13" t="s">
        <v>458</v>
      </c>
      <c r="C8" s="13"/>
      <c r="D8" s="137" t="s">
        <v>471</v>
      </c>
      <c r="E8" s="137"/>
    </row>
    <row r="9" spans="2:4" ht="12.75">
      <c r="B9" s="13" t="s">
        <v>450</v>
      </c>
      <c r="C9" s="13"/>
      <c r="D9" s="13" t="s">
        <v>395</v>
      </c>
    </row>
    <row r="11" spans="2:7" ht="28.5" customHeight="1">
      <c r="B11" s="140" t="s">
        <v>452</v>
      </c>
      <c r="C11" s="140" t="s">
        <v>459</v>
      </c>
      <c r="D11" s="140" t="s">
        <v>460</v>
      </c>
      <c r="E11" s="140" t="s">
        <v>461</v>
      </c>
      <c r="F11" s="140" t="s">
        <v>462</v>
      </c>
      <c r="G11" s="140" t="s">
        <v>241</v>
      </c>
    </row>
    <row r="12" spans="2:7" ht="12.75">
      <c r="B12" s="16">
        <v>1</v>
      </c>
      <c r="C12" s="43" t="s">
        <v>475</v>
      </c>
      <c r="D12" s="43" t="s">
        <v>518</v>
      </c>
      <c r="E12" s="154">
        <v>1</v>
      </c>
      <c r="F12" s="43">
        <v>77690</v>
      </c>
      <c r="G12" s="143">
        <f>E12*F12</f>
        <v>77690</v>
      </c>
    </row>
    <row r="13" spans="2:7" ht="12.75">
      <c r="B13" s="16">
        <v>2</v>
      </c>
      <c r="C13" s="43" t="s">
        <v>476</v>
      </c>
      <c r="D13" s="43" t="s">
        <v>518</v>
      </c>
      <c r="E13" s="154">
        <v>7</v>
      </c>
      <c r="F13" s="43">
        <v>2340</v>
      </c>
      <c r="G13" s="143">
        <f aca="true" t="shared" si="0" ref="G13:G77">E13*F13</f>
        <v>16380</v>
      </c>
    </row>
    <row r="14" spans="2:7" ht="12.75">
      <c r="B14" s="16">
        <v>3</v>
      </c>
      <c r="C14" s="43" t="s">
        <v>477</v>
      </c>
      <c r="D14" s="43" t="s">
        <v>518</v>
      </c>
      <c r="E14" s="154">
        <v>1</v>
      </c>
      <c r="F14" s="43">
        <v>105875</v>
      </c>
      <c r="G14" s="143">
        <f t="shared" si="0"/>
        <v>105875</v>
      </c>
    </row>
    <row r="15" spans="2:7" ht="12.75">
      <c r="B15" s="16">
        <v>4</v>
      </c>
      <c r="C15" s="43" t="s">
        <v>478</v>
      </c>
      <c r="D15" s="43" t="s">
        <v>519</v>
      </c>
      <c r="E15" s="154">
        <v>45</v>
      </c>
      <c r="F15" s="43">
        <v>200</v>
      </c>
      <c r="G15" s="143">
        <f t="shared" si="0"/>
        <v>9000</v>
      </c>
    </row>
    <row r="16" spans="2:7" ht="12.75">
      <c r="B16" s="16">
        <v>5</v>
      </c>
      <c r="C16" s="43" t="s">
        <v>477</v>
      </c>
      <c r="D16" s="43" t="s">
        <v>518</v>
      </c>
      <c r="E16" s="154">
        <v>1</v>
      </c>
      <c r="F16" s="43">
        <v>135902</v>
      </c>
      <c r="G16" s="143">
        <f t="shared" si="0"/>
        <v>135902</v>
      </c>
    </row>
    <row r="17" spans="2:7" ht="12.75">
      <c r="B17" s="16">
        <v>6</v>
      </c>
      <c r="C17" s="43" t="s">
        <v>479</v>
      </c>
      <c r="D17" s="43" t="s">
        <v>518</v>
      </c>
      <c r="E17" s="154">
        <v>1</v>
      </c>
      <c r="F17" s="43">
        <v>35629</v>
      </c>
      <c r="G17" s="143">
        <f t="shared" si="0"/>
        <v>35629</v>
      </c>
    </row>
    <row r="18" spans="2:7" ht="12.75">
      <c r="B18" s="16">
        <v>7</v>
      </c>
      <c r="C18" s="43" t="s">
        <v>480</v>
      </c>
      <c r="D18" s="43" t="s">
        <v>518</v>
      </c>
      <c r="E18" s="154">
        <v>2</v>
      </c>
      <c r="F18" s="43">
        <v>5150</v>
      </c>
      <c r="G18" s="143">
        <f t="shared" si="0"/>
        <v>10300</v>
      </c>
    </row>
    <row r="19" spans="2:7" ht="12.75">
      <c r="B19" s="16">
        <v>8</v>
      </c>
      <c r="C19" s="43" t="s">
        <v>481</v>
      </c>
      <c r="D19" s="43" t="s">
        <v>518</v>
      </c>
      <c r="E19" s="154">
        <v>50</v>
      </c>
      <c r="F19" s="43">
        <v>114</v>
      </c>
      <c r="G19" s="143">
        <f t="shared" si="0"/>
        <v>5700</v>
      </c>
    </row>
    <row r="20" spans="2:7" ht="12.75">
      <c r="B20" s="16">
        <v>9</v>
      </c>
      <c r="C20" s="43" t="s">
        <v>482</v>
      </c>
      <c r="D20" s="43" t="s">
        <v>518</v>
      </c>
      <c r="E20" s="154">
        <v>5</v>
      </c>
      <c r="F20" s="43">
        <v>720</v>
      </c>
      <c r="G20" s="143">
        <f t="shared" si="0"/>
        <v>3600</v>
      </c>
    </row>
    <row r="21" spans="2:7" ht="12.75">
      <c r="B21" s="16">
        <v>10</v>
      </c>
      <c r="C21" s="43" t="s">
        <v>483</v>
      </c>
      <c r="D21" s="43" t="s">
        <v>520</v>
      </c>
      <c r="E21" s="154">
        <v>18</v>
      </c>
      <c r="F21" s="43">
        <v>480</v>
      </c>
      <c r="G21" s="143">
        <f t="shared" si="0"/>
        <v>8640</v>
      </c>
    </row>
    <row r="22" spans="2:7" ht="12.75">
      <c r="B22" s="16">
        <v>11</v>
      </c>
      <c r="C22" s="43" t="s">
        <v>484</v>
      </c>
      <c r="D22" s="43" t="s">
        <v>520</v>
      </c>
      <c r="E22" s="154">
        <v>50</v>
      </c>
      <c r="F22" s="43">
        <v>160</v>
      </c>
      <c r="G22" s="143">
        <f t="shared" si="0"/>
        <v>8000</v>
      </c>
    </row>
    <row r="23" spans="2:7" ht="12.75">
      <c r="B23" s="16">
        <v>12</v>
      </c>
      <c r="C23" s="43" t="s">
        <v>485</v>
      </c>
      <c r="D23" s="43" t="s">
        <v>520</v>
      </c>
      <c r="E23" s="154">
        <v>10</v>
      </c>
      <c r="F23" s="43">
        <v>754</v>
      </c>
      <c r="G23" s="143">
        <f t="shared" si="0"/>
        <v>7540</v>
      </c>
    </row>
    <row r="24" spans="2:9" ht="12.75">
      <c r="B24" s="16">
        <v>13</v>
      </c>
      <c r="C24" s="66" t="s">
        <v>477</v>
      </c>
      <c r="D24" s="66" t="s">
        <v>518</v>
      </c>
      <c r="E24" s="154">
        <v>1</v>
      </c>
      <c r="F24" s="66">
        <v>144140</v>
      </c>
      <c r="G24" s="143">
        <f t="shared" si="0"/>
        <v>144140</v>
      </c>
      <c r="I24" s="150"/>
    </row>
    <row r="25" spans="2:7" ht="12.75">
      <c r="B25" s="16">
        <v>14</v>
      </c>
      <c r="C25" s="153" t="s">
        <v>486</v>
      </c>
      <c r="D25" s="153" t="s">
        <v>518</v>
      </c>
      <c r="E25" s="154">
        <v>1</v>
      </c>
      <c r="F25" s="153">
        <v>193925</v>
      </c>
      <c r="G25" s="143">
        <f t="shared" si="0"/>
        <v>193925</v>
      </c>
    </row>
    <row r="26" spans="2:7" ht="12.75">
      <c r="B26" s="16">
        <v>15</v>
      </c>
      <c r="C26" s="66" t="s">
        <v>487</v>
      </c>
      <c r="D26" s="66" t="s">
        <v>518</v>
      </c>
      <c r="E26" s="154">
        <v>1</v>
      </c>
      <c r="F26" s="66">
        <v>116085</v>
      </c>
      <c r="G26" s="143">
        <f t="shared" si="0"/>
        <v>116085</v>
      </c>
    </row>
    <row r="27" spans="2:7" ht="12.75">
      <c r="B27" s="16">
        <v>16</v>
      </c>
      <c r="C27" s="66" t="s">
        <v>488</v>
      </c>
      <c r="D27" s="66" t="s">
        <v>521</v>
      </c>
      <c r="E27" s="154">
        <v>5</v>
      </c>
      <c r="F27" s="66">
        <v>7375</v>
      </c>
      <c r="G27" s="143">
        <f t="shared" si="0"/>
        <v>36875</v>
      </c>
    </row>
    <row r="28" spans="2:7" ht="12.75">
      <c r="B28" s="16">
        <v>17</v>
      </c>
      <c r="C28" s="153" t="s">
        <v>489</v>
      </c>
      <c r="D28" s="153" t="s">
        <v>518</v>
      </c>
      <c r="E28" s="154">
        <v>7</v>
      </c>
      <c r="F28" s="153">
        <v>7785</v>
      </c>
      <c r="G28" s="143">
        <f t="shared" si="0"/>
        <v>54495</v>
      </c>
    </row>
    <row r="29" spans="2:7" ht="12.75">
      <c r="B29" s="16">
        <v>18</v>
      </c>
      <c r="C29" s="66" t="s">
        <v>485</v>
      </c>
      <c r="D29" s="66" t="s">
        <v>522</v>
      </c>
      <c r="E29" s="154">
        <v>1</v>
      </c>
      <c r="F29" s="66">
        <v>4900</v>
      </c>
      <c r="G29" s="143">
        <f t="shared" si="0"/>
        <v>4900</v>
      </c>
    </row>
    <row r="30" spans="2:7" ht="12.75">
      <c r="B30" s="16">
        <v>19</v>
      </c>
      <c r="C30" s="66" t="s">
        <v>490</v>
      </c>
      <c r="D30" s="66" t="s">
        <v>518</v>
      </c>
      <c r="E30" s="154">
        <v>5</v>
      </c>
      <c r="F30" s="66">
        <v>20</v>
      </c>
      <c r="G30" s="143">
        <f t="shared" si="0"/>
        <v>100</v>
      </c>
    </row>
    <row r="31" spans="2:7" ht="12.75">
      <c r="B31" s="16">
        <v>20</v>
      </c>
      <c r="C31" s="66" t="s">
        <v>492</v>
      </c>
      <c r="D31" s="66" t="s">
        <v>518</v>
      </c>
      <c r="E31" s="154">
        <v>1</v>
      </c>
      <c r="F31" s="66">
        <v>33710</v>
      </c>
      <c r="G31" s="143">
        <f t="shared" si="0"/>
        <v>33710</v>
      </c>
    </row>
    <row r="32" spans="2:7" ht="12.75">
      <c r="B32" s="16">
        <v>21</v>
      </c>
      <c r="C32" s="66" t="s">
        <v>493</v>
      </c>
      <c r="D32" s="66" t="s">
        <v>518</v>
      </c>
      <c r="E32" s="154">
        <v>2</v>
      </c>
      <c r="F32" s="66">
        <v>7110</v>
      </c>
      <c r="G32" s="143">
        <f t="shared" si="0"/>
        <v>14220</v>
      </c>
    </row>
    <row r="33" spans="2:7" ht="12.75">
      <c r="B33" s="16">
        <v>22</v>
      </c>
      <c r="C33" s="66" t="s">
        <v>494</v>
      </c>
      <c r="D33" s="66" t="s">
        <v>518</v>
      </c>
      <c r="E33" s="154">
        <v>1</v>
      </c>
      <c r="F33" s="66">
        <v>47970</v>
      </c>
      <c r="G33" s="143">
        <f t="shared" si="0"/>
        <v>47970</v>
      </c>
    </row>
    <row r="34" spans="2:7" ht="12.75">
      <c r="B34" s="16">
        <v>23</v>
      </c>
      <c r="C34" s="66" t="s">
        <v>492</v>
      </c>
      <c r="D34" s="66" t="s">
        <v>518</v>
      </c>
      <c r="E34" s="154">
        <v>1</v>
      </c>
      <c r="F34" s="66">
        <v>48030</v>
      </c>
      <c r="G34" s="143">
        <f t="shared" si="0"/>
        <v>48030</v>
      </c>
    </row>
    <row r="35" spans="2:7" ht="12.75">
      <c r="B35" s="16">
        <v>24</v>
      </c>
      <c r="C35" s="66" t="s">
        <v>495</v>
      </c>
      <c r="D35" s="66" t="s">
        <v>523</v>
      </c>
      <c r="E35" s="154">
        <v>40000</v>
      </c>
      <c r="F35" s="66">
        <v>2.75</v>
      </c>
      <c r="G35" s="143">
        <f t="shared" si="0"/>
        <v>110000</v>
      </c>
    </row>
    <row r="36" spans="2:7" ht="12.75">
      <c r="B36" s="16">
        <v>25</v>
      </c>
      <c r="C36" s="66" t="s">
        <v>488</v>
      </c>
      <c r="D36" s="66" t="s">
        <v>518</v>
      </c>
      <c r="E36" s="154">
        <v>41</v>
      </c>
      <c r="F36" s="66">
        <v>5208</v>
      </c>
      <c r="G36" s="143">
        <f t="shared" si="0"/>
        <v>213528</v>
      </c>
    </row>
    <row r="37" spans="2:7" ht="12.75">
      <c r="B37" s="16">
        <v>26</v>
      </c>
      <c r="C37" s="66" t="s">
        <v>481</v>
      </c>
      <c r="D37" s="66" t="s">
        <v>523</v>
      </c>
      <c r="E37" s="154">
        <v>36</v>
      </c>
      <c r="F37" s="66">
        <v>415</v>
      </c>
      <c r="G37" s="143">
        <f t="shared" si="0"/>
        <v>14940</v>
      </c>
    </row>
    <row r="38" spans="2:7" ht="12.75">
      <c r="B38" s="16">
        <v>27</v>
      </c>
      <c r="C38" s="66" t="s">
        <v>489</v>
      </c>
      <c r="D38" s="66" t="s">
        <v>518</v>
      </c>
      <c r="E38" s="154">
        <v>2</v>
      </c>
      <c r="F38" s="66">
        <v>7100</v>
      </c>
      <c r="G38" s="143">
        <f t="shared" si="0"/>
        <v>14200</v>
      </c>
    </row>
    <row r="39" spans="2:7" ht="12.75">
      <c r="B39" s="16">
        <v>28</v>
      </c>
      <c r="C39" s="153" t="s">
        <v>496</v>
      </c>
      <c r="D39" s="153" t="s">
        <v>523</v>
      </c>
      <c r="E39" s="154">
        <v>500</v>
      </c>
      <c r="F39" s="43">
        <v>19.834</v>
      </c>
      <c r="G39" s="143">
        <f t="shared" si="0"/>
        <v>9917</v>
      </c>
    </row>
    <row r="40" spans="2:7" ht="12.75">
      <c r="B40" s="16">
        <v>29</v>
      </c>
      <c r="C40" s="153" t="s">
        <v>497</v>
      </c>
      <c r="D40" s="153" t="s">
        <v>523</v>
      </c>
      <c r="E40" s="154">
        <v>1475</v>
      </c>
      <c r="F40" s="43">
        <v>14.6666</v>
      </c>
      <c r="G40" s="143">
        <f t="shared" si="0"/>
        <v>21633.235</v>
      </c>
    </row>
    <row r="41" spans="2:7" ht="12.75">
      <c r="B41" s="16">
        <v>30</v>
      </c>
      <c r="C41" s="153" t="s">
        <v>498</v>
      </c>
      <c r="D41" s="153" t="s">
        <v>523</v>
      </c>
      <c r="E41" s="154">
        <v>600</v>
      </c>
      <c r="F41" s="43">
        <v>19.166</v>
      </c>
      <c r="G41" s="143">
        <f t="shared" si="0"/>
        <v>11499.6</v>
      </c>
    </row>
    <row r="42" spans="1:8" ht="12.75">
      <c r="A42" s="1"/>
      <c r="B42" s="23"/>
      <c r="C42" s="163"/>
      <c r="D42" s="163"/>
      <c r="E42" s="164"/>
      <c r="F42" s="165"/>
      <c r="G42" s="166"/>
      <c r="H42" s="1"/>
    </row>
    <row r="43" spans="2:7" ht="12.75">
      <c r="B43" s="1"/>
      <c r="C43" s="157"/>
      <c r="D43" s="157"/>
      <c r="E43" s="155"/>
      <c r="F43" s="52"/>
      <c r="G43" s="156"/>
    </row>
    <row r="44" spans="2:7" ht="12.75">
      <c r="B44" s="1"/>
      <c r="C44" s="157"/>
      <c r="D44" s="157"/>
      <c r="E44" s="155"/>
      <c r="F44" s="52"/>
      <c r="G44" s="156"/>
    </row>
    <row r="45" spans="2:6" ht="12.75">
      <c r="B45" s="1"/>
      <c r="C45" s="157"/>
      <c r="D45" s="157"/>
      <c r="E45" s="13" t="s">
        <v>472</v>
      </c>
      <c r="F45" s="13"/>
    </row>
    <row r="46" spans="2:7" ht="15.75">
      <c r="B46" s="1"/>
      <c r="C46" s="157"/>
      <c r="D46" s="157"/>
      <c r="E46" s="13"/>
      <c r="F46" s="137"/>
      <c r="G46" s="137"/>
    </row>
    <row r="47" spans="2:7" ht="15.75">
      <c r="B47" s="1"/>
      <c r="C47" s="157"/>
      <c r="D47" s="157"/>
      <c r="E47" s="13" t="s">
        <v>473</v>
      </c>
      <c r="F47" s="137"/>
      <c r="G47" s="137"/>
    </row>
    <row r="48" spans="2:7" ht="12.75">
      <c r="B48" s="1"/>
      <c r="C48" s="157"/>
      <c r="D48" s="157"/>
      <c r="E48" s="13"/>
      <c r="F48" s="13"/>
      <c r="G48" s="13"/>
    </row>
    <row r="49" spans="2:7" ht="12.75">
      <c r="B49" s="1"/>
      <c r="C49" s="157"/>
      <c r="D49" s="157"/>
      <c r="E49" s="13" t="s">
        <v>474</v>
      </c>
      <c r="F49" s="13"/>
      <c r="G49" s="13"/>
    </row>
    <row r="50" spans="2:7" ht="12.75">
      <c r="B50" s="1"/>
      <c r="C50" s="157"/>
      <c r="D50" s="157"/>
      <c r="E50" s="155"/>
      <c r="F50" s="52"/>
      <c r="G50" s="156"/>
    </row>
    <row r="51" spans="2:7" ht="12.75">
      <c r="B51" s="1"/>
      <c r="C51" s="157"/>
      <c r="D51" s="157"/>
      <c r="E51" s="155"/>
      <c r="F51" s="52"/>
      <c r="G51" s="156"/>
    </row>
    <row r="52" spans="2:7" ht="12.75">
      <c r="B52" s="1"/>
      <c r="C52" s="157"/>
      <c r="D52" s="157"/>
      <c r="E52" s="155"/>
      <c r="F52" s="52"/>
      <c r="G52" s="156"/>
    </row>
    <row r="53" spans="1:8" ht="12.75">
      <c r="A53" s="25"/>
      <c r="B53" s="25"/>
      <c r="C53" s="159"/>
      <c r="D53" s="159"/>
      <c r="E53" s="160"/>
      <c r="F53" s="161"/>
      <c r="G53" s="162"/>
      <c r="H53" s="25"/>
    </row>
    <row r="54" spans="2:8" ht="12.75">
      <c r="B54" s="1"/>
      <c r="C54" s="157"/>
      <c r="D54" s="157"/>
      <c r="E54" s="155"/>
      <c r="F54" s="52"/>
      <c r="G54" s="156"/>
      <c r="H54">
        <v>12</v>
      </c>
    </row>
    <row r="55" spans="1:8" ht="12.75">
      <c r="A55" s="102"/>
      <c r="B55" s="25"/>
      <c r="C55" s="159"/>
      <c r="D55" s="159"/>
      <c r="E55" s="160"/>
      <c r="F55" s="161"/>
      <c r="G55" s="162"/>
      <c r="H55" s="25"/>
    </row>
    <row r="56" spans="2:7" ht="12.75">
      <c r="B56" s="1"/>
      <c r="C56" s="157"/>
      <c r="D56" s="157"/>
      <c r="E56" s="155"/>
      <c r="F56" s="52"/>
      <c r="G56" s="156"/>
    </row>
    <row r="57" spans="3:6" ht="18">
      <c r="C57" s="139" t="s">
        <v>457</v>
      </c>
      <c r="D57" s="139" t="s">
        <v>525</v>
      </c>
      <c r="E57" s="158"/>
      <c r="F57" s="145"/>
    </row>
    <row r="59" ht="12.75">
      <c r="G59" s="13" t="s">
        <v>411</v>
      </c>
    </row>
    <row r="61" spans="2:5" ht="15.75">
      <c r="B61" s="13" t="s">
        <v>458</v>
      </c>
      <c r="C61" s="13"/>
      <c r="D61" s="137" t="s">
        <v>471</v>
      </c>
      <c r="E61" s="137"/>
    </row>
    <row r="62" spans="2:4" ht="12.75">
      <c r="B62" s="13" t="s">
        <v>450</v>
      </c>
      <c r="C62" s="13"/>
      <c r="D62" s="13" t="s">
        <v>395</v>
      </c>
    </row>
    <row r="65" spans="2:7" ht="26.25" customHeight="1">
      <c r="B65" s="140" t="s">
        <v>452</v>
      </c>
      <c r="C65" s="140" t="s">
        <v>459</v>
      </c>
      <c r="D65" s="140" t="s">
        <v>460</v>
      </c>
      <c r="E65" s="140" t="s">
        <v>461</v>
      </c>
      <c r="F65" s="140" t="s">
        <v>462</v>
      </c>
      <c r="G65" s="140" t="s">
        <v>241</v>
      </c>
    </row>
    <row r="66" spans="2:7" ht="12.75">
      <c r="B66" s="16">
        <v>31</v>
      </c>
      <c r="C66" s="153" t="s">
        <v>499</v>
      </c>
      <c r="D66" s="153" t="s">
        <v>523</v>
      </c>
      <c r="E66" s="154">
        <v>72913</v>
      </c>
      <c r="F66" s="43">
        <v>4.83344</v>
      </c>
      <c r="G66" s="143">
        <f t="shared" si="0"/>
        <v>352420.61072000006</v>
      </c>
    </row>
    <row r="67" spans="2:7" ht="12.75">
      <c r="B67" s="16">
        <v>32</v>
      </c>
      <c r="C67" s="153" t="s">
        <v>501</v>
      </c>
      <c r="D67" s="153" t="s">
        <v>523</v>
      </c>
      <c r="E67" s="154">
        <v>323</v>
      </c>
      <c r="F67" s="43">
        <v>27.346</v>
      </c>
      <c r="G67" s="143">
        <f t="shared" si="0"/>
        <v>8832.758</v>
      </c>
    </row>
    <row r="68" spans="2:7" ht="12.75">
      <c r="B68" s="16">
        <v>33</v>
      </c>
      <c r="C68" s="153" t="s">
        <v>503</v>
      </c>
      <c r="D68" s="153" t="s">
        <v>523</v>
      </c>
      <c r="E68" s="154">
        <v>9000</v>
      </c>
      <c r="F68" s="153">
        <v>4.66666</v>
      </c>
      <c r="G68" s="143">
        <f t="shared" si="0"/>
        <v>41999.94</v>
      </c>
    </row>
    <row r="69" spans="2:7" ht="12.75">
      <c r="B69" s="16">
        <v>34</v>
      </c>
      <c r="C69" s="153" t="s">
        <v>504</v>
      </c>
      <c r="D69" s="153" t="s">
        <v>523</v>
      </c>
      <c r="E69" s="154">
        <v>1000</v>
      </c>
      <c r="F69" s="153">
        <v>15.167</v>
      </c>
      <c r="G69" s="143">
        <f t="shared" si="0"/>
        <v>15167</v>
      </c>
    </row>
    <row r="70" spans="2:7" ht="12.75">
      <c r="B70" s="16">
        <v>35</v>
      </c>
      <c r="C70" s="153" t="s">
        <v>505</v>
      </c>
      <c r="D70" s="153" t="s">
        <v>523</v>
      </c>
      <c r="E70" s="154">
        <v>59000</v>
      </c>
      <c r="F70" s="153">
        <v>3.75</v>
      </c>
      <c r="G70" s="143">
        <f t="shared" si="0"/>
        <v>221250</v>
      </c>
    </row>
    <row r="71" spans="2:7" ht="12.75">
      <c r="B71" s="16">
        <v>36</v>
      </c>
      <c r="C71" s="153" t="s">
        <v>503</v>
      </c>
      <c r="D71" s="153" t="s">
        <v>523</v>
      </c>
      <c r="E71" s="154">
        <v>15000</v>
      </c>
      <c r="F71" s="153">
        <v>5</v>
      </c>
      <c r="G71" s="143">
        <f t="shared" si="0"/>
        <v>75000</v>
      </c>
    </row>
    <row r="72" spans="2:7" ht="12.75">
      <c r="B72" s="16">
        <v>37</v>
      </c>
      <c r="C72" s="153" t="s">
        <v>500</v>
      </c>
      <c r="D72" s="153" t="s">
        <v>523</v>
      </c>
      <c r="E72" s="154">
        <v>7500</v>
      </c>
      <c r="F72" s="153">
        <v>7.83333</v>
      </c>
      <c r="G72" s="143">
        <f t="shared" si="0"/>
        <v>58749.975</v>
      </c>
    </row>
    <row r="73" spans="2:7" ht="12.75">
      <c r="B73" s="16">
        <v>38</v>
      </c>
      <c r="C73" s="153" t="s">
        <v>505</v>
      </c>
      <c r="D73" s="153" t="s">
        <v>523</v>
      </c>
      <c r="E73" s="154">
        <v>20000</v>
      </c>
      <c r="F73" s="153">
        <v>3.83333</v>
      </c>
      <c r="G73" s="143">
        <f t="shared" si="0"/>
        <v>76666.6</v>
      </c>
    </row>
    <row r="74" spans="2:7" ht="12.75">
      <c r="B74" s="16">
        <v>39</v>
      </c>
      <c r="C74" s="16" t="s">
        <v>506</v>
      </c>
      <c r="D74" s="16" t="s">
        <v>523</v>
      </c>
      <c r="E74" s="154">
        <v>38155</v>
      </c>
      <c r="F74" s="16">
        <v>5.0834</v>
      </c>
      <c r="G74" s="143">
        <f t="shared" si="0"/>
        <v>193957.127</v>
      </c>
    </row>
    <row r="75" spans="2:7" ht="12.75">
      <c r="B75" s="16">
        <v>40</v>
      </c>
      <c r="C75" s="16" t="s">
        <v>507</v>
      </c>
      <c r="D75" s="16" t="s">
        <v>523</v>
      </c>
      <c r="E75" s="154">
        <v>97058</v>
      </c>
      <c r="F75" s="16">
        <v>2.83336</v>
      </c>
      <c r="G75" s="143">
        <f t="shared" si="0"/>
        <v>275000.25487999996</v>
      </c>
    </row>
    <row r="76" spans="2:7" ht="12.75">
      <c r="B76" s="16">
        <v>41</v>
      </c>
      <c r="C76" s="16" t="s">
        <v>508</v>
      </c>
      <c r="D76" s="16" t="s">
        <v>523</v>
      </c>
      <c r="E76" s="154">
        <v>6000</v>
      </c>
      <c r="F76" s="16">
        <v>6</v>
      </c>
      <c r="G76" s="143">
        <f t="shared" si="0"/>
        <v>36000</v>
      </c>
    </row>
    <row r="77" spans="2:7" ht="12.75">
      <c r="B77" s="16">
        <v>42</v>
      </c>
      <c r="C77" s="16" t="s">
        <v>500</v>
      </c>
      <c r="D77" s="16" t="s">
        <v>523</v>
      </c>
      <c r="E77" s="154">
        <v>5000</v>
      </c>
      <c r="F77" s="16">
        <v>8.8334</v>
      </c>
      <c r="G77" s="143">
        <f t="shared" si="0"/>
        <v>44166.99999999999</v>
      </c>
    </row>
    <row r="78" spans="2:7" ht="12.75">
      <c r="B78" s="16">
        <v>43</v>
      </c>
      <c r="C78" s="16" t="s">
        <v>502</v>
      </c>
      <c r="D78" s="16" t="s">
        <v>523</v>
      </c>
      <c r="E78" s="154">
        <v>2333</v>
      </c>
      <c r="F78" s="16">
        <v>3</v>
      </c>
      <c r="G78" s="143">
        <f aca="true" t="shared" si="1" ref="G78:G89">E78*F78</f>
        <v>6999</v>
      </c>
    </row>
    <row r="79" spans="2:7" ht="12.75">
      <c r="B79" s="16">
        <v>44</v>
      </c>
      <c r="C79" s="16" t="s">
        <v>509</v>
      </c>
      <c r="D79" s="16" t="s">
        <v>518</v>
      </c>
      <c r="E79" s="154">
        <v>2</v>
      </c>
      <c r="F79" s="16">
        <v>7700</v>
      </c>
      <c r="G79" s="143">
        <f t="shared" si="1"/>
        <v>15400</v>
      </c>
    </row>
    <row r="80" spans="2:7" ht="12.75">
      <c r="B80" s="16">
        <v>45</v>
      </c>
      <c r="C80" s="16" t="s">
        <v>510</v>
      </c>
      <c r="D80" s="16" t="s">
        <v>523</v>
      </c>
      <c r="E80" s="154">
        <v>21500</v>
      </c>
      <c r="F80" s="16">
        <v>5.4167</v>
      </c>
      <c r="G80" s="143">
        <f t="shared" si="1"/>
        <v>116459.04999999999</v>
      </c>
    </row>
    <row r="81" spans="2:7" ht="12.75">
      <c r="B81" s="16">
        <v>46</v>
      </c>
      <c r="C81" s="16" t="s">
        <v>511</v>
      </c>
      <c r="D81" s="16" t="s">
        <v>523</v>
      </c>
      <c r="E81" s="154">
        <v>10000</v>
      </c>
      <c r="F81" s="16">
        <v>6.5</v>
      </c>
      <c r="G81" s="143">
        <f t="shared" si="1"/>
        <v>65000</v>
      </c>
    </row>
    <row r="82" spans="2:7" ht="12.75">
      <c r="B82" s="16">
        <v>47</v>
      </c>
      <c r="C82" s="16" t="s">
        <v>512</v>
      </c>
      <c r="D82" s="16" t="s">
        <v>523</v>
      </c>
      <c r="E82" s="154">
        <v>43000</v>
      </c>
      <c r="F82" s="16">
        <v>5.6667</v>
      </c>
      <c r="G82" s="143">
        <f t="shared" si="1"/>
        <v>243668.09999999998</v>
      </c>
    </row>
    <row r="83" spans="2:7" ht="12.75">
      <c r="B83" s="16">
        <v>48</v>
      </c>
      <c r="C83" s="16" t="s">
        <v>513</v>
      </c>
      <c r="D83" s="16" t="s">
        <v>523</v>
      </c>
      <c r="E83" s="154">
        <v>1954</v>
      </c>
      <c r="F83" s="16">
        <v>7.25</v>
      </c>
      <c r="G83" s="143">
        <f t="shared" si="1"/>
        <v>14166.5</v>
      </c>
    </row>
    <row r="84" spans="2:7" ht="12.75">
      <c r="B84" s="16">
        <v>49</v>
      </c>
      <c r="C84" s="16" t="s">
        <v>514</v>
      </c>
      <c r="D84" s="16" t="s">
        <v>523</v>
      </c>
      <c r="E84" s="154">
        <v>19000</v>
      </c>
      <c r="F84" s="16">
        <v>8.5</v>
      </c>
      <c r="G84" s="143">
        <f t="shared" si="1"/>
        <v>161500</v>
      </c>
    </row>
    <row r="85" spans="2:7" ht="12.75">
      <c r="B85" s="16">
        <v>50</v>
      </c>
      <c r="C85" s="16" t="s">
        <v>515</v>
      </c>
      <c r="D85" s="16" t="s">
        <v>523</v>
      </c>
      <c r="E85" s="154">
        <v>3000</v>
      </c>
      <c r="F85" s="16">
        <v>6.6666</v>
      </c>
      <c r="G85" s="143">
        <f t="shared" si="1"/>
        <v>19999.8</v>
      </c>
    </row>
    <row r="86" spans="2:7" ht="12.75">
      <c r="B86" s="16">
        <v>51</v>
      </c>
      <c r="C86" s="16" t="s">
        <v>504</v>
      </c>
      <c r="D86" s="16" t="s">
        <v>523</v>
      </c>
      <c r="E86" s="154">
        <v>2000</v>
      </c>
      <c r="F86" s="16">
        <v>13.25</v>
      </c>
      <c r="G86" s="143">
        <f t="shared" si="1"/>
        <v>26500</v>
      </c>
    </row>
    <row r="87" spans="2:7" ht="12.75">
      <c r="B87" s="16">
        <v>52</v>
      </c>
      <c r="C87" s="16" t="s">
        <v>491</v>
      </c>
      <c r="D87" s="16" t="s">
        <v>523</v>
      </c>
      <c r="E87" s="154">
        <v>8000</v>
      </c>
      <c r="F87" s="16">
        <v>27.5</v>
      </c>
      <c r="G87" s="143">
        <f t="shared" si="1"/>
        <v>220000</v>
      </c>
    </row>
    <row r="88" spans="2:7" ht="12.75">
      <c r="B88" s="16">
        <v>53</v>
      </c>
      <c r="C88" s="16" t="s">
        <v>516</v>
      </c>
      <c r="D88" s="16" t="s">
        <v>524</v>
      </c>
      <c r="E88" s="154">
        <v>380</v>
      </c>
      <c r="F88" s="16">
        <v>315</v>
      </c>
      <c r="G88" s="143">
        <f t="shared" si="1"/>
        <v>119700</v>
      </c>
    </row>
    <row r="89" spans="2:7" ht="12.75">
      <c r="B89" s="16">
        <v>54</v>
      </c>
      <c r="C89" s="16" t="s">
        <v>517</v>
      </c>
      <c r="D89" s="16" t="s">
        <v>518</v>
      </c>
      <c r="E89" s="154">
        <v>2145</v>
      </c>
      <c r="F89" s="16">
        <v>40</v>
      </c>
      <c r="G89" s="143">
        <f t="shared" si="1"/>
        <v>85800</v>
      </c>
    </row>
    <row r="90" spans="2:7" ht="12.75">
      <c r="B90" s="16"/>
      <c r="C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290" t="s">
        <v>441</v>
      </c>
      <c r="C92" s="291"/>
      <c r="D92" s="291"/>
      <c r="E92" s="291"/>
      <c r="F92" s="292"/>
      <c r="G92" s="146">
        <f>SUM(G12:G91)</f>
        <v>4008827.5505999997</v>
      </c>
    </row>
    <row r="96" spans="5:6" ht="12.75">
      <c r="E96" s="13" t="s">
        <v>472</v>
      </c>
      <c r="F96" s="13"/>
    </row>
    <row r="97" spans="5:8" ht="15.75">
      <c r="E97" s="13"/>
      <c r="F97" s="137"/>
      <c r="G97" s="137"/>
      <c r="H97" s="147"/>
    </row>
    <row r="98" spans="5:7" ht="15.75">
      <c r="E98" s="13" t="s">
        <v>473</v>
      </c>
      <c r="F98" s="137"/>
      <c r="G98" s="137"/>
    </row>
    <row r="99" spans="5:7" ht="12.75">
      <c r="E99" s="13"/>
      <c r="F99" s="13"/>
      <c r="G99" s="13"/>
    </row>
    <row r="100" spans="5:7" ht="12.75">
      <c r="E100" s="13" t="s">
        <v>474</v>
      </c>
      <c r="F100" s="13"/>
      <c r="G100" s="13"/>
    </row>
    <row r="101" spans="5:7" ht="12.75">
      <c r="E101" s="13"/>
      <c r="F101" s="13"/>
      <c r="G101" s="13"/>
    </row>
    <row r="102" spans="5:7" ht="12.75">
      <c r="E102" s="13"/>
      <c r="F102" s="13"/>
      <c r="G102" s="13"/>
    </row>
    <row r="107" spans="1:9" ht="12.75">
      <c r="A107" s="25"/>
      <c r="B107" s="25"/>
      <c r="C107" s="25"/>
      <c r="D107" s="25"/>
      <c r="E107" s="25"/>
      <c r="F107" s="25"/>
      <c r="G107" s="25"/>
      <c r="H107" s="25"/>
      <c r="I107" s="1"/>
    </row>
    <row r="108" spans="8:9" ht="12.75">
      <c r="H108">
        <v>13</v>
      </c>
      <c r="I108" s="1"/>
    </row>
  </sheetData>
  <sheetProtection/>
  <mergeCells count="1">
    <mergeCell ref="B92:F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31">
      <selection activeCell="K52" sqref="K52"/>
    </sheetView>
  </sheetViews>
  <sheetFormatPr defaultColWidth="9.140625" defaultRowHeight="12.75"/>
  <cols>
    <col min="2" max="2" width="14.57421875" style="0" customWidth="1"/>
    <col min="4" max="4" width="10.140625" style="0" bestFit="1" customWidth="1"/>
    <col min="7" max="7" width="11.421875" style="0" customWidth="1"/>
  </cols>
  <sheetData>
    <row r="1" ht="15">
      <c r="B1" s="168" t="s">
        <v>536</v>
      </c>
    </row>
    <row r="2" ht="12.75">
      <c r="B2" s="169" t="s">
        <v>537</v>
      </c>
    </row>
    <row r="3" ht="12.75">
      <c r="B3" s="169"/>
    </row>
    <row r="4" ht="12.75">
      <c r="B4" s="169"/>
    </row>
    <row r="5" spans="2:7" ht="15.75">
      <c r="B5" s="294" t="s">
        <v>526</v>
      </c>
      <c r="C5" s="294"/>
      <c r="D5" s="294"/>
      <c r="E5" s="294"/>
      <c r="F5" s="294"/>
      <c r="G5" s="294"/>
    </row>
    <row r="7" spans="1:7" ht="12.75">
      <c r="A7" s="295" t="s">
        <v>19</v>
      </c>
      <c r="B7" s="297" t="s">
        <v>148</v>
      </c>
      <c r="C7" s="295" t="s">
        <v>461</v>
      </c>
      <c r="D7" s="170" t="s">
        <v>527</v>
      </c>
      <c r="E7" s="295" t="s">
        <v>463</v>
      </c>
      <c r="F7" s="295" t="s">
        <v>464</v>
      </c>
      <c r="G7" s="170" t="s">
        <v>527</v>
      </c>
    </row>
    <row r="8" spans="1:7" ht="12.75">
      <c r="A8" s="296"/>
      <c r="B8" s="298"/>
      <c r="C8" s="296"/>
      <c r="D8" s="171">
        <v>40179</v>
      </c>
      <c r="E8" s="296"/>
      <c r="F8" s="296"/>
      <c r="G8" s="171">
        <v>40543</v>
      </c>
    </row>
    <row r="9" spans="1:7" ht="12.75">
      <c r="A9" s="142">
        <v>1</v>
      </c>
      <c r="B9" s="174" t="s">
        <v>233</v>
      </c>
      <c r="C9" s="142"/>
      <c r="D9" s="173">
        <v>0</v>
      </c>
      <c r="E9" s="173">
        <v>0</v>
      </c>
      <c r="F9" s="173">
        <v>0</v>
      </c>
      <c r="G9" s="173">
        <f aca="true" t="shared" si="0" ref="G9:G14">D9+E9-F9</f>
        <v>0</v>
      </c>
    </row>
    <row r="10" spans="1:7" ht="12.75">
      <c r="A10" s="142">
        <v>2</v>
      </c>
      <c r="B10" s="174" t="s">
        <v>528</v>
      </c>
      <c r="C10" s="142"/>
      <c r="D10" s="173">
        <v>10150000</v>
      </c>
      <c r="E10" s="173">
        <v>0</v>
      </c>
      <c r="F10" s="173">
        <v>0</v>
      </c>
      <c r="G10" s="173">
        <f t="shared" si="0"/>
        <v>10150000</v>
      </c>
    </row>
    <row r="11" spans="1:7" ht="12.75">
      <c r="A11" s="142">
        <v>3</v>
      </c>
      <c r="B11" s="174" t="s">
        <v>332</v>
      </c>
      <c r="C11" s="142"/>
      <c r="D11" s="173">
        <v>17896292</v>
      </c>
      <c r="E11" s="173">
        <v>0</v>
      </c>
      <c r="F11" s="173">
        <v>0</v>
      </c>
      <c r="G11" s="173">
        <f t="shared" si="0"/>
        <v>17896292</v>
      </c>
    </row>
    <row r="12" spans="1:7" ht="12.75">
      <c r="A12" s="142">
        <v>4</v>
      </c>
      <c r="B12" s="174" t="s">
        <v>465</v>
      </c>
      <c r="C12" s="142"/>
      <c r="D12" s="173">
        <v>0</v>
      </c>
      <c r="E12" s="173">
        <v>0</v>
      </c>
      <c r="F12" s="173">
        <v>0</v>
      </c>
      <c r="G12" s="173">
        <f t="shared" si="0"/>
        <v>0</v>
      </c>
    </row>
    <row r="13" spans="1:7" ht="12.75">
      <c r="A13" s="142">
        <v>5</v>
      </c>
      <c r="B13" s="174" t="s">
        <v>529</v>
      </c>
      <c r="C13" s="142"/>
      <c r="D13" s="173">
        <v>0</v>
      </c>
      <c r="E13" s="173">
        <v>0</v>
      </c>
      <c r="F13" s="173">
        <v>0</v>
      </c>
      <c r="G13" s="173">
        <f t="shared" si="0"/>
        <v>0</v>
      </c>
    </row>
    <row r="14" spans="1:7" ht="12.75">
      <c r="A14" s="142">
        <v>1</v>
      </c>
      <c r="B14" s="174" t="s">
        <v>530</v>
      </c>
      <c r="C14" s="142"/>
      <c r="D14" s="173">
        <v>0</v>
      </c>
      <c r="E14" s="173">
        <v>0</v>
      </c>
      <c r="F14" s="173">
        <v>0</v>
      </c>
      <c r="G14" s="173">
        <f t="shared" si="0"/>
        <v>0</v>
      </c>
    </row>
    <row r="15" spans="1:7" ht="12.75">
      <c r="A15" s="142">
        <v>2</v>
      </c>
      <c r="B15" s="16"/>
      <c r="C15" s="142"/>
      <c r="D15" s="173"/>
      <c r="E15" s="173"/>
      <c r="F15" s="173"/>
      <c r="G15" s="173"/>
    </row>
    <row r="16" spans="1:7" ht="12.75">
      <c r="A16" s="142">
        <v>3</v>
      </c>
      <c r="B16" s="16"/>
      <c r="C16" s="142"/>
      <c r="D16" s="173"/>
      <c r="E16" s="173"/>
      <c r="F16" s="173"/>
      <c r="G16" s="173"/>
    </row>
    <row r="17" spans="1:7" ht="13.5" thickBot="1">
      <c r="A17" s="175">
        <v>4</v>
      </c>
      <c r="B17" s="18"/>
      <c r="C17" s="175"/>
      <c r="D17" s="176"/>
      <c r="E17" s="176"/>
      <c r="F17" s="176"/>
      <c r="G17" s="176"/>
    </row>
    <row r="18" spans="1:7" ht="13.5" thickBot="1">
      <c r="A18" s="177"/>
      <c r="B18" s="178" t="s">
        <v>531</v>
      </c>
      <c r="C18" s="179"/>
      <c r="D18" s="180">
        <f>SUM(D9:D17)</f>
        <v>28046292</v>
      </c>
      <c r="E18" s="180">
        <f>SUM(E9:E17)</f>
        <v>0</v>
      </c>
      <c r="F18" s="180">
        <f>SUM(F9:F17)</f>
        <v>0</v>
      </c>
      <c r="G18" s="181">
        <f>SUM(G9:G17)</f>
        <v>28046292</v>
      </c>
    </row>
    <row r="21" spans="2:7" ht="15.75">
      <c r="B21" s="294" t="s">
        <v>532</v>
      </c>
      <c r="C21" s="294"/>
      <c r="D21" s="294"/>
      <c r="E21" s="294"/>
      <c r="F21" s="294"/>
      <c r="G21" s="294"/>
    </row>
    <row r="23" spans="1:7" ht="12.75">
      <c r="A23" s="295" t="s">
        <v>19</v>
      </c>
      <c r="B23" s="297" t="s">
        <v>148</v>
      </c>
      <c r="C23" s="295" t="s">
        <v>461</v>
      </c>
      <c r="D23" s="170" t="s">
        <v>527</v>
      </c>
      <c r="E23" s="295" t="s">
        <v>463</v>
      </c>
      <c r="F23" s="295" t="s">
        <v>464</v>
      </c>
      <c r="G23" s="170" t="s">
        <v>527</v>
      </c>
    </row>
    <row r="24" spans="1:7" ht="12.75">
      <c r="A24" s="296"/>
      <c r="B24" s="298"/>
      <c r="C24" s="296"/>
      <c r="D24" s="171">
        <v>40179</v>
      </c>
      <c r="E24" s="296"/>
      <c r="F24" s="296"/>
      <c r="G24" s="171">
        <v>40543</v>
      </c>
    </row>
    <row r="25" spans="1:7" ht="12.75">
      <c r="A25" s="142">
        <v>1</v>
      </c>
      <c r="B25" s="174" t="s">
        <v>233</v>
      </c>
      <c r="C25" s="142"/>
      <c r="D25" s="173">
        <v>0</v>
      </c>
      <c r="E25" s="173">
        <v>0</v>
      </c>
      <c r="F25" s="173">
        <v>0</v>
      </c>
      <c r="G25" s="173">
        <f aca="true" t="shared" si="1" ref="G25:G30">D25+E25</f>
        <v>0</v>
      </c>
    </row>
    <row r="26" spans="1:7" ht="12.75">
      <c r="A26" s="142">
        <v>2</v>
      </c>
      <c r="B26" s="174" t="s">
        <v>528</v>
      </c>
      <c r="C26" s="142"/>
      <c r="D26" s="173">
        <v>2602840</v>
      </c>
      <c r="E26" s="173">
        <v>50750</v>
      </c>
      <c r="F26" s="173">
        <v>0</v>
      </c>
      <c r="G26" s="173">
        <f t="shared" si="1"/>
        <v>2653590</v>
      </c>
    </row>
    <row r="27" spans="1:7" ht="12.75">
      <c r="A27" s="142">
        <v>3</v>
      </c>
      <c r="B27" s="174" t="s">
        <v>533</v>
      </c>
      <c r="C27" s="142"/>
      <c r="D27" s="173">
        <v>3743080</v>
      </c>
      <c r="E27" s="173">
        <v>141532</v>
      </c>
      <c r="F27" s="173">
        <v>0</v>
      </c>
      <c r="G27" s="173">
        <f t="shared" si="1"/>
        <v>3884612</v>
      </c>
    </row>
    <row r="28" spans="1:7" ht="12.75">
      <c r="A28" s="142">
        <v>4</v>
      </c>
      <c r="B28" s="174" t="s">
        <v>465</v>
      </c>
      <c r="C28" s="142"/>
      <c r="D28" s="173">
        <v>0</v>
      </c>
      <c r="E28" s="173">
        <v>0</v>
      </c>
      <c r="F28" s="173">
        <v>0</v>
      </c>
      <c r="G28" s="173">
        <f t="shared" si="1"/>
        <v>0</v>
      </c>
    </row>
    <row r="29" spans="1:7" ht="12.75">
      <c r="A29" s="142">
        <v>5</v>
      </c>
      <c r="B29" s="174" t="s">
        <v>529</v>
      </c>
      <c r="C29" s="142"/>
      <c r="D29" s="173">
        <v>0</v>
      </c>
      <c r="E29" s="173">
        <v>0</v>
      </c>
      <c r="F29" s="173">
        <v>0</v>
      </c>
      <c r="G29" s="173">
        <f t="shared" si="1"/>
        <v>0</v>
      </c>
    </row>
    <row r="30" spans="1:7" ht="12.75">
      <c r="A30" s="142">
        <v>1</v>
      </c>
      <c r="B30" s="174" t="s">
        <v>530</v>
      </c>
      <c r="C30" s="142"/>
      <c r="D30" s="173">
        <v>0</v>
      </c>
      <c r="E30" s="173">
        <v>0</v>
      </c>
      <c r="F30" s="173">
        <v>0</v>
      </c>
      <c r="G30" s="173">
        <f t="shared" si="1"/>
        <v>0</v>
      </c>
    </row>
    <row r="31" spans="1:7" ht="12.75">
      <c r="A31" s="142">
        <v>2</v>
      </c>
      <c r="B31" s="16"/>
      <c r="C31" s="142"/>
      <c r="D31" s="173"/>
      <c r="E31" s="173"/>
      <c r="F31" s="173"/>
      <c r="G31" s="173"/>
    </row>
    <row r="32" spans="1:7" ht="12.75">
      <c r="A32" s="142">
        <v>3</v>
      </c>
      <c r="B32" s="16"/>
      <c r="C32" s="142"/>
      <c r="D32" s="173"/>
      <c r="E32" s="173"/>
      <c r="F32" s="173"/>
      <c r="G32" s="173"/>
    </row>
    <row r="33" spans="1:7" ht="13.5" thickBot="1">
      <c r="A33" s="175">
        <v>4</v>
      </c>
      <c r="B33" s="18"/>
      <c r="C33" s="175"/>
      <c r="D33" s="176"/>
      <c r="E33" s="176"/>
      <c r="F33" s="176"/>
      <c r="G33" s="176"/>
    </row>
    <row r="34" spans="1:7" ht="13.5" thickBot="1">
      <c r="A34" s="177"/>
      <c r="B34" s="178" t="s">
        <v>531</v>
      </c>
      <c r="C34" s="179"/>
      <c r="D34" s="180">
        <f>SUM(D25:D33)</f>
        <v>6345920</v>
      </c>
      <c r="E34" s="180">
        <f>SUM(E25:E33)</f>
        <v>192282</v>
      </c>
      <c r="F34" s="180">
        <f>SUM(F25:F33)</f>
        <v>0</v>
      </c>
      <c r="G34" s="181">
        <f>SUM(G25:G33)</f>
        <v>6538202</v>
      </c>
    </row>
    <row r="35" ht="12.75">
      <c r="G35" s="182"/>
    </row>
    <row r="37" spans="2:7" ht="15.75">
      <c r="B37" s="294" t="s">
        <v>534</v>
      </c>
      <c r="C37" s="294"/>
      <c r="D37" s="294"/>
      <c r="E37" s="294"/>
      <c r="F37" s="294"/>
      <c r="G37" s="294"/>
    </row>
    <row r="39" spans="1:7" ht="12.75">
      <c r="A39" s="295" t="s">
        <v>19</v>
      </c>
      <c r="B39" s="297" t="s">
        <v>148</v>
      </c>
      <c r="C39" s="295" t="s">
        <v>461</v>
      </c>
      <c r="D39" s="170" t="s">
        <v>527</v>
      </c>
      <c r="E39" s="295" t="s">
        <v>463</v>
      </c>
      <c r="F39" s="295" t="s">
        <v>464</v>
      </c>
      <c r="G39" s="170" t="s">
        <v>527</v>
      </c>
    </row>
    <row r="40" spans="1:7" ht="12.75">
      <c r="A40" s="296"/>
      <c r="B40" s="298"/>
      <c r="C40" s="296"/>
      <c r="D40" s="171">
        <v>40179</v>
      </c>
      <c r="E40" s="296"/>
      <c r="F40" s="296"/>
      <c r="G40" s="171">
        <v>40543</v>
      </c>
    </row>
    <row r="41" spans="1:7" ht="12.75">
      <c r="A41" s="142">
        <v>1</v>
      </c>
      <c r="B41" s="172" t="s">
        <v>233</v>
      </c>
      <c r="C41" s="142"/>
      <c r="D41" s="173">
        <v>0</v>
      </c>
      <c r="E41" s="173">
        <v>0</v>
      </c>
      <c r="F41" s="173">
        <v>0</v>
      </c>
      <c r="G41" s="173">
        <f aca="true" t="shared" si="2" ref="G41:G46">D41+E41-F41</f>
        <v>0</v>
      </c>
    </row>
    <row r="42" spans="1:7" ht="12.75">
      <c r="A42" s="142">
        <v>2</v>
      </c>
      <c r="B42" s="174" t="s">
        <v>528</v>
      </c>
      <c r="C42" s="142"/>
      <c r="D42" s="173">
        <v>7547160</v>
      </c>
      <c r="E42" s="173">
        <v>0</v>
      </c>
      <c r="F42" s="173">
        <v>50750</v>
      </c>
      <c r="G42" s="173">
        <f t="shared" si="2"/>
        <v>7496410</v>
      </c>
    </row>
    <row r="43" spans="1:7" ht="12.75">
      <c r="A43" s="142">
        <v>3</v>
      </c>
      <c r="B43" s="174" t="s">
        <v>533</v>
      </c>
      <c r="C43" s="142"/>
      <c r="D43" s="173">
        <v>14153212</v>
      </c>
      <c r="E43" s="173">
        <v>0</v>
      </c>
      <c r="F43" s="173">
        <v>141532</v>
      </c>
      <c r="G43" s="173">
        <f t="shared" si="2"/>
        <v>14011680</v>
      </c>
    </row>
    <row r="44" spans="1:7" ht="12.75">
      <c r="A44" s="142">
        <v>4</v>
      </c>
      <c r="B44" s="174" t="s">
        <v>465</v>
      </c>
      <c r="C44" s="142"/>
      <c r="D44" s="173">
        <v>0</v>
      </c>
      <c r="E44" s="173">
        <v>0</v>
      </c>
      <c r="F44" s="173">
        <v>0</v>
      </c>
      <c r="G44" s="173">
        <f t="shared" si="2"/>
        <v>0</v>
      </c>
    </row>
    <row r="45" spans="1:7" ht="12.75">
      <c r="A45" s="142">
        <v>5</v>
      </c>
      <c r="B45" s="174" t="s">
        <v>529</v>
      </c>
      <c r="C45" s="142"/>
      <c r="D45" s="173">
        <v>0</v>
      </c>
      <c r="E45" s="173">
        <v>0</v>
      </c>
      <c r="F45" s="173">
        <v>0</v>
      </c>
      <c r="G45" s="173">
        <f t="shared" si="2"/>
        <v>0</v>
      </c>
    </row>
    <row r="46" spans="1:7" ht="12.75">
      <c r="A46" s="142">
        <v>1</v>
      </c>
      <c r="B46" s="174" t="s">
        <v>530</v>
      </c>
      <c r="C46" s="142"/>
      <c r="D46" s="173">
        <v>0</v>
      </c>
      <c r="E46" s="173">
        <v>0</v>
      </c>
      <c r="F46" s="173">
        <v>0</v>
      </c>
      <c r="G46" s="173">
        <f t="shared" si="2"/>
        <v>0</v>
      </c>
    </row>
    <row r="47" spans="1:7" ht="12.75">
      <c r="A47" s="142">
        <v>2</v>
      </c>
      <c r="B47" s="174"/>
      <c r="C47" s="142"/>
      <c r="D47" s="173"/>
      <c r="E47" s="173"/>
      <c r="F47" s="173"/>
      <c r="G47" s="173"/>
    </row>
    <row r="48" spans="1:7" ht="12.75">
      <c r="A48" s="142">
        <v>3</v>
      </c>
      <c r="B48" s="16"/>
      <c r="C48" s="142"/>
      <c r="D48" s="173"/>
      <c r="E48" s="173"/>
      <c r="F48" s="173"/>
      <c r="G48" s="173"/>
    </row>
    <row r="49" spans="1:7" ht="13.5" thickBot="1">
      <c r="A49" s="175">
        <v>4</v>
      </c>
      <c r="B49" s="18"/>
      <c r="C49" s="175"/>
      <c r="D49" s="176"/>
      <c r="E49" s="176"/>
      <c r="F49" s="176"/>
      <c r="G49" s="176"/>
    </row>
    <row r="50" spans="1:7" ht="13.5" thickBot="1">
      <c r="A50" s="177"/>
      <c r="B50" s="178" t="s">
        <v>531</v>
      </c>
      <c r="C50" s="179"/>
      <c r="D50" s="180">
        <f>SUM(D41:D49)</f>
        <v>21700372</v>
      </c>
      <c r="E50" s="180">
        <f>SUM(E41:E49)</f>
        <v>0</v>
      </c>
      <c r="F50" s="180">
        <f>SUM(F41:F49)</f>
        <v>192282</v>
      </c>
      <c r="G50" s="181">
        <f>SUM(G41:G49)</f>
        <v>21508090</v>
      </c>
    </row>
    <row r="51" spans="1:7" ht="12.75">
      <c r="A51" s="1"/>
      <c r="B51" s="1"/>
      <c r="C51" s="1"/>
      <c r="D51" s="1"/>
      <c r="E51" s="1"/>
      <c r="F51" s="183"/>
      <c r="G51" s="184"/>
    </row>
    <row r="52" spans="1:7" ht="12.75">
      <c r="A52" s="1"/>
      <c r="B52" s="1"/>
      <c r="C52" s="1"/>
      <c r="D52" s="1"/>
      <c r="E52" s="1"/>
      <c r="F52" s="183"/>
      <c r="G52" s="184"/>
    </row>
    <row r="53" spans="5:7" ht="15.75">
      <c r="E53" s="264" t="s">
        <v>535</v>
      </c>
      <c r="F53" s="264"/>
      <c r="G53" s="264"/>
    </row>
    <row r="54" spans="5:7" ht="12.75">
      <c r="E54" s="293" t="s">
        <v>538</v>
      </c>
      <c r="F54" s="293"/>
      <c r="G54" s="293"/>
    </row>
    <row r="56" ht="12.75">
      <c r="H56">
        <v>14</v>
      </c>
    </row>
  </sheetData>
  <sheetProtection/>
  <mergeCells count="20">
    <mergeCell ref="B5:G5"/>
    <mergeCell ref="A7:A8"/>
    <mergeCell ref="B7:B8"/>
    <mergeCell ref="C7:C8"/>
    <mergeCell ref="E7:E8"/>
    <mergeCell ref="F7:F8"/>
    <mergeCell ref="B21:G21"/>
    <mergeCell ref="A23:A24"/>
    <mergeCell ref="B23:B24"/>
    <mergeCell ref="C23:C24"/>
    <mergeCell ref="E23:E24"/>
    <mergeCell ref="F23:F24"/>
    <mergeCell ref="E53:G53"/>
    <mergeCell ref="E54:G54"/>
    <mergeCell ref="B37:G37"/>
    <mergeCell ref="A39:A40"/>
    <mergeCell ref="B39:B40"/>
    <mergeCell ref="C39:C40"/>
    <mergeCell ref="E39:E40"/>
    <mergeCell ref="F39:F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2">
      <selection activeCell="J54" sqref="J54"/>
    </sheetView>
  </sheetViews>
  <sheetFormatPr defaultColWidth="9.140625" defaultRowHeight="12.75"/>
  <cols>
    <col min="2" max="2" width="5.8515625" style="0" customWidth="1"/>
    <col min="3" max="3" width="21.140625" style="0" customWidth="1"/>
    <col min="4" max="4" width="12.28125" style="0" customWidth="1"/>
  </cols>
  <sheetData>
    <row r="1" spans="1:8" ht="12.75">
      <c r="A1" s="25"/>
      <c r="B1" s="25"/>
      <c r="C1" s="25"/>
      <c r="D1" s="25"/>
      <c r="E1" s="25"/>
      <c r="F1" s="25"/>
      <c r="G1" s="25"/>
      <c r="H1" s="25"/>
    </row>
    <row r="4" spans="3:8" ht="15.75">
      <c r="C4" s="148" t="s">
        <v>466</v>
      </c>
      <c r="D4" s="148"/>
      <c r="E4" s="148"/>
      <c r="F4" s="148"/>
      <c r="G4" s="148"/>
      <c r="H4" s="149"/>
    </row>
    <row r="5" spans="3:8" ht="15.75">
      <c r="C5" s="148"/>
      <c r="D5" s="148"/>
      <c r="E5" s="148"/>
      <c r="F5" s="148"/>
      <c r="G5" s="148"/>
      <c r="H5" s="149"/>
    </row>
    <row r="7" spans="2:5" ht="15.75">
      <c r="B7" s="13" t="s">
        <v>458</v>
      </c>
      <c r="C7" s="13"/>
      <c r="D7" s="137" t="s">
        <v>471</v>
      </c>
      <c r="E7" s="137"/>
    </row>
    <row r="8" spans="2:4" ht="12.75">
      <c r="B8" s="13" t="s">
        <v>450</v>
      </c>
      <c r="C8" s="13"/>
      <c r="D8" s="13" t="s">
        <v>395</v>
      </c>
    </row>
    <row r="9" ht="12.75">
      <c r="D9" s="138"/>
    </row>
    <row r="11" spans="2:6" ht="26.25" customHeight="1">
      <c r="B11" s="141" t="s">
        <v>19</v>
      </c>
      <c r="C11" s="140" t="s">
        <v>467</v>
      </c>
      <c r="D11" s="140" t="s">
        <v>468</v>
      </c>
      <c r="E11" s="140" t="s">
        <v>469</v>
      </c>
      <c r="F11" s="140" t="s">
        <v>241</v>
      </c>
    </row>
    <row r="12" spans="2:6" ht="12.75">
      <c r="B12" s="16"/>
      <c r="C12" s="10" t="s">
        <v>470</v>
      </c>
      <c r="D12" s="16"/>
      <c r="E12" s="16"/>
      <c r="F12" s="143"/>
    </row>
    <row r="13" spans="2:6" ht="12.75">
      <c r="B13" s="16"/>
      <c r="C13" s="10"/>
      <c r="D13" s="16"/>
      <c r="E13" s="16"/>
      <c r="F13" s="143"/>
    </row>
    <row r="14" spans="2:6" ht="12.75">
      <c r="B14" s="16"/>
      <c r="C14" s="10"/>
      <c r="D14" s="16"/>
      <c r="E14" s="16"/>
      <c r="F14" s="143"/>
    </row>
    <row r="15" spans="2:6" ht="12.75">
      <c r="B15" s="16"/>
      <c r="C15" s="10"/>
      <c r="D15" s="16"/>
      <c r="E15" s="16"/>
      <c r="F15" s="143"/>
    </row>
    <row r="16" spans="2:6" ht="12.75">
      <c r="B16" s="16"/>
      <c r="C16" s="10"/>
      <c r="D16" s="16"/>
      <c r="E16" s="16"/>
      <c r="F16" s="143"/>
    </row>
    <row r="17" spans="2:6" ht="12.75">
      <c r="B17" s="16"/>
      <c r="C17" s="10"/>
      <c r="D17" s="16"/>
      <c r="E17" s="16"/>
      <c r="F17" s="143"/>
    </row>
    <row r="18" spans="2:6" ht="12.75">
      <c r="B18" s="16"/>
      <c r="C18" s="16"/>
      <c r="D18" s="16"/>
      <c r="E18" s="16"/>
      <c r="F18" s="143"/>
    </row>
    <row r="19" spans="2:8" ht="12.75">
      <c r="B19" s="16"/>
      <c r="C19" s="16"/>
      <c r="D19" s="16"/>
      <c r="E19" s="16"/>
      <c r="F19" s="143"/>
      <c r="H19" s="150"/>
    </row>
    <row r="20" spans="2:6" ht="12.75">
      <c r="B20" s="16"/>
      <c r="C20" s="16"/>
      <c r="D20" s="16"/>
      <c r="E20" s="16"/>
      <c r="F20" s="143"/>
    </row>
    <row r="21" spans="2:6" ht="12.75">
      <c r="B21" s="16"/>
      <c r="C21" s="16"/>
      <c r="D21" s="16"/>
      <c r="E21" s="16"/>
      <c r="F21" s="143"/>
    </row>
    <row r="22" spans="2:6" ht="12.75">
      <c r="B22" s="16"/>
      <c r="C22" s="16"/>
      <c r="D22" s="16"/>
      <c r="E22" s="16"/>
      <c r="F22" s="143"/>
    </row>
    <row r="23" spans="2:6" ht="12.75">
      <c r="B23" s="16"/>
      <c r="C23" s="16"/>
      <c r="D23" s="16"/>
      <c r="E23" s="16"/>
      <c r="F23" s="143"/>
    </row>
    <row r="24" spans="2:6" ht="12.75">
      <c r="B24" s="16"/>
      <c r="C24" s="16"/>
      <c r="D24" s="16"/>
      <c r="E24" s="16"/>
      <c r="F24" s="143"/>
    </row>
    <row r="25" spans="2:6" ht="12.75">
      <c r="B25" s="16"/>
      <c r="C25" s="16"/>
      <c r="D25" s="16"/>
      <c r="E25" s="16"/>
      <c r="F25" s="143"/>
    </row>
    <row r="26" spans="2:6" ht="12.75">
      <c r="B26" s="16"/>
      <c r="C26" s="16"/>
      <c r="D26" s="16"/>
      <c r="E26" s="16"/>
      <c r="F26" s="143"/>
    </row>
    <row r="27" spans="2:6" ht="12.75">
      <c r="B27" s="16"/>
      <c r="C27" s="16"/>
      <c r="D27" s="16"/>
      <c r="E27" s="16"/>
      <c r="F27" s="143"/>
    </row>
    <row r="28" spans="2:6" ht="12.75">
      <c r="B28" s="16"/>
      <c r="C28" s="16"/>
      <c r="D28" s="16"/>
      <c r="E28" s="16"/>
      <c r="F28" s="143"/>
    </row>
    <row r="29" spans="2:6" ht="12.75">
      <c r="B29" s="16"/>
      <c r="C29" s="16"/>
      <c r="D29" s="16"/>
      <c r="E29" s="16"/>
      <c r="F29" s="143"/>
    </row>
    <row r="30" spans="2:6" ht="12.75">
      <c r="B30" s="16"/>
      <c r="C30" s="16"/>
      <c r="D30" s="16"/>
      <c r="E30" s="16"/>
      <c r="F30" s="143"/>
    </row>
    <row r="31" spans="2:6" ht="12.75">
      <c r="B31" s="290" t="s">
        <v>441</v>
      </c>
      <c r="C31" s="291"/>
      <c r="D31" s="291"/>
      <c r="E31" s="292"/>
      <c r="F31" s="144">
        <f>SUM(F12:F30)</f>
        <v>0</v>
      </c>
    </row>
    <row r="38" spans="4:7" ht="15.75">
      <c r="D38" s="137"/>
      <c r="E38" s="137"/>
      <c r="F38" s="13"/>
      <c r="G38" s="145"/>
    </row>
    <row r="39" spans="4:7" ht="12.75">
      <c r="D39" s="13" t="s">
        <v>472</v>
      </c>
      <c r="E39" s="13"/>
      <c r="G39" s="13"/>
    </row>
    <row r="40" spans="4:7" ht="15.75">
      <c r="D40" s="13"/>
      <c r="E40" s="137"/>
      <c r="F40" s="137"/>
      <c r="G40" s="13"/>
    </row>
    <row r="41" spans="4:7" ht="15.75">
      <c r="D41" s="13" t="s">
        <v>473</v>
      </c>
      <c r="E41" s="137"/>
      <c r="F41" s="137"/>
      <c r="G41" s="13"/>
    </row>
    <row r="42" spans="4:7" ht="12.75">
      <c r="D42" s="13"/>
      <c r="E42" s="13"/>
      <c r="F42" s="13"/>
      <c r="G42" s="13"/>
    </row>
    <row r="43" spans="4:7" ht="12.75">
      <c r="D43" s="13" t="s">
        <v>474</v>
      </c>
      <c r="E43" s="13"/>
      <c r="F43" s="13"/>
      <c r="G43" s="13"/>
    </row>
    <row r="44" spans="4:6" ht="12.75">
      <c r="D44" s="13"/>
      <c r="E44" s="13"/>
      <c r="F44" s="13"/>
    </row>
    <row r="45" spans="4:6" ht="12.75">
      <c r="D45" s="13"/>
      <c r="E45" s="13"/>
      <c r="F45" s="13"/>
    </row>
    <row r="52" spans="1:8" ht="12.75">
      <c r="A52" s="25"/>
      <c r="B52" s="25"/>
      <c r="C52" s="25"/>
      <c r="D52" s="25"/>
      <c r="E52" s="25"/>
      <c r="F52" s="25"/>
      <c r="G52" s="25"/>
      <c r="H52" s="25"/>
    </row>
    <row r="53" ht="12.75">
      <c r="H53">
        <v>15</v>
      </c>
    </row>
  </sheetData>
  <sheetProtection/>
  <mergeCells count="1">
    <mergeCell ref="B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17" sqref="M17"/>
    </sheetView>
  </sheetViews>
  <sheetFormatPr defaultColWidth="9.140625" defaultRowHeight="12.75"/>
  <sheetData>
    <row r="1" spans="1:10" ht="12.75">
      <c r="A1" s="33"/>
      <c r="B1" s="169" t="s">
        <v>539</v>
      </c>
      <c r="C1" s="185"/>
      <c r="D1" s="185"/>
      <c r="E1" s="33"/>
      <c r="F1" s="33"/>
      <c r="G1" s="33"/>
      <c r="H1" s="33"/>
      <c r="I1" s="33"/>
      <c r="J1" s="33"/>
    </row>
    <row r="2" spans="1:10" ht="12.75">
      <c r="A2" s="33"/>
      <c r="B2" s="169" t="s">
        <v>540</v>
      </c>
      <c r="C2" s="185"/>
      <c r="D2" s="185"/>
      <c r="E2" s="33"/>
      <c r="F2" s="33"/>
      <c r="G2" s="33"/>
      <c r="H2" s="33"/>
      <c r="I2" s="33"/>
      <c r="J2" s="33"/>
    </row>
    <row r="3" spans="1:10" ht="12.75">
      <c r="A3" s="33"/>
      <c r="B3" s="13"/>
      <c r="C3" s="33"/>
      <c r="D3" s="33"/>
      <c r="E3" s="33"/>
      <c r="F3" s="33"/>
      <c r="G3" s="33"/>
      <c r="H3" s="33"/>
      <c r="I3" s="13" t="s">
        <v>541</v>
      </c>
      <c r="J3" s="33"/>
    </row>
    <row r="4" spans="1:10" ht="12.75">
      <c r="A4" s="33"/>
      <c r="B4" s="13"/>
      <c r="C4" s="33"/>
      <c r="D4" s="33"/>
      <c r="E4" s="33"/>
      <c r="F4" s="33"/>
      <c r="G4" s="33"/>
      <c r="H4" s="33"/>
      <c r="I4" s="33"/>
      <c r="J4" s="33"/>
    </row>
    <row r="5" spans="1:10" ht="13.5" thickBot="1">
      <c r="A5" s="186"/>
      <c r="B5" s="186"/>
      <c r="C5" s="186"/>
      <c r="D5" s="186"/>
      <c r="E5" s="186"/>
      <c r="F5" s="186"/>
      <c r="G5" s="186"/>
      <c r="H5" s="186"/>
      <c r="I5" s="187"/>
      <c r="J5" s="188" t="s">
        <v>542</v>
      </c>
    </row>
    <row r="6" spans="1:10" ht="12.75">
      <c r="A6" s="309" t="s">
        <v>543</v>
      </c>
      <c r="B6" s="310"/>
      <c r="C6" s="310"/>
      <c r="D6" s="310"/>
      <c r="E6" s="310"/>
      <c r="F6" s="310"/>
      <c r="G6" s="310"/>
      <c r="H6" s="310"/>
      <c r="I6" s="310"/>
      <c r="J6" s="311"/>
    </row>
    <row r="7" spans="1:10" ht="33" thickBot="1">
      <c r="A7" s="189"/>
      <c r="B7" s="312" t="s">
        <v>544</v>
      </c>
      <c r="C7" s="312"/>
      <c r="D7" s="312"/>
      <c r="E7" s="312"/>
      <c r="F7" s="313"/>
      <c r="G7" s="190" t="s">
        <v>545</v>
      </c>
      <c r="H7" s="190" t="s">
        <v>546</v>
      </c>
      <c r="I7" s="191" t="s">
        <v>547</v>
      </c>
      <c r="J7" s="192" t="s">
        <v>548</v>
      </c>
    </row>
    <row r="8" spans="1:10" ht="12.75">
      <c r="A8" s="193">
        <v>1</v>
      </c>
      <c r="B8" s="314" t="s">
        <v>549</v>
      </c>
      <c r="C8" s="315"/>
      <c r="D8" s="315"/>
      <c r="E8" s="315"/>
      <c r="F8" s="315"/>
      <c r="G8" s="194">
        <v>70</v>
      </c>
      <c r="H8" s="194">
        <v>11100</v>
      </c>
      <c r="I8" s="195">
        <f>I9+I10+I11</f>
        <v>7706</v>
      </c>
      <c r="J8" s="196">
        <f>J9+J10+J11</f>
        <v>8346</v>
      </c>
    </row>
    <row r="9" spans="1:10" ht="25.5">
      <c r="A9" s="197" t="s">
        <v>550</v>
      </c>
      <c r="B9" s="307" t="s">
        <v>551</v>
      </c>
      <c r="C9" s="307"/>
      <c r="D9" s="307"/>
      <c r="E9" s="307"/>
      <c r="F9" s="308"/>
      <c r="G9" s="198" t="s">
        <v>552</v>
      </c>
      <c r="H9" s="198">
        <v>11101</v>
      </c>
      <c r="I9" s="199">
        <v>7706</v>
      </c>
      <c r="J9" s="200">
        <v>8346</v>
      </c>
    </row>
    <row r="10" spans="1:10" ht="12.75">
      <c r="A10" s="201" t="s">
        <v>553</v>
      </c>
      <c r="B10" s="307" t="s">
        <v>554</v>
      </c>
      <c r="C10" s="307"/>
      <c r="D10" s="307"/>
      <c r="E10" s="307"/>
      <c r="F10" s="308"/>
      <c r="G10" s="198">
        <v>704</v>
      </c>
      <c r="H10" s="198">
        <v>11102</v>
      </c>
      <c r="I10" s="202"/>
      <c r="J10" s="203"/>
    </row>
    <row r="11" spans="1:10" ht="12.75">
      <c r="A11" s="201" t="s">
        <v>555</v>
      </c>
      <c r="B11" s="307" t="s">
        <v>556</v>
      </c>
      <c r="C11" s="307"/>
      <c r="D11" s="307"/>
      <c r="E11" s="307"/>
      <c r="F11" s="308"/>
      <c r="G11" s="204">
        <v>705</v>
      </c>
      <c r="H11" s="198">
        <v>11103</v>
      </c>
      <c r="I11" s="202"/>
      <c r="J11" s="203"/>
    </row>
    <row r="12" spans="1:10" ht="12.75">
      <c r="A12" s="205">
        <v>2</v>
      </c>
      <c r="B12" s="302" t="s">
        <v>557</v>
      </c>
      <c r="C12" s="302"/>
      <c r="D12" s="302"/>
      <c r="E12" s="302"/>
      <c r="F12" s="303"/>
      <c r="G12" s="206">
        <v>708</v>
      </c>
      <c r="H12" s="207">
        <v>11104</v>
      </c>
      <c r="I12" s="202">
        <f>I13+I14+I15</f>
        <v>0</v>
      </c>
      <c r="J12" s="203">
        <f>J13+J14+J15</f>
        <v>0</v>
      </c>
    </row>
    <row r="13" spans="1:10" ht="12.75">
      <c r="A13" s="201" t="s">
        <v>550</v>
      </c>
      <c r="B13" s="307" t="s">
        <v>558</v>
      </c>
      <c r="C13" s="307"/>
      <c r="D13" s="307"/>
      <c r="E13" s="307"/>
      <c r="F13" s="308"/>
      <c r="G13" s="198">
        <v>7081</v>
      </c>
      <c r="H13" s="208">
        <v>111041</v>
      </c>
      <c r="I13" s="202"/>
      <c r="J13" s="203"/>
    </row>
    <row r="14" spans="1:10" ht="12.75">
      <c r="A14" s="201" t="s">
        <v>559</v>
      </c>
      <c r="B14" s="307" t="s">
        <v>560</v>
      </c>
      <c r="C14" s="307"/>
      <c r="D14" s="307"/>
      <c r="E14" s="307"/>
      <c r="F14" s="308"/>
      <c r="G14" s="198">
        <v>7082</v>
      </c>
      <c r="H14" s="208">
        <v>111042</v>
      </c>
      <c r="I14" s="202"/>
      <c r="J14" s="203"/>
    </row>
    <row r="15" spans="1:10" ht="12.75">
      <c r="A15" s="201" t="s">
        <v>561</v>
      </c>
      <c r="B15" s="307" t="s">
        <v>562</v>
      </c>
      <c r="C15" s="307"/>
      <c r="D15" s="307"/>
      <c r="E15" s="307"/>
      <c r="F15" s="308"/>
      <c r="G15" s="198">
        <v>7083</v>
      </c>
      <c r="H15" s="208">
        <v>111043</v>
      </c>
      <c r="I15" s="202"/>
      <c r="J15" s="203"/>
    </row>
    <row r="16" spans="1:10" ht="12.75">
      <c r="A16" s="209">
        <v>3</v>
      </c>
      <c r="B16" s="302" t="s">
        <v>563</v>
      </c>
      <c r="C16" s="302"/>
      <c r="D16" s="302"/>
      <c r="E16" s="302"/>
      <c r="F16" s="303"/>
      <c r="G16" s="206">
        <v>71</v>
      </c>
      <c r="H16" s="207">
        <v>11201</v>
      </c>
      <c r="I16" s="202">
        <v>0</v>
      </c>
      <c r="J16" s="203">
        <v>0</v>
      </c>
    </row>
    <row r="17" spans="1:10" ht="12.75">
      <c r="A17" s="210"/>
      <c r="B17" s="300" t="s">
        <v>564</v>
      </c>
      <c r="C17" s="300"/>
      <c r="D17" s="300"/>
      <c r="E17" s="300"/>
      <c r="F17" s="301"/>
      <c r="G17" s="211"/>
      <c r="H17" s="198">
        <v>112011</v>
      </c>
      <c r="I17" s="202"/>
      <c r="J17" s="203"/>
    </row>
    <row r="18" spans="1:10" ht="12.75">
      <c r="A18" s="210"/>
      <c r="B18" s="300" t="s">
        <v>565</v>
      </c>
      <c r="C18" s="300"/>
      <c r="D18" s="300"/>
      <c r="E18" s="300"/>
      <c r="F18" s="301"/>
      <c r="G18" s="211"/>
      <c r="H18" s="198">
        <v>112012</v>
      </c>
      <c r="I18" s="202"/>
      <c r="J18" s="203"/>
    </row>
    <row r="19" spans="1:10" ht="12.75">
      <c r="A19" s="205">
        <v>4</v>
      </c>
      <c r="B19" s="302" t="s">
        <v>566</v>
      </c>
      <c r="C19" s="302"/>
      <c r="D19" s="302"/>
      <c r="E19" s="302"/>
      <c r="F19" s="303"/>
      <c r="G19" s="212">
        <v>72</v>
      </c>
      <c r="H19" s="213">
        <v>11300</v>
      </c>
      <c r="I19" s="202">
        <v>0</v>
      </c>
      <c r="J19" s="203">
        <v>0</v>
      </c>
    </row>
    <row r="20" spans="1:10" ht="12.75">
      <c r="A20" s="201"/>
      <c r="B20" s="304" t="s">
        <v>567</v>
      </c>
      <c r="C20" s="305"/>
      <c r="D20" s="305"/>
      <c r="E20" s="305"/>
      <c r="F20" s="305"/>
      <c r="G20" s="17"/>
      <c r="H20" s="214">
        <v>11301</v>
      </c>
      <c r="I20" s="202"/>
      <c r="J20" s="203"/>
    </row>
    <row r="21" spans="1:10" ht="12.75">
      <c r="A21" s="205">
        <v>5</v>
      </c>
      <c r="B21" s="303" t="s">
        <v>568</v>
      </c>
      <c r="C21" s="306"/>
      <c r="D21" s="306"/>
      <c r="E21" s="306"/>
      <c r="F21" s="306"/>
      <c r="G21" s="215">
        <v>73</v>
      </c>
      <c r="H21" s="215">
        <v>11400</v>
      </c>
      <c r="I21" s="202">
        <v>0</v>
      </c>
      <c r="J21" s="203">
        <v>0</v>
      </c>
    </row>
    <row r="22" spans="1:10" ht="12.75">
      <c r="A22" s="205">
        <v>6</v>
      </c>
      <c r="B22" s="303" t="s">
        <v>569</v>
      </c>
      <c r="C22" s="306"/>
      <c r="D22" s="306"/>
      <c r="E22" s="306"/>
      <c r="F22" s="306"/>
      <c r="G22" s="215">
        <v>75</v>
      </c>
      <c r="H22" s="216">
        <v>11500</v>
      </c>
      <c r="I22" s="202">
        <v>0</v>
      </c>
      <c r="J22" s="203">
        <v>0</v>
      </c>
    </row>
    <row r="23" spans="1:10" ht="12.75">
      <c r="A23" s="205">
        <v>7</v>
      </c>
      <c r="B23" s="302" t="s">
        <v>570</v>
      </c>
      <c r="C23" s="302"/>
      <c r="D23" s="302"/>
      <c r="E23" s="302"/>
      <c r="F23" s="303"/>
      <c r="G23" s="206">
        <v>77</v>
      </c>
      <c r="H23" s="206">
        <v>11600</v>
      </c>
      <c r="I23" s="202">
        <v>0</v>
      </c>
      <c r="J23" s="203">
        <v>0</v>
      </c>
    </row>
    <row r="24" spans="1:10" ht="13.5" thickBot="1">
      <c r="A24" s="217" t="s">
        <v>571</v>
      </c>
      <c r="B24" s="299" t="s">
        <v>572</v>
      </c>
      <c r="C24" s="299"/>
      <c r="D24" s="299"/>
      <c r="E24" s="299"/>
      <c r="F24" s="299"/>
      <c r="G24" s="218"/>
      <c r="H24" s="218">
        <v>11800</v>
      </c>
      <c r="I24" s="219">
        <f>I8+I12+I16+I19+I21+I22+I23</f>
        <v>7706</v>
      </c>
      <c r="J24" s="220">
        <f>J8+J12+J16+J19+J21+J22+J23</f>
        <v>8346</v>
      </c>
    </row>
    <row r="25" spans="1:10" ht="12.75">
      <c r="A25" s="221"/>
      <c r="B25" s="222"/>
      <c r="C25" s="222"/>
      <c r="D25" s="222"/>
      <c r="E25" s="222"/>
      <c r="F25" s="222"/>
      <c r="G25" s="222"/>
      <c r="H25" s="222"/>
      <c r="I25" s="223"/>
      <c r="J25" s="223"/>
    </row>
    <row r="26" spans="1:10" ht="12.75">
      <c r="A26" s="221"/>
      <c r="B26" s="222"/>
      <c r="C26" s="222"/>
      <c r="D26" s="222"/>
      <c r="E26" s="222"/>
      <c r="F26" s="222"/>
      <c r="G26" s="222"/>
      <c r="H26" s="222"/>
      <c r="I26" s="223"/>
      <c r="J26" s="223"/>
    </row>
    <row r="27" spans="1:10" ht="12.75">
      <c r="A27" s="221"/>
      <c r="B27" s="222"/>
      <c r="C27" s="222"/>
      <c r="D27" s="222"/>
      <c r="E27" s="222"/>
      <c r="F27" s="222"/>
      <c r="G27" s="222"/>
      <c r="H27" s="222"/>
      <c r="I27" s="223"/>
      <c r="J27" s="223"/>
    </row>
    <row r="28" spans="1:10" ht="12.75">
      <c r="A28" s="221"/>
      <c r="B28" s="222"/>
      <c r="C28" s="222"/>
      <c r="D28" s="222"/>
      <c r="E28" s="222"/>
      <c r="F28" s="222"/>
      <c r="G28" s="222"/>
      <c r="H28" s="222"/>
      <c r="I28" s="223" t="s">
        <v>535</v>
      </c>
      <c r="J28" s="223"/>
    </row>
    <row r="29" spans="1:10" ht="12.75">
      <c r="A29" s="221"/>
      <c r="B29" s="222"/>
      <c r="C29" s="222"/>
      <c r="D29" s="222"/>
      <c r="E29" s="222"/>
      <c r="F29" s="222"/>
      <c r="G29" s="222"/>
      <c r="H29" s="222"/>
      <c r="I29" s="223" t="s">
        <v>573</v>
      </c>
      <c r="J29" s="223"/>
    </row>
    <row r="30" spans="1:10" ht="12.75">
      <c r="A30" s="221"/>
      <c r="B30" s="222"/>
      <c r="C30" s="222"/>
      <c r="D30" s="222"/>
      <c r="E30" s="222"/>
      <c r="F30" s="222"/>
      <c r="G30" s="222"/>
      <c r="H30" s="222"/>
      <c r="I30" s="223"/>
      <c r="J30" s="223"/>
    </row>
    <row r="31" ht="12.75">
      <c r="J31">
        <v>16</v>
      </c>
    </row>
  </sheetData>
  <sheetProtection/>
  <mergeCells count="1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24:F24"/>
    <mergeCell ref="B18:F18"/>
    <mergeCell ref="B19:F19"/>
    <mergeCell ref="B20:F20"/>
    <mergeCell ref="B21:F21"/>
    <mergeCell ref="B22:F22"/>
    <mergeCell ref="B23:F2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L14" sqref="L14"/>
    </sheetView>
  </sheetViews>
  <sheetFormatPr defaultColWidth="9.140625" defaultRowHeight="12.75"/>
  <sheetData>
    <row r="1" spans="1:10" ht="12.75">
      <c r="A1" s="221"/>
      <c r="B1" s="222"/>
      <c r="C1" s="222"/>
      <c r="D1" s="222"/>
      <c r="E1" s="222"/>
      <c r="F1" s="222"/>
      <c r="G1" s="222"/>
      <c r="H1" s="222"/>
      <c r="I1" s="223"/>
      <c r="J1" s="223"/>
    </row>
    <row r="2" spans="1:10" ht="12.75">
      <c r="A2" s="33"/>
      <c r="B2" s="169" t="s">
        <v>539</v>
      </c>
      <c r="C2" s="185"/>
      <c r="D2" s="185"/>
      <c r="E2" s="33"/>
      <c r="F2" s="33"/>
      <c r="G2" s="33"/>
      <c r="H2" s="33"/>
      <c r="I2" s="33"/>
      <c r="J2" s="33"/>
    </row>
    <row r="3" spans="1:10" ht="12.75">
      <c r="A3" s="33"/>
      <c r="B3" s="169" t="s">
        <v>540</v>
      </c>
      <c r="C3" s="185"/>
      <c r="D3" s="185"/>
      <c r="E3" s="33"/>
      <c r="F3" s="33"/>
      <c r="G3" s="33"/>
      <c r="H3" s="33"/>
      <c r="I3" s="33"/>
      <c r="J3" s="33"/>
    </row>
    <row r="4" spans="1:10" ht="12.75">
      <c r="A4" s="33"/>
      <c r="B4" s="13"/>
      <c r="C4" s="33"/>
      <c r="D4" s="33"/>
      <c r="E4" s="33"/>
      <c r="F4" s="33"/>
      <c r="G4" s="33"/>
      <c r="H4" s="33"/>
      <c r="I4" s="13" t="s">
        <v>574</v>
      </c>
      <c r="J4" s="33"/>
    </row>
    <row r="5" spans="1:10" ht="12.75">
      <c r="A5" s="186"/>
      <c r="B5" s="186"/>
      <c r="C5" s="186"/>
      <c r="D5" s="186"/>
      <c r="E5" s="186"/>
      <c r="F5" s="186"/>
      <c r="G5" s="186"/>
      <c r="H5" s="186"/>
      <c r="I5" s="187"/>
      <c r="J5" s="188" t="s">
        <v>542</v>
      </c>
    </row>
    <row r="6" spans="1:10" ht="12.75">
      <c r="A6" s="325" t="s">
        <v>543</v>
      </c>
      <c r="B6" s="326"/>
      <c r="C6" s="326"/>
      <c r="D6" s="326"/>
      <c r="E6" s="326"/>
      <c r="F6" s="326"/>
      <c r="G6" s="326"/>
      <c r="H6" s="326"/>
      <c r="I6" s="326"/>
      <c r="J6" s="327"/>
    </row>
    <row r="7" spans="1:10" ht="33" thickBot="1">
      <c r="A7" s="224"/>
      <c r="B7" s="328" t="s">
        <v>575</v>
      </c>
      <c r="C7" s="329"/>
      <c r="D7" s="329"/>
      <c r="E7" s="329"/>
      <c r="F7" s="330"/>
      <c r="G7" s="225" t="s">
        <v>545</v>
      </c>
      <c r="H7" s="225" t="s">
        <v>546</v>
      </c>
      <c r="I7" s="226" t="s">
        <v>547</v>
      </c>
      <c r="J7" s="226" t="s">
        <v>548</v>
      </c>
    </row>
    <row r="8" spans="1:10" ht="12.75">
      <c r="A8" s="227">
        <v>1</v>
      </c>
      <c r="B8" s="331" t="s">
        <v>576</v>
      </c>
      <c r="C8" s="332"/>
      <c r="D8" s="332"/>
      <c r="E8" s="332"/>
      <c r="F8" s="332"/>
      <c r="G8" s="228">
        <v>60</v>
      </c>
      <c r="H8" s="228">
        <v>12100</v>
      </c>
      <c r="I8" s="229">
        <v>2698</v>
      </c>
      <c r="J8" s="230">
        <v>2839</v>
      </c>
    </row>
    <row r="9" spans="1:10" ht="12.75">
      <c r="A9" s="231" t="s">
        <v>577</v>
      </c>
      <c r="B9" s="319" t="s">
        <v>578</v>
      </c>
      <c r="C9" s="319" t="s">
        <v>579</v>
      </c>
      <c r="D9" s="319"/>
      <c r="E9" s="319"/>
      <c r="F9" s="319"/>
      <c r="G9" s="232" t="s">
        <v>580</v>
      </c>
      <c r="H9" s="232">
        <v>12101</v>
      </c>
      <c r="I9" s="233">
        <f>I8-I10</f>
        <v>2674</v>
      </c>
      <c r="J9" s="234">
        <f>J8-J10</f>
        <v>2069</v>
      </c>
    </row>
    <row r="10" spans="1:10" ht="12.75">
      <c r="A10" s="231" t="s">
        <v>553</v>
      </c>
      <c r="B10" s="319" t="s">
        <v>581</v>
      </c>
      <c r="C10" s="319" t="s">
        <v>579</v>
      </c>
      <c r="D10" s="319"/>
      <c r="E10" s="319"/>
      <c r="F10" s="319"/>
      <c r="G10" s="232"/>
      <c r="H10" s="235">
        <v>12102</v>
      </c>
      <c r="I10" s="233">
        <v>24</v>
      </c>
      <c r="J10" s="234">
        <v>770</v>
      </c>
    </row>
    <row r="11" spans="1:10" ht="12.75">
      <c r="A11" s="231" t="s">
        <v>555</v>
      </c>
      <c r="B11" s="319" t="s">
        <v>582</v>
      </c>
      <c r="C11" s="319" t="s">
        <v>579</v>
      </c>
      <c r="D11" s="319"/>
      <c r="E11" s="319"/>
      <c r="F11" s="319"/>
      <c r="G11" s="232" t="s">
        <v>583</v>
      </c>
      <c r="H11" s="232">
        <v>12103</v>
      </c>
      <c r="I11" s="233"/>
      <c r="J11" s="234"/>
    </row>
    <row r="12" spans="1:10" ht="12.75">
      <c r="A12" s="231" t="s">
        <v>584</v>
      </c>
      <c r="B12" s="323" t="s">
        <v>585</v>
      </c>
      <c r="C12" s="319" t="s">
        <v>579</v>
      </c>
      <c r="D12" s="319"/>
      <c r="E12" s="319"/>
      <c r="F12" s="319"/>
      <c r="G12" s="232"/>
      <c r="H12" s="235">
        <v>12104</v>
      </c>
      <c r="I12" s="233"/>
      <c r="J12" s="234"/>
    </row>
    <row r="13" spans="1:10" ht="12.75">
      <c r="A13" s="231" t="s">
        <v>586</v>
      </c>
      <c r="B13" s="319" t="s">
        <v>587</v>
      </c>
      <c r="C13" s="319" t="s">
        <v>579</v>
      </c>
      <c r="D13" s="319"/>
      <c r="E13" s="319"/>
      <c r="F13" s="319"/>
      <c r="G13" s="232" t="s">
        <v>588</v>
      </c>
      <c r="H13" s="235">
        <v>12105</v>
      </c>
      <c r="I13" s="233"/>
      <c r="J13" s="234"/>
    </row>
    <row r="14" spans="1:10" ht="12.75">
      <c r="A14" s="236">
        <v>2</v>
      </c>
      <c r="B14" s="320" t="s">
        <v>589</v>
      </c>
      <c r="C14" s="320"/>
      <c r="D14" s="320"/>
      <c r="E14" s="320"/>
      <c r="F14" s="320"/>
      <c r="G14" s="237">
        <v>64</v>
      </c>
      <c r="H14" s="237">
        <v>12200</v>
      </c>
      <c r="I14" s="233">
        <f>I15+I16</f>
        <v>3221</v>
      </c>
      <c r="J14" s="233">
        <f>J15+J16</f>
        <v>3545</v>
      </c>
    </row>
    <row r="15" spans="1:10" ht="12.75">
      <c r="A15" s="238" t="s">
        <v>163</v>
      </c>
      <c r="B15" s="320" t="s">
        <v>590</v>
      </c>
      <c r="C15" s="324"/>
      <c r="D15" s="324"/>
      <c r="E15" s="324"/>
      <c r="F15" s="324"/>
      <c r="G15" s="235">
        <v>641</v>
      </c>
      <c r="H15" s="235">
        <v>12201</v>
      </c>
      <c r="I15" s="233">
        <v>2760</v>
      </c>
      <c r="J15" s="234">
        <v>2983</v>
      </c>
    </row>
    <row r="16" spans="1:10" ht="12.75">
      <c r="A16" s="238" t="s">
        <v>591</v>
      </c>
      <c r="B16" s="324" t="s">
        <v>592</v>
      </c>
      <c r="C16" s="324"/>
      <c r="D16" s="324"/>
      <c r="E16" s="324"/>
      <c r="F16" s="324"/>
      <c r="G16" s="235">
        <v>644</v>
      </c>
      <c r="H16" s="235">
        <v>12202</v>
      </c>
      <c r="I16" s="233">
        <v>461</v>
      </c>
      <c r="J16" s="234">
        <v>562</v>
      </c>
    </row>
    <row r="17" spans="1:10" ht="12.75">
      <c r="A17" s="236">
        <v>3</v>
      </c>
      <c r="B17" s="320" t="s">
        <v>593</v>
      </c>
      <c r="C17" s="320"/>
      <c r="D17" s="320"/>
      <c r="E17" s="320"/>
      <c r="F17" s="320"/>
      <c r="G17" s="237">
        <v>68</v>
      </c>
      <c r="H17" s="237">
        <v>12300</v>
      </c>
      <c r="I17" s="233">
        <v>192</v>
      </c>
      <c r="J17" s="234">
        <v>193</v>
      </c>
    </row>
    <row r="18" spans="1:10" ht="12.75">
      <c r="A18" s="236">
        <v>4</v>
      </c>
      <c r="B18" s="320" t="s">
        <v>594</v>
      </c>
      <c r="C18" s="320"/>
      <c r="D18" s="320"/>
      <c r="E18" s="320"/>
      <c r="F18" s="320"/>
      <c r="G18" s="237">
        <v>61</v>
      </c>
      <c r="H18" s="237">
        <v>12400</v>
      </c>
      <c r="I18" s="233">
        <f>I25+I29+I33</f>
        <v>379</v>
      </c>
      <c r="J18" s="233">
        <f>J25+J29+J33</f>
        <v>410</v>
      </c>
    </row>
    <row r="19" spans="1:10" ht="12.75">
      <c r="A19" s="238" t="s">
        <v>550</v>
      </c>
      <c r="B19" s="316" t="s">
        <v>595</v>
      </c>
      <c r="C19" s="316"/>
      <c r="D19" s="316"/>
      <c r="E19" s="316"/>
      <c r="F19" s="316"/>
      <c r="G19" s="232"/>
      <c r="H19" s="232">
        <v>12401</v>
      </c>
      <c r="I19" s="233"/>
      <c r="J19" s="234"/>
    </row>
    <row r="20" spans="1:10" ht="12.75">
      <c r="A20" s="238" t="s">
        <v>559</v>
      </c>
      <c r="B20" s="316" t="s">
        <v>596</v>
      </c>
      <c r="C20" s="316"/>
      <c r="D20" s="316"/>
      <c r="E20" s="316"/>
      <c r="F20" s="316"/>
      <c r="G20" s="239">
        <v>611</v>
      </c>
      <c r="H20" s="232">
        <v>12402</v>
      </c>
      <c r="I20" s="233"/>
      <c r="J20" s="234"/>
    </row>
    <row r="21" spans="1:10" ht="12.75">
      <c r="A21" s="238" t="s">
        <v>561</v>
      </c>
      <c r="B21" s="316" t="s">
        <v>597</v>
      </c>
      <c r="C21" s="316"/>
      <c r="D21" s="316"/>
      <c r="E21" s="316"/>
      <c r="F21" s="316"/>
      <c r="G21" s="232">
        <v>613</v>
      </c>
      <c r="H21" s="232">
        <v>12403</v>
      </c>
      <c r="I21" s="233"/>
      <c r="J21" s="234"/>
    </row>
    <row r="22" spans="1:10" ht="12.75">
      <c r="A22" s="238" t="s">
        <v>598</v>
      </c>
      <c r="B22" s="316" t="s">
        <v>599</v>
      </c>
      <c r="C22" s="316"/>
      <c r="D22" s="316"/>
      <c r="E22" s="316"/>
      <c r="F22" s="316"/>
      <c r="G22" s="239">
        <v>615</v>
      </c>
      <c r="H22" s="232">
        <v>12404</v>
      </c>
      <c r="I22" s="237"/>
      <c r="J22" s="240"/>
    </row>
    <row r="23" spans="1:10" ht="12.75">
      <c r="A23" s="238" t="s">
        <v>600</v>
      </c>
      <c r="B23" s="316" t="s">
        <v>601</v>
      </c>
      <c r="C23" s="316"/>
      <c r="D23" s="316"/>
      <c r="E23" s="316"/>
      <c r="F23" s="316"/>
      <c r="G23" s="239">
        <v>616</v>
      </c>
      <c r="H23" s="232">
        <v>12405</v>
      </c>
      <c r="I23" s="233"/>
      <c r="J23" s="234"/>
    </row>
    <row r="24" spans="1:10" ht="12.75">
      <c r="A24" s="238" t="s">
        <v>602</v>
      </c>
      <c r="B24" s="316" t="s">
        <v>603</v>
      </c>
      <c r="C24" s="316"/>
      <c r="D24" s="316"/>
      <c r="E24" s="316"/>
      <c r="F24" s="316"/>
      <c r="G24" s="239">
        <v>617</v>
      </c>
      <c r="H24" s="232">
        <v>12406</v>
      </c>
      <c r="I24" s="233"/>
      <c r="J24" s="234"/>
    </row>
    <row r="25" spans="1:10" ht="12.75">
      <c r="A25" s="238" t="s">
        <v>604</v>
      </c>
      <c r="B25" s="319" t="s">
        <v>605</v>
      </c>
      <c r="C25" s="319" t="s">
        <v>579</v>
      </c>
      <c r="D25" s="319"/>
      <c r="E25" s="319"/>
      <c r="F25" s="319"/>
      <c r="G25" s="239">
        <v>618</v>
      </c>
      <c r="H25" s="232">
        <v>12407</v>
      </c>
      <c r="I25" s="233">
        <v>149</v>
      </c>
      <c r="J25" s="234">
        <v>142</v>
      </c>
    </row>
    <row r="26" spans="1:10" ht="12.75">
      <c r="A26" s="238" t="s">
        <v>606</v>
      </c>
      <c r="B26" s="319" t="s">
        <v>607</v>
      </c>
      <c r="C26" s="319"/>
      <c r="D26" s="319"/>
      <c r="E26" s="319"/>
      <c r="F26" s="319"/>
      <c r="G26" s="239">
        <v>623</v>
      </c>
      <c r="H26" s="232">
        <v>12408</v>
      </c>
      <c r="I26" s="233"/>
      <c r="J26" s="234"/>
    </row>
    <row r="27" spans="1:10" ht="12.75">
      <c r="A27" s="238" t="s">
        <v>608</v>
      </c>
      <c r="B27" s="319" t="s">
        <v>609</v>
      </c>
      <c r="C27" s="319"/>
      <c r="D27" s="319"/>
      <c r="E27" s="319"/>
      <c r="F27" s="319"/>
      <c r="G27" s="239">
        <v>624</v>
      </c>
      <c r="H27" s="232">
        <v>12409</v>
      </c>
      <c r="I27" s="233"/>
      <c r="J27" s="234"/>
    </row>
    <row r="28" spans="1:10" ht="12.75">
      <c r="A28" s="238" t="s">
        <v>610</v>
      </c>
      <c r="B28" s="319" t="s">
        <v>611</v>
      </c>
      <c r="C28" s="319"/>
      <c r="D28" s="319"/>
      <c r="E28" s="319"/>
      <c r="F28" s="319"/>
      <c r="G28" s="239">
        <v>625</v>
      </c>
      <c r="H28" s="232">
        <v>12410</v>
      </c>
      <c r="I28" s="233"/>
      <c r="J28" s="234"/>
    </row>
    <row r="29" spans="1:10" ht="12.75">
      <c r="A29" s="238" t="s">
        <v>612</v>
      </c>
      <c r="B29" s="319" t="s">
        <v>613</v>
      </c>
      <c r="C29" s="319"/>
      <c r="D29" s="319"/>
      <c r="E29" s="319"/>
      <c r="F29" s="319"/>
      <c r="G29" s="239">
        <v>626</v>
      </c>
      <c r="H29" s="232">
        <v>12411</v>
      </c>
      <c r="I29" s="233">
        <v>184</v>
      </c>
      <c r="J29" s="234">
        <v>226</v>
      </c>
    </row>
    <row r="30" spans="1:10" ht="12.75">
      <c r="A30" s="241" t="s">
        <v>614</v>
      </c>
      <c r="B30" s="319" t="s">
        <v>615</v>
      </c>
      <c r="C30" s="319"/>
      <c r="D30" s="319"/>
      <c r="E30" s="319"/>
      <c r="F30" s="319"/>
      <c r="G30" s="239">
        <v>627</v>
      </c>
      <c r="H30" s="232">
        <v>12412</v>
      </c>
      <c r="I30" s="233"/>
      <c r="J30" s="234"/>
    </row>
    <row r="31" spans="1:10" ht="12.75">
      <c r="A31" s="238"/>
      <c r="B31" s="322" t="s">
        <v>616</v>
      </c>
      <c r="C31" s="322"/>
      <c r="D31" s="322"/>
      <c r="E31" s="322"/>
      <c r="F31" s="322"/>
      <c r="G31" s="239">
        <v>6271</v>
      </c>
      <c r="H31" s="239">
        <v>124121</v>
      </c>
      <c r="I31" s="233"/>
      <c r="J31" s="234"/>
    </row>
    <row r="32" spans="1:10" ht="12.75">
      <c r="A32" s="238"/>
      <c r="B32" s="322" t="s">
        <v>617</v>
      </c>
      <c r="C32" s="322"/>
      <c r="D32" s="322"/>
      <c r="E32" s="322"/>
      <c r="F32" s="322"/>
      <c r="G32" s="239">
        <v>6272</v>
      </c>
      <c r="H32" s="239">
        <v>124122</v>
      </c>
      <c r="I32" s="233"/>
      <c r="J32" s="234"/>
    </row>
    <row r="33" spans="1:10" ht="12.75">
      <c r="A33" s="238" t="s">
        <v>618</v>
      </c>
      <c r="B33" s="319" t="s">
        <v>619</v>
      </c>
      <c r="C33" s="319"/>
      <c r="D33" s="319"/>
      <c r="E33" s="319"/>
      <c r="F33" s="319"/>
      <c r="G33" s="239">
        <v>628</v>
      </c>
      <c r="H33" s="239">
        <v>12413</v>
      </c>
      <c r="I33" s="233">
        <v>46</v>
      </c>
      <c r="J33" s="234">
        <v>42</v>
      </c>
    </row>
    <row r="34" spans="1:10" ht="12.75">
      <c r="A34" s="236">
        <v>5</v>
      </c>
      <c r="B34" s="323" t="s">
        <v>620</v>
      </c>
      <c r="C34" s="319"/>
      <c r="D34" s="319"/>
      <c r="E34" s="319"/>
      <c r="F34" s="319"/>
      <c r="G34" s="233">
        <v>63</v>
      </c>
      <c r="H34" s="233">
        <v>12500</v>
      </c>
      <c r="I34" s="233">
        <f>I37</f>
        <v>63</v>
      </c>
      <c r="J34" s="233">
        <f>J37</f>
        <v>63</v>
      </c>
    </row>
    <row r="35" spans="1:10" ht="12.75">
      <c r="A35" s="238" t="s">
        <v>550</v>
      </c>
      <c r="B35" s="319" t="s">
        <v>621</v>
      </c>
      <c r="C35" s="319"/>
      <c r="D35" s="319"/>
      <c r="E35" s="319"/>
      <c r="F35" s="319"/>
      <c r="G35" s="239">
        <v>632</v>
      </c>
      <c r="H35" s="239">
        <v>12501</v>
      </c>
      <c r="I35" s="233"/>
      <c r="J35" s="234"/>
    </row>
    <row r="36" spans="1:10" ht="12.75">
      <c r="A36" s="238" t="s">
        <v>559</v>
      </c>
      <c r="B36" s="319" t="s">
        <v>622</v>
      </c>
      <c r="C36" s="319"/>
      <c r="D36" s="319"/>
      <c r="E36" s="319"/>
      <c r="F36" s="319"/>
      <c r="G36" s="239">
        <v>633</v>
      </c>
      <c r="H36" s="239">
        <v>12502</v>
      </c>
      <c r="I36" s="233"/>
      <c r="J36" s="234"/>
    </row>
    <row r="37" spans="1:10" ht="12.75">
      <c r="A37" s="238" t="s">
        <v>561</v>
      </c>
      <c r="B37" s="319" t="s">
        <v>623</v>
      </c>
      <c r="C37" s="319"/>
      <c r="D37" s="319"/>
      <c r="E37" s="319"/>
      <c r="F37" s="319"/>
      <c r="G37" s="239">
        <v>634</v>
      </c>
      <c r="H37" s="239">
        <v>12503</v>
      </c>
      <c r="I37" s="233">
        <v>63</v>
      </c>
      <c r="J37" s="234">
        <v>63</v>
      </c>
    </row>
    <row r="38" spans="1:10" ht="12.75">
      <c r="A38" s="238" t="s">
        <v>598</v>
      </c>
      <c r="B38" s="319" t="s">
        <v>624</v>
      </c>
      <c r="C38" s="319"/>
      <c r="D38" s="319"/>
      <c r="E38" s="319"/>
      <c r="F38" s="319"/>
      <c r="G38" s="239" t="s">
        <v>625</v>
      </c>
      <c r="H38" s="239">
        <v>12504</v>
      </c>
      <c r="I38" s="233"/>
      <c r="J38" s="234"/>
    </row>
    <row r="39" spans="1:10" ht="12.75">
      <c r="A39" s="236" t="s">
        <v>626</v>
      </c>
      <c r="B39" s="320" t="s">
        <v>627</v>
      </c>
      <c r="C39" s="320"/>
      <c r="D39" s="320"/>
      <c r="E39" s="320"/>
      <c r="F39" s="320"/>
      <c r="G39" s="239"/>
      <c r="H39" s="239">
        <v>12600</v>
      </c>
      <c r="I39" s="233">
        <f>I8+I14+I17+I18+I34</f>
        <v>6553</v>
      </c>
      <c r="J39" s="233">
        <f>J8+J14+J17+J18+J34</f>
        <v>7050</v>
      </c>
    </row>
    <row r="40" spans="1:10" ht="12.75">
      <c r="A40" s="242"/>
      <c r="B40" s="243" t="s">
        <v>628</v>
      </c>
      <c r="C40" s="28"/>
      <c r="D40" s="28"/>
      <c r="E40" s="28"/>
      <c r="F40" s="28"/>
      <c r="G40" s="28"/>
      <c r="H40" s="28"/>
      <c r="I40" s="244" t="s">
        <v>547</v>
      </c>
      <c r="J40" s="245" t="s">
        <v>548</v>
      </c>
    </row>
    <row r="41" spans="1:10" ht="12.75">
      <c r="A41" s="246">
        <v>1</v>
      </c>
      <c r="B41" s="321" t="s">
        <v>629</v>
      </c>
      <c r="C41" s="321"/>
      <c r="D41" s="321"/>
      <c r="E41" s="321"/>
      <c r="F41" s="321"/>
      <c r="G41" s="233"/>
      <c r="H41" s="233">
        <v>14000</v>
      </c>
      <c r="I41" s="233">
        <v>7</v>
      </c>
      <c r="J41" s="234">
        <v>7</v>
      </c>
    </row>
    <row r="42" spans="1:10" ht="12.75">
      <c r="A42" s="246">
        <v>2</v>
      </c>
      <c r="B42" s="321" t="s">
        <v>630</v>
      </c>
      <c r="C42" s="321"/>
      <c r="D42" s="321"/>
      <c r="E42" s="321"/>
      <c r="F42" s="321"/>
      <c r="G42" s="233"/>
      <c r="H42" s="233">
        <v>15000</v>
      </c>
      <c r="I42" s="233"/>
      <c r="J42" s="234"/>
    </row>
    <row r="43" spans="1:10" ht="12.75">
      <c r="A43" s="247" t="s">
        <v>550</v>
      </c>
      <c r="B43" s="316" t="s">
        <v>631</v>
      </c>
      <c r="C43" s="316"/>
      <c r="D43" s="316"/>
      <c r="E43" s="316"/>
      <c r="F43" s="316"/>
      <c r="G43" s="233"/>
      <c r="H43" s="239">
        <v>15001</v>
      </c>
      <c r="I43" s="233"/>
      <c r="J43" s="234"/>
    </row>
    <row r="44" spans="1:10" ht="12.75">
      <c r="A44" s="247"/>
      <c r="B44" s="317" t="s">
        <v>632</v>
      </c>
      <c r="C44" s="317"/>
      <c r="D44" s="317"/>
      <c r="E44" s="317"/>
      <c r="F44" s="317"/>
      <c r="G44" s="233"/>
      <c r="H44" s="239">
        <v>150011</v>
      </c>
      <c r="I44" s="233"/>
      <c r="J44" s="234"/>
    </row>
    <row r="45" spans="1:10" ht="12.75">
      <c r="A45" s="248" t="s">
        <v>559</v>
      </c>
      <c r="B45" s="316" t="s">
        <v>633</v>
      </c>
      <c r="C45" s="316"/>
      <c r="D45" s="316"/>
      <c r="E45" s="316"/>
      <c r="F45" s="316"/>
      <c r="G45" s="233"/>
      <c r="H45" s="239">
        <v>15002</v>
      </c>
      <c r="I45" s="233"/>
      <c r="J45" s="234"/>
    </row>
    <row r="46" spans="1:10" ht="13.5" thickBot="1">
      <c r="A46" s="249"/>
      <c r="B46" s="318" t="s">
        <v>634</v>
      </c>
      <c r="C46" s="318"/>
      <c r="D46" s="318"/>
      <c r="E46" s="318"/>
      <c r="F46" s="318"/>
      <c r="G46" s="250"/>
      <c r="H46" s="251">
        <v>150021</v>
      </c>
      <c r="I46" s="250"/>
      <c r="J46" s="252"/>
    </row>
    <row r="47" spans="1:10" ht="12.75">
      <c r="A47" s="172"/>
      <c r="B47" s="172"/>
      <c r="C47" s="172"/>
      <c r="D47" s="172"/>
      <c r="E47" s="172"/>
      <c r="F47" s="172"/>
      <c r="G47" s="172"/>
      <c r="H47" s="172"/>
      <c r="I47" s="223" t="s">
        <v>535</v>
      </c>
      <c r="J47" s="223"/>
    </row>
    <row r="48" spans="1:10" ht="15.75">
      <c r="A48" s="33"/>
      <c r="B48" s="33"/>
      <c r="C48" s="33"/>
      <c r="D48" s="33"/>
      <c r="E48" s="33"/>
      <c r="F48" s="33"/>
      <c r="G48" s="33"/>
      <c r="H48" s="33"/>
      <c r="I48" s="223" t="s">
        <v>573</v>
      </c>
      <c r="J48" s="253"/>
    </row>
    <row r="49" spans="1:10" ht="15.75">
      <c r="A49" s="33"/>
      <c r="B49" s="33"/>
      <c r="C49" s="33"/>
      <c r="D49" s="33"/>
      <c r="E49" s="33"/>
      <c r="F49" s="33"/>
      <c r="G49" s="33"/>
      <c r="H49" s="33"/>
      <c r="I49" s="33"/>
      <c r="J49" s="253"/>
    </row>
  </sheetData>
  <sheetProtection/>
  <mergeCells count="40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43:F43"/>
    <mergeCell ref="B44:F44"/>
    <mergeCell ref="B45:F45"/>
    <mergeCell ref="B46:F46"/>
    <mergeCell ref="B36:F36"/>
    <mergeCell ref="B37:F37"/>
    <mergeCell ref="B38:F38"/>
    <mergeCell ref="B39:F39"/>
    <mergeCell ref="B41:F41"/>
    <mergeCell ref="B42:F4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57"/>
  <sheetViews>
    <sheetView zoomScalePageLayoutView="0" workbookViewId="0" topLeftCell="A13">
      <selection activeCell="I12" sqref="I12"/>
    </sheetView>
  </sheetViews>
  <sheetFormatPr defaultColWidth="9.140625" defaultRowHeight="12.75"/>
  <cols>
    <col min="3" max="3" width="34.421875" style="0" customWidth="1"/>
    <col min="4" max="4" width="30.140625" style="0" customWidth="1"/>
  </cols>
  <sheetData>
    <row r="2" spans="2:4" ht="12.75">
      <c r="B2" s="169" t="s">
        <v>539</v>
      </c>
      <c r="C2" s="185"/>
      <c r="D2" s="185"/>
    </row>
    <row r="3" spans="2:4" ht="12.75">
      <c r="B3" s="169" t="s">
        <v>540</v>
      </c>
      <c r="C3" s="185"/>
      <c r="D3" s="185"/>
    </row>
    <row r="4" spans="2:4" ht="12.75">
      <c r="B4" s="169"/>
      <c r="D4" s="13" t="s">
        <v>635</v>
      </c>
    </row>
    <row r="5" spans="1:4" ht="12.75">
      <c r="A5" s="16"/>
      <c r="B5" s="16"/>
      <c r="C5" s="17" t="s">
        <v>636</v>
      </c>
      <c r="D5" s="17" t="s">
        <v>637</v>
      </c>
    </row>
    <row r="6" spans="1:4" ht="12.75">
      <c r="A6" s="16">
        <v>1</v>
      </c>
      <c r="B6" s="17" t="s">
        <v>638</v>
      </c>
      <c r="C6" s="10" t="s">
        <v>639</v>
      </c>
      <c r="D6" s="10"/>
    </row>
    <row r="7" spans="1:4" ht="12.75">
      <c r="A7" s="16">
        <v>2</v>
      </c>
      <c r="B7" s="17" t="s">
        <v>638</v>
      </c>
      <c r="C7" s="10" t="s">
        <v>640</v>
      </c>
      <c r="D7" s="16"/>
    </row>
    <row r="8" spans="1:4" ht="12.75">
      <c r="A8" s="16">
        <v>3</v>
      </c>
      <c r="B8" s="17" t="s">
        <v>638</v>
      </c>
      <c r="C8" s="10" t="s">
        <v>641</v>
      </c>
      <c r="D8" s="16"/>
    </row>
    <row r="9" spans="1:4" ht="12.75">
      <c r="A9" s="16">
        <v>4</v>
      </c>
      <c r="B9" s="17" t="s">
        <v>638</v>
      </c>
      <c r="C9" s="10" t="s">
        <v>642</v>
      </c>
      <c r="D9" s="16"/>
    </row>
    <row r="10" spans="1:4" ht="12.75">
      <c r="A10" s="16">
        <v>5</v>
      </c>
      <c r="B10" s="17" t="s">
        <v>638</v>
      </c>
      <c r="C10" s="10" t="s">
        <v>643</v>
      </c>
      <c r="D10" s="16"/>
    </row>
    <row r="11" spans="1:4" ht="12.75">
      <c r="A11" s="16">
        <v>6</v>
      </c>
      <c r="B11" s="17" t="s">
        <v>638</v>
      </c>
      <c r="C11" s="10" t="s">
        <v>644</v>
      </c>
      <c r="D11" s="16"/>
    </row>
    <row r="12" spans="1:4" ht="12.75">
      <c r="A12" s="16">
        <v>7</v>
      </c>
      <c r="B12" s="17" t="s">
        <v>638</v>
      </c>
      <c r="C12" s="10" t="s">
        <v>645</v>
      </c>
      <c r="D12" s="16"/>
    </row>
    <row r="13" spans="1:4" ht="12.75">
      <c r="A13" s="16">
        <v>8</v>
      </c>
      <c r="B13" s="17" t="s">
        <v>638</v>
      </c>
      <c r="C13" s="10" t="s">
        <v>646</v>
      </c>
      <c r="D13" s="16"/>
    </row>
    <row r="14" spans="1:4" ht="12.75">
      <c r="A14" s="17" t="s">
        <v>25</v>
      </c>
      <c r="B14" s="17"/>
      <c r="C14" s="17" t="s">
        <v>647</v>
      </c>
      <c r="D14" s="17">
        <v>0</v>
      </c>
    </row>
    <row r="15" spans="1:4" ht="12.75">
      <c r="A15" s="16">
        <v>9</v>
      </c>
      <c r="B15" s="17" t="s">
        <v>648</v>
      </c>
      <c r="C15" s="10" t="s">
        <v>649</v>
      </c>
      <c r="D15" s="16"/>
    </row>
    <row r="16" spans="1:4" ht="12.75">
      <c r="A16" s="16">
        <v>10</v>
      </c>
      <c r="B16" s="17" t="s">
        <v>648</v>
      </c>
      <c r="C16" s="10" t="s">
        <v>650</v>
      </c>
      <c r="D16" s="10"/>
    </row>
    <row r="17" spans="1:4" ht="12.75">
      <c r="A17" s="16">
        <v>11</v>
      </c>
      <c r="B17" s="17" t="s">
        <v>648</v>
      </c>
      <c r="C17" s="10" t="s">
        <v>651</v>
      </c>
      <c r="D17" s="16"/>
    </row>
    <row r="18" spans="1:4" ht="12.75">
      <c r="A18" s="17" t="s">
        <v>47</v>
      </c>
      <c r="B18" s="17"/>
      <c r="C18" s="17" t="s">
        <v>652</v>
      </c>
      <c r="D18" s="17">
        <v>0</v>
      </c>
    </row>
    <row r="19" spans="1:4" ht="12.75">
      <c r="A19" s="16">
        <v>12</v>
      </c>
      <c r="B19" s="17" t="s">
        <v>653</v>
      </c>
      <c r="C19" s="10" t="s">
        <v>654</v>
      </c>
      <c r="D19" s="16"/>
    </row>
    <row r="20" spans="1:4" ht="12.75">
      <c r="A20" s="16">
        <v>13</v>
      </c>
      <c r="B20" s="17" t="s">
        <v>653</v>
      </c>
      <c r="C20" s="17" t="s">
        <v>655</v>
      </c>
      <c r="D20" s="16">
        <v>0</v>
      </c>
    </row>
    <row r="21" spans="1:4" ht="12.75">
      <c r="A21" s="16">
        <v>14</v>
      </c>
      <c r="B21" s="17" t="s">
        <v>653</v>
      </c>
      <c r="C21" s="10" t="s">
        <v>656</v>
      </c>
      <c r="D21" s="16"/>
    </row>
    <row r="22" spans="1:4" ht="12.75">
      <c r="A22" s="16">
        <v>15</v>
      </c>
      <c r="B22" s="17" t="s">
        <v>653</v>
      </c>
      <c r="C22" s="10" t="s">
        <v>657</v>
      </c>
      <c r="D22" s="16"/>
    </row>
    <row r="23" spans="1:4" ht="12.75">
      <c r="A23" s="16">
        <v>16</v>
      </c>
      <c r="B23" s="17" t="s">
        <v>653</v>
      </c>
      <c r="C23" s="10" t="s">
        <v>658</v>
      </c>
      <c r="D23" s="16"/>
    </row>
    <row r="24" spans="1:4" ht="12.75">
      <c r="A24" s="16">
        <v>17</v>
      </c>
      <c r="B24" s="17" t="s">
        <v>653</v>
      </c>
      <c r="C24" s="10" t="s">
        <v>659</v>
      </c>
      <c r="D24" s="16"/>
    </row>
    <row r="25" spans="1:4" ht="12.75">
      <c r="A25" s="16">
        <v>18</v>
      </c>
      <c r="B25" s="17" t="s">
        <v>653</v>
      </c>
      <c r="C25" s="10" t="s">
        <v>660</v>
      </c>
      <c r="D25" s="16"/>
    </row>
    <row r="26" spans="1:4" ht="12.75">
      <c r="A26" s="16">
        <v>19</v>
      </c>
      <c r="B26" s="17" t="s">
        <v>653</v>
      </c>
      <c r="C26" s="10" t="s">
        <v>661</v>
      </c>
      <c r="D26" s="16">
        <v>7706</v>
      </c>
    </row>
    <row r="27" spans="1:4" ht="15">
      <c r="A27" s="17" t="s">
        <v>83</v>
      </c>
      <c r="B27" s="17"/>
      <c r="C27" s="17" t="s">
        <v>662</v>
      </c>
      <c r="D27" s="254">
        <f>SUM(D26)</f>
        <v>7706</v>
      </c>
    </row>
    <row r="28" spans="1:4" ht="12.75">
      <c r="A28" s="16">
        <v>20</v>
      </c>
      <c r="B28" s="17" t="s">
        <v>663</v>
      </c>
      <c r="C28" s="10" t="s">
        <v>664</v>
      </c>
      <c r="D28" s="16"/>
    </row>
    <row r="29" spans="1:4" ht="12.75">
      <c r="A29" s="16">
        <v>21</v>
      </c>
      <c r="B29" s="17" t="s">
        <v>663</v>
      </c>
      <c r="C29" s="10" t="s">
        <v>665</v>
      </c>
      <c r="D29" s="10"/>
    </row>
    <row r="30" spans="1:4" ht="12.75">
      <c r="A30" s="16">
        <v>22</v>
      </c>
      <c r="B30" s="17" t="s">
        <v>663</v>
      </c>
      <c r="C30" s="10" t="s">
        <v>666</v>
      </c>
      <c r="D30" s="10"/>
    </row>
    <row r="31" spans="1:4" ht="12.75">
      <c r="A31" s="16">
        <v>23</v>
      </c>
      <c r="B31" s="17" t="s">
        <v>663</v>
      </c>
      <c r="C31" s="10" t="s">
        <v>667</v>
      </c>
      <c r="D31" s="16"/>
    </row>
    <row r="32" spans="1:4" ht="12.75">
      <c r="A32" s="17" t="s">
        <v>376</v>
      </c>
      <c r="B32" s="17"/>
      <c r="C32" s="17" t="s">
        <v>668</v>
      </c>
      <c r="D32" s="16">
        <v>0</v>
      </c>
    </row>
    <row r="33" spans="1:4" ht="12.75">
      <c r="A33" s="16">
        <v>24</v>
      </c>
      <c r="B33" s="17" t="s">
        <v>669</v>
      </c>
      <c r="C33" s="10" t="s">
        <v>670</v>
      </c>
      <c r="D33" s="16"/>
    </row>
    <row r="34" spans="1:4" ht="12.75">
      <c r="A34" s="16">
        <v>25</v>
      </c>
      <c r="B34" s="17" t="s">
        <v>669</v>
      </c>
      <c r="C34" s="10" t="s">
        <v>671</v>
      </c>
      <c r="D34" s="16"/>
    </row>
    <row r="35" spans="1:4" ht="12.75">
      <c r="A35" s="16">
        <v>26</v>
      </c>
      <c r="B35" s="17" t="s">
        <v>669</v>
      </c>
      <c r="C35" s="10" t="s">
        <v>672</v>
      </c>
      <c r="D35" s="16"/>
    </row>
    <row r="36" spans="1:4" ht="12.75">
      <c r="A36" s="16">
        <v>27</v>
      </c>
      <c r="B36" s="17" t="s">
        <v>669</v>
      </c>
      <c r="C36" s="10" t="s">
        <v>673</v>
      </c>
      <c r="D36" s="16"/>
    </row>
    <row r="37" spans="1:4" ht="12.75">
      <c r="A37" s="16">
        <v>28</v>
      </c>
      <c r="B37" s="17" t="s">
        <v>669</v>
      </c>
      <c r="C37" s="10" t="s">
        <v>674</v>
      </c>
      <c r="D37" s="10"/>
    </row>
    <row r="38" spans="1:4" ht="12.75">
      <c r="A38" s="16">
        <v>29</v>
      </c>
      <c r="B38" s="17" t="s">
        <v>669</v>
      </c>
      <c r="C38" s="255" t="s">
        <v>675</v>
      </c>
      <c r="D38" s="16"/>
    </row>
    <row r="39" spans="1:4" ht="12.75">
      <c r="A39" s="16">
        <v>30</v>
      </c>
      <c r="B39" s="17" t="s">
        <v>669</v>
      </c>
      <c r="C39" s="10" t="s">
        <v>676</v>
      </c>
      <c r="D39" s="16"/>
    </row>
    <row r="40" spans="1:4" ht="12.75">
      <c r="A40" s="16">
        <v>31</v>
      </c>
      <c r="B40" s="17" t="s">
        <v>669</v>
      </c>
      <c r="C40" s="10" t="s">
        <v>677</v>
      </c>
      <c r="D40" s="16"/>
    </row>
    <row r="41" spans="1:4" ht="12.75">
      <c r="A41" s="16">
        <v>32</v>
      </c>
      <c r="B41" s="17" t="s">
        <v>669</v>
      </c>
      <c r="C41" s="10" t="s">
        <v>678</v>
      </c>
      <c r="D41" s="16"/>
    </row>
    <row r="42" spans="1:4" ht="12.75">
      <c r="A42" s="16">
        <v>33</v>
      </c>
      <c r="B42" s="17" t="s">
        <v>669</v>
      </c>
      <c r="C42" s="10" t="s">
        <v>679</v>
      </c>
      <c r="D42" s="16"/>
    </row>
    <row r="43" spans="1:4" ht="12.75">
      <c r="A43" s="256">
        <v>34</v>
      </c>
      <c r="B43" s="17" t="s">
        <v>669</v>
      </c>
      <c r="C43" s="10" t="s">
        <v>680</v>
      </c>
      <c r="D43" s="16"/>
    </row>
    <row r="44" spans="1:4" ht="12.75">
      <c r="A44" s="17" t="s">
        <v>240</v>
      </c>
      <c r="B44" s="16"/>
      <c r="C44" s="17" t="s">
        <v>681</v>
      </c>
      <c r="D44" s="17">
        <v>0</v>
      </c>
    </row>
    <row r="45" spans="1:4" ht="12.75">
      <c r="A45" s="16"/>
      <c r="B45" s="16"/>
      <c r="C45" s="17" t="s">
        <v>682</v>
      </c>
      <c r="D45" s="257">
        <v>7706</v>
      </c>
    </row>
    <row r="47" spans="2:4" ht="12.75">
      <c r="B47" s="17" t="s">
        <v>683</v>
      </c>
      <c r="C47" s="16"/>
      <c r="D47" s="17" t="s">
        <v>684</v>
      </c>
    </row>
    <row r="48" spans="2:4" ht="12.75">
      <c r="B48" s="16" t="s">
        <v>685</v>
      </c>
      <c r="C48" s="16"/>
      <c r="D48" s="16"/>
    </row>
    <row r="49" spans="2:4" ht="12.75">
      <c r="B49" s="16" t="s">
        <v>686</v>
      </c>
      <c r="C49" s="16"/>
      <c r="D49" s="16">
        <v>5</v>
      </c>
    </row>
    <row r="50" spans="2:4" ht="12.75">
      <c r="B50" s="16" t="s">
        <v>687</v>
      </c>
      <c r="C50" s="16"/>
      <c r="D50" s="16">
        <v>2</v>
      </c>
    </row>
    <row r="51" spans="2:4" ht="12.75">
      <c r="B51" s="16" t="s">
        <v>688</v>
      </c>
      <c r="C51" s="16"/>
      <c r="D51" s="16"/>
    </row>
    <row r="52" spans="2:4" ht="12.75">
      <c r="B52" s="258" t="s">
        <v>689</v>
      </c>
      <c r="C52" s="18"/>
      <c r="D52" s="16"/>
    </row>
    <row r="53" spans="2:4" ht="12.75">
      <c r="B53" s="259"/>
      <c r="C53" s="260" t="s">
        <v>300</v>
      </c>
      <c r="D53" s="260">
        <v>7</v>
      </c>
    </row>
    <row r="54" ht="12.75">
      <c r="D54" s="223" t="s">
        <v>535</v>
      </c>
    </row>
    <row r="55" ht="12.75">
      <c r="D55" s="223" t="s">
        <v>573</v>
      </c>
    </row>
    <row r="57" ht="12.75">
      <c r="B57" s="1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M25" sqref="M25"/>
    </sheetView>
  </sheetViews>
  <sheetFormatPr defaultColWidth="9.140625" defaultRowHeight="12.75"/>
  <sheetData>
    <row r="1" spans="1:10" ht="12.75">
      <c r="A1" s="25"/>
      <c r="B1" s="25"/>
      <c r="C1" s="25"/>
      <c r="D1" s="25"/>
      <c r="E1" s="25"/>
      <c r="F1" s="25"/>
      <c r="G1" s="25"/>
      <c r="H1" s="25"/>
      <c r="I1" s="25"/>
      <c r="J1" s="25"/>
    </row>
    <row r="3" spans="2:3" ht="12.75">
      <c r="B3" s="169" t="s">
        <v>539</v>
      </c>
      <c r="C3" s="185"/>
    </row>
    <row r="4" spans="2:3" ht="12.75">
      <c r="B4" s="169" t="s">
        <v>540</v>
      </c>
      <c r="C4" s="185"/>
    </row>
    <row r="5" ht="12.75">
      <c r="G5" s="33" t="s">
        <v>690</v>
      </c>
    </row>
    <row r="9" spans="4:5" ht="15.75">
      <c r="D9" s="148" t="s">
        <v>691</v>
      </c>
      <c r="E9" s="148"/>
    </row>
    <row r="10" spans="4:5" ht="15.75">
      <c r="D10" s="148"/>
      <c r="E10" s="148"/>
    </row>
    <row r="11" spans="4:5" ht="15.75">
      <c r="D11" s="148"/>
      <c r="E11" s="148"/>
    </row>
    <row r="13" spans="2:10" ht="15.75">
      <c r="B13" s="149" t="s">
        <v>692</v>
      </c>
      <c r="C13" s="149"/>
      <c r="D13" s="149"/>
      <c r="E13" s="149"/>
      <c r="F13" s="149"/>
      <c r="G13" s="149"/>
      <c r="H13" s="149"/>
      <c r="I13" s="149"/>
      <c r="J13" s="149"/>
    </row>
    <row r="14" spans="2:10" ht="15">
      <c r="B14" s="149"/>
      <c r="C14" s="149"/>
      <c r="D14" s="149"/>
      <c r="E14" s="149"/>
      <c r="F14" s="149"/>
      <c r="G14" s="149"/>
      <c r="H14" s="149"/>
      <c r="I14" s="149"/>
      <c r="J14" s="149"/>
    </row>
    <row r="15" spans="2:10" ht="15.75">
      <c r="B15" s="149" t="s">
        <v>693</v>
      </c>
      <c r="C15" s="149"/>
      <c r="D15" s="149"/>
      <c r="E15" s="149"/>
      <c r="F15" s="149"/>
      <c r="G15" s="149"/>
      <c r="H15" s="149"/>
      <c r="I15" s="149"/>
      <c r="J15" s="149"/>
    </row>
    <row r="16" spans="2:10" ht="15">
      <c r="B16" s="149"/>
      <c r="C16" s="149"/>
      <c r="D16" s="149"/>
      <c r="E16" s="149"/>
      <c r="F16" s="149"/>
      <c r="G16" s="149"/>
      <c r="H16" s="149"/>
      <c r="I16" s="149"/>
      <c r="J16" s="149"/>
    </row>
    <row r="17" spans="2:10" ht="15">
      <c r="B17" s="149" t="s">
        <v>694</v>
      </c>
      <c r="C17" s="149"/>
      <c r="D17" s="149"/>
      <c r="E17" s="149"/>
      <c r="F17" s="149"/>
      <c r="G17" s="149"/>
      <c r="H17" s="149"/>
      <c r="I17" s="149"/>
      <c r="J17" s="149"/>
    </row>
    <row r="18" spans="2:10" ht="15">
      <c r="B18" s="149"/>
      <c r="C18" s="149"/>
      <c r="D18" s="149"/>
      <c r="E18" s="149"/>
      <c r="F18" s="149"/>
      <c r="G18" s="149"/>
      <c r="H18" s="149"/>
      <c r="I18" s="149"/>
      <c r="J18" s="149"/>
    </row>
    <row r="19" spans="2:10" ht="15">
      <c r="B19" s="149" t="s">
        <v>695</v>
      </c>
      <c r="C19" s="149"/>
      <c r="D19" s="149"/>
      <c r="E19" s="149"/>
      <c r="F19" s="149"/>
      <c r="G19" s="149"/>
      <c r="H19" s="149"/>
      <c r="I19" s="149"/>
      <c r="J19" s="149"/>
    </row>
    <row r="20" spans="2:10" ht="15">
      <c r="B20" s="149"/>
      <c r="C20" s="149"/>
      <c r="D20" s="149"/>
      <c r="E20" s="149"/>
      <c r="F20" s="149"/>
      <c r="G20" s="149"/>
      <c r="H20" s="149"/>
      <c r="I20" s="149"/>
      <c r="J20" s="149"/>
    </row>
    <row r="21" spans="2:10" ht="15">
      <c r="B21" s="149"/>
      <c r="C21" s="149"/>
      <c r="D21" s="149"/>
      <c r="E21" s="149"/>
      <c r="F21" s="149"/>
      <c r="G21" s="149"/>
      <c r="H21" s="149"/>
      <c r="I21" s="149"/>
      <c r="J21" s="149"/>
    </row>
    <row r="22" spans="2:10" ht="15">
      <c r="B22" s="149" t="s">
        <v>696</v>
      </c>
      <c r="C22" s="149"/>
      <c r="D22" s="149"/>
      <c r="E22" s="149"/>
      <c r="F22" s="149"/>
      <c r="G22" s="149"/>
      <c r="H22" s="149"/>
      <c r="I22" s="149"/>
      <c r="J22" s="149"/>
    </row>
    <row r="23" spans="2:10" ht="15">
      <c r="B23" s="149"/>
      <c r="C23" s="149"/>
      <c r="D23" s="149"/>
      <c r="E23" s="149"/>
      <c r="F23" s="149"/>
      <c r="G23" s="149"/>
      <c r="H23" s="149"/>
      <c r="I23" s="149"/>
      <c r="J23" s="149"/>
    </row>
    <row r="24" spans="2:10" ht="15.75">
      <c r="B24" s="137" t="s">
        <v>697</v>
      </c>
      <c r="C24" s="137"/>
      <c r="D24" s="137"/>
      <c r="E24" s="137"/>
      <c r="F24" s="137"/>
      <c r="G24" s="149"/>
      <c r="H24" s="149"/>
      <c r="I24" s="149"/>
      <c r="J24" s="149"/>
    </row>
    <row r="37" spans="6:7" ht="15.75">
      <c r="F37" s="137" t="s">
        <v>535</v>
      </c>
      <c r="G37" s="149"/>
    </row>
    <row r="38" spans="6:7" ht="15.75">
      <c r="F38" s="253" t="s">
        <v>698</v>
      </c>
      <c r="G38" s="149"/>
    </row>
    <row r="39" spans="6:7" ht="15">
      <c r="F39" s="149"/>
      <c r="G39" s="149"/>
    </row>
    <row r="46" spans="1:10" ht="12.7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ht="12.75">
      <c r="J47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45.57421875" style="0" customWidth="1"/>
    <col min="4" max="4" width="8.28125" style="0" customWidth="1"/>
    <col min="5" max="5" width="14.28125" style="0" customWidth="1"/>
    <col min="6" max="6" width="15.00390625" style="0" customWidth="1"/>
    <col min="7" max="7" width="4.8515625" style="0" customWidth="1"/>
  </cols>
  <sheetData>
    <row r="1" spans="1:6" ht="14.25">
      <c r="A1" s="4"/>
      <c r="B1" s="4"/>
      <c r="C1" s="4"/>
      <c r="D1" s="4"/>
      <c r="E1" s="4"/>
      <c r="F1" s="4"/>
    </row>
    <row r="2" spans="1:6" ht="15.75">
      <c r="A2" s="4"/>
      <c r="B2" s="264" t="s">
        <v>18</v>
      </c>
      <c r="C2" s="264"/>
      <c r="D2" s="264"/>
      <c r="E2" s="264"/>
      <c r="F2" s="9">
        <v>2009</v>
      </c>
    </row>
    <row r="3" spans="1:6" ht="14.25">
      <c r="A3" s="4"/>
      <c r="B3" s="4"/>
      <c r="C3" s="4"/>
      <c r="D3" s="4"/>
      <c r="E3" s="4"/>
      <c r="F3" s="4"/>
    </row>
    <row r="4" spans="1:6" ht="18.75" customHeight="1">
      <c r="A4" s="4"/>
      <c r="B4" s="265" t="s">
        <v>19</v>
      </c>
      <c r="C4" s="265" t="s">
        <v>20</v>
      </c>
      <c r="D4" s="267" t="s">
        <v>21</v>
      </c>
      <c r="E4" s="269" t="s">
        <v>412</v>
      </c>
      <c r="F4" s="269" t="s">
        <v>414</v>
      </c>
    </row>
    <row r="5" spans="1:6" ht="19.5" customHeight="1">
      <c r="A5" s="4"/>
      <c r="B5" s="266"/>
      <c r="C5" s="266"/>
      <c r="D5" s="268"/>
      <c r="E5" s="270"/>
      <c r="F5" s="270"/>
    </row>
    <row r="6" spans="1:6" ht="15">
      <c r="A6" s="4"/>
      <c r="B6" s="5" t="s">
        <v>25</v>
      </c>
      <c r="C6" s="5" t="s">
        <v>26</v>
      </c>
      <c r="D6" s="108"/>
      <c r="E6" s="121">
        <f>E7+E11+E21</f>
        <v>6186622</v>
      </c>
      <c r="F6" s="121">
        <f>F7+F11+F21</f>
        <v>6780459</v>
      </c>
    </row>
    <row r="7" spans="1:6" ht="15">
      <c r="A7" s="4"/>
      <c r="B7" s="6"/>
      <c r="C7" s="7" t="s">
        <v>29</v>
      </c>
      <c r="D7" s="110"/>
      <c r="E7" s="121">
        <f>E8+E9</f>
        <v>1091889</v>
      </c>
      <c r="F7" s="121">
        <f>F8+F9</f>
        <v>1128220</v>
      </c>
    </row>
    <row r="8" spans="1:6" ht="14.25">
      <c r="A8" s="4"/>
      <c r="B8" s="6"/>
      <c r="C8" s="6" t="s">
        <v>28</v>
      </c>
      <c r="D8" s="111" t="s">
        <v>170</v>
      </c>
      <c r="E8" s="109">
        <v>43118</v>
      </c>
      <c r="F8" s="109">
        <v>48951</v>
      </c>
    </row>
    <row r="9" spans="1:6" ht="14.25">
      <c r="A9" s="4"/>
      <c r="B9" s="6"/>
      <c r="C9" s="6" t="s">
        <v>27</v>
      </c>
      <c r="D9" s="111" t="s">
        <v>171</v>
      </c>
      <c r="E9" s="109">
        <v>1048771</v>
      </c>
      <c r="F9" s="109">
        <v>1079269</v>
      </c>
    </row>
    <row r="10" spans="1:6" ht="14.25">
      <c r="A10" s="4"/>
      <c r="B10" s="6"/>
      <c r="C10" s="8" t="s">
        <v>30</v>
      </c>
      <c r="D10" s="112" t="s">
        <v>130</v>
      </c>
      <c r="E10" s="109"/>
      <c r="F10" s="109"/>
    </row>
    <row r="11" spans="1:6" ht="15">
      <c r="A11" s="4"/>
      <c r="B11" s="6"/>
      <c r="C11" s="8" t="s">
        <v>36</v>
      </c>
      <c r="D11" s="112"/>
      <c r="E11" s="121">
        <f>E12+E14</f>
        <v>1085905</v>
      </c>
      <c r="F11" s="121">
        <f>F12+F14</f>
        <v>1620089</v>
      </c>
    </row>
    <row r="12" spans="1:6" ht="14.25">
      <c r="A12" s="4"/>
      <c r="B12" s="6"/>
      <c r="C12" s="6" t="s">
        <v>35</v>
      </c>
      <c r="D12" s="111" t="s">
        <v>172</v>
      </c>
      <c r="E12" s="109">
        <v>799477</v>
      </c>
      <c r="F12" s="109">
        <v>1350304</v>
      </c>
    </row>
    <row r="13" spans="1:6" ht="14.25">
      <c r="A13" s="4"/>
      <c r="B13" s="6"/>
      <c r="C13" s="6" t="s">
        <v>34</v>
      </c>
      <c r="D13" s="111" t="s">
        <v>173</v>
      </c>
      <c r="E13" s="109"/>
      <c r="F13" s="109"/>
    </row>
    <row r="14" spans="1:6" ht="14.25">
      <c r="A14" s="4"/>
      <c r="B14" s="6"/>
      <c r="C14" s="6" t="s">
        <v>33</v>
      </c>
      <c r="D14" s="111" t="s">
        <v>174</v>
      </c>
      <c r="E14" s="109">
        <v>286428</v>
      </c>
      <c r="F14" s="109">
        <v>269785</v>
      </c>
    </row>
    <row r="15" spans="1:6" ht="14.25">
      <c r="A15" s="4"/>
      <c r="B15" s="6"/>
      <c r="C15" s="6" t="s">
        <v>32</v>
      </c>
      <c r="D15" s="111" t="s">
        <v>175</v>
      </c>
      <c r="E15" s="109"/>
      <c r="F15" s="109"/>
    </row>
    <row r="16" spans="1:6" ht="14.25">
      <c r="A16" s="4"/>
      <c r="B16" s="6"/>
      <c r="C16" s="6" t="s">
        <v>31</v>
      </c>
      <c r="D16" s="111" t="s">
        <v>176</v>
      </c>
      <c r="E16" s="109"/>
      <c r="F16" s="109"/>
    </row>
    <row r="17" spans="1:6" ht="14.25">
      <c r="A17" s="4"/>
      <c r="B17" s="6"/>
      <c r="C17" s="6" t="s">
        <v>243</v>
      </c>
      <c r="D17" s="111"/>
      <c r="E17" s="109"/>
      <c r="F17" s="109"/>
    </row>
    <row r="18" spans="1:6" ht="14.25">
      <c r="A18" s="4"/>
      <c r="B18" s="6"/>
      <c r="C18" s="6"/>
      <c r="D18" s="111"/>
      <c r="E18" s="109"/>
      <c r="F18" s="109"/>
    </row>
    <row r="19" spans="1:6" ht="14.25">
      <c r="A19" s="4"/>
      <c r="B19" s="6"/>
      <c r="C19" s="6"/>
      <c r="D19" s="111"/>
      <c r="E19" s="109"/>
      <c r="F19" s="109"/>
    </row>
    <row r="20" spans="1:6" ht="14.25">
      <c r="A20" s="4"/>
      <c r="B20" s="6"/>
      <c r="C20" s="6"/>
      <c r="D20" s="111"/>
      <c r="E20" s="109"/>
      <c r="F20" s="109"/>
    </row>
    <row r="21" spans="1:6" ht="15">
      <c r="A21" s="4"/>
      <c r="B21" s="6"/>
      <c r="C21" s="7" t="s">
        <v>37</v>
      </c>
      <c r="D21" s="111"/>
      <c r="E21" s="121">
        <f>E22</f>
        <v>4008828</v>
      </c>
      <c r="F21" s="121">
        <v>4032150</v>
      </c>
    </row>
    <row r="22" spans="1:6" ht="14.25">
      <c r="A22" s="4"/>
      <c r="B22" s="6"/>
      <c r="C22" s="6" t="s">
        <v>38</v>
      </c>
      <c r="D22" s="111" t="s">
        <v>177</v>
      </c>
      <c r="E22" s="109">
        <v>4008828</v>
      </c>
      <c r="F22" s="109">
        <v>4032150</v>
      </c>
    </row>
    <row r="23" spans="1:6" ht="14.25">
      <c r="A23" s="4"/>
      <c r="B23" s="6"/>
      <c r="C23" s="6" t="s">
        <v>59</v>
      </c>
      <c r="D23" s="111" t="s">
        <v>178</v>
      </c>
      <c r="E23" s="109"/>
      <c r="F23" s="109"/>
    </row>
    <row r="24" spans="1:6" ht="14.25">
      <c r="A24" s="4"/>
      <c r="B24" s="6"/>
      <c r="C24" s="6" t="s">
        <v>39</v>
      </c>
      <c r="D24" s="111" t="s">
        <v>179</v>
      </c>
      <c r="E24" s="109"/>
      <c r="F24" s="109"/>
    </row>
    <row r="25" spans="1:6" ht="14.25">
      <c r="A25" s="4"/>
      <c r="B25" s="6"/>
      <c r="C25" s="6" t="s">
        <v>40</v>
      </c>
      <c r="D25" s="111" t="s">
        <v>185</v>
      </c>
      <c r="E25" s="109"/>
      <c r="F25" s="109"/>
    </row>
    <row r="26" spans="1:6" ht="14.25">
      <c r="A26" s="4"/>
      <c r="B26" s="6"/>
      <c r="C26" s="6" t="s">
        <v>41</v>
      </c>
      <c r="D26" s="111" t="s">
        <v>186</v>
      </c>
      <c r="E26" s="109"/>
      <c r="F26" s="109"/>
    </row>
    <row r="27" spans="1:6" ht="14.25">
      <c r="A27" s="4"/>
      <c r="B27" s="6"/>
      <c r="C27" s="6" t="s">
        <v>42</v>
      </c>
      <c r="D27" s="111" t="s">
        <v>210</v>
      </c>
      <c r="E27" s="109"/>
      <c r="F27" s="109"/>
    </row>
    <row r="28" spans="1:6" ht="14.25">
      <c r="A28" s="4"/>
      <c r="B28" s="6"/>
      <c r="C28" s="6"/>
      <c r="D28" s="111"/>
      <c r="E28" s="109"/>
      <c r="F28" s="109"/>
    </row>
    <row r="29" spans="1:6" ht="14.25">
      <c r="A29" s="4"/>
      <c r="B29" s="6"/>
      <c r="C29" s="6"/>
      <c r="D29" s="111"/>
      <c r="E29" s="109"/>
      <c r="F29" s="109"/>
    </row>
    <row r="30" spans="1:6" ht="15">
      <c r="A30" s="4"/>
      <c r="B30" s="6"/>
      <c r="C30" s="7" t="s">
        <v>43</v>
      </c>
      <c r="D30" s="111"/>
      <c r="E30" s="109"/>
      <c r="F30" s="109">
        <v>0</v>
      </c>
    </row>
    <row r="31" spans="1:6" ht="14.25">
      <c r="A31" s="4"/>
      <c r="B31" s="6"/>
      <c r="C31" s="6" t="s">
        <v>44</v>
      </c>
      <c r="D31" s="111" t="s">
        <v>180</v>
      </c>
      <c r="E31" s="109"/>
      <c r="F31" s="109"/>
    </row>
    <row r="32" spans="1:6" ht="14.25">
      <c r="A32" s="4"/>
      <c r="B32" s="6"/>
      <c r="C32" s="6" t="s">
        <v>45</v>
      </c>
      <c r="D32" s="111" t="s">
        <v>181</v>
      </c>
      <c r="E32" s="109"/>
      <c r="F32" s="109"/>
    </row>
    <row r="33" spans="1:6" ht="14.25">
      <c r="A33" s="4"/>
      <c r="B33" s="6"/>
      <c r="C33" s="6" t="s">
        <v>46</v>
      </c>
      <c r="D33" s="111" t="s">
        <v>182</v>
      </c>
      <c r="E33" s="109"/>
      <c r="F33" s="109"/>
    </row>
    <row r="34" spans="1:6" ht="14.25">
      <c r="A34" s="4"/>
      <c r="B34" s="6"/>
      <c r="C34" s="6"/>
      <c r="D34" s="111"/>
      <c r="E34" s="109"/>
      <c r="F34" s="109"/>
    </row>
    <row r="35" spans="1:6" ht="14.25">
      <c r="A35" s="4"/>
      <c r="B35" s="6"/>
      <c r="C35" s="6"/>
      <c r="D35" s="111"/>
      <c r="E35" s="109"/>
      <c r="F35" s="109"/>
    </row>
    <row r="36" spans="1:6" ht="15">
      <c r="A36" s="4"/>
      <c r="B36" s="5" t="s">
        <v>47</v>
      </c>
      <c r="C36" s="5" t="s">
        <v>48</v>
      </c>
      <c r="D36" s="111"/>
      <c r="E36" s="121">
        <f>E38+E44+E45+E46+E47</f>
        <v>21508090</v>
      </c>
      <c r="F36" s="121">
        <v>21700372</v>
      </c>
    </row>
    <row r="37" spans="1:6" ht="15">
      <c r="A37" s="4"/>
      <c r="B37" s="6"/>
      <c r="C37" s="7" t="s">
        <v>49</v>
      </c>
      <c r="D37" s="111" t="s">
        <v>183</v>
      </c>
      <c r="E37" s="109"/>
      <c r="F37" s="109"/>
    </row>
    <row r="38" spans="1:6" ht="15">
      <c r="A38" s="4"/>
      <c r="B38" s="6"/>
      <c r="C38" s="7" t="s">
        <v>50</v>
      </c>
      <c r="D38" s="111"/>
      <c r="E38" s="121">
        <f>E40+E41</f>
        <v>21508090</v>
      </c>
      <c r="F38" s="121">
        <f>F40+F41</f>
        <v>21700372</v>
      </c>
    </row>
    <row r="39" spans="1:6" ht="14.25">
      <c r="A39" s="4"/>
      <c r="B39" s="6"/>
      <c r="C39" s="6" t="s">
        <v>51</v>
      </c>
      <c r="D39" s="111" t="s">
        <v>187</v>
      </c>
      <c r="E39" s="109"/>
      <c r="F39" s="109"/>
    </row>
    <row r="40" spans="1:6" ht="14.25">
      <c r="A40" s="4"/>
      <c r="B40" s="6"/>
      <c r="C40" s="6" t="s">
        <v>52</v>
      </c>
      <c r="D40" s="111" t="s">
        <v>188</v>
      </c>
      <c r="E40" s="109">
        <v>7496410</v>
      </c>
      <c r="F40" s="109">
        <v>7547160</v>
      </c>
    </row>
    <row r="41" spans="1:6" ht="14.25">
      <c r="A41" s="4"/>
      <c r="B41" s="6"/>
      <c r="C41" s="6" t="s">
        <v>53</v>
      </c>
      <c r="D41" s="111" t="s">
        <v>189</v>
      </c>
      <c r="E41" s="109">
        <v>14011680</v>
      </c>
      <c r="F41" s="109">
        <v>14153212</v>
      </c>
    </row>
    <row r="42" spans="1:6" ht="14.25">
      <c r="A42" s="4"/>
      <c r="B42" s="6"/>
      <c r="C42" s="6" t="s">
        <v>54</v>
      </c>
      <c r="D42" s="111" t="s">
        <v>190</v>
      </c>
      <c r="E42" s="109"/>
      <c r="F42" s="109"/>
    </row>
    <row r="43" spans="1:6" ht="14.25">
      <c r="A43" s="4"/>
      <c r="B43" s="6"/>
      <c r="C43" s="6"/>
      <c r="D43" s="111"/>
      <c r="E43" s="109"/>
      <c r="F43" s="109"/>
    </row>
    <row r="44" spans="1:6" ht="15">
      <c r="A44" s="4"/>
      <c r="B44" s="6"/>
      <c r="C44" s="7" t="s">
        <v>55</v>
      </c>
      <c r="D44" s="111" t="s">
        <v>169</v>
      </c>
      <c r="E44" s="109"/>
      <c r="F44" s="109"/>
    </row>
    <row r="45" spans="1:6" ht="15">
      <c r="A45" s="4"/>
      <c r="B45" s="6"/>
      <c r="C45" s="7" t="s">
        <v>56</v>
      </c>
      <c r="D45" s="111" t="s">
        <v>25</v>
      </c>
      <c r="E45" s="109"/>
      <c r="F45" s="109"/>
    </row>
    <row r="46" spans="1:6" ht="15">
      <c r="A46" s="4"/>
      <c r="B46" s="6"/>
      <c r="C46" s="7" t="s">
        <v>57</v>
      </c>
      <c r="D46" s="111" t="s">
        <v>191</v>
      </c>
      <c r="E46" s="109"/>
      <c r="F46" s="109"/>
    </row>
    <row r="47" spans="1:6" ht="15">
      <c r="A47" s="4"/>
      <c r="B47" s="6"/>
      <c r="C47" s="7" t="s">
        <v>58</v>
      </c>
      <c r="D47" s="111" t="s">
        <v>192</v>
      </c>
      <c r="E47" s="109"/>
      <c r="F47" s="109"/>
    </row>
    <row r="48" spans="1:6" ht="14.25">
      <c r="A48" s="4"/>
      <c r="B48" s="6"/>
      <c r="C48" s="6"/>
      <c r="D48" s="111"/>
      <c r="E48" s="109"/>
      <c r="F48" s="109"/>
    </row>
    <row r="49" spans="1:6" ht="14.25">
      <c r="A49" s="4"/>
      <c r="B49" s="6"/>
      <c r="C49" s="6"/>
      <c r="D49" s="111"/>
      <c r="E49" s="109"/>
      <c r="F49" s="109"/>
    </row>
    <row r="50" spans="1:6" ht="14.25">
      <c r="A50" s="4"/>
      <c r="B50" s="6"/>
      <c r="C50" s="6"/>
      <c r="D50" s="111"/>
      <c r="E50" s="109"/>
      <c r="F50" s="109"/>
    </row>
    <row r="51" spans="1:6" ht="15">
      <c r="A51" s="4"/>
      <c r="B51" s="6"/>
      <c r="C51" s="17" t="s">
        <v>245</v>
      </c>
      <c r="D51" s="111"/>
      <c r="E51" s="121">
        <f>E36+E6</f>
        <v>27694712</v>
      </c>
      <c r="F51" s="121">
        <f>F6+F36</f>
        <v>28480831</v>
      </c>
    </row>
    <row r="52" spans="1:6" ht="14.25">
      <c r="A52" s="4"/>
      <c r="B52" s="6"/>
      <c r="C52" s="6"/>
      <c r="D52" s="108"/>
      <c r="E52" s="6"/>
      <c r="F52" s="6"/>
    </row>
    <row r="53" spans="1:6" ht="14.25">
      <c r="A53" s="4"/>
      <c r="B53" s="6"/>
      <c r="C53" s="6"/>
      <c r="D53" s="108"/>
      <c r="E53" s="6"/>
      <c r="F53" s="6"/>
    </row>
    <row r="54" spans="1:6" ht="14.25">
      <c r="A54" s="4"/>
      <c r="B54" s="6"/>
      <c r="C54" s="6"/>
      <c r="D54" s="108"/>
      <c r="E54" s="6"/>
      <c r="F54" s="6"/>
    </row>
    <row r="55" spans="1:6" ht="14.25">
      <c r="A55" s="4"/>
      <c r="B55" s="6"/>
      <c r="C55" s="6"/>
      <c r="D55" s="108"/>
      <c r="E55" s="6"/>
      <c r="F55" s="6"/>
    </row>
    <row r="56" spans="1:6" ht="14.25">
      <c r="A56" s="4"/>
      <c r="F56">
        <v>2</v>
      </c>
    </row>
  </sheetData>
  <sheetProtection/>
  <mergeCells count="6">
    <mergeCell ref="B2:E2"/>
    <mergeCell ref="C4:C5"/>
    <mergeCell ref="B4:B5"/>
    <mergeCell ref="D4:D5"/>
    <mergeCell ref="E4:E5"/>
    <mergeCell ref="F4:F5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4">
      <selection activeCell="F55" sqref="F55"/>
    </sheetView>
  </sheetViews>
  <sheetFormatPr defaultColWidth="9.140625" defaultRowHeight="12.75"/>
  <cols>
    <col min="1" max="1" width="6.421875" style="0" customWidth="1"/>
    <col min="2" max="2" width="4.140625" style="0" customWidth="1"/>
    <col min="3" max="3" width="44.7109375" style="0" customWidth="1"/>
    <col min="4" max="4" width="9.421875" style="0" customWidth="1"/>
    <col min="5" max="5" width="14.8515625" style="0" customWidth="1"/>
    <col min="6" max="6" width="15.140625" style="0" customWidth="1"/>
  </cols>
  <sheetData>
    <row r="1" spans="1:6" ht="14.25">
      <c r="A1" s="4"/>
      <c r="B1" s="4"/>
      <c r="C1" s="4"/>
      <c r="D1" s="4"/>
      <c r="E1" s="4"/>
      <c r="F1" s="4"/>
    </row>
    <row r="2" spans="1:6" ht="15.75">
      <c r="A2" s="4"/>
      <c r="B2" s="264" t="s">
        <v>18</v>
      </c>
      <c r="C2" s="264"/>
      <c r="D2" s="264"/>
      <c r="E2" s="264"/>
      <c r="F2" s="9">
        <v>2010</v>
      </c>
    </row>
    <row r="3" spans="1:6" ht="14.25">
      <c r="A3" s="4"/>
      <c r="B3" s="4"/>
      <c r="C3" s="4"/>
      <c r="D3" s="4"/>
      <c r="E3" s="4"/>
      <c r="F3" s="4"/>
    </row>
    <row r="4" spans="1:6" ht="30" customHeight="1">
      <c r="A4" s="4"/>
      <c r="B4" s="265" t="s">
        <v>19</v>
      </c>
      <c r="C4" s="265" t="s">
        <v>60</v>
      </c>
      <c r="D4" s="265" t="s">
        <v>21</v>
      </c>
      <c r="E4" s="269" t="s">
        <v>412</v>
      </c>
      <c r="F4" s="269" t="s">
        <v>414</v>
      </c>
    </row>
    <row r="5" spans="1:6" ht="15" customHeight="1">
      <c r="A5" s="4"/>
      <c r="B5" s="266"/>
      <c r="C5" s="266"/>
      <c r="D5" s="266"/>
      <c r="E5" s="270"/>
      <c r="F5" s="270"/>
    </row>
    <row r="6" spans="1:6" ht="15">
      <c r="A6" s="4"/>
      <c r="B6" s="5" t="s">
        <v>25</v>
      </c>
      <c r="C6" s="5" t="s">
        <v>61</v>
      </c>
      <c r="D6" s="110"/>
      <c r="E6" s="121">
        <f>E7+E12</f>
        <v>5836335</v>
      </c>
      <c r="F6" s="121">
        <v>6555856</v>
      </c>
    </row>
    <row r="7" spans="1:6" ht="15">
      <c r="A7" s="4"/>
      <c r="B7" s="6"/>
      <c r="C7" s="7" t="s">
        <v>29</v>
      </c>
      <c r="D7" s="110"/>
      <c r="E7" s="109"/>
      <c r="F7" s="109"/>
    </row>
    <row r="8" spans="1:6" ht="15">
      <c r="A8" s="4"/>
      <c r="B8" s="6"/>
      <c r="C8" s="6" t="s">
        <v>62</v>
      </c>
      <c r="D8" s="110"/>
      <c r="E8" s="109"/>
      <c r="F8" s="109"/>
    </row>
    <row r="9" spans="1:6" ht="14.25">
      <c r="A9" s="4"/>
      <c r="B9" s="6"/>
      <c r="C9" s="6" t="s">
        <v>63</v>
      </c>
      <c r="D9" s="111" t="s">
        <v>193</v>
      </c>
      <c r="E9" s="109"/>
      <c r="F9" s="109"/>
    </row>
    <row r="10" spans="1:6" ht="14.25">
      <c r="A10" s="4"/>
      <c r="B10" s="6"/>
      <c r="C10" s="10" t="s">
        <v>64</v>
      </c>
      <c r="D10" s="112" t="s">
        <v>194</v>
      </c>
      <c r="E10" s="109"/>
      <c r="F10" s="109"/>
    </row>
    <row r="11" spans="1:6" ht="14.25">
      <c r="A11" s="4"/>
      <c r="B11" s="6"/>
      <c r="C11" s="8"/>
      <c r="D11" s="112"/>
      <c r="E11" s="109"/>
      <c r="F11" s="109"/>
    </row>
    <row r="12" spans="1:6" ht="15">
      <c r="A12" s="4"/>
      <c r="B12" s="6"/>
      <c r="C12" s="7" t="s">
        <v>65</v>
      </c>
      <c r="D12" s="5"/>
      <c r="E12" s="121">
        <f>E13+E14+E15+E16+E18+E20</f>
        <v>5836335</v>
      </c>
      <c r="F12" s="121">
        <v>6555856</v>
      </c>
    </row>
    <row r="13" spans="1:6" ht="14.25">
      <c r="A13" s="4"/>
      <c r="B13" s="6"/>
      <c r="C13" s="6" t="s">
        <v>66</v>
      </c>
      <c r="D13" s="111" t="s">
        <v>195</v>
      </c>
      <c r="E13" s="109">
        <v>12176</v>
      </c>
      <c r="F13" s="109">
        <v>489549</v>
      </c>
    </row>
    <row r="14" spans="1:6" ht="14.25">
      <c r="A14" s="4"/>
      <c r="B14" s="6"/>
      <c r="C14" s="6" t="s">
        <v>247</v>
      </c>
      <c r="D14" s="111" t="s">
        <v>196</v>
      </c>
      <c r="E14" s="109">
        <v>186222</v>
      </c>
      <c r="F14" s="109">
        <v>186240</v>
      </c>
    </row>
    <row r="15" spans="1:6" ht="14.25">
      <c r="A15" s="4"/>
      <c r="B15" s="6"/>
      <c r="C15" s="6" t="s">
        <v>246</v>
      </c>
      <c r="D15" s="111" t="s">
        <v>197</v>
      </c>
      <c r="E15" s="109">
        <v>64170</v>
      </c>
      <c r="F15" s="109">
        <v>64170</v>
      </c>
    </row>
    <row r="16" spans="1:6" ht="14.25">
      <c r="A16" s="4"/>
      <c r="B16" s="6"/>
      <c r="C16" s="6" t="s">
        <v>67</v>
      </c>
      <c r="D16" s="111" t="s">
        <v>198</v>
      </c>
      <c r="E16" s="109">
        <v>18000</v>
      </c>
      <c r="F16" s="109">
        <v>18000</v>
      </c>
    </row>
    <row r="17" spans="1:6" ht="14.25">
      <c r="A17" s="4"/>
      <c r="B17" s="6"/>
      <c r="C17" s="6" t="s">
        <v>68</v>
      </c>
      <c r="D17" s="111" t="s">
        <v>199</v>
      </c>
      <c r="E17" s="109"/>
      <c r="F17" s="109"/>
    </row>
    <row r="18" spans="1:6" ht="14.25">
      <c r="A18" s="4"/>
      <c r="B18" s="6"/>
      <c r="C18" s="6" t="s">
        <v>69</v>
      </c>
      <c r="D18" s="111" t="s">
        <v>200</v>
      </c>
      <c r="E18" s="109">
        <v>155767</v>
      </c>
      <c r="F18" s="109">
        <v>197897</v>
      </c>
    </row>
    <row r="19" spans="1:6" ht="14.25">
      <c r="A19" s="4"/>
      <c r="B19" s="6"/>
      <c r="C19" s="6" t="s">
        <v>70</v>
      </c>
      <c r="D19" s="111" t="s">
        <v>201</v>
      </c>
      <c r="E19" s="109"/>
      <c r="F19" s="109"/>
    </row>
    <row r="20" spans="1:6" ht="14.25">
      <c r="A20" s="4"/>
      <c r="B20" s="6"/>
      <c r="C20" s="6" t="s">
        <v>71</v>
      </c>
      <c r="D20" s="111" t="s">
        <v>202</v>
      </c>
      <c r="E20" s="109">
        <v>5400000</v>
      </c>
      <c r="F20" s="109">
        <v>5600000</v>
      </c>
    </row>
    <row r="21" spans="1:6" ht="14.25">
      <c r="A21" s="4"/>
      <c r="B21" s="6"/>
      <c r="C21" s="11" t="s">
        <v>72</v>
      </c>
      <c r="D21" s="111" t="s">
        <v>203</v>
      </c>
      <c r="E21" s="109"/>
      <c r="F21" s="109"/>
    </row>
    <row r="22" spans="1:6" ht="14.25">
      <c r="A22" s="4"/>
      <c r="B22" s="6"/>
      <c r="C22" s="6" t="s">
        <v>73</v>
      </c>
      <c r="D22" s="111" t="s">
        <v>204</v>
      </c>
      <c r="E22" s="109"/>
      <c r="F22" s="109"/>
    </row>
    <row r="23" spans="1:6" ht="14.25">
      <c r="A23" s="4"/>
      <c r="B23" s="6"/>
      <c r="C23" s="6"/>
      <c r="D23" s="111"/>
      <c r="E23" s="109"/>
      <c r="F23" s="109"/>
    </row>
    <row r="24" spans="1:6" ht="14.25">
      <c r="A24" s="4"/>
      <c r="B24" s="6"/>
      <c r="C24" s="6" t="s">
        <v>74</v>
      </c>
      <c r="D24" s="111" t="s">
        <v>205</v>
      </c>
      <c r="E24" s="109"/>
      <c r="F24" s="109"/>
    </row>
    <row r="25" spans="1:6" ht="14.25">
      <c r="A25" s="4"/>
      <c r="B25" s="6"/>
      <c r="C25" s="6" t="s">
        <v>184</v>
      </c>
      <c r="D25" s="111" t="s">
        <v>206</v>
      </c>
      <c r="E25" s="109"/>
      <c r="F25" s="109"/>
    </row>
    <row r="26" spans="1:6" ht="14.25">
      <c r="A26" s="4"/>
      <c r="B26" s="6"/>
      <c r="C26" s="6"/>
      <c r="D26" s="111"/>
      <c r="E26" s="109"/>
      <c r="F26" s="109"/>
    </row>
    <row r="27" spans="1:6" ht="15">
      <c r="A27" s="4"/>
      <c r="B27" s="12" t="s">
        <v>47</v>
      </c>
      <c r="C27" s="7" t="s">
        <v>75</v>
      </c>
      <c r="D27" s="5"/>
      <c r="E27" s="121">
        <v>0</v>
      </c>
      <c r="F27" s="121">
        <v>0</v>
      </c>
    </row>
    <row r="28" spans="1:6" ht="15">
      <c r="A28" s="4"/>
      <c r="B28" s="12"/>
      <c r="C28" s="6" t="s">
        <v>76</v>
      </c>
      <c r="D28" s="111"/>
      <c r="E28" s="109"/>
      <c r="F28" s="109"/>
    </row>
    <row r="29" spans="1:6" ht="15">
      <c r="A29" s="4"/>
      <c r="B29" s="12"/>
      <c r="C29" s="6" t="s">
        <v>77</v>
      </c>
      <c r="D29" s="111" t="s">
        <v>221</v>
      </c>
      <c r="E29" s="109"/>
      <c r="F29" s="109"/>
    </row>
    <row r="30" spans="1:6" ht="15">
      <c r="A30" s="4"/>
      <c r="B30" s="12"/>
      <c r="C30" s="11" t="s">
        <v>78</v>
      </c>
      <c r="D30" s="111"/>
      <c r="E30" s="109"/>
      <c r="F30" s="109"/>
    </row>
    <row r="31" spans="1:6" ht="15">
      <c r="A31" s="4"/>
      <c r="B31" s="12"/>
      <c r="C31" s="6" t="s">
        <v>79</v>
      </c>
      <c r="D31" s="111" t="s">
        <v>207</v>
      </c>
      <c r="E31" s="109"/>
      <c r="F31" s="109"/>
    </row>
    <row r="32" spans="1:6" ht="15">
      <c r="A32" s="4"/>
      <c r="B32" s="12"/>
      <c r="C32" s="6" t="s">
        <v>80</v>
      </c>
      <c r="D32" s="111" t="s">
        <v>208</v>
      </c>
      <c r="E32" s="109"/>
      <c r="F32" s="109"/>
    </row>
    <row r="33" spans="1:6" ht="15">
      <c r="A33" s="4"/>
      <c r="B33" s="12"/>
      <c r="C33" s="6" t="s">
        <v>81</v>
      </c>
      <c r="D33" s="111" t="s">
        <v>209</v>
      </c>
      <c r="E33" s="109"/>
      <c r="F33" s="109"/>
    </row>
    <row r="34" spans="1:6" ht="15">
      <c r="A34" s="4"/>
      <c r="B34" s="12"/>
      <c r="C34" s="6"/>
      <c r="D34" s="111"/>
      <c r="E34" s="109"/>
      <c r="F34" s="109"/>
    </row>
    <row r="35" spans="1:6" ht="15">
      <c r="A35" s="4"/>
      <c r="B35" s="12"/>
      <c r="C35" s="6"/>
      <c r="D35" s="111"/>
      <c r="E35" s="109"/>
      <c r="F35" s="109"/>
    </row>
    <row r="36" spans="1:6" ht="15">
      <c r="A36" s="4"/>
      <c r="B36" s="110"/>
      <c r="C36" s="5" t="s">
        <v>82</v>
      </c>
      <c r="D36" s="111"/>
      <c r="E36" s="121">
        <f>E27+E6</f>
        <v>5836335</v>
      </c>
      <c r="F36" s="121">
        <v>6555856</v>
      </c>
    </row>
    <row r="37" spans="1:6" ht="15">
      <c r="A37" s="4"/>
      <c r="B37" s="12"/>
      <c r="C37" s="7"/>
      <c r="D37" s="111"/>
      <c r="E37" s="109"/>
      <c r="F37" s="109"/>
    </row>
    <row r="38" spans="1:6" ht="15">
      <c r="A38" s="4"/>
      <c r="B38" s="12" t="s">
        <v>83</v>
      </c>
      <c r="C38" s="7" t="s">
        <v>84</v>
      </c>
      <c r="D38" s="111"/>
      <c r="E38" s="121">
        <f>E41+E45+E47+E48</f>
        <v>21858377</v>
      </c>
      <c r="F38" s="121">
        <v>21924975</v>
      </c>
    </row>
    <row r="39" spans="1:6" ht="14.25">
      <c r="A39" s="4"/>
      <c r="B39" s="6"/>
      <c r="C39" s="6" t="s">
        <v>85</v>
      </c>
      <c r="D39" s="111" t="s">
        <v>211</v>
      </c>
      <c r="E39" s="109"/>
      <c r="F39" s="109"/>
    </row>
    <row r="40" spans="1:6" ht="14.25">
      <c r="A40" s="4"/>
      <c r="B40" s="6"/>
      <c r="C40" s="6" t="s">
        <v>244</v>
      </c>
      <c r="D40" s="111" t="s">
        <v>212</v>
      </c>
      <c r="E40" s="109"/>
      <c r="F40" s="109"/>
    </row>
    <row r="41" spans="1:6" ht="14.25">
      <c r="A41" s="4"/>
      <c r="B41" s="6"/>
      <c r="C41" s="6" t="s">
        <v>86</v>
      </c>
      <c r="D41" s="111" t="s">
        <v>213</v>
      </c>
      <c r="E41" s="109">
        <v>20042000</v>
      </c>
      <c r="F41" s="109">
        <v>20042000</v>
      </c>
    </row>
    <row r="42" spans="1:6" ht="14.25">
      <c r="A42" s="4"/>
      <c r="B42" s="6"/>
      <c r="C42" s="6" t="s">
        <v>87</v>
      </c>
      <c r="D42" s="111" t="s">
        <v>214</v>
      </c>
      <c r="E42" s="109"/>
      <c r="F42" s="109"/>
    </row>
    <row r="43" spans="1:6" ht="14.25">
      <c r="A43" s="4"/>
      <c r="B43" s="6"/>
      <c r="C43" s="6" t="s">
        <v>88</v>
      </c>
      <c r="D43" s="111" t="s">
        <v>215</v>
      </c>
      <c r="E43" s="109"/>
      <c r="F43" s="109"/>
    </row>
    <row r="44" spans="1:6" ht="14.25">
      <c r="A44" s="4"/>
      <c r="B44" s="6"/>
      <c r="C44" s="11" t="s">
        <v>89</v>
      </c>
      <c r="D44" s="111" t="s">
        <v>216</v>
      </c>
      <c r="E44" s="109"/>
      <c r="F44" s="109"/>
    </row>
    <row r="45" spans="1:6" ht="14.25">
      <c r="A45" s="4"/>
      <c r="B45" s="6"/>
      <c r="C45" s="11" t="s">
        <v>90</v>
      </c>
      <c r="D45" s="111" t="s">
        <v>217</v>
      </c>
      <c r="E45" s="109">
        <v>476130</v>
      </c>
      <c r="F45" s="109">
        <v>476130</v>
      </c>
    </row>
    <row r="46" spans="1:6" ht="14.25">
      <c r="A46" s="4"/>
      <c r="B46" s="6"/>
      <c r="C46" s="11" t="s">
        <v>91</v>
      </c>
      <c r="D46" s="111" t="s">
        <v>218</v>
      </c>
      <c r="E46" s="109"/>
      <c r="F46" s="109"/>
    </row>
    <row r="47" spans="1:6" ht="14.25">
      <c r="A47" s="4"/>
      <c r="B47" s="6"/>
      <c r="C47" s="11" t="s">
        <v>92</v>
      </c>
      <c r="D47" s="111" t="s">
        <v>219</v>
      </c>
      <c r="E47" s="109">
        <v>301925</v>
      </c>
      <c r="F47" s="109">
        <v>243774</v>
      </c>
    </row>
    <row r="48" spans="1:6" ht="14.25">
      <c r="A48" s="4"/>
      <c r="B48" s="6"/>
      <c r="C48" s="6" t="s">
        <v>93</v>
      </c>
      <c r="D48" s="111" t="s">
        <v>220</v>
      </c>
      <c r="E48" s="109">
        <v>1038322</v>
      </c>
      <c r="F48" s="109">
        <v>1163071</v>
      </c>
    </row>
    <row r="49" spans="1:6" ht="14.25">
      <c r="A49" s="4"/>
      <c r="B49" s="6"/>
      <c r="C49" s="6"/>
      <c r="D49" s="111"/>
      <c r="E49" s="109"/>
      <c r="F49" s="109"/>
    </row>
    <row r="50" spans="1:6" ht="15">
      <c r="A50" s="4"/>
      <c r="B50" s="6"/>
      <c r="C50" s="6"/>
      <c r="D50" s="110"/>
      <c r="E50" s="109"/>
      <c r="F50" s="109"/>
    </row>
    <row r="51" spans="1:6" ht="15">
      <c r="A51" s="4"/>
      <c r="B51" s="6"/>
      <c r="C51" s="6"/>
      <c r="D51" s="110"/>
      <c r="E51" s="109"/>
      <c r="F51" s="109"/>
    </row>
    <row r="52" spans="1:6" ht="15">
      <c r="A52" s="4"/>
      <c r="B52" s="6"/>
      <c r="C52" s="12" t="s">
        <v>94</v>
      </c>
      <c r="D52" s="110"/>
      <c r="E52" s="121">
        <f>E36+E38</f>
        <v>27694712</v>
      </c>
      <c r="F52" s="121">
        <f>F36+F38</f>
        <v>28480831</v>
      </c>
    </row>
    <row r="53" spans="1:6" ht="15">
      <c r="A53" s="4"/>
      <c r="B53" s="6"/>
      <c r="C53" s="6"/>
      <c r="D53" s="110"/>
      <c r="E53" s="6"/>
      <c r="F53" s="6"/>
    </row>
    <row r="54" spans="1:6" ht="15">
      <c r="A54" s="4"/>
      <c r="B54" s="6"/>
      <c r="C54" s="6"/>
      <c r="D54" s="110"/>
      <c r="E54" s="6"/>
      <c r="F54" s="6"/>
    </row>
    <row r="55" spans="1:6" ht="14.25">
      <c r="A55" s="4"/>
      <c r="F55">
        <v>3</v>
      </c>
    </row>
  </sheetData>
  <sheetProtection/>
  <mergeCells count="6">
    <mergeCell ref="B2:E2"/>
    <mergeCell ref="E4:E5"/>
    <mergeCell ref="D4:D5"/>
    <mergeCell ref="F4:F5"/>
    <mergeCell ref="C4:C5"/>
    <mergeCell ref="B4:B5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22">
      <selection activeCell="I13" sqref="I13"/>
    </sheetView>
  </sheetViews>
  <sheetFormatPr defaultColWidth="9.140625" defaultRowHeight="12.75"/>
  <cols>
    <col min="1" max="1" width="5.28125" style="0" customWidth="1"/>
    <col min="2" max="2" width="4.28125" style="0" customWidth="1"/>
    <col min="3" max="3" width="53.57421875" style="0" customWidth="1"/>
    <col min="4" max="4" width="8.00390625" style="0" customWidth="1"/>
    <col min="5" max="5" width="13.28125" style="0" customWidth="1"/>
    <col min="6" max="6" width="12.57421875" style="0" customWidth="1"/>
    <col min="7" max="7" width="7.140625" style="0" customWidth="1"/>
  </cols>
  <sheetData>
    <row r="2" spans="2:6" ht="15.75">
      <c r="B2" s="271" t="s">
        <v>121</v>
      </c>
      <c r="C2" s="271"/>
      <c r="D2" s="271"/>
      <c r="F2" s="13">
        <f>'PASIVI '!F2</f>
        <v>2010</v>
      </c>
    </row>
    <row r="3" spans="2:4" ht="15.75">
      <c r="B3" s="14"/>
      <c r="C3" s="14"/>
      <c r="D3" s="14"/>
    </row>
    <row r="4" spans="2:4" ht="15.75">
      <c r="B4" s="271" t="s">
        <v>95</v>
      </c>
      <c r="C4" s="271"/>
      <c r="D4" s="271"/>
    </row>
    <row r="6" spans="2:6" ht="22.5" customHeight="1">
      <c r="B6" s="39" t="s">
        <v>19</v>
      </c>
      <c r="C6" s="39" t="s">
        <v>96</v>
      </c>
      <c r="D6" s="39" t="s">
        <v>21</v>
      </c>
      <c r="E6" s="39" t="s">
        <v>22</v>
      </c>
      <c r="F6" s="39" t="s">
        <v>23</v>
      </c>
    </row>
    <row r="7" spans="2:6" ht="18.75" customHeight="1">
      <c r="B7" s="39"/>
      <c r="C7" s="39"/>
      <c r="D7" s="39"/>
      <c r="E7" s="39" t="s">
        <v>97</v>
      </c>
      <c r="F7" s="39" t="s">
        <v>24</v>
      </c>
    </row>
    <row r="8" spans="2:6" ht="34.5" customHeight="1">
      <c r="B8" s="57">
        <v>1</v>
      </c>
      <c r="C8" s="17" t="s">
        <v>98</v>
      </c>
      <c r="D8" s="39" t="s">
        <v>235</v>
      </c>
      <c r="E8" s="120">
        <v>7706411</v>
      </c>
      <c r="F8" s="120">
        <v>8346313</v>
      </c>
    </row>
    <row r="9" spans="2:6" ht="23.25" customHeight="1">
      <c r="B9" s="57">
        <v>2</v>
      </c>
      <c r="C9" s="16" t="s">
        <v>99</v>
      </c>
      <c r="D9" s="39" t="s">
        <v>236</v>
      </c>
      <c r="E9" s="40"/>
      <c r="F9" s="40"/>
    </row>
    <row r="10" spans="2:6" ht="22.5" customHeight="1">
      <c r="B10" s="57">
        <v>3</v>
      </c>
      <c r="C10" s="16" t="s">
        <v>100</v>
      </c>
      <c r="D10" s="39"/>
      <c r="E10" s="40"/>
      <c r="F10" s="40"/>
    </row>
    <row r="11" spans="2:6" ht="22.5" customHeight="1">
      <c r="B11" s="57">
        <v>4</v>
      </c>
      <c r="C11" s="16" t="s">
        <v>101</v>
      </c>
      <c r="D11" s="39" t="s">
        <v>237</v>
      </c>
      <c r="E11" s="40">
        <v>-2697788</v>
      </c>
      <c r="F11" s="40">
        <v>-2839007</v>
      </c>
    </row>
    <row r="12" spans="2:6" ht="24.75" customHeight="1">
      <c r="B12" s="57">
        <v>5</v>
      </c>
      <c r="C12" s="16" t="s">
        <v>102</v>
      </c>
      <c r="D12" s="39" t="s">
        <v>238</v>
      </c>
      <c r="E12" s="40">
        <f>E13+E14</f>
        <v>-3220920</v>
      </c>
      <c r="F12" s="40">
        <f>F13+F14</f>
        <v>-3544935</v>
      </c>
    </row>
    <row r="13" spans="2:6" ht="21.75" customHeight="1">
      <c r="B13" s="57"/>
      <c r="C13" s="16" t="s">
        <v>103</v>
      </c>
      <c r="D13" s="39"/>
      <c r="E13" s="40">
        <v>-2760000</v>
      </c>
      <c r="F13" s="40">
        <v>-2982592</v>
      </c>
    </row>
    <row r="14" spans="2:6" ht="22.5" customHeight="1">
      <c r="B14" s="57"/>
      <c r="C14" s="16" t="s">
        <v>104</v>
      </c>
      <c r="D14" s="39"/>
      <c r="E14" s="40">
        <v>-460920</v>
      </c>
      <c r="F14" s="40">
        <v>-562343</v>
      </c>
    </row>
    <row r="15" spans="2:6" ht="24" customHeight="1">
      <c r="B15" s="57">
        <v>6</v>
      </c>
      <c r="C15" s="16" t="s">
        <v>105</v>
      </c>
      <c r="D15" s="39" t="s">
        <v>239</v>
      </c>
      <c r="E15" s="40">
        <v>-192282</v>
      </c>
      <c r="F15" s="40">
        <v>-193192</v>
      </c>
    </row>
    <row r="16" spans="2:6" ht="26.25" customHeight="1">
      <c r="B16" s="57">
        <v>7</v>
      </c>
      <c r="C16" s="16" t="s">
        <v>106</v>
      </c>
      <c r="D16" s="39" t="s">
        <v>240</v>
      </c>
      <c r="E16" s="40">
        <v>-441912</v>
      </c>
      <c r="F16" s="40">
        <v>-472303</v>
      </c>
    </row>
    <row r="17" spans="2:6" ht="33.75" customHeight="1">
      <c r="B17" s="57">
        <v>8</v>
      </c>
      <c r="C17" s="17" t="s">
        <v>107</v>
      </c>
      <c r="D17" s="39"/>
      <c r="E17" s="120">
        <f>E11+E12+E15+E16</f>
        <v>-6552902</v>
      </c>
      <c r="F17" s="120">
        <f>F11+F12+F15+F16</f>
        <v>-7049437</v>
      </c>
    </row>
    <row r="18" spans="2:6" ht="28.5" customHeight="1">
      <c r="B18" s="57">
        <v>9</v>
      </c>
      <c r="C18" s="17" t="s">
        <v>108</v>
      </c>
      <c r="D18" s="39"/>
      <c r="E18" s="120">
        <f>E8+E17</f>
        <v>1153509</v>
      </c>
      <c r="F18" s="120">
        <f>F8+F17</f>
        <v>1296876</v>
      </c>
    </row>
    <row r="19" spans="2:6" ht="23.25" customHeight="1">
      <c r="B19" s="57">
        <v>10</v>
      </c>
      <c r="C19" s="16" t="s">
        <v>110</v>
      </c>
      <c r="D19" s="39"/>
      <c r="E19" s="40"/>
      <c r="F19" s="40"/>
    </row>
    <row r="20" spans="2:6" ht="24.75" customHeight="1">
      <c r="B20" s="57">
        <v>11</v>
      </c>
      <c r="C20" s="16" t="s">
        <v>109</v>
      </c>
      <c r="D20" s="39"/>
      <c r="E20" s="40"/>
      <c r="F20" s="40"/>
    </row>
    <row r="21" spans="2:6" ht="26.25" customHeight="1">
      <c r="B21" s="57">
        <v>12</v>
      </c>
      <c r="C21" s="16" t="s">
        <v>111</v>
      </c>
      <c r="D21" s="39"/>
      <c r="E21" s="40">
        <v>182</v>
      </c>
      <c r="F21" s="40">
        <v>-1797</v>
      </c>
    </row>
    <row r="22" spans="2:6" ht="24" customHeight="1">
      <c r="B22" s="57"/>
      <c r="C22" s="16" t="s">
        <v>112</v>
      </c>
      <c r="D22" s="39"/>
      <c r="E22" s="40"/>
      <c r="F22" s="40"/>
    </row>
    <row r="23" spans="2:6" ht="25.5" customHeight="1">
      <c r="B23" s="57"/>
      <c r="C23" s="16" t="s">
        <v>113</v>
      </c>
      <c r="D23" s="39"/>
      <c r="E23" s="40">
        <v>182</v>
      </c>
      <c r="F23" s="40">
        <v>-1797</v>
      </c>
    </row>
    <row r="24" spans="2:6" ht="24" customHeight="1">
      <c r="B24" s="57"/>
      <c r="C24" s="16" t="s">
        <v>114</v>
      </c>
      <c r="D24" s="39"/>
      <c r="E24" s="40"/>
      <c r="F24" s="40"/>
    </row>
    <row r="25" spans="2:6" ht="24.75" customHeight="1">
      <c r="B25" s="57"/>
      <c r="C25" s="16" t="s">
        <v>115</v>
      </c>
      <c r="D25" s="39"/>
      <c r="E25" s="40"/>
      <c r="F25" s="40"/>
    </row>
    <row r="26" spans="2:6" ht="39.75" customHeight="1">
      <c r="B26" s="57">
        <v>13</v>
      </c>
      <c r="C26" s="17" t="s">
        <v>116</v>
      </c>
      <c r="D26" s="39"/>
      <c r="E26" s="120">
        <v>182</v>
      </c>
      <c r="F26" s="120">
        <v>-1797</v>
      </c>
    </row>
    <row r="27" spans="2:6" ht="37.5" customHeight="1">
      <c r="B27" s="57">
        <v>14</v>
      </c>
      <c r="C27" s="17" t="s">
        <v>117</v>
      </c>
      <c r="D27" s="39"/>
      <c r="E27" s="120">
        <f>E18+E26</f>
        <v>1153691</v>
      </c>
      <c r="F27" s="120">
        <f>F18+F26</f>
        <v>1295079</v>
      </c>
    </row>
    <row r="28" spans="2:6" ht="25.5" customHeight="1">
      <c r="B28" s="57">
        <v>15</v>
      </c>
      <c r="C28" s="16" t="s">
        <v>118</v>
      </c>
      <c r="D28" s="39"/>
      <c r="E28" s="40">
        <f>E27*10%</f>
        <v>115369.1</v>
      </c>
      <c r="F28" s="40">
        <v>132008</v>
      </c>
    </row>
    <row r="29" spans="2:6" ht="35.25" customHeight="1">
      <c r="B29" s="57">
        <v>16</v>
      </c>
      <c r="C29" s="17" t="s">
        <v>119</v>
      </c>
      <c r="D29" s="39"/>
      <c r="E29" s="120">
        <f>E27-E28</f>
        <v>1038321.9</v>
      </c>
      <c r="F29" s="120">
        <f>F27-F28</f>
        <v>1163071</v>
      </c>
    </row>
    <row r="30" spans="2:6" ht="33.75" customHeight="1">
      <c r="B30" s="57">
        <v>17</v>
      </c>
      <c r="C30" s="16" t="s">
        <v>120</v>
      </c>
      <c r="D30" s="39"/>
      <c r="E30" s="40"/>
      <c r="F30" s="40"/>
    </row>
    <row r="31" spans="2:6" ht="12.75">
      <c r="B31" s="15"/>
      <c r="F31">
        <v>4</v>
      </c>
    </row>
  </sheetData>
  <sheetProtection/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4"/>
  <sheetViews>
    <sheetView zoomScalePageLayoutView="0" workbookViewId="0" topLeftCell="A25">
      <selection activeCell="E31" sqref="E31"/>
    </sheetView>
  </sheetViews>
  <sheetFormatPr defaultColWidth="9.140625" defaultRowHeight="12.75"/>
  <cols>
    <col min="1" max="1" width="5.7109375" style="0" customWidth="1"/>
    <col min="2" max="2" width="6.57421875" style="0" customWidth="1"/>
    <col min="3" max="3" width="52.28125" style="0" customWidth="1"/>
    <col min="4" max="5" width="13.7109375" style="0" customWidth="1"/>
  </cols>
  <sheetData>
    <row r="3" spans="2:7" ht="15.75">
      <c r="B3" s="271" t="s">
        <v>122</v>
      </c>
      <c r="C3" s="271"/>
      <c r="D3" s="271"/>
      <c r="E3" s="19"/>
      <c r="F3" s="19"/>
      <c r="G3" s="19"/>
    </row>
    <row r="4" spans="2:7" ht="15.75">
      <c r="B4" s="37"/>
      <c r="C4" s="37"/>
      <c r="D4" s="37"/>
      <c r="E4" s="19"/>
      <c r="F4" s="19"/>
      <c r="G4" s="19"/>
    </row>
    <row r="6" spans="2:8" ht="20.25" customHeight="1">
      <c r="B6" s="272" t="s">
        <v>19</v>
      </c>
      <c r="C6" s="272" t="s">
        <v>122</v>
      </c>
      <c r="D6" s="269" t="s">
        <v>412</v>
      </c>
      <c r="E6" s="269" t="s">
        <v>413</v>
      </c>
      <c r="F6" s="20"/>
      <c r="G6" s="20"/>
      <c r="H6" s="20"/>
    </row>
    <row r="7" spans="2:5" ht="19.5" customHeight="1">
      <c r="B7" s="273"/>
      <c r="C7" s="273"/>
      <c r="D7" s="270"/>
      <c r="E7" s="270"/>
    </row>
    <row r="8" spans="2:5" ht="31.5" customHeight="1">
      <c r="B8" s="113" t="s">
        <v>123</v>
      </c>
      <c r="C8" s="12" t="s">
        <v>124</v>
      </c>
      <c r="D8" s="120">
        <f>D9+D10+D13</f>
        <v>1068407</v>
      </c>
      <c r="E8" s="120">
        <v>1076219</v>
      </c>
    </row>
    <row r="9" spans="2:5" ht="21" customHeight="1">
      <c r="B9" s="113"/>
      <c r="C9" s="16" t="s">
        <v>125</v>
      </c>
      <c r="D9" s="40">
        <v>8240595</v>
      </c>
      <c r="E9" s="40">
        <v>7841043</v>
      </c>
    </row>
    <row r="10" spans="2:5" ht="24.75" customHeight="1">
      <c r="B10" s="113"/>
      <c r="C10" s="16" t="s">
        <v>126</v>
      </c>
      <c r="D10" s="40">
        <v>-7056819</v>
      </c>
      <c r="E10" s="40">
        <v>-6630625</v>
      </c>
    </row>
    <row r="11" spans="2:5" ht="24" customHeight="1">
      <c r="B11" s="113"/>
      <c r="C11" s="16" t="s">
        <v>127</v>
      </c>
      <c r="D11" s="40"/>
      <c r="E11" s="40"/>
    </row>
    <row r="12" spans="2:5" ht="23.25" customHeight="1">
      <c r="B12" s="113"/>
      <c r="C12" s="16" t="s">
        <v>128</v>
      </c>
      <c r="D12" s="40"/>
      <c r="E12" s="40">
        <v>-2191</v>
      </c>
    </row>
    <row r="13" spans="2:5" ht="26.25" customHeight="1">
      <c r="B13" s="113"/>
      <c r="C13" s="16" t="s">
        <v>222</v>
      </c>
      <c r="D13" s="40">
        <v>-115369</v>
      </c>
      <c r="E13" s="40">
        <v>-132008</v>
      </c>
    </row>
    <row r="14" spans="2:5" ht="25.5" customHeight="1">
      <c r="B14" s="113"/>
      <c r="C14" s="21" t="s">
        <v>129</v>
      </c>
      <c r="D14" s="119"/>
      <c r="E14" s="119"/>
    </row>
    <row r="15" spans="2:5" ht="33" customHeight="1">
      <c r="B15" s="113" t="s">
        <v>130</v>
      </c>
      <c r="C15" s="12" t="s">
        <v>224</v>
      </c>
      <c r="D15" s="120">
        <f>D19</f>
        <v>182</v>
      </c>
      <c r="E15" s="120">
        <f>E17+E19</f>
        <v>-51026</v>
      </c>
    </row>
    <row r="16" spans="2:5" ht="26.25" customHeight="1">
      <c r="B16" s="113"/>
      <c r="C16" s="16" t="s">
        <v>131</v>
      </c>
      <c r="D16" s="40"/>
      <c r="E16" s="40"/>
    </row>
    <row r="17" spans="2:5" ht="22.5" customHeight="1">
      <c r="B17" s="113"/>
      <c r="C17" s="16" t="s">
        <v>132</v>
      </c>
      <c r="D17" s="40"/>
      <c r="E17" s="40">
        <v>-51420</v>
      </c>
    </row>
    <row r="18" spans="2:5" ht="25.5" customHeight="1">
      <c r="B18" s="113"/>
      <c r="C18" s="16" t="s">
        <v>133</v>
      </c>
      <c r="D18" s="40"/>
      <c r="E18" s="40"/>
    </row>
    <row r="19" spans="2:5" ht="22.5" customHeight="1">
      <c r="B19" s="113"/>
      <c r="C19" s="16" t="s">
        <v>134</v>
      </c>
      <c r="D19" s="40">
        <v>182</v>
      </c>
      <c r="E19" s="40">
        <v>394</v>
      </c>
    </row>
    <row r="20" spans="2:5" ht="22.5" customHeight="1">
      <c r="B20" s="113"/>
      <c r="C20" s="16" t="s">
        <v>135</v>
      </c>
      <c r="D20" s="40"/>
      <c r="E20" s="40"/>
    </row>
    <row r="21" spans="2:5" ht="20.25" customHeight="1">
      <c r="B21" s="113"/>
      <c r="C21" s="21" t="s">
        <v>223</v>
      </c>
      <c r="D21" s="120"/>
      <c r="E21" s="120"/>
    </row>
    <row r="22" spans="2:5" ht="30.75" customHeight="1">
      <c r="B22" s="113" t="s">
        <v>136</v>
      </c>
      <c r="C22" s="12" t="s">
        <v>137</v>
      </c>
      <c r="D22" s="120">
        <f>D26</f>
        <v>-1104920</v>
      </c>
      <c r="E22" s="120">
        <f>E26</f>
        <v>-1291050</v>
      </c>
    </row>
    <row r="23" spans="2:5" ht="22.5" customHeight="1">
      <c r="B23" s="17"/>
      <c r="C23" s="16" t="s">
        <v>138</v>
      </c>
      <c r="D23" s="40"/>
      <c r="E23" s="40"/>
    </row>
    <row r="24" spans="2:5" ht="22.5" customHeight="1">
      <c r="B24" s="17"/>
      <c r="C24" s="16" t="s">
        <v>139</v>
      </c>
      <c r="D24" s="40"/>
      <c r="E24" s="40"/>
    </row>
    <row r="25" spans="2:5" ht="23.25" customHeight="1">
      <c r="B25" s="17"/>
      <c r="C25" s="16" t="s">
        <v>140</v>
      </c>
      <c r="D25" s="40"/>
      <c r="E25" s="40"/>
    </row>
    <row r="26" spans="2:5" ht="22.5" customHeight="1">
      <c r="B26" s="16"/>
      <c r="C26" s="16" t="s">
        <v>141</v>
      </c>
      <c r="D26" s="40">
        <v>-1104920</v>
      </c>
      <c r="E26" s="40">
        <v>-1291050</v>
      </c>
    </row>
    <row r="27" spans="2:5" ht="21.75" customHeight="1">
      <c r="B27" s="16"/>
      <c r="C27" s="16" t="s">
        <v>142</v>
      </c>
      <c r="D27" s="40"/>
      <c r="E27" s="40"/>
    </row>
    <row r="28" spans="2:5" ht="25.5" customHeight="1">
      <c r="B28" s="16"/>
      <c r="C28" s="21" t="s">
        <v>225</v>
      </c>
      <c r="D28" s="120">
        <f>D22+D15+D8</f>
        <v>-36331</v>
      </c>
      <c r="E28" s="120">
        <f>E8+E15+E22</f>
        <v>-265857</v>
      </c>
    </row>
    <row r="29" spans="2:5" ht="29.25" customHeight="1">
      <c r="B29" s="16"/>
      <c r="C29" s="17" t="s">
        <v>144</v>
      </c>
      <c r="D29" s="40">
        <v>1128220</v>
      </c>
      <c r="E29" s="40">
        <v>1394077</v>
      </c>
    </row>
    <row r="30" spans="2:5" ht="30" customHeight="1">
      <c r="B30" s="16"/>
      <c r="C30" s="17" t="s">
        <v>143</v>
      </c>
      <c r="D30" s="120">
        <f>SUM(D28:D29)</f>
        <v>1091889</v>
      </c>
      <c r="E30" s="120">
        <v>1128220</v>
      </c>
    </row>
    <row r="31" ht="12.75">
      <c r="E31" s="167">
        <v>5</v>
      </c>
    </row>
    <row r="34" ht="12.75">
      <c r="D34" s="33"/>
    </row>
  </sheetData>
  <sheetProtection/>
  <mergeCells count="5">
    <mergeCell ref="B3:D3"/>
    <mergeCell ref="D6:D7"/>
    <mergeCell ref="E6:E7"/>
    <mergeCell ref="C6:C7"/>
    <mergeCell ref="B6:B7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3">
      <selection activeCell="F27" sqref="F27"/>
    </sheetView>
  </sheetViews>
  <sheetFormatPr defaultColWidth="9.140625" defaultRowHeight="12.75"/>
  <cols>
    <col min="1" max="1" width="3.7109375" style="42" customWidth="1"/>
    <col min="2" max="2" width="5.421875" style="42" customWidth="1"/>
    <col min="3" max="3" width="37.421875" style="42" customWidth="1"/>
    <col min="4" max="8" width="13.7109375" style="42" customWidth="1"/>
    <col min="9" max="9" width="16.00390625" style="42" customWidth="1"/>
    <col min="10" max="16384" width="9.140625" style="42" customWidth="1"/>
  </cols>
  <sheetData>
    <row r="2" spans="1:8" ht="27" customHeight="1">
      <c r="A2" s="264" t="s">
        <v>145</v>
      </c>
      <c r="B2" s="264"/>
      <c r="C2" s="264"/>
      <c r="D2" s="264"/>
      <c r="E2" s="264"/>
      <c r="F2" s="264"/>
      <c r="G2" s="264"/>
      <c r="H2" s="41">
        <v>2010</v>
      </c>
    </row>
    <row r="4" ht="12">
      <c r="C4" s="41" t="s">
        <v>167</v>
      </c>
    </row>
    <row r="5" spans="2:9" ht="42" customHeight="1">
      <c r="B5" s="114" t="s">
        <v>19</v>
      </c>
      <c r="C5" s="114" t="s">
        <v>148</v>
      </c>
      <c r="D5" s="114" t="s">
        <v>149</v>
      </c>
      <c r="E5" s="114" t="s">
        <v>150</v>
      </c>
      <c r="F5" s="114" t="s">
        <v>151</v>
      </c>
      <c r="G5" s="114" t="s">
        <v>159</v>
      </c>
      <c r="H5" s="114" t="s">
        <v>152</v>
      </c>
      <c r="I5" s="114" t="s">
        <v>146</v>
      </c>
    </row>
    <row r="6" spans="2:9" ht="33.75" customHeight="1">
      <c r="B6" s="43" t="s">
        <v>25</v>
      </c>
      <c r="C6" s="115" t="s">
        <v>248</v>
      </c>
      <c r="D6" s="86">
        <v>20042000</v>
      </c>
      <c r="E6" s="86"/>
      <c r="F6" s="86"/>
      <c r="G6" s="86">
        <v>476130</v>
      </c>
      <c r="H6" s="86">
        <v>1534824</v>
      </c>
      <c r="I6" s="86">
        <f>SUM(D6:H6)</f>
        <v>22052954</v>
      </c>
    </row>
    <row r="7" spans="2:9" ht="31.5" customHeight="1">
      <c r="B7" s="43" t="s">
        <v>123</v>
      </c>
      <c r="C7" s="115" t="s">
        <v>153</v>
      </c>
      <c r="D7" s="86"/>
      <c r="E7" s="86"/>
      <c r="F7" s="86"/>
      <c r="G7" s="86"/>
      <c r="H7" s="86"/>
      <c r="I7" s="86"/>
    </row>
    <row r="8" spans="2:9" ht="30.75" customHeight="1">
      <c r="B8" s="43" t="s">
        <v>130</v>
      </c>
      <c r="C8" s="115" t="s">
        <v>147</v>
      </c>
      <c r="D8" s="86"/>
      <c r="E8" s="86"/>
      <c r="F8" s="86"/>
      <c r="G8" s="86"/>
      <c r="H8" s="86"/>
      <c r="I8" s="86"/>
    </row>
    <row r="9" spans="2:9" ht="29.25" customHeight="1">
      <c r="B9" s="43">
        <v>1</v>
      </c>
      <c r="C9" s="43" t="s">
        <v>154</v>
      </c>
      <c r="D9" s="86"/>
      <c r="E9" s="86"/>
      <c r="F9" s="86"/>
      <c r="G9" s="86"/>
      <c r="H9" s="86">
        <v>1163071</v>
      </c>
      <c r="I9" s="86">
        <f>SUM(H9)</f>
        <v>1163071</v>
      </c>
    </row>
    <row r="10" spans="2:9" ht="29.25" customHeight="1">
      <c r="B10" s="43">
        <v>2</v>
      </c>
      <c r="C10" s="43" t="s">
        <v>155</v>
      </c>
      <c r="D10" s="86"/>
      <c r="E10" s="86"/>
      <c r="F10" s="86"/>
      <c r="G10" s="86"/>
      <c r="H10" s="86">
        <v>-1291050</v>
      </c>
      <c r="I10" s="86">
        <f>SUM(H10)</f>
        <v>-1291050</v>
      </c>
    </row>
    <row r="11" spans="2:9" ht="28.5" customHeight="1">
      <c r="B11" s="43">
        <v>3</v>
      </c>
      <c r="C11" s="43" t="s">
        <v>226</v>
      </c>
      <c r="D11" s="86"/>
      <c r="E11" s="86"/>
      <c r="F11" s="86"/>
      <c r="G11" s="86"/>
      <c r="H11" s="86"/>
      <c r="I11" s="86"/>
    </row>
    <row r="12" spans="2:9" ht="30.75" customHeight="1">
      <c r="B12" s="43">
        <v>4</v>
      </c>
      <c r="C12" s="43" t="s">
        <v>156</v>
      </c>
      <c r="D12" s="86"/>
      <c r="E12" s="86"/>
      <c r="F12" s="86"/>
      <c r="G12" s="86"/>
      <c r="H12" s="86"/>
      <c r="I12" s="86"/>
    </row>
    <row r="13" spans="2:9" ht="37.5" customHeight="1">
      <c r="B13" s="43" t="s">
        <v>47</v>
      </c>
      <c r="C13" s="115" t="s">
        <v>415</v>
      </c>
      <c r="D13" s="86">
        <f>SUM(D6:D12)</f>
        <v>20042000</v>
      </c>
      <c r="E13" s="86"/>
      <c r="F13" s="86"/>
      <c r="G13" s="86">
        <f>SUM(G6:G12)</f>
        <v>476130</v>
      </c>
      <c r="H13" s="86">
        <f>SUM(H6:H12)</f>
        <v>1406845</v>
      </c>
      <c r="I13" s="86">
        <f>SUM(I6:I12)</f>
        <v>21924975</v>
      </c>
    </row>
    <row r="14" spans="2:9" ht="33" customHeight="1">
      <c r="B14" s="43">
        <v>1</v>
      </c>
      <c r="C14" s="43" t="s">
        <v>154</v>
      </c>
      <c r="D14" s="86"/>
      <c r="E14" s="86"/>
      <c r="F14" s="86"/>
      <c r="G14" s="86"/>
      <c r="H14" s="86">
        <v>1038322</v>
      </c>
      <c r="I14" s="86">
        <f>SUM(H14)</f>
        <v>1038322</v>
      </c>
    </row>
    <row r="15" spans="2:9" ht="28.5" customHeight="1">
      <c r="B15" s="43">
        <v>2</v>
      </c>
      <c r="C15" s="43" t="s">
        <v>155</v>
      </c>
      <c r="D15" s="86"/>
      <c r="E15" s="86"/>
      <c r="F15" s="86"/>
      <c r="G15" s="86"/>
      <c r="H15" s="86">
        <v>-1104920</v>
      </c>
      <c r="I15" s="86">
        <f>SUM(H15)</f>
        <v>-1104920</v>
      </c>
    </row>
    <row r="16" spans="2:9" ht="31.5" customHeight="1">
      <c r="B16" s="43">
        <v>3</v>
      </c>
      <c r="C16" s="43" t="s">
        <v>157</v>
      </c>
      <c r="D16" s="86"/>
      <c r="E16" s="86"/>
      <c r="F16" s="86"/>
      <c r="G16" s="86"/>
      <c r="H16" s="86"/>
      <c r="I16" s="86"/>
    </row>
    <row r="17" spans="2:9" ht="24.75" customHeight="1">
      <c r="B17" s="43">
        <v>4</v>
      </c>
      <c r="C17" s="43" t="s">
        <v>158</v>
      </c>
      <c r="D17" s="86"/>
      <c r="E17" s="86"/>
      <c r="F17" s="86"/>
      <c r="G17" s="86"/>
      <c r="H17" s="86"/>
      <c r="I17" s="86"/>
    </row>
    <row r="18" spans="2:9" ht="36.75" customHeight="1">
      <c r="B18" s="43" t="s">
        <v>83</v>
      </c>
      <c r="C18" s="115" t="s">
        <v>416</v>
      </c>
      <c r="D18" s="86">
        <f>SUM(D13:D17)</f>
        <v>20042000</v>
      </c>
      <c r="E18" s="86"/>
      <c r="F18" s="86"/>
      <c r="G18" s="86">
        <f>SUM(G13:G17)</f>
        <v>476130</v>
      </c>
      <c r="H18" s="86">
        <f>SUM(H13:H17)</f>
        <v>1340247</v>
      </c>
      <c r="I18" s="86">
        <f>SUM(I13:I17)</f>
        <v>21858377</v>
      </c>
    </row>
    <row r="19" ht="12">
      <c r="I19" s="42">
        <v>6</v>
      </c>
    </row>
  </sheetData>
  <sheetProtection/>
  <mergeCells count="1">
    <mergeCell ref="A2:G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28">
      <selection activeCell="J58" sqref="J58"/>
    </sheetView>
  </sheetViews>
  <sheetFormatPr defaultColWidth="9.140625" defaultRowHeight="12.75"/>
  <cols>
    <col min="1" max="1" width="4.7109375" style="0" customWidth="1"/>
    <col min="2" max="2" width="3.421875" style="0" customWidth="1"/>
    <col min="3" max="3" width="7.7109375" style="0" customWidth="1"/>
    <col min="8" max="8" width="12.8515625" style="0" customWidth="1"/>
    <col min="9" max="9" width="17.7109375" style="0" customWidth="1"/>
    <col min="10" max="10" width="12.7109375" style="0" customWidth="1"/>
    <col min="11" max="11" width="5.140625" style="0" customWidth="1"/>
  </cols>
  <sheetData>
    <row r="2" spans="2:10" ht="12.75">
      <c r="B2" s="22"/>
      <c r="C2" s="23"/>
      <c r="D2" s="23"/>
      <c r="E2" s="23"/>
      <c r="F2" s="23"/>
      <c r="G2" s="23"/>
      <c r="H2" s="23"/>
      <c r="I2" s="23"/>
      <c r="J2" s="24"/>
    </row>
    <row r="3" spans="2:10" ht="12.75">
      <c r="B3" s="56"/>
      <c r="C3" s="1"/>
      <c r="D3" s="261" t="s">
        <v>227</v>
      </c>
      <c r="E3" s="261"/>
      <c r="F3" s="261"/>
      <c r="G3" s="261"/>
      <c r="H3" s="261"/>
      <c r="I3" s="1"/>
      <c r="J3" s="27"/>
    </row>
    <row r="4" spans="2:10" ht="12.75">
      <c r="B4" s="56"/>
      <c r="C4" s="1"/>
      <c r="D4" s="1"/>
      <c r="E4" s="1"/>
      <c r="F4" s="1"/>
      <c r="G4" s="1"/>
      <c r="H4" s="1"/>
      <c r="I4" s="1"/>
      <c r="J4" s="27"/>
    </row>
    <row r="5" spans="2:10" ht="12.75">
      <c r="B5" s="56"/>
      <c r="C5" s="22" t="s">
        <v>160</v>
      </c>
      <c r="D5" s="23"/>
      <c r="E5" s="23"/>
      <c r="F5" s="23"/>
      <c r="G5" s="23"/>
      <c r="H5" s="23"/>
      <c r="I5" s="24"/>
      <c r="J5" s="27"/>
    </row>
    <row r="6" spans="2:10" ht="12.75">
      <c r="B6" s="56"/>
      <c r="C6" s="29" t="s">
        <v>229</v>
      </c>
      <c r="D6" s="28"/>
      <c r="E6" s="28"/>
      <c r="F6" s="28"/>
      <c r="G6" s="28"/>
      <c r="H6" s="28"/>
      <c r="I6" s="30"/>
      <c r="J6" s="27"/>
    </row>
    <row r="7" spans="2:10" ht="12.75">
      <c r="B7" s="56"/>
      <c r="C7" s="29" t="s">
        <v>161</v>
      </c>
      <c r="D7" s="28"/>
      <c r="E7" s="28"/>
      <c r="F7" s="28"/>
      <c r="G7" s="28"/>
      <c r="H7" s="28"/>
      <c r="I7" s="30"/>
      <c r="J7" s="27"/>
    </row>
    <row r="8" spans="2:10" ht="12.75">
      <c r="B8" s="56"/>
      <c r="C8" s="29" t="s">
        <v>230</v>
      </c>
      <c r="D8" s="28"/>
      <c r="E8" s="28"/>
      <c r="F8" s="28"/>
      <c r="G8" s="28"/>
      <c r="H8" s="28"/>
      <c r="I8" s="30"/>
      <c r="J8" s="27"/>
    </row>
    <row r="9" spans="2:10" ht="12.75">
      <c r="B9" s="56"/>
      <c r="C9" s="31" t="s">
        <v>163</v>
      </c>
      <c r="D9" s="1" t="s">
        <v>162</v>
      </c>
      <c r="E9" s="28"/>
      <c r="F9" s="28"/>
      <c r="G9" s="28"/>
      <c r="H9" s="28"/>
      <c r="I9" s="30"/>
      <c r="J9" s="30"/>
    </row>
    <row r="10" spans="2:10" ht="12.75">
      <c r="B10" s="56"/>
      <c r="C10" s="31" t="s">
        <v>164</v>
      </c>
      <c r="D10" s="1" t="s">
        <v>166</v>
      </c>
      <c r="E10" s="1"/>
      <c r="F10" s="1"/>
      <c r="G10" s="1"/>
      <c r="H10" s="1"/>
      <c r="I10" s="27"/>
      <c r="J10" s="27"/>
    </row>
    <row r="11" spans="2:10" ht="12.75">
      <c r="B11" s="56"/>
      <c r="C11" s="32" t="s">
        <v>165</v>
      </c>
      <c r="D11" s="25" t="s">
        <v>228</v>
      </c>
      <c r="E11" s="25"/>
      <c r="F11" s="25"/>
      <c r="G11" s="25"/>
      <c r="H11" s="25"/>
      <c r="I11" s="26"/>
      <c r="J11" s="27"/>
    </row>
    <row r="12" spans="2:10" ht="12.75">
      <c r="B12" s="56"/>
      <c r="C12" s="1"/>
      <c r="D12" s="1"/>
      <c r="E12" s="1"/>
      <c r="F12" s="1"/>
      <c r="G12" s="1"/>
      <c r="H12" s="1"/>
      <c r="I12" s="1"/>
      <c r="J12" s="27"/>
    </row>
    <row r="13" spans="2:10" ht="12.75">
      <c r="B13" s="48"/>
      <c r="C13" s="49" t="s">
        <v>249</v>
      </c>
      <c r="D13" s="50" t="s">
        <v>250</v>
      </c>
      <c r="E13" s="51"/>
      <c r="F13" s="52"/>
      <c r="G13" s="52"/>
      <c r="H13" s="52"/>
      <c r="I13" s="52"/>
      <c r="J13" s="51"/>
    </row>
    <row r="14" spans="2:10" ht="12.75">
      <c r="B14" s="48"/>
      <c r="C14" s="53"/>
      <c r="D14" s="52"/>
      <c r="E14" s="52"/>
      <c r="F14" s="52"/>
      <c r="G14" s="52"/>
      <c r="H14" s="52"/>
      <c r="I14" s="52"/>
      <c r="J14" s="51"/>
    </row>
    <row r="15" spans="2:10" ht="12.75">
      <c r="B15" s="48"/>
      <c r="C15" s="54">
        <v>1</v>
      </c>
      <c r="D15" s="55" t="s">
        <v>251</v>
      </c>
      <c r="E15" s="51"/>
      <c r="F15" s="52"/>
      <c r="G15" s="52"/>
      <c r="H15" s="52"/>
      <c r="I15" s="52"/>
      <c r="J15" s="51"/>
    </row>
    <row r="16" spans="2:10" ht="12.75">
      <c r="B16" s="48"/>
      <c r="C16" s="54">
        <v>2</v>
      </c>
      <c r="D16" s="52" t="s">
        <v>252</v>
      </c>
      <c r="E16" s="51"/>
      <c r="F16" s="52"/>
      <c r="G16" s="52"/>
      <c r="H16" s="52"/>
      <c r="I16" s="52"/>
      <c r="J16" s="51"/>
    </row>
    <row r="17" spans="2:10" ht="12.75">
      <c r="B17" s="48"/>
      <c r="C17" s="52">
        <v>3</v>
      </c>
      <c r="D17" s="52" t="s">
        <v>253</v>
      </c>
      <c r="E17" s="51"/>
      <c r="F17" s="52"/>
      <c r="G17" s="52"/>
      <c r="H17" s="52"/>
      <c r="I17" s="52"/>
      <c r="J17" s="51"/>
    </row>
    <row r="18" spans="2:10" ht="12.75">
      <c r="B18" s="48"/>
      <c r="C18" s="52">
        <v>4</v>
      </c>
      <c r="D18" s="52" t="s">
        <v>254</v>
      </c>
      <c r="E18" s="51"/>
      <c r="F18" s="52"/>
      <c r="G18" s="52"/>
      <c r="H18" s="52"/>
      <c r="I18" s="52"/>
      <c r="J18" s="51"/>
    </row>
    <row r="19" spans="2:10" ht="12.75">
      <c r="B19" s="48"/>
      <c r="C19" s="52"/>
      <c r="D19" s="55" t="s">
        <v>398</v>
      </c>
      <c r="E19" s="51"/>
      <c r="F19" s="52"/>
      <c r="G19" s="52"/>
      <c r="H19" s="52"/>
      <c r="I19" s="52"/>
      <c r="J19" s="51"/>
    </row>
    <row r="20" spans="2:10" ht="12.75">
      <c r="B20" s="48"/>
      <c r="C20" s="55" t="s">
        <v>417</v>
      </c>
      <c r="D20" s="55"/>
      <c r="E20" s="51"/>
      <c r="F20" s="52"/>
      <c r="G20" s="52"/>
      <c r="H20" s="52"/>
      <c r="I20" s="52"/>
      <c r="J20" s="51"/>
    </row>
    <row r="21" spans="2:10" ht="12.75">
      <c r="B21" s="48"/>
      <c r="C21" s="52"/>
      <c r="D21" s="52" t="s">
        <v>255</v>
      </c>
      <c r="E21" s="51"/>
      <c r="F21" s="52"/>
      <c r="G21" s="52"/>
      <c r="H21" s="52"/>
      <c r="I21" s="52"/>
      <c r="J21" s="51"/>
    </row>
    <row r="22" spans="2:10" ht="12.75">
      <c r="B22" s="48"/>
      <c r="C22" s="52" t="s">
        <v>256</v>
      </c>
      <c r="D22" s="52"/>
      <c r="E22" s="51"/>
      <c r="F22" s="52"/>
      <c r="G22" s="52"/>
      <c r="H22" s="52"/>
      <c r="I22" s="52"/>
      <c r="J22" s="51"/>
    </row>
    <row r="23" spans="2:10" ht="12.75">
      <c r="B23" s="48"/>
      <c r="C23" s="55" t="s">
        <v>257</v>
      </c>
      <c r="D23" s="52"/>
      <c r="E23" s="51"/>
      <c r="F23" s="52"/>
      <c r="G23" s="52"/>
      <c r="H23" s="52"/>
      <c r="I23" s="52"/>
      <c r="J23" s="51"/>
    </row>
    <row r="24" spans="2:10" ht="12.75">
      <c r="B24" s="48"/>
      <c r="C24" s="52"/>
      <c r="D24" s="52" t="s">
        <v>258</v>
      </c>
      <c r="E24" s="51"/>
      <c r="F24" s="52"/>
      <c r="G24" s="52"/>
      <c r="H24" s="52"/>
      <c r="I24" s="52"/>
      <c r="J24" s="51"/>
    </row>
    <row r="25" spans="2:10" ht="12.75">
      <c r="B25" s="48"/>
      <c r="C25" s="55" t="s">
        <v>259</v>
      </c>
      <c r="D25" s="52"/>
      <c r="E25" s="51"/>
      <c r="F25" s="52"/>
      <c r="G25" s="52"/>
      <c r="H25" s="52"/>
      <c r="I25" s="52"/>
      <c r="J25" s="51"/>
    </row>
    <row r="26" spans="2:10" ht="12.75">
      <c r="B26" s="48"/>
      <c r="C26" s="52"/>
      <c r="D26" s="52" t="s">
        <v>260</v>
      </c>
      <c r="E26" s="51"/>
      <c r="F26" s="52"/>
      <c r="G26" s="52"/>
      <c r="H26" s="52"/>
      <c r="I26" s="52"/>
      <c r="J26" s="51"/>
    </row>
    <row r="27" spans="2:10" ht="12.75">
      <c r="B27" s="48"/>
      <c r="C27" s="55" t="s">
        <v>261</v>
      </c>
      <c r="D27" s="52"/>
      <c r="E27" s="51"/>
      <c r="F27" s="52"/>
      <c r="G27" s="52"/>
      <c r="H27" s="52"/>
      <c r="I27" s="52"/>
      <c r="J27" s="51"/>
    </row>
    <row r="28" spans="2:10" ht="12.75">
      <c r="B28" s="48"/>
      <c r="C28" s="52" t="s">
        <v>262</v>
      </c>
      <c r="D28" s="52" t="s">
        <v>263</v>
      </c>
      <c r="E28" s="51"/>
      <c r="F28" s="52"/>
      <c r="G28" s="52"/>
      <c r="H28" s="52"/>
      <c r="I28" s="52"/>
      <c r="J28" s="51"/>
    </row>
    <row r="29" spans="2:10" ht="12.75">
      <c r="B29" s="48"/>
      <c r="C29" s="52"/>
      <c r="D29" s="55" t="s">
        <v>264</v>
      </c>
      <c r="E29" s="51"/>
      <c r="F29" s="52"/>
      <c r="G29" s="52"/>
      <c r="H29" s="52"/>
      <c r="I29" s="52"/>
      <c r="J29" s="51"/>
    </row>
    <row r="30" spans="2:10" ht="12.75">
      <c r="B30" s="48"/>
      <c r="C30" s="52"/>
      <c r="D30" s="55" t="s">
        <v>265</v>
      </c>
      <c r="E30" s="51"/>
      <c r="F30" s="52"/>
      <c r="G30" s="52"/>
      <c r="H30" s="52"/>
      <c r="I30" s="52"/>
      <c r="J30" s="51"/>
    </row>
    <row r="31" spans="2:10" ht="12.75">
      <c r="B31" s="48"/>
      <c r="C31" s="52"/>
      <c r="D31" s="55" t="s">
        <v>266</v>
      </c>
      <c r="E31" s="51"/>
      <c r="F31" s="52"/>
      <c r="G31" s="52"/>
      <c r="H31" s="52"/>
      <c r="I31" s="52"/>
      <c r="J31" s="51"/>
    </row>
    <row r="32" spans="2:10" ht="12.75">
      <c r="B32" s="48"/>
      <c r="C32" s="52"/>
      <c r="D32" s="55" t="s">
        <v>267</v>
      </c>
      <c r="E32" s="51"/>
      <c r="F32" s="52"/>
      <c r="G32" s="52"/>
      <c r="H32" s="52"/>
      <c r="I32" s="52"/>
      <c r="J32" s="51"/>
    </row>
    <row r="33" spans="2:10" ht="12.75">
      <c r="B33" s="48"/>
      <c r="C33" s="52"/>
      <c r="D33" s="55" t="s">
        <v>268</v>
      </c>
      <c r="E33" s="51"/>
      <c r="F33" s="52"/>
      <c r="G33" s="52"/>
      <c r="H33" s="52"/>
      <c r="I33" s="52"/>
      <c r="J33" s="51"/>
    </row>
    <row r="34" spans="2:10" ht="12.75">
      <c r="B34" s="48"/>
      <c r="C34" s="52"/>
      <c r="D34" s="55" t="s">
        <v>269</v>
      </c>
      <c r="E34" s="51"/>
      <c r="F34" s="52"/>
      <c r="G34" s="52"/>
      <c r="H34" s="52"/>
      <c r="I34" s="52"/>
      <c r="J34" s="51"/>
    </row>
    <row r="35" spans="2:10" ht="12.75">
      <c r="B35" s="48"/>
      <c r="C35" s="52"/>
      <c r="D35" s="52"/>
      <c r="E35" s="52"/>
      <c r="F35" s="52"/>
      <c r="G35" s="52"/>
      <c r="H35" s="52"/>
      <c r="I35" s="52"/>
      <c r="J35" s="51"/>
    </row>
    <row r="36" spans="2:10" ht="12.75">
      <c r="B36" s="48"/>
      <c r="C36" s="49" t="s">
        <v>270</v>
      </c>
      <c r="D36" s="50" t="s">
        <v>271</v>
      </c>
      <c r="E36" s="52"/>
      <c r="F36" s="52"/>
      <c r="G36" s="52"/>
      <c r="H36" s="52"/>
      <c r="I36" s="52"/>
      <c r="J36" s="51"/>
    </row>
    <row r="37" spans="2:10" ht="12.75">
      <c r="B37" s="48"/>
      <c r="C37" s="52"/>
      <c r="D37" s="52"/>
      <c r="E37" s="52"/>
      <c r="F37" s="52"/>
      <c r="G37" s="52"/>
      <c r="H37" s="52"/>
      <c r="I37" s="52"/>
      <c r="J37" s="51"/>
    </row>
    <row r="38" spans="2:10" ht="12.75">
      <c r="B38" s="48"/>
      <c r="C38" s="52"/>
      <c r="D38" s="55" t="s">
        <v>272</v>
      </c>
      <c r="E38" s="51"/>
      <c r="F38" s="52"/>
      <c r="G38" s="52"/>
      <c r="H38" s="52"/>
      <c r="I38" s="52"/>
      <c r="J38" s="51"/>
    </row>
    <row r="39" spans="2:10" ht="12.75">
      <c r="B39" s="48"/>
      <c r="C39" s="52" t="s">
        <v>273</v>
      </c>
      <c r="D39" s="52"/>
      <c r="E39" s="52"/>
      <c r="F39" s="52"/>
      <c r="G39" s="52"/>
      <c r="H39" s="52"/>
      <c r="I39" s="52"/>
      <c r="J39" s="51"/>
    </row>
    <row r="40" spans="2:10" ht="12.75">
      <c r="B40" s="48"/>
      <c r="C40" s="52"/>
      <c r="D40" s="52" t="s">
        <v>274</v>
      </c>
      <c r="E40" s="51"/>
      <c r="F40" s="52"/>
      <c r="G40" s="52"/>
      <c r="H40" s="52"/>
      <c r="I40" s="52"/>
      <c r="J40" s="51"/>
    </row>
    <row r="41" spans="2:10" ht="12.75">
      <c r="B41" s="48"/>
      <c r="C41" s="52" t="s">
        <v>275</v>
      </c>
      <c r="D41" s="52"/>
      <c r="E41" s="51"/>
      <c r="F41" s="52"/>
      <c r="G41" s="52"/>
      <c r="H41" s="52"/>
      <c r="I41" s="52"/>
      <c r="J41" s="51"/>
    </row>
    <row r="42" spans="2:10" ht="12.75">
      <c r="B42" s="48"/>
      <c r="C42" s="52"/>
      <c r="D42" s="52" t="s">
        <v>276</v>
      </c>
      <c r="E42" s="51"/>
      <c r="F42" s="52"/>
      <c r="G42" s="52"/>
      <c r="H42" s="52"/>
      <c r="I42" s="52"/>
      <c r="J42" s="51"/>
    </row>
    <row r="43" spans="2:10" ht="12.75">
      <c r="B43" s="48"/>
      <c r="C43" s="52" t="s">
        <v>277</v>
      </c>
      <c r="D43" s="52"/>
      <c r="E43" s="51"/>
      <c r="F43" s="52"/>
      <c r="G43" s="52"/>
      <c r="H43" s="52"/>
      <c r="I43" s="52"/>
      <c r="J43" s="51"/>
    </row>
    <row r="44" spans="2:10" ht="12.75">
      <c r="B44" s="48"/>
      <c r="C44" s="52"/>
      <c r="D44" s="52" t="s">
        <v>278</v>
      </c>
      <c r="E44" s="51"/>
      <c r="F44" s="52"/>
      <c r="G44" s="52"/>
      <c r="H44" s="52"/>
      <c r="I44" s="52"/>
      <c r="J44" s="51"/>
    </row>
    <row r="45" spans="2:10" ht="12.75">
      <c r="B45" s="48"/>
      <c r="C45" s="52" t="s">
        <v>279</v>
      </c>
      <c r="D45" s="52"/>
      <c r="E45" s="51"/>
      <c r="F45" s="52"/>
      <c r="G45" s="52"/>
      <c r="H45" s="52"/>
      <c r="I45" s="52"/>
      <c r="J45" s="51"/>
    </row>
    <row r="46" spans="2:10" ht="12.75">
      <c r="B46" s="48"/>
      <c r="C46" s="52"/>
      <c r="D46" s="52" t="s">
        <v>280</v>
      </c>
      <c r="E46" s="51"/>
      <c r="F46" s="52"/>
      <c r="G46" s="52"/>
      <c r="H46" s="52"/>
      <c r="I46" s="52"/>
      <c r="J46" s="51"/>
    </row>
    <row r="47" spans="2:10" ht="12.75">
      <c r="B47" s="48"/>
      <c r="C47" s="52" t="s">
        <v>281</v>
      </c>
      <c r="D47" s="52"/>
      <c r="E47" s="51"/>
      <c r="F47" s="52"/>
      <c r="G47" s="52"/>
      <c r="H47" s="52"/>
      <c r="I47" s="52"/>
      <c r="J47" s="51"/>
    </row>
    <row r="48" spans="2:10" ht="12.75">
      <c r="B48" s="48"/>
      <c r="C48" s="52" t="s">
        <v>282</v>
      </c>
      <c r="D48" s="52"/>
      <c r="E48" s="51"/>
      <c r="F48" s="52"/>
      <c r="G48" s="52"/>
      <c r="H48" s="52"/>
      <c r="I48" s="52"/>
      <c r="J48" s="51"/>
    </row>
    <row r="49" spans="2:10" ht="12.75">
      <c r="B49" s="48"/>
      <c r="C49" s="52" t="s">
        <v>283</v>
      </c>
      <c r="D49" s="52"/>
      <c r="E49" s="52"/>
      <c r="F49" s="52"/>
      <c r="G49" s="52"/>
      <c r="H49" s="52"/>
      <c r="I49" s="52"/>
      <c r="J49" s="51"/>
    </row>
    <row r="50" spans="2:10" ht="12.75">
      <c r="B50" s="48"/>
      <c r="C50" s="52"/>
      <c r="D50" s="52" t="s">
        <v>418</v>
      </c>
      <c r="E50" s="51"/>
      <c r="F50" s="52"/>
      <c r="G50" s="52"/>
      <c r="H50" s="52"/>
      <c r="I50" s="52"/>
      <c r="J50" s="51"/>
    </row>
    <row r="51" spans="2:10" ht="12.75">
      <c r="B51" s="48"/>
      <c r="C51" s="52"/>
      <c r="D51" s="52" t="s">
        <v>399</v>
      </c>
      <c r="E51" s="51"/>
      <c r="F51" s="52"/>
      <c r="G51" s="52"/>
      <c r="H51" s="52"/>
      <c r="I51" s="52"/>
      <c r="J51" s="51"/>
    </row>
    <row r="52" spans="2:10" ht="12.75">
      <c r="B52" s="48"/>
      <c r="C52" s="52"/>
      <c r="D52" s="52" t="s">
        <v>400</v>
      </c>
      <c r="E52" s="51"/>
      <c r="F52" s="52"/>
      <c r="G52" s="52"/>
      <c r="H52" s="52"/>
      <c r="I52" s="52"/>
      <c r="J52" s="51"/>
    </row>
    <row r="53" spans="2:10" ht="12.75">
      <c r="B53" s="48"/>
      <c r="C53" s="52"/>
      <c r="D53" s="52" t="s">
        <v>284</v>
      </c>
      <c r="E53" s="51"/>
      <c r="F53" s="52"/>
      <c r="G53" s="52"/>
      <c r="H53" s="52"/>
      <c r="I53" s="52"/>
      <c r="J53" s="51"/>
    </row>
    <row r="54" spans="2:10" ht="12.75">
      <c r="B54" s="48"/>
      <c r="C54" s="52" t="s">
        <v>285</v>
      </c>
      <c r="D54" s="52"/>
      <c r="E54" s="51"/>
      <c r="F54" s="52"/>
      <c r="G54" s="52"/>
      <c r="H54" s="52"/>
      <c r="I54" s="52"/>
      <c r="J54" s="51"/>
    </row>
    <row r="55" spans="2:10" ht="12.75">
      <c r="B55" s="48"/>
      <c r="C55" s="52"/>
      <c r="D55" s="52"/>
      <c r="E55" s="52"/>
      <c r="F55" s="52"/>
      <c r="G55" s="52"/>
      <c r="H55" s="52"/>
      <c r="I55" s="52"/>
      <c r="J55" s="51"/>
    </row>
    <row r="56" spans="2:10" ht="12.75">
      <c r="B56" s="56"/>
      <c r="C56" s="1"/>
      <c r="D56" s="1"/>
      <c r="E56" s="1"/>
      <c r="F56" s="1"/>
      <c r="G56" s="1"/>
      <c r="H56" s="1"/>
      <c r="I56" s="1"/>
      <c r="J56" s="27"/>
    </row>
    <row r="57" spans="2:10" ht="12.75">
      <c r="B57" s="102"/>
      <c r="C57" s="25"/>
      <c r="D57" s="25"/>
      <c r="E57" s="25"/>
      <c r="F57" s="25"/>
      <c r="G57" s="25"/>
      <c r="H57" s="25"/>
      <c r="I57" s="25"/>
      <c r="J57" s="26"/>
    </row>
    <row r="58" ht="12.75">
      <c r="J58">
        <v>7</v>
      </c>
    </row>
  </sheetData>
  <sheetProtection/>
  <mergeCells count="1">
    <mergeCell ref="D3:H3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3"/>
  <sheetViews>
    <sheetView zoomScalePageLayoutView="0" workbookViewId="0" topLeftCell="A181">
      <selection activeCell="L206" sqref="L206"/>
    </sheetView>
  </sheetViews>
  <sheetFormatPr defaultColWidth="9.140625" defaultRowHeight="12.75"/>
  <cols>
    <col min="1" max="1" width="2.421875" style="42" customWidth="1"/>
    <col min="2" max="2" width="3.7109375" style="42" customWidth="1"/>
    <col min="3" max="3" width="3.57421875" style="42" customWidth="1"/>
    <col min="4" max="4" width="4.00390625" style="42" customWidth="1"/>
    <col min="5" max="5" width="14.00390625" style="42" customWidth="1"/>
    <col min="6" max="6" width="10.7109375" style="42" customWidth="1"/>
    <col min="7" max="7" width="9.00390625" style="42" customWidth="1"/>
    <col min="8" max="8" width="9.28125" style="42" customWidth="1"/>
    <col min="9" max="9" width="9.57421875" style="42" customWidth="1"/>
    <col min="10" max="10" width="8.7109375" style="42" customWidth="1"/>
    <col min="11" max="11" width="10.8515625" style="42" customWidth="1"/>
    <col min="12" max="12" width="13.00390625" style="42" customWidth="1"/>
    <col min="13" max="16384" width="9.140625" style="42" customWidth="1"/>
  </cols>
  <sheetData>
    <row r="1" spans="1:12" ht="12.75" thickBo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ht="12.75" thickTop="1"/>
    <row r="4" spans="2:9" ht="12">
      <c r="B4" s="284" t="s">
        <v>231</v>
      </c>
      <c r="C4" s="284"/>
      <c r="D4" s="284"/>
      <c r="E4" s="284"/>
      <c r="F4" s="284"/>
      <c r="G4" s="284"/>
      <c r="H4" s="284"/>
      <c r="I4" s="52"/>
    </row>
    <row r="5" spans="2:13" ht="12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2:12" ht="12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2:12" ht="12">
      <c r="B7" s="47"/>
      <c r="C7" s="285" t="s">
        <v>130</v>
      </c>
      <c r="D7" s="285"/>
      <c r="E7" s="100" t="s">
        <v>286</v>
      </c>
      <c r="F7" s="52"/>
      <c r="G7" s="52"/>
      <c r="H7" s="52"/>
      <c r="I7" s="52"/>
      <c r="J7" s="59"/>
      <c r="K7" s="59"/>
      <c r="L7" s="52"/>
    </row>
    <row r="8" spans="2:12" ht="12">
      <c r="B8" s="47"/>
      <c r="C8" s="52"/>
      <c r="D8" s="52"/>
      <c r="E8" s="52"/>
      <c r="F8" s="52"/>
      <c r="G8" s="52"/>
      <c r="H8" s="52"/>
      <c r="I8" s="52"/>
      <c r="J8" s="59"/>
      <c r="K8" s="59"/>
      <c r="L8" s="52"/>
    </row>
    <row r="9" spans="2:12" ht="12">
      <c r="B9" s="47"/>
      <c r="C9" s="52"/>
      <c r="D9" s="60" t="s">
        <v>25</v>
      </c>
      <c r="E9" s="61" t="s">
        <v>287</v>
      </c>
      <c r="F9" s="61"/>
      <c r="G9" s="62"/>
      <c r="H9" s="52"/>
      <c r="I9" s="52"/>
      <c r="J9" s="52"/>
      <c r="K9" s="52"/>
      <c r="L9" s="52"/>
    </row>
    <row r="10" spans="2:12" ht="12">
      <c r="B10" s="47"/>
      <c r="C10" s="52"/>
      <c r="D10" s="60"/>
      <c r="E10" s="61"/>
      <c r="F10" s="61"/>
      <c r="G10" s="62"/>
      <c r="H10" s="52"/>
      <c r="I10" s="52"/>
      <c r="J10" s="52"/>
      <c r="K10" s="52"/>
      <c r="L10" s="52"/>
    </row>
    <row r="11" spans="2:12" ht="12">
      <c r="B11" s="47"/>
      <c r="C11" s="52"/>
      <c r="D11" s="63">
        <v>1</v>
      </c>
      <c r="E11" s="64" t="s">
        <v>288</v>
      </c>
      <c r="F11" s="65"/>
      <c r="G11" s="52"/>
      <c r="H11" s="52"/>
      <c r="I11" s="52"/>
      <c r="J11" s="52"/>
      <c r="K11" s="52"/>
      <c r="L11" s="52"/>
    </row>
    <row r="12" spans="2:12" ht="12">
      <c r="B12" s="47">
        <v>3</v>
      </c>
      <c r="C12" s="52"/>
      <c r="D12" s="52"/>
      <c r="E12" s="47" t="s">
        <v>289</v>
      </c>
      <c r="F12" s="59"/>
      <c r="G12" s="59"/>
      <c r="H12" s="59"/>
      <c r="I12" s="59"/>
      <c r="J12" s="59"/>
      <c r="K12" s="59"/>
      <c r="L12" s="52"/>
    </row>
    <row r="13" spans="2:12" ht="12">
      <c r="B13" s="47"/>
      <c r="C13" s="52"/>
      <c r="D13" s="286" t="s">
        <v>19</v>
      </c>
      <c r="E13" s="286" t="s">
        <v>290</v>
      </c>
      <c r="F13" s="286"/>
      <c r="G13" s="286" t="s">
        <v>291</v>
      </c>
      <c r="H13" s="286" t="s">
        <v>292</v>
      </c>
      <c r="I13" s="286"/>
      <c r="J13" s="46" t="s">
        <v>293</v>
      </c>
      <c r="K13" s="46" t="s">
        <v>294</v>
      </c>
      <c r="L13" s="46" t="s">
        <v>293</v>
      </c>
    </row>
    <row r="14" spans="2:12" ht="12">
      <c r="B14" s="47"/>
      <c r="C14" s="52"/>
      <c r="D14" s="286"/>
      <c r="E14" s="286"/>
      <c r="F14" s="286"/>
      <c r="G14" s="286"/>
      <c r="H14" s="286"/>
      <c r="I14" s="286"/>
      <c r="J14" s="46" t="s">
        <v>295</v>
      </c>
      <c r="K14" s="46" t="s">
        <v>296</v>
      </c>
      <c r="L14" s="46" t="s">
        <v>297</v>
      </c>
    </row>
    <row r="15" spans="2:12" ht="12">
      <c r="B15" s="47"/>
      <c r="C15" s="52"/>
      <c r="D15" s="66">
        <v>1</v>
      </c>
      <c r="E15" s="282" t="s">
        <v>401</v>
      </c>
      <c r="F15" s="282"/>
      <c r="G15" s="67" t="s">
        <v>298</v>
      </c>
      <c r="H15" s="283"/>
      <c r="I15" s="283"/>
      <c r="J15" s="67"/>
      <c r="K15" s="67"/>
      <c r="L15" s="86">
        <v>522462</v>
      </c>
    </row>
    <row r="16" spans="2:12" ht="12">
      <c r="B16" s="47"/>
      <c r="C16" s="52"/>
      <c r="D16" s="43">
        <v>2</v>
      </c>
      <c r="E16" s="282" t="s">
        <v>403</v>
      </c>
      <c r="F16" s="282"/>
      <c r="G16" s="67" t="s">
        <v>298</v>
      </c>
      <c r="H16" s="283"/>
      <c r="I16" s="283"/>
      <c r="J16" s="43"/>
      <c r="K16" s="43"/>
      <c r="L16" s="86">
        <v>146373</v>
      </c>
    </row>
    <row r="17" spans="2:12" ht="12">
      <c r="B17" s="47"/>
      <c r="C17" s="52"/>
      <c r="D17" s="43">
        <v>3</v>
      </c>
      <c r="E17" s="282" t="s">
        <v>299</v>
      </c>
      <c r="F17" s="282"/>
      <c r="G17" s="67" t="s">
        <v>298</v>
      </c>
      <c r="H17" s="283"/>
      <c r="I17" s="283"/>
      <c r="J17" s="43"/>
      <c r="K17" s="43"/>
      <c r="L17" s="86">
        <v>586</v>
      </c>
    </row>
    <row r="18" spans="2:12" ht="12">
      <c r="B18" s="47"/>
      <c r="C18" s="52"/>
      <c r="D18" s="43">
        <v>4</v>
      </c>
      <c r="E18" s="282" t="s">
        <v>402</v>
      </c>
      <c r="F18" s="282"/>
      <c r="G18" s="67" t="s">
        <v>298</v>
      </c>
      <c r="H18" s="283"/>
      <c r="I18" s="283"/>
      <c r="J18" s="43"/>
      <c r="K18" s="43"/>
      <c r="L18" s="86">
        <v>343812</v>
      </c>
    </row>
    <row r="19" spans="2:12" ht="12">
      <c r="B19" s="47"/>
      <c r="C19" s="52"/>
      <c r="D19" s="43">
        <v>5</v>
      </c>
      <c r="E19" s="288" t="s">
        <v>406</v>
      </c>
      <c r="F19" s="289"/>
      <c r="G19" s="67" t="s">
        <v>298</v>
      </c>
      <c r="H19" s="283"/>
      <c r="I19" s="283"/>
      <c r="J19" s="67"/>
      <c r="K19" s="67"/>
      <c r="L19" s="86">
        <v>35538</v>
      </c>
    </row>
    <row r="20" spans="2:12" ht="12">
      <c r="B20" s="69"/>
      <c r="C20" s="65"/>
      <c r="D20" s="70"/>
      <c r="E20" s="287" t="s">
        <v>300</v>
      </c>
      <c r="F20" s="287"/>
      <c r="G20" s="287"/>
      <c r="H20" s="287"/>
      <c r="I20" s="287"/>
      <c r="J20" s="287"/>
      <c r="K20" s="287"/>
      <c r="L20" s="124">
        <f>SUM(L15:L19)</f>
        <v>1048771</v>
      </c>
    </row>
    <row r="21" spans="2:12" ht="12">
      <c r="B21" s="47">
        <v>4</v>
      </c>
      <c r="C21" s="52"/>
      <c r="D21" s="52"/>
      <c r="E21" s="47" t="s">
        <v>301</v>
      </c>
      <c r="F21" s="52"/>
      <c r="G21" s="52"/>
      <c r="H21" s="52"/>
      <c r="I21" s="52"/>
      <c r="J21" s="52"/>
      <c r="K21" s="52"/>
      <c r="L21" s="52"/>
    </row>
    <row r="22" spans="2:13" ht="12">
      <c r="B22" s="47"/>
      <c r="C22" s="52"/>
      <c r="D22" s="286" t="s">
        <v>19</v>
      </c>
      <c r="E22" s="286" t="s">
        <v>302</v>
      </c>
      <c r="F22" s="286"/>
      <c r="G22" s="286"/>
      <c r="H22" s="286"/>
      <c r="I22" s="286"/>
      <c r="J22" s="46" t="s">
        <v>293</v>
      </c>
      <c r="K22" s="46" t="s">
        <v>294</v>
      </c>
      <c r="L22" s="46" t="s">
        <v>293</v>
      </c>
      <c r="M22" s="52"/>
    </row>
    <row r="23" spans="2:13" ht="12">
      <c r="B23" s="47"/>
      <c r="C23" s="52"/>
      <c r="D23" s="286"/>
      <c r="E23" s="286"/>
      <c r="F23" s="286"/>
      <c r="G23" s="286"/>
      <c r="H23" s="286"/>
      <c r="I23" s="286"/>
      <c r="J23" s="46" t="s">
        <v>295</v>
      </c>
      <c r="K23" s="46" t="s">
        <v>296</v>
      </c>
      <c r="L23" s="46" t="s">
        <v>297</v>
      </c>
      <c r="M23" s="52"/>
    </row>
    <row r="24" spans="2:13" ht="12">
      <c r="B24" s="47"/>
      <c r="C24" s="52"/>
      <c r="D24" s="66">
        <v>1</v>
      </c>
      <c r="E24" s="282" t="s">
        <v>303</v>
      </c>
      <c r="F24" s="282"/>
      <c r="G24" s="282"/>
      <c r="H24" s="282"/>
      <c r="I24" s="282"/>
      <c r="J24" s="67"/>
      <c r="K24" s="67"/>
      <c r="L24" s="86">
        <v>43118</v>
      </c>
      <c r="M24" s="52"/>
    </row>
    <row r="25" spans="2:13" ht="12">
      <c r="B25" s="47"/>
      <c r="C25" s="52"/>
      <c r="D25" s="43"/>
      <c r="E25" s="282" t="s">
        <v>304</v>
      </c>
      <c r="F25" s="282"/>
      <c r="G25" s="282"/>
      <c r="H25" s="282"/>
      <c r="I25" s="282"/>
      <c r="J25" s="43"/>
      <c r="K25" s="43"/>
      <c r="L25" s="86"/>
      <c r="M25" s="52"/>
    </row>
    <row r="26" spans="2:13" ht="12">
      <c r="B26" s="47"/>
      <c r="C26" s="52"/>
      <c r="D26" s="43"/>
      <c r="E26" s="282" t="s">
        <v>305</v>
      </c>
      <c r="F26" s="282"/>
      <c r="G26" s="282"/>
      <c r="H26" s="282"/>
      <c r="I26" s="282"/>
      <c r="J26" s="43"/>
      <c r="K26" s="43"/>
      <c r="L26" s="86"/>
      <c r="M26" s="52"/>
    </row>
    <row r="27" spans="2:13" ht="12">
      <c r="B27" s="47"/>
      <c r="C27" s="52"/>
      <c r="D27" s="70"/>
      <c r="E27" s="287" t="s">
        <v>300</v>
      </c>
      <c r="F27" s="287"/>
      <c r="G27" s="287"/>
      <c r="H27" s="287"/>
      <c r="I27" s="287"/>
      <c r="J27" s="287"/>
      <c r="K27" s="287"/>
      <c r="L27" s="124">
        <f>SUM(L24:L26)</f>
        <v>43118</v>
      </c>
      <c r="M27" s="52"/>
    </row>
    <row r="28" spans="2:13" ht="12">
      <c r="B28" s="47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3" ht="12">
      <c r="B29" s="47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2:13" ht="12">
      <c r="B30" s="47">
        <v>5</v>
      </c>
      <c r="C30" s="52"/>
      <c r="D30" s="58">
        <v>2</v>
      </c>
      <c r="E30" s="71" t="s">
        <v>306</v>
      </c>
      <c r="F30" s="72"/>
      <c r="G30" s="52"/>
      <c r="H30" s="52"/>
      <c r="I30" s="52"/>
      <c r="J30" s="52"/>
      <c r="K30" s="52"/>
      <c r="L30" s="52"/>
      <c r="M30" s="52"/>
    </row>
    <row r="31" spans="2:13" ht="12">
      <c r="B31" s="47"/>
      <c r="C31" s="52"/>
      <c r="D31" s="52"/>
      <c r="E31" s="52"/>
      <c r="F31" s="52" t="s">
        <v>307</v>
      </c>
      <c r="G31" s="52"/>
      <c r="H31" s="52"/>
      <c r="I31" s="52"/>
      <c r="J31" s="52"/>
      <c r="K31" s="52"/>
      <c r="L31" s="52"/>
      <c r="M31" s="52"/>
    </row>
    <row r="32" spans="2:13" ht="12">
      <c r="B32" s="47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2:13" ht="12">
      <c r="B33" s="47">
        <v>6</v>
      </c>
      <c r="C33" s="52"/>
      <c r="D33" s="58">
        <v>3</v>
      </c>
      <c r="E33" s="71" t="s">
        <v>308</v>
      </c>
      <c r="F33" s="72"/>
      <c r="G33" s="52"/>
      <c r="H33" s="52"/>
      <c r="I33" s="52"/>
      <c r="J33" s="52"/>
      <c r="K33" s="52"/>
      <c r="L33" s="52"/>
      <c r="M33" s="52"/>
    </row>
    <row r="34" spans="2:13" ht="12">
      <c r="B34" s="47"/>
      <c r="C34" s="52"/>
      <c r="D34" s="73"/>
      <c r="E34" s="74"/>
      <c r="F34" s="72"/>
      <c r="G34" s="52"/>
      <c r="H34" s="52"/>
      <c r="I34" s="52"/>
      <c r="J34" s="52"/>
      <c r="K34" s="52"/>
      <c r="L34" s="52"/>
      <c r="M34" s="52"/>
    </row>
    <row r="35" spans="2:13" ht="12">
      <c r="B35" s="47">
        <v>7</v>
      </c>
      <c r="C35" s="52"/>
      <c r="D35" s="69" t="s">
        <v>309</v>
      </c>
      <c r="E35" s="75" t="s">
        <v>310</v>
      </c>
      <c r="F35" s="52"/>
      <c r="G35" s="52"/>
      <c r="H35" s="52"/>
      <c r="I35" s="52"/>
      <c r="J35" s="47" t="s">
        <v>312</v>
      </c>
      <c r="K35" s="76">
        <v>799477</v>
      </c>
      <c r="L35" s="52"/>
      <c r="M35" s="52"/>
    </row>
    <row r="36" spans="2:13" ht="12">
      <c r="B36" s="47"/>
      <c r="C36" s="52"/>
      <c r="D36" s="69"/>
      <c r="E36" s="75"/>
      <c r="F36" s="52"/>
      <c r="G36" s="52"/>
      <c r="H36" s="52"/>
      <c r="I36" s="52"/>
      <c r="J36" s="52"/>
      <c r="K36" s="52"/>
      <c r="L36" s="52"/>
      <c r="M36" s="52"/>
    </row>
    <row r="37" spans="2:13" ht="12.75">
      <c r="B37" s="47"/>
      <c r="C37" s="52"/>
      <c r="D37" s="69">
        <v>1</v>
      </c>
      <c r="E37" s="281" t="s">
        <v>419</v>
      </c>
      <c r="F37" s="281"/>
      <c r="G37" s="125">
        <v>79320</v>
      </c>
      <c r="H37" s="28"/>
      <c r="I37" s="28"/>
      <c r="J37" s="52"/>
      <c r="K37" s="52"/>
      <c r="L37" s="52"/>
      <c r="M37" s="52"/>
    </row>
    <row r="38" spans="2:13" ht="12.75">
      <c r="B38" s="47"/>
      <c r="C38" s="52"/>
      <c r="D38" s="69">
        <v>2</v>
      </c>
      <c r="E38" s="281" t="s">
        <v>420</v>
      </c>
      <c r="F38" s="281"/>
      <c r="G38" s="125">
        <v>12180</v>
      </c>
      <c r="H38" s="28"/>
      <c r="I38" s="28"/>
      <c r="J38" s="52"/>
      <c r="K38" s="52"/>
      <c r="L38" s="52"/>
      <c r="M38" s="52"/>
    </row>
    <row r="39" spans="2:13" ht="12.75">
      <c r="B39" s="47"/>
      <c r="C39" s="52"/>
      <c r="D39" s="69">
        <v>3</v>
      </c>
      <c r="E39" s="277" t="s">
        <v>421</v>
      </c>
      <c r="F39" s="277"/>
      <c r="G39" s="125">
        <v>17280</v>
      </c>
      <c r="H39" s="28"/>
      <c r="I39" s="28"/>
      <c r="J39" s="52"/>
      <c r="K39" s="52"/>
      <c r="L39" s="52"/>
      <c r="M39" s="52"/>
    </row>
    <row r="40" spans="2:13" ht="12.75">
      <c r="B40" s="47"/>
      <c r="C40" s="52"/>
      <c r="D40" s="69">
        <v>4</v>
      </c>
      <c r="E40" s="277" t="s">
        <v>422</v>
      </c>
      <c r="F40" s="277"/>
      <c r="G40" s="125">
        <v>56040</v>
      </c>
      <c r="H40" s="28"/>
      <c r="I40" s="28"/>
      <c r="J40" s="52"/>
      <c r="K40" s="52"/>
      <c r="L40" s="52"/>
      <c r="M40" s="52"/>
    </row>
    <row r="41" spans="2:13" ht="12.75">
      <c r="B41" s="47"/>
      <c r="C41" s="52"/>
      <c r="D41" s="69">
        <v>5</v>
      </c>
      <c r="E41" s="277" t="s">
        <v>423</v>
      </c>
      <c r="F41" s="277"/>
      <c r="G41" s="125">
        <v>7620</v>
      </c>
      <c r="H41" s="28"/>
      <c r="I41" s="28"/>
      <c r="J41" s="52"/>
      <c r="K41" s="52"/>
      <c r="L41" s="52"/>
      <c r="M41" s="52"/>
    </row>
    <row r="42" spans="2:13" ht="12.75">
      <c r="B42" s="47"/>
      <c r="C42" s="52"/>
      <c r="D42" s="69">
        <v>6</v>
      </c>
      <c r="E42" s="277" t="s">
        <v>438</v>
      </c>
      <c r="F42" s="277"/>
      <c r="G42" s="125">
        <v>20820</v>
      </c>
      <c r="H42" s="28"/>
      <c r="I42" s="28"/>
      <c r="J42" s="52"/>
      <c r="K42" s="52"/>
      <c r="L42" s="52"/>
      <c r="M42" s="52"/>
    </row>
    <row r="43" spans="2:13" ht="12.75">
      <c r="B43" s="47"/>
      <c r="C43" s="52"/>
      <c r="D43" s="69">
        <v>7</v>
      </c>
      <c r="E43" s="277" t="s">
        <v>424</v>
      </c>
      <c r="F43" s="277"/>
      <c r="G43" s="125">
        <v>246000</v>
      </c>
      <c r="H43" s="28"/>
      <c r="I43" s="28"/>
      <c r="J43" s="52"/>
      <c r="K43" s="52"/>
      <c r="L43" s="52"/>
      <c r="M43" s="52"/>
    </row>
    <row r="44" spans="2:13" ht="12.75">
      <c r="B44" s="47"/>
      <c r="C44" s="52"/>
      <c r="D44" s="69">
        <v>8</v>
      </c>
      <c r="E44" s="277" t="s">
        <v>425</v>
      </c>
      <c r="F44" s="277"/>
      <c r="G44" s="125">
        <v>133153</v>
      </c>
      <c r="H44" s="28"/>
      <c r="I44" s="28"/>
      <c r="J44" s="52"/>
      <c r="K44" s="52"/>
      <c r="L44" s="52"/>
      <c r="M44" s="52"/>
    </row>
    <row r="45" spans="2:13" ht="12.75">
      <c r="B45" s="47"/>
      <c r="C45" s="52"/>
      <c r="D45" s="69">
        <v>9</v>
      </c>
      <c r="E45" s="281" t="s">
        <v>439</v>
      </c>
      <c r="F45" s="281"/>
      <c r="G45" s="125">
        <v>12000</v>
      </c>
      <c r="H45" s="28"/>
      <c r="I45" s="28"/>
      <c r="J45" s="52"/>
      <c r="K45" s="52"/>
      <c r="L45" s="52"/>
      <c r="M45" s="52"/>
    </row>
    <row r="46" spans="2:13" ht="12.75">
      <c r="B46" s="47"/>
      <c r="C46" s="52"/>
      <c r="D46" s="69">
        <v>10</v>
      </c>
      <c r="E46" s="277" t="s">
        <v>426</v>
      </c>
      <c r="F46" s="277"/>
      <c r="G46" s="125">
        <v>22524</v>
      </c>
      <c r="H46" s="28"/>
      <c r="I46" s="28"/>
      <c r="J46" s="52"/>
      <c r="K46" s="52"/>
      <c r="L46" s="52"/>
      <c r="M46" s="52"/>
    </row>
    <row r="47" spans="2:13" ht="12.75">
      <c r="B47" s="47"/>
      <c r="C47" s="52"/>
      <c r="D47" s="69">
        <v>11</v>
      </c>
      <c r="E47" s="277" t="s">
        <v>427</v>
      </c>
      <c r="F47" s="277"/>
      <c r="G47" s="125">
        <v>38364</v>
      </c>
      <c r="H47" s="28"/>
      <c r="I47" s="28"/>
      <c r="J47" s="52"/>
      <c r="K47" s="52"/>
      <c r="L47" s="52"/>
      <c r="M47" s="52"/>
    </row>
    <row r="48" spans="2:13" ht="12.75">
      <c r="B48" s="47"/>
      <c r="C48" s="52"/>
      <c r="D48" s="69">
        <v>12</v>
      </c>
      <c r="E48" s="277" t="s">
        <v>428</v>
      </c>
      <c r="F48" s="277"/>
      <c r="G48" s="125">
        <v>3360</v>
      </c>
      <c r="H48" s="28"/>
      <c r="I48" s="28"/>
      <c r="J48" s="52"/>
      <c r="K48" s="52"/>
      <c r="L48" s="52"/>
      <c r="M48" s="52"/>
    </row>
    <row r="49" spans="2:13" ht="12.75">
      <c r="B49" s="47"/>
      <c r="C49" s="52"/>
      <c r="D49" s="69">
        <v>13</v>
      </c>
      <c r="E49" s="277" t="s">
        <v>429</v>
      </c>
      <c r="F49" s="277"/>
      <c r="G49" s="125">
        <v>9000</v>
      </c>
      <c r="H49" s="28"/>
      <c r="I49" s="28"/>
      <c r="J49" s="52"/>
      <c r="K49" s="52"/>
      <c r="L49" s="52"/>
      <c r="M49" s="52"/>
    </row>
    <row r="50" spans="2:13" ht="12.75">
      <c r="B50" s="47"/>
      <c r="C50" s="52"/>
      <c r="D50" s="69">
        <v>14</v>
      </c>
      <c r="E50" s="277" t="s">
        <v>430</v>
      </c>
      <c r="F50" s="277"/>
      <c r="G50" s="125">
        <v>13440</v>
      </c>
      <c r="H50" s="28"/>
      <c r="I50" s="28"/>
      <c r="J50" s="52"/>
      <c r="K50" s="52"/>
      <c r="L50" s="52"/>
      <c r="M50" s="52"/>
    </row>
    <row r="51" spans="2:13" ht="12.75">
      <c r="B51" s="47"/>
      <c r="C51" s="52"/>
      <c r="D51" s="69">
        <v>15</v>
      </c>
      <c r="E51" s="277" t="s">
        <v>431</v>
      </c>
      <c r="F51" s="277"/>
      <c r="G51" s="125">
        <v>20580</v>
      </c>
      <c r="H51" s="28"/>
      <c r="I51" s="28"/>
      <c r="J51" s="52"/>
      <c r="K51" s="52"/>
      <c r="L51" s="52"/>
      <c r="M51" s="52"/>
    </row>
    <row r="52" spans="2:13" ht="12.75">
      <c r="B52" s="47"/>
      <c r="C52" s="52"/>
      <c r="D52" s="69">
        <v>16</v>
      </c>
      <c r="E52" s="277" t="s">
        <v>432</v>
      </c>
      <c r="F52" s="277"/>
      <c r="G52" s="125">
        <v>9648</v>
      </c>
      <c r="H52" s="28"/>
      <c r="I52" s="28"/>
      <c r="J52" s="52"/>
      <c r="K52" s="52"/>
      <c r="L52" s="52"/>
      <c r="M52" s="52"/>
    </row>
    <row r="53" spans="2:13" ht="12.75">
      <c r="B53" s="47"/>
      <c r="C53" s="52"/>
      <c r="D53" s="69">
        <v>17</v>
      </c>
      <c r="E53" s="277" t="s">
        <v>433</v>
      </c>
      <c r="F53" s="277"/>
      <c r="G53" s="125">
        <v>6000</v>
      </c>
      <c r="H53" s="28"/>
      <c r="I53" s="28"/>
      <c r="J53" s="52"/>
      <c r="K53" s="52"/>
      <c r="L53" s="52"/>
      <c r="M53" s="52"/>
    </row>
    <row r="54" spans="2:13" ht="12.75">
      <c r="B54" s="47"/>
      <c r="C54" s="52"/>
      <c r="D54" s="69">
        <v>18</v>
      </c>
      <c r="E54" s="277" t="s">
        <v>440</v>
      </c>
      <c r="F54" s="277"/>
      <c r="G54" s="125">
        <v>54000</v>
      </c>
      <c r="H54" s="28"/>
      <c r="I54" s="28"/>
      <c r="J54" s="52"/>
      <c r="K54" s="52"/>
      <c r="L54" s="52"/>
      <c r="M54" s="52"/>
    </row>
    <row r="55" spans="2:13" ht="12.75">
      <c r="B55" s="47"/>
      <c r="C55" s="52"/>
      <c r="D55" s="69">
        <v>19</v>
      </c>
      <c r="E55" s="277" t="s">
        <v>434</v>
      </c>
      <c r="F55" s="277"/>
      <c r="G55" s="125">
        <v>10320</v>
      </c>
      <c r="H55" s="28"/>
      <c r="I55" s="28"/>
      <c r="J55" s="52"/>
      <c r="K55" s="52"/>
      <c r="L55" s="52"/>
      <c r="M55" s="52"/>
    </row>
    <row r="56" spans="2:13" ht="12.75">
      <c r="B56" s="47"/>
      <c r="C56" s="52"/>
      <c r="D56" s="69">
        <v>20</v>
      </c>
      <c r="E56" s="277" t="s">
        <v>435</v>
      </c>
      <c r="F56" s="277"/>
      <c r="G56" s="125">
        <v>19020</v>
      </c>
      <c r="H56" s="28"/>
      <c r="I56" s="28"/>
      <c r="J56" s="52"/>
      <c r="K56" s="52"/>
      <c r="L56" s="52"/>
      <c r="M56" s="52"/>
    </row>
    <row r="57" spans="2:13" ht="12.75">
      <c r="B57" s="47"/>
      <c r="C57" s="52"/>
      <c r="D57" s="69">
        <v>21</v>
      </c>
      <c r="E57" s="277" t="s">
        <v>436</v>
      </c>
      <c r="F57" s="277"/>
      <c r="G57" s="125">
        <v>7800</v>
      </c>
      <c r="H57" s="28"/>
      <c r="I57" s="28"/>
      <c r="J57" s="52"/>
      <c r="K57" s="52"/>
      <c r="L57" s="52"/>
      <c r="M57" s="52"/>
    </row>
    <row r="58" spans="2:13" ht="12.75">
      <c r="B58" s="47"/>
      <c r="C58" s="52"/>
      <c r="D58" s="69">
        <v>22</v>
      </c>
      <c r="E58" s="277" t="s">
        <v>437</v>
      </c>
      <c r="F58" s="277"/>
      <c r="G58" s="125">
        <v>1008</v>
      </c>
      <c r="H58" s="28"/>
      <c r="I58" s="28"/>
      <c r="J58" s="52"/>
      <c r="K58" s="52"/>
      <c r="L58" s="52"/>
      <c r="M58" s="52"/>
    </row>
    <row r="59" spans="2:13" ht="12">
      <c r="B59" s="47"/>
      <c r="C59" s="52"/>
      <c r="D59" s="69"/>
      <c r="E59" s="278" t="s">
        <v>441</v>
      </c>
      <c r="F59" s="278"/>
      <c r="G59" s="126">
        <f>SUM(G37:G58)</f>
        <v>799477</v>
      </c>
      <c r="H59" s="52"/>
      <c r="I59" s="52"/>
      <c r="J59" s="52"/>
      <c r="K59" s="52"/>
      <c r="L59" s="52"/>
      <c r="M59" s="52"/>
    </row>
    <row r="60" spans="2:13" ht="12">
      <c r="B60" s="47"/>
      <c r="C60" s="52"/>
      <c r="D60" s="69"/>
      <c r="E60" s="279"/>
      <c r="F60" s="279"/>
      <c r="G60" s="52"/>
      <c r="H60" s="52"/>
      <c r="I60" s="52"/>
      <c r="J60" s="52"/>
      <c r="K60" s="52"/>
      <c r="L60" s="52"/>
      <c r="M60" s="52"/>
    </row>
    <row r="61" spans="2:12" ht="12">
      <c r="B61" s="47">
        <v>9</v>
      </c>
      <c r="C61" s="52"/>
      <c r="D61" s="69" t="s">
        <v>309</v>
      </c>
      <c r="E61" s="75" t="s">
        <v>442</v>
      </c>
      <c r="F61" s="52"/>
      <c r="G61" s="280"/>
      <c r="H61" s="280"/>
      <c r="I61" s="52"/>
      <c r="J61" s="52"/>
      <c r="K61" s="101"/>
      <c r="L61" s="52"/>
    </row>
    <row r="62" spans="2:12" ht="12">
      <c r="B62" s="47"/>
      <c r="C62" s="52"/>
      <c r="D62" s="52"/>
      <c r="E62" s="55" t="s">
        <v>311</v>
      </c>
      <c r="F62" s="52" t="s">
        <v>443</v>
      </c>
      <c r="G62" s="52"/>
      <c r="H62" s="52"/>
      <c r="I62" s="52"/>
      <c r="J62" s="47"/>
      <c r="K62" s="127">
        <v>269785</v>
      </c>
      <c r="L62" s="52"/>
    </row>
    <row r="63" spans="2:12" ht="12">
      <c r="B63" s="45"/>
      <c r="C63" s="77"/>
      <c r="D63" s="77"/>
      <c r="E63" s="77"/>
      <c r="F63" s="52" t="s">
        <v>444</v>
      </c>
      <c r="G63" s="77"/>
      <c r="H63" s="77"/>
      <c r="I63" s="77"/>
      <c r="J63" s="47"/>
      <c r="K63" s="127">
        <v>132012</v>
      </c>
      <c r="L63" s="77"/>
    </row>
    <row r="64" spans="2:12" ht="12">
      <c r="B64" s="45"/>
      <c r="C64" s="77"/>
      <c r="D64" s="77"/>
      <c r="E64" s="77"/>
      <c r="F64" s="52" t="s">
        <v>445</v>
      </c>
      <c r="G64" s="77"/>
      <c r="H64" s="77"/>
      <c r="I64" s="77"/>
      <c r="J64" s="47"/>
      <c r="K64" s="127">
        <v>115369</v>
      </c>
      <c r="L64" s="77"/>
    </row>
    <row r="65" spans="2:12" ht="12">
      <c r="B65" s="45"/>
      <c r="C65" s="77"/>
      <c r="D65" s="77"/>
      <c r="E65" s="77"/>
      <c r="F65" s="55" t="s">
        <v>446</v>
      </c>
      <c r="G65" s="77"/>
      <c r="H65" s="77"/>
      <c r="I65" s="77"/>
      <c r="J65" s="47"/>
      <c r="K65" s="128">
        <f>K62+K63-K64</f>
        <v>286428</v>
      </c>
      <c r="L65" s="77"/>
    </row>
    <row r="66" spans="1:12" ht="12.75" thickBot="1">
      <c r="A66" s="123"/>
      <c r="B66" s="129"/>
      <c r="C66" s="130"/>
      <c r="D66" s="130"/>
      <c r="E66" s="130"/>
      <c r="F66" s="131"/>
      <c r="G66" s="130"/>
      <c r="H66" s="130"/>
      <c r="I66" s="130"/>
      <c r="J66" s="132"/>
      <c r="K66" s="133"/>
      <c r="L66" s="130"/>
    </row>
    <row r="67" spans="2:12" ht="12.75" thickTop="1">
      <c r="B67" s="45"/>
      <c r="C67" s="77"/>
      <c r="D67" s="77"/>
      <c r="E67" s="77"/>
      <c r="F67" s="55"/>
      <c r="G67" s="77"/>
      <c r="H67" s="77"/>
      <c r="I67" s="77"/>
      <c r="J67" s="47"/>
      <c r="K67" s="128"/>
      <c r="L67" s="77">
        <v>8</v>
      </c>
    </row>
    <row r="68" spans="1:12" ht="12.75" thickBot="1">
      <c r="A68" s="123"/>
      <c r="B68" s="129"/>
      <c r="C68" s="130"/>
      <c r="D68" s="130"/>
      <c r="E68" s="130"/>
      <c r="F68" s="131"/>
      <c r="G68" s="130"/>
      <c r="H68" s="130"/>
      <c r="I68" s="130"/>
      <c r="J68" s="132"/>
      <c r="K68" s="133"/>
      <c r="L68" s="130"/>
    </row>
    <row r="69" spans="2:12" ht="12.75" thickTop="1">
      <c r="B69" s="45"/>
      <c r="C69" s="77"/>
      <c r="D69" s="77"/>
      <c r="E69" s="77"/>
      <c r="F69" s="77"/>
      <c r="G69" s="77"/>
      <c r="H69" s="77"/>
      <c r="I69" s="77"/>
      <c r="J69" s="47"/>
      <c r="K69" s="76"/>
      <c r="L69" s="77"/>
    </row>
    <row r="70" spans="2:12" ht="12">
      <c r="B70" s="47">
        <v>14</v>
      </c>
      <c r="C70" s="52"/>
      <c r="D70" s="60">
        <v>4</v>
      </c>
      <c r="E70" s="79" t="s">
        <v>315</v>
      </c>
      <c r="F70" s="78"/>
      <c r="G70" s="59"/>
      <c r="H70" s="59"/>
      <c r="I70" s="52"/>
      <c r="J70" s="47"/>
      <c r="K70" s="76"/>
      <c r="L70" s="77"/>
    </row>
    <row r="71" spans="2:12" ht="12">
      <c r="B71" s="47"/>
      <c r="C71" s="52"/>
      <c r="D71" s="52"/>
      <c r="E71" s="78"/>
      <c r="F71" s="78"/>
      <c r="G71" s="59"/>
      <c r="H71" s="59"/>
      <c r="I71" s="52"/>
      <c r="J71" s="47"/>
      <c r="K71" s="76"/>
      <c r="L71" s="77"/>
    </row>
    <row r="72" spans="2:12" ht="12">
      <c r="B72" s="47">
        <v>15</v>
      </c>
      <c r="C72" s="52"/>
      <c r="D72" s="52" t="s">
        <v>309</v>
      </c>
      <c r="E72" s="80" t="s">
        <v>316</v>
      </c>
      <c r="F72" s="78"/>
      <c r="G72" s="59"/>
      <c r="H72" s="59"/>
      <c r="I72" s="52"/>
      <c r="J72" s="47" t="s">
        <v>312</v>
      </c>
      <c r="K72" s="126">
        <v>4008828</v>
      </c>
      <c r="L72" s="77"/>
    </row>
    <row r="73" spans="2:12" ht="12">
      <c r="B73" s="47">
        <v>16</v>
      </c>
      <c r="C73" s="65"/>
      <c r="D73" s="52" t="s">
        <v>309</v>
      </c>
      <c r="E73" s="80" t="s">
        <v>317</v>
      </c>
      <c r="F73" s="81"/>
      <c r="G73" s="81"/>
      <c r="H73" s="81"/>
      <c r="I73" s="52"/>
      <c r="J73" s="47"/>
      <c r="K73" s="81"/>
      <c r="L73" s="77"/>
    </row>
    <row r="74" spans="2:12" ht="12">
      <c r="B74" s="69">
        <v>17</v>
      </c>
      <c r="C74" s="52"/>
      <c r="D74" s="65" t="s">
        <v>309</v>
      </c>
      <c r="E74" s="82" t="s">
        <v>318</v>
      </c>
      <c r="F74" s="52"/>
      <c r="G74" s="52"/>
      <c r="H74" s="52"/>
      <c r="I74" s="52"/>
      <c r="J74" s="47"/>
      <c r="K74" s="52"/>
      <c r="L74" s="77"/>
    </row>
    <row r="75" spans="2:12" ht="12">
      <c r="B75" s="47">
        <v>18</v>
      </c>
      <c r="C75" s="52"/>
      <c r="D75" s="52" t="s">
        <v>309</v>
      </c>
      <c r="E75" s="83" t="s">
        <v>319</v>
      </c>
      <c r="F75" s="65"/>
      <c r="G75" s="65"/>
      <c r="H75" s="65"/>
      <c r="I75" s="52"/>
      <c r="J75" s="47"/>
      <c r="K75" s="47"/>
      <c r="L75" s="77"/>
    </row>
    <row r="76" spans="2:12" ht="12">
      <c r="B76" s="47">
        <v>19</v>
      </c>
      <c r="C76" s="52"/>
      <c r="D76" s="52" t="s">
        <v>309</v>
      </c>
      <c r="E76" s="84" t="s">
        <v>232</v>
      </c>
      <c r="F76" s="78"/>
      <c r="G76" s="78"/>
      <c r="H76" s="78"/>
      <c r="I76" s="52"/>
      <c r="J76" s="47"/>
      <c r="K76" s="52"/>
      <c r="L76" s="77"/>
    </row>
    <row r="77" spans="2:12" ht="12">
      <c r="B77" s="47">
        <v>20</v>
      </c>
      <c r="C77" s="52"/>
      <c r="D77" s="65" t="s">
        <v>309</v>
      </c>
      <c r="E77" s="75" t="s">
        <v>320</v>
      </c>
      <c r="F77" s="78"/>
      <c r="G77" s="78"/>
      <c r="H77" s="78"/>
      <c r="I77" s="52"/>
      <c r="J77" s="47"/>
      <c r="K77" s="52"/>
      <c r="L77" s="77"/>
    </row>
    <row r="78" spans="2:12" ht="12">
      <c r="B78" s="47">
        <v>21</v>
      </c>
      <c r="C78" s="52"/>
      <c r="D78" s="65" t="s">
        <v>309</v>
      </c>
      <c r="E78" s="75"/>
      <c r="F78" s="52"/>
      <c r="G78" s="52"/>
      <c r="H78" s="52"/>
      <c r="I78" s="52"/>
      <c r="J78" s="47"/>
      <c r="K78" s="52"/>
      <c r="L78" s="77"/>
    </row>
    <row r="80" spans="2:13" ht="12">
      <c r="B80" s="47">
        <v>22</v>
      </c>
      <c r="C80" s="52"/>
      <c r="D80" s="60">
        <v>5</v>
      </c>
      <c r="E80" s="79" t="s">
        <v>321</v>
      </c>
      <c r="F80" s="65"/>
      <c r="G80" s="52"/>
      <c r="H80" s="52"/>
      <c r="I80" s="52"/>
      <c r="J80" s="47" t="s">
        <v>314</v>
      </c>
      <c r="K80" s="52"/>
      <c r="L80" s="77"/>
      <c r="M80" s="52"/>
    </row>
    <row r="81" spans="2:13" ht="12">
      <c r="B81" s="47"/>
      <c r="C81" s="52"/>
      <c r="D81" s="52"/>
      <c r="E81" s="52"/>
      <c r="F81" s="52"/>
      <c r="G81" s="52"/>
      <c r="H81" s="52"/>
      <c r="I81" s="52"/>
      <c r="J81" s="47"/>
      <c r="K81" s="52"/>
      <c r="L81" s="77"/>
      <c r="M81" s="52"/>
    </row>
    <row r="82" spans="2:13" ht="12">
      <c r="B82" s="47">
        <v>23</v>
      </c>
      <c r="C82" s="52"/>
      <c r="D82" s="60">
        <v>6</v>
      </c>
      <c r="E82" s="79" t="s">
        <v>322</v>
      </c>
      <c r="F82" s="65"/>
      <c r="G82" s="52"/>
      <c r="H82" s="52"/>
      <c r="I82" s="52"/>
      <c r="J82" s="47" t="s">
        <v>314</v>
      </c>
      <c r="K82" s="52"/>
      <c r="L82" s="77"/>
      <c r="M82" s="52"/>
    </row>
    <row r="83" spans="2:13" ht="12">
      <c r="B83" s="47">
        <v>24</v>
      </c>
      <c r="C83" s="52"/>
      <c r="D83" s="60">
        <v>7</v>
      </c>
      <c r="E83" s="79" t="s">
        <v>323</v>
      </c>
      <c r="F83" s="65"/>
      <c r="G83" s="52"/>
      <c r="H83" s="52"/>
      <c r="I83" s="52"/>
      <c r="J83" s="47" t="s">
        <v>314</v>
      </c>
      <c r="K83" s="52"/>
      <c r="L83" s="77"/>
      <c r="M83" s="52"/>
    </row>
    <row r="84" spans="2:13" ht="12">
      <c r="B84" s="47">
        <v>25</v>
      </c>
      <c r="C84" s="52"/>
      <c r="D84" s="69" t="s">
        <v>309</v>
      </c>
      <c r="E84" s="65" t="s">
        <v>324</v>
      </c>
      <c r="F84" s="52"/>
      <c r="G84" s="52"/>
      <c r="H84" s="47"/>
      <c r="I84" s="52"/>
      <c r="J84" s="47" t="s">
        <v>314</v>
      </c>
      <c r="K84" s="52"/>
      <c r="L84" s="77"/>
      <c r="M84" s="52"/>
    </row>
    <row r="85" spans="2:13" ht="12">
      <c r="B85" s="47">
        <v>26</v>
      </c>
      <c r="C85" s="52"/>
      <c r="D85" s="69" t="s">
        <v>309</v>
      </c>
      <c r="E85" s="52"/>
      <c r="F85" s="52"/>
      <c r="G85" s="52"/>
      <c r="H85" s="47"/>
      <c r="I85" s="52"/>
      <c r="J85" s="47" t="s">
        <v>314</v>
      </c>
      <c r="K85" s="52"/>
      <c r="L85" s="77"/>
      <c r="M85" s="52"/>
    </row>
    <row r="86" spans="2:13" ht="12">
      <c r="B86" s="47"/>
      <c r="C86" s="52"/>
      <c r="D86" s="52"/>
      <c r="E86" s="65"/>
      <c r="F86" s="52"/>
      <c r="G86" s="52"/>
      <c r="H86" s="47"/>
      <c r="I86" s="52"/>
      <c r="J86" s="47"/>
      <c r="K86" s="52"/>
      <c r="L86" s="77"/>
      <c r="M86" s="52"/>
    </row>
    <row r="87" spans="2:13" ht="12">
      <c r="B87" s="47">
        <v>27</v>
      </c>
      <c r="C87" s="52"/>
      <c r="D87" s="38" t="s">
        <v>47</v>
      </c>
      <c r="E87" s="38" t="s">
        <v>325</v>
      </c>
      <c r="F87" s="52"/>
      <c r="G87" s="52"/>
      <c r="H87" s="47"/>
      <c r="I87" s="52"/>
      <c r="J87" s="47" t="s">
        <v>314</v>
      </c>
      <c r="K87" s="52"/>
      <c r="L87" s="77"/>
      <c r="M87" s="52"/>
    </row>
    <row r="88" spans="2:13" ht="12">
      <c r="B88" s="47"/>
      <c r="C88" s="52"/>
      <c r="D88" s="52"/>
      <c r="E88" s="78"/>
      <c r="F88" s="78"/>
      <c r="G88" s="52"/>
      <c r="H88" s="47"/>
      <c r="I88" s="52"/>
      <c r="J88" s="47"/>
      <c r="K88" s="52"/>
      <c r="L88" s="77"/>
      <c r="M88" s="52"/>
    </row>
    <row r="89" spans="2:13" ht="12">
      <c r="B89" s="47">
        <v>28</v>
      </c>
      <c r="C89" s="52"/>
      <c r="D89" s="38">
        <v>1</v>
      </c>
      <c r="E89" s="85" t="s">
        <v>326</v>
      </c>
      <c r="F89" s="52"/>
      <c r="G89" s="52"/>
      <c r="H89" s="47"/>
      <c r="I89" s="52"/>
      <c r="J89" s="47" t="s">
        <v>314</v>
      </c>
      <c r="K89" s="52"/>
      <c r="L89" s="77"/>
      <c r="M89" s="52"/>
    </row>
    <row r="90" spans="2:13" ht="12">
      <c r="B90" s="47">
        <v>29</v>
      </c>
      <c r="C90" s="52"/>
      <c r="D90" s="38">
        <v>2</v>
      </c>
      <c r="E90" s="38" t="s">
        <v>327</v>
      </c>
      <c r="F90" s="52"/>
      <c r="G90" s="52"/>
      <c r="H90" s="52"/>
      <c r="I90" s="52"/>
      <c r="J90" s="47" t="s">
        <v>314</v>
      </c>
      <c r="K90" s="52"/>
      <c r="L90" s="77"/>
      <c r="M90" s="52"/>
    </row>
    <row r="91" spans="2:13" ht="12">
      <c r="B91" s="47"/>
      <c r="C91" s="52"/>
      <c r="D91" s="52"/>
      <c r="E91" s="52"/>
      <c r="F91" s="52"/>
      <c r="G91" s="52"/>
      <c r="H91" s="52"/>
      <c r="I91" s="52"/>
      <c r="J91" s="52"/>
      <c r="K91" s="52"/>
      <c r="L91" s="77"/>
      <c r="M91" s="52"/>
    </row>
    <row r="92" spans="2:13" ht="12">
      <c r="B92" s="47"/>
      <c r="C92" s="52"/>
      <c r="D92" s="52"/>
      <c r="E92" s="52"/>
      <c r="F92" s="52" t="s">
        <v>328</v>
      </c>
      <c r="G92" s="52"/>
      <c r="H92" s="52"/>
      <c r="I92" s="52"/>
      <c r="J92" s="52"/>
      <c r="K92" s="52"/>
      <c r="L92" s="77"/>
      <c r="M92" s="52"/>
    </row>
    <row r="93" spans="2:13" ht="12">
      <c r="B93" s="47"/>
      <c r="C93" s="52"/>
      <c r="D93" s="118" t="s">
        <v>19</v>
      </c>
      <c r="E93" s="118" t="s">
        <v>148</v>
      </c>
      <c r="F93" s="274" t="s">
        <v>329</v>
      </c>
      <c r="G93" s="275"/>
      <c r="H93" s="276"/>
      <c r="I93" s="274" t="s">
        <v>330</v>
      </c>
      <c r="J93" s="275"/>
      <c r="K93" s="276"/>
      <c r="L93" s="77"/>
      <c r="M93" s="52"/>
    </row>
    <row r="94" spans="2:13" ht="12">
      <c r="B94" s="47"/>
      <c r="C94" s="52"/>
      <c r="D94" s="118"/>
      <c r="E94" s="118"/>
      <c r="F94" s="46" t="s">
        <v>241</v>
      </c>
      <c r="G94" s="46" t="s">
        <v>242</v>
      </c>
      <c r="H94" s="46" t="s">
        <v>331</v>
      </c>
      <c r="I94" s="46" t="s">
        <v>241</v>
      </c>
      <c r="J94" s="46" t="s">
        <v>242</v>
      </c>
      <c r="K94" s="46" t="s">
        <v>331</v>
      </c>
      <c r="L94" s="77"/>
      <c r="M94" s="52"/>
    </row>
    <row r="95" spans="2:13" ht="12">
      <c r="B95" s="47">
        <v>30</v>
      </c>
      <c r="C95" s="52"/>
      <c r="D95" s="43"/>
      <c r="E95" s="43" t="s">
        <v>233</v>
      </c>
      <c r="F95" s="86"/>
      <c r="G95" s="43"/>
      <c r="H95" s="43"/>
      <c r="I95" s="43"/>
      <c r="J95" s="43"/>
      <c r="K95" s="43">
        <f>I95-J95</f>
        <v>0</v>
      </c>
      <c r="L95" s="77"/>
      <c r="M95" s="52"/>
    </row>
    <row r="96" spans="2:13" ht="12">
      <c r="B96" s="47">
        <v>31</v>
      </c>
      <c r="C96" s="52"/>
      <c r="D96" s="43"/>
      <c r="E96" s="43" t="s">
        <v>234</v>
      </c>
      <c r="F96" s="98">
        <v>7496410</v>
      </c>
      <c r="G96" s="87">
        <v>50750</v>
      </c>
      <c r="H96" s="88">
        <f>F96-G96</f>
        <v>7445660</v>
      </c>
      <c r="I96" s="87">
        <v>7547160</v>
      </c>
      <c r="J96" s="88">
        <v>50750</v>
      </c>
      <c r="K96" s="68">
        <f>I96-J96</f>
        <v>7496410</v>
      </c>
      <c r="L96" s="77"/>
      <c r="M96" s="52"/>
    </row>
    <row r="97" spans="2:13" ht="12">
      <c r="B97" s="47">
        <v>32</v>
      </c>
      <c r="C97" s="52"/>
      <c r="D97" s="43"/>
      <c r="E97" s="43" t="s">
        <v>332</v>
      </c>
      <c r="F97" s="98">
        <v>14011680</v>
      </c>
      <c r="G97" s="87">
        <v>141532</v>
      </c>
      <c r="H97" s="88">
        <f>F97-G97</f>
        <v>13870148</v>
      </c>
      <c r="I97" s="87">
        <v>14153212</v>
      </c>
      <c r="J97" s="88">
        <f>J99-J96</f>
        <v>142442</v>
      </c>
      <c r="K97" s="68">
        <f>I97-J97</f>
        <v>14010770</v>
      </c>
      <c r="L97" s="77"/>
      <c r="M97" s="52"/>
    </row>
    <row r="98" spans="2:13" ht="12">
      <c r="B98" s="47">
        <v>33</v>
      </c>
      <c r="C98" s="52"/>
      <c r="D98" s="43"/>
      <c r="E98" s="43"/>
      <c r="F98" s="98"/>
      <c r="G98" s="87"/>
      <c r="H98" s="88"/>
      <c r="I98" s="87"/>
      <c r="J98" s="88"/>
      <c r="K98" s="68"/>
      <c r="L98" s="77"/>
      <c r="M98" s="52"/>
    </row>
    <row r="99" spans="2:13" ht="12">
      <c r="B99" s="47"/>
      <c r="C99" s="52"/>
      <c r="D99" s="43"/>
      <c r="E99" s="43"/>
      <c r="F99" s="122">
        <f>SUM(F95:F98)</f>
        <v>21508090</v>
      </c>
      <c r="G99" s="97">
        <f>SUM(G96:G98)</f>
        <v>192282</v>
      </c>
      <c r="H99" s="88">
        <f>F99-G99</f>
        <v>21315808</v>
      </c>
      <c r="I99" s="97">
        <f>SUM(I95:I98)</f>
        <v>21700372</v>
      </c>
      <c r="J99" s="97">
        <v>193192</v>
      </c>
      <c r="K99" s="68">
        <f>I99-J99</f>
        <v>21507180</v>
      </c>
      <c r="L99" s="77"/>
      <c r="M99" s="52"/>
    </row>
    <row r="100" spans="2:13" ht="12">
      <c r="B100" s="45"/>
      <c r="C100" s="77"/>
      <c r="D100" s="77"/>
      <c r="E100" s="38"/>
      <c r="F100" s="38"/>
      <c r="G100" s="38"/>
      <c r="H100" s="38"/>
      <c r="I100" s="38"/>
      <c r="J100" s="45"/>
      <c r="K100" s="38"/>
      <c r="L100" s="77"/>
      <c r="M100" s="52"/>
    </row>
    <row r="101" spans="2:13" ht="12">
      <c r="B101" s="47">
        <v>34</v>
      </c>
      <c r="C101" s="52"/>
      <c r="D101" s="38">
        <v>3</v>
      </c>
      <c r="E101" s="38" t="s">
        <v>333</v>
      </c>
      <c r="F101" s="52"/>
      <c r="G101" s="52"/>
      <c r="H101" s="52"/>
      <c r="I101" s="52"/>
      <c r="J101" s="47" t="s">
        <v>314</v>
      </c>
      <c r="K101" s="38"/>
      <c r="L101" s="77"/>
      <c r="M101" s="52"/>
    </row>
    <row r="102" spans="2:13" ht="12">
      <c r="B102" s="47">
        <v>35</v>
      </c>
      <c r="C102" s="77"/>
      <c r="D102" s="38">
        <v>4</v>
      </c>
      <c r="E102" s="38" t="s">
        <v>334</v>
      </c>
      <c r="F102" s="77"/>
      <c r="G102" s="77"/>
      <c r="H102" s="77"/>
      <c r="I102" s="52"/>
      <c r="J102" s="45" t="s">
        <v>314</v>
      </c>
      <c r="K102" s="38"/>
      <c r="L102" s="77"/>
      <c r="M102" s="52"/>
    </row>
    <row r="103" spans="2:13" ht="12">
      <c r="B103" s="47">
        <v>36</v>
      </c>
      <c r="C103" s="77"/>
      <c r="D103" s="38">
        <v>5</v>
      </c>
      <c r="E103" s="38" t="s">
        <v>335</v>
      </c>
      <c r="F103" s="77"/>
      <c r="G103" s="77"/>
      <c r="H103" s="77"/>
      <c r="I103" s="52"/>
      <c r="J103" s="45" t="s">
        <v>314</v>
      </c>
      <c r="K103" s="38"/>
      <c r="L103" s="77"/>
      <c r="M103" s="52"/>
    </row>
    <row r="104" spans="2:13" ht="12">
      <c r="B104" s="47">
        <v>37</v>
      </c>
      <c r="C104" s="77"/>
      <c r="D104" s="38">
        <v>6</v>
      </c>
      <c r="E104" s="38" t="s">
        <v>336</v>
      </c>
      <c r="F104" s="77"/>
      <c r="G104" s="77"/>
      <c r="H104" s="77"/>
      <c r="I104" s="52"/>
      <c r="J104" s="45" t="s">
        <v>314</v>
      </c>
      <c r="K104" s="38"/>
      <c r="L104" s="77"/>
      <c r="M104" s="52"/>
    </row>
    <row r="105" spans="2:12" ht="12">
      <c r="B105" s="47"/>
      <c r="C105" s="77"/>
      <c r="D105" s="38"/>
      <c r="E105" s="38"/>
      <c r="F105" s="77"/>
      <c r="G105" s="77"/>
      <c r="H105" s="77"/>
      <c r="I105" s="77"/>
      <c r="J105" s="45"/>
      <c r="K105" s="38"/>
      <c r="L105" s="77"/>
    </row>
    <row r="106" spans="2:12" ht="12">
      <c r="B106" s="45"/>
      <c r="C106" s="52"/>
      <c r="D106" s="89" t="s">
        <v>25</v>
      </c>
      <c r="E106" s="61" t="s">
        <v>337</v>
      </c>
      <c r="F106" s="61"/>
      <c r="G106" s="59"/>
      <c r="H106" s="59"/>
      <c r="I106" s="77"/>
      <c r="J106" s="45"/>
      <c r="K106" s="38"/>
      <c r="L106" s="77"/>
    </row>
    <row r="107" spans="2:12" ht="12">
      <c r="B107" s="45"/>
      <c r="C107" s="52"/>
      <c r="D107" s="89"/>
      <c r="E107" s="61"/>
      <c r="F107" s="61"/>
      <c r="G107" s="59"/>
      <c r="H107" s="59"/>
      <c r="I107" s="77"/>
      <c r="J107" s="45"/>
      <c r="K107" s="38"/>
      <c r="L107" s="77"/>
    </row>
    <row r="108" spans="2:12" ht="12">
      <c r="B108" s="45">
        <v>40</v>
      </c>
      <c r="C108" s="52"/>
      <c r="D108" s="60">
        <v>1</v>
      </c>
      <c r="E108" s="79" t="s">
        <v>338</v>
      </c>
      <c r="F108" s="65"/>
      <c r="G108" s="90"/>
      <c r="H108" s="90"/>
      <c r="I108" s="52"/>
      <c r="J108" s="45" t="s">
        <v>314</v>
      </c>
      <c r="K108" s="38"/>
      <c r="L108" s="77"/>
    </row>
    <row r="109" spans="2:12" ht="12">
      <c r="B109" s="45">
        <v>41</v>
      </c>
      <c r="C109" s="52"/>
      <c r="D109" s="60">
        <v>2</v>
      </c>
      <c r="E109" s="79" t="s">
        <v>339</v>
      </c>
      <c r="F109" s="65"/>
      <c r="G109" s="52"/>
      <c r="H109" s="52"/>
      <c r="I109" s="52"/>
      <c r="J109" s="45" t="s">
        <v>314</v>
      </c>
      <c r="K109" s="52"/>
      <c r="L109" s="52"/>
    </row>
    <row r="110" spans="2:12" ht="12">
      <c r="B110" s="45">
        <v>42</v>
      </c>
      <c r="C110" s="52"/>
      <c r="D110" s="69" t="s">
        <v>309</v>
      </c>
      <c r="E110" s="75" t="s">
        <v>340</v>
      </c>
      <c r="F110" s="52"/>
      <c r="G110" s="52"/>
      <c r="H110" s="52"/>
      <c r="I110" s="52"/>
      <c r="J110" s="45" t="s">
        <v>314</v>
      </c>
      <c r="K110" s="52"/>
      <c r="L110" s="52"/>
    </row>
    <row r="111" spans="2:12" ht="12">
      <c r="B111" s="45">
        <v>43</v>
      </c>
      <c r="C111" s="52"/>
      <c r="D111" s="69" t="s">
        <v>309</v>
      </c>
      <c r="E111" s="75" t="s">
        <v>341</v>
      </c>
      <c r="F111" s="52"/>
      <c r="G111" s="52"/>
      <c r="H111" s="52"/>
      <c r="I111" s="52"/>
      <c r="J111" s="45" t="s">
        <v>314</v>
      </c>
      <c r="K111" s="52"/>
      <c r="L111" s="52"/>
    </row>
    <row r="112" spans="2:12" ht="12">
      <c r="B112" s="45"/>
      <c r="C112" s="52"/>
      <c r="D112" s="69"/>
      <c r="E112" s="75"/>
      <c r="F112" s="52"/>
      <c r="G112" s="52"/>
      <c r="H112" s="52"/>
      <c r="I112" s="52"/>
      <c r="J112" s="45"/>
      <c r="K112" s="52"/>
      <c r="L112" s="52"/>
    </row>
    <row r="113" spans="2:12" ht="12">
      <c r="B113" s="45">
        <v>44</v>
      </c>
      <c r="C113" s="52"/>
      <c r="D113" s="60">
        <v>3</v>
      </c>
      <c r="E113" s="79" t="s">
        <v>342</v>
      </c>
      <c r="F113" s="65"/>
      <c r="G113" s="52"/>
      <c r="H113" s="52"/>
      <c r="I113" s="52"/>
      <c r="J113" s="45" t="s">
        <v>314</v>
      </c>
      <c r="K113" s="52"/>
      <c r="L113" s="52"/>
    </row>
    <row r="114" spans="2:12" ht="12">
      <c r="B114" s="45"/>
      <c r="C114" s="52"/>
      <c r="D114" s="60"/>
      <c r="E114" s="79"/>
      <c r="F114" s="65"/>
      <c r="G114" s="52"/>
      <c r="H114" s="52"/>
      <c r="I114" s="52"/>
      <c r="J114" s="77"/>
      <c r="K114" s="52"/>
      <c r="L114" s="52"/>
    </row>
    <row r="115" spans="2:12" ht="12">
      <c r="B115" s="45">
        <v>45</v>
      </c>
      <c r="C115" s="52"/>
      <c r="D115" s="69" t="s">
        <v>309</v>
      </c>
      <c r="E115" s="75" t="s">
        <v>343</v>
      </c>
      <c r="F115" s="52"/>
      <c r="G115" s="52"/>
      <c r="H115" s="52"/>
      <c r="I115" s="52"/>
      <c r="J115" s="77"/>
      <c r="K115" s="52"/>
      <c r="L115" s="52"/>
    </row>
    <row r="116" spans="2:12" ht="12">
      <c r="B116" s="45"/>
      <c r="C116" s="52"/>
      <c r="D116" s="69"/>
      <c r="E116" s="117" t="s">
        <v>344</v>
      </c>
      <c r="F116" s="117"/>
      <c r="G116" s="52"/>
      <c r="H116" s="47"/>
      <c r="I116" s="126">
        <v>12176</v>
      </c>
      <c r="J116" s="47" t="s">
        <v>297</v>
      </c>
      <c r="K116" s="101"/>
      <c r="L116" s="52"/>
    </row>
    <row r="117" spans="2:12" ht="12">
      <c r="B117" s="45"/>
      <c r="C117" s="52"/>
      <c r="D117" s="69">
        <v>1</v>
      </c>
      <c r="E117" s="117" t="s">
        <v>447</v>
      </c>
      <c r="F117" s="117"/>
      <c r="G117" s="76">
        <v>1474</v>
      </c>
      <c r="H117" s="47"/>
      <c r="I117" s="52"/>
      <c r="J117" s="47"/>
      <c r="K117" s="52"/>
      <c r="L117" s="52"/>
    </row>
    <row r="118" spans="2:12" ht="12">
      <c r="B118" s="45"/>
      <c r="C118" s="52"/>
      <c r="D118" s="69">
        <v>2</v>
      </c>
      <c r="E118" s="52" t="s">
        <v>448</v>
      </c>
      <c r="F118" s="52"/>
      <c r="G118" s="76">
        <v>10702</v>
      </c>
      <c r="H118" s="47"/>
      <c r="I118" s="52"/>
      <c r="J118" s="47"/>
      <c r="K118" s="52"/>
      <c r="L118" s="76"/>
    </row>
    <row r="119" spans="2:12" ht="12">
      <c r="B119" s="45"/>
      <c r="C119" s="52"/>
      <c r="D119" s="69"/>
      <c r="E119" s="52"/>
      <c r="F119" s="52"/>
      <c r="G119" s="52"/>
      <c r="H119" s="47"/>
      <c r="I119" s="52"/>
      <c r="J119" s="47"/>
      <c r="K119" s="52"/>
      <c r="L119" s="52"/>
    </row>
    <row r="120" spans="2:12" ht="12">
      <c r="B120" s="45"/>
      <c r="C120" s="52"/>
      <c r="D120" s="69"/>
      <c r="E120" s="75"/>
      <c r="F120" s="52"/>
      <c r="G120" s="52"/>
      <c r="H120" s="52"/>
      <c r="I120" s="52"/>
      <c r="J120" s="77"/>
      <c r="K120" s="52"/>
      <c r="L120" s="52"/>
    </row>
    <row r="121" spans="2:12" ht="12">
      <c r="B121" s="45">
        <v>46</v>
      </c>
      <c r="C121" s="52"/>
      <c r="D121" s="69" t="s">
        <v>309</v>
      </c>
      <c r="E121" s="75" t="s">
        <v>345</v>
      </c>
      <c r="F121" s="52"/>
      <c r="G121" s="52"/>
      <c r="H121" s="52"/>
      <c r="I121" s="52"/>
      <c r="J121" s="116" t="s">
        <v>312</v>
      </c>
      <c r="K121" s="76">
        <v>186240</v>
      </c>
      <c r="L121" s="52"/>
    </row>
    <row r="122" spans="2:12" ht="12">
      <c r="B122" s="45">
        <v>47</v>
      </c>
      <c r="C122" s="52"/>
      <c r="D122" s="69" t="s">
        <v>309</v>
      </c>
      <c r="E122" s="75" t="s">
        <v>346</v>
      </c>
      <c r="F122" s="52"/>
      <c r="G122" s="52"/>
      <c r="H122" s="52"/>
      <c r="I122" s="52"/>
      <c r="J122" s="116" t="s">
        <v>312</v>
      </c>
      <c r="K122" s="76">
        <v>64170</v>
      </c>
      <c r="L122" s="52"/>
    </row>
    <row r="123" spans="2:12" ht="12">
      <c r="B123" s="45">
        <v>48</v>
      </c>
      <c r="C123" s="52"/>
      <c r="D123" s="69" t="s">
        <v>309</v>
      </c>
      <c r="E123" s="75" t="s">
        <v>347</v>
      </c>
      <c r="F123" s="52"/>
      <c r="G123" s="52"/>
      <c r="H123" s="52"/>
      <c r="I123" s="52"/>
      <c r="J123" s="116" t="s">
        <v>312</v>
      </c>
      <c r="K123" s="76">
        <v>18000</v>
      </c>
      <c r="L123" s="52"/>
    </row>
    <row r="124" spans="2:12" ht="12">
      <c r="B124" s="45">
        <v>49</v>
      </c>
      <c r="C124" s="52"/>
      <c r="D124" s="69" t="s">
        <v>309</v>
      </c>
      <c r="E124" s="75" t="s">
        <v>348</v>
      </c>
      <c r="F124" s="52"/>
      <c r="G124" s="52"/>
      <c r="H124" s="52"/>
      <c r="I124" s="52"/>
      <c r="J124" s="45" t="s">
        <v>314</v>
      </c>
      <c r="K124" s="52"/>
      <c r="L124" s="52"/>
    </row>
    <row r="125" spans="2:12" ht="12">
      <c r="B125" s="45">
        <v>50</v>
      </c>
      <c r="C125" s="52"/>
      <c r="D125" s="69" t="s">
        <v>309</v>
      </c>
      <c r="E125" s="75" t="s">
        <v>349</v>
      </c>
      <c r="F125" s="52"/>
      <c r="G125" s="52"/>
      <c r="H125" s="52"/>
      <c r="I125" s="52"/>
      <c r="J125" s="91" t="s">
        <v>312</v>
      </c>
      <c r="K125" s="76">
        <v>155767</v>
      </c>
      <c r="L125" s="52"/>
    </row>
    <row r="126" spans="2:12" ht="12">
      <c r="B126" s="45">
        <v>51</v>
      </c>
      <c r="C126" s="52"/>
      <c r="D126" s="69" t="s">
        <v>309</v>
      </c>
      <c r="E126" s="75" t="s">
        <v>350</v>
      </c>
      <c r="F126" s="52"/>
      <c r="G126" s="52"/>
      <c r="H126" s="52"/>
      <c r="I126" s="52"/>
      <c r="J126" s="45" t="s">
        <v>314</v>
      </c>
      <c r="K126" s="52"/>
      <c r="L126" s="52"/>
    </row>
    <row r="127" spans="2:12" ht="12">
      <c r="B127" s="45">
        <v>52</v>
      </c>
      <c r="C127" s="52"/>
      <c r="D127" s="69" t="s">
        <v>309</v>
      </c>
      <c r="E127" s="75" t="s">
        <v>313</v>
      </c>
      <c r="F127" s="52"/>
      <c r="G127" s="52"/>
      <c r="H127" s="52"/>
      <c r="I127" s="52"/>
      <c r="J127" s="91" t="s">
        <v>312</v>
      </c>
      <c r="K127" s="76">
        <v>5400000</v>
      </c>
      <c r="L127" s="52"/>
    </row>
    <row r="128" spans="2:12" ht="12">
      <c r="B128" s="45">
        <v>53</v>
      </c>
      <c r="C128" s="52"/>
      <c r="D128" s="69" t="s">
        <v>309</v>
      </c>
      <c r="E128" s="75" t="s">
        <v>351</v>
      </c>
      <c r="F128" s="52"/>
      <c r="G128" s="52"/>
      <c r="H128" s="52"/>
      <c r="I128" s="52"/>
      <c r="J128" s="45" t="s">
        <v>314</v>
      </c>
      <c r="K128" s="52"/>
      <c r="L128" s="52"/>
    </row>
    <row r="129" spans="2:12" ht="12">
      <c r="B129" s="45">
        <v>54</v>
      </c>
      <c r="C129" s="52"/>
      <c r="D129" s="69" t="s">
        <v>309</v>
      </c>
      <c r="E129" s="75" t="s">
        <v>352</v>
      </c>
      <c r="F129" s="52"/>
      <c r="G129" s="52"/>
      <c r="H129" s="52"/>
      <c r="I129" s="52"/>
      <c r="J129" s="45" t="s">
        <v>314</v>
      </c>
      <c r="K129" s="52"/>
      <c r="L129" s="52"/>
    </row>
    <row r="130" spans="2:12" ht="12">
      <c r="B130" s="45"/>
      <c r="C130" s="52"/>
      <c r="D130" s="69"/>
      <c r="E130" s="75"/>
      <c r="F130" s="52"/>
      <c r="G130" s="52"/>
      <c r="H130" s="52"/>
      <c r="I130" s="52"/>
      <c r="J130" s="45"/>
      <c r="K130" s="52"/>
      <c r="L130" s="52"/>
    </row>
    <row r="131" spans="2:12" ht="12">
      <c r="B131" s="45">
        <v>55</v>
      </c>
      <c r="C131" s="52"/>
      <c r="D131" s="60">
        <v>4</v>
      </c>
      <c r="E131" s="79" t="s">
        <v>353</v>
      </c>
      <c r="F131" s="65"/>
      <c r="G131" s="52"/>
      <c r="H131" s="52"/>
      <c r="I131" s="52"/>
      <c r="J131" s="45" t="s">
        <v>314</v>
      </c>
      <c r="K131" s="52"/>
      <c r="L131" s="52"/>
    </row>
    <row r="132" spans="2:12" ht="12">
      <c r="B132" s="45"/>
      <c r="C132" s="52"/>
      <c r="D132" s="60"/>
      <c r="E132" s="79"/>
      <c r="F132" s="65"/>
      <c r="G132" s="52"/>
      <c r="H132" s="52"/>
      <c r="I132" s="52"/>
      <c r="J132" s="45"/>
      <c r="K132" s="52"/>
      <c r="L132" s="52"/>
    </row>
    <row r="133" spans="2:12" ht="12">
      <c r="B133" s="45">
        <v>56</v>
      </c>
      <c r="C133" s="52"/>
      <c r="D133" s="60">
        <v>5</v>
      </c>
      <c r="E133" s="79" t="s">
        <v>354</v>
      </c>
      <c r="F133" s="65"/>
      <c r="G133" s="52"/>
      <c r="H133" s="52"/>
      <c r="I133" s="52"/>
      <c r="J133" s="45" t="s">
        <v>314</v>
      </c>
      <c r="K133" s="52"/>
      <c r="L133" s="52"/>
    </row>
    <row r="134" spans="1:12" ht="12.75" thickBot="1">
      <c r="A134" s="123"/>
      <c r="B134" s="129"/>
      <c r="C134" s="123"/>
      <c r="D134" s="134"/>
      <c r="E134" s="135"/>
      <c r="F134" s="136"/>
      <c r="G134" s="123"/>
      <c r="H134" s="123"/>
      <c r="I134" s="123"/>
      <c r="J134" s="129"/>
      <c r="K134" s="123"/>
      <c r="L134" s="123"/>
    </row>
    <row r="135" spans="6:16" ht="12.75" thickTop="1">
      <c r="F135" s="45"/>
      <c r="G135" s="52"/>
      <c r="H135" s="60"/>
      <c r="I135" s="79"/>
      <c r="J135" s="65"/>
      <c r="K135" s="52"/>
      <c r="L135" s="52">
        <v>9</v>
      </c>
      <c r="M135" s="52"/>
      <c r="N135" s="45"/>
      <c r="O135" s="52"/>
      <c r="P135" s="52"/>
    </row>
    <row r="136" spans="1:16" ht="12.75" thickBot="1">
      <c r="A136" s="123"/>
      <c r="B136" s="123"/>
      <c r="C136" s="123"/>
      <c r="D136" s="123"/>
      <c r="E136" s="123"/>
      <c r="F136" s="129"/>
      <c r="G136" s="123"/>
      <c r="H136" s="134"/>
      <c r="I136" s="135"/>
      <c r="J136" s="136"/>
      <c r="K136" s="123"/>
      <c r="L136" s="123"/>
      <c r="M136" s="52"/>
      <c r="N136" s="45"/>
      <c r="O136" s="52"/>
      <c r="P136" s="52"/>
    </row>
    <row r="137" spans="2:12" ht="12.75" thickTop="1">
      <c r="B137" s="45"/>
      <c r="C137" s="52"/>
      <c r="D137" s="60"/>
      <c r="E137" s="79"/>
      <c r="F137" s="65"/>
      <c r="G137" s="52"/>
      <c r="H137" s="52"/>
      <c r="I137" s="52"/>
      <c r="J137" s="45"/>
      <c r="K137" s="52"/>
      <c r="L137" s="52"/>
    </row>
    <row r="138" spans="2:12" ht="12">
      <c r="B138" s="45"/>
      <c r="C138" s="52"/>
      <c r="D138" s="90" t="s">
        <v>47</v>
      </c>
      <c r="E138" s="61" t="s">
        <v>355</v>
      </c>
      <c r="F138" s="61"/>
      <c r="G138" s="52"/>
      <c r="H138" s="52"/>
      <c r="I138" s="52"/>
      <c r="J138" s="45" t="s">
        <v>314</v>
      </c>
      <c r="K138" s="52"/>
      <c r="L138" s="52"/>
    </row>
    <row r="139" spans="2:12" ht="12">
      <c r="B139" s="45"/>
      <c r="C139" s="52"/>
      <c r="D139" s="90"/>
      <c r="E139" s="61"/>
      <c r="F139" s="61"/>
      <c r="G139" s="52"/>
      <c r="H139" s="52"/>
      <c r="I139" s="52"/>
      <c r="J139" s="45"/>
      <c r="K139" s="52"/>
      <c r="L139" s="52"/>
    </row>
    <row r="140" spans="2:12" ht="12">
      <c r="B140" s="45">
        <v>58</v>
      </c>
      <c r="C140" s="52"/>
      <c r="D140" s="60">
        <v>1</v>
      </c>
      <c r="E140" s="79" t="s">
        <v>356</v>
      </c>
      <c r="F140" s="61"/>
      <c r="G140" s="52"/>
      <c r="H140" s="52"/>
      <c r="I140" s="52"/>
      <c r="J140" s="45" t="s">
        <v>314</v>
      </c>
      <c r="K140" s="52"/>
      <c r="L140" s="52"/>
    </row>
    <row r="141" spans="2:12" ht="12">
      <c r="B141" s="45">
        <v>59</v>
      </c>
      <c r="C141" s="52"/>
      <c r="D141" s="69" t="s">
        <v>309</v>
      </c>
      <c r="E141" s="75" t="s">
        <v>357</v>
      </c>
      <c r="F141" s="52"/>
      <c r="G141" s="52"/>
      <c r="H141" s="52"/>
      <c r="I141" s="52"/>
      <c r="J141" s="45" t="s">
        <v>314</v>
      </c>
      <c r="K141" s="52"/>
      <c r="L141" s="52"/>
    </row>
    <row r="143" spans="2:13" ht="12">
      <c r="B143" s="45">
        <v>60</v>
      </c>
      <c r="C143" s="52"/>
      <c r="D143" s="69" t="s">
        <v>309</v>
      </c>
      <c r="E143" s="75" t="s">
        <v>358</v>
      </c>
      <c r="F143" s="52"/>
      <c r="G143" s="52"/>
      <c r="H143" s="52"/>
      <c r="I143" s="52"/>
      <c r="J143" s="45" t="s">
        <v>314</v>
      </c>
      <c r="K143" s="52"/>
      <c r="L143" s="52"/>
      <c r="M143" s="52"/>
    </row>
    <row r="144" spans="2:13" ht="12">
      <c r="B144" s="45"/>
      <c r="C144" s="52"/>
      <c r="D144" s="69"/>
      <c r="E144" s="75"/>
      <c r="F144" s="52"/>
      <c r="G144" s="52"/>
      <c r="H144" s="52"/>
      <c r="I144" s="52"/>
      <c r="J144" s="45"/>
      <c r="K144" s="52"/>
      <c r="L144" s="52"/>
      <c r="M144" s="52"/>
    </row>
    <row r="145" spans="2:13" ht="12">
      <c r="B145" s="45">
        <v>61</v>
      </c>
      <c r="C145" s="52"/>
      <c r="D145" s="60">
        <v>2</v>
      </c>
      <c r="E145" s="79" t="s">
        <v>359</v>
      </c>
      <c r="F145" s="65"/>
      <c r="G145" s="52"/>
      <c r="H145" s="52"/>
      <c r="I145" s="52"/>
      <c r="J145" s="91">
        <f>'[1]PASIVI '!F27</f>
        <v>0</v>
      </c>
      <c r="K145" s="52"/>
      <c r="L145" s="52"/>
      <c r="M145" s="52"/>
    </row>
    <row r="146" spans="2:13" ht="12">
      <c r="B146" s="45"/>
      <c r="C146" s="52"/>
      <c r="D146" s="60"/>
      <c r="E146" s="79"/>
      <c r="F146" s="65"/>
      <c r="G146" s="52"/>
      <c r="H146" s="52"/>
      <c r="I146" s="52"/>
      <c r="J146" s="45"/>
      <c r="K146" s="52"/>
      <c r="L146" s="52"/>
      <c r="M146" s="52"/>
    </row>
    <row r="147" spans="2:13" ht="12">
      <c r="B147" s="45">
        <v>62</v>
      </c>
      <c r="C147" s="52"/>
      <c r="D147" s="60">
        <v>3</v>
      </c>
      <c r="E147" s="79" t="s">
        <v>353</v>
      </c>
      <c r="F147" s="65"/>
      <c r="G147" s="52"/>
      <c r="H147" s="52"/>
      <c r="I147" s="52"/>
      <c r="J147" s="45" t="s">
        <v>314</v>
      </c>
      <c r="K147" s="52"/>
      <c r="L147" s="52"/>
      <c r="M147" s="52"/>
    </row>
    <row r="148" spans="2:13" ht="12">
      <c r="B148" s="45"/>
      <c r="C148" s="52"/>
      <c r="D148" s="60"/>
      <c r="E148" s="79"/>
      <c r="F148" s="65"/>
      <c r="G148" s="52"/>
      <c r="H148" s="52"/>
      <c r="I148" s="52"/>
      <c r="J148" s="45"/>
      <c r="K148" s="52"/>
      <c r="L148" s="52"/>
      <c r="M148" s="52"/>
    </row>
    <row r="149" spans="2:13" ht="12">
      <c r="B149" s="45">
        <v>63</v>
      </c>
      <c r="C149" s="52"/>
      <c r="D149" s="60">
        <v>4</v>
      </c>
      <c r="E149" s="79" t="s">
        <v>360</v>
      </c>
      <c r="F149" s="65"/>
      <c r="G149" s="52"/>
      <c r="H149" s="52"/>
      <c r="I149" s="52"/>
      <c r="J149" s="45" t="s">
        <v>314</v>
      </c>
      <c r="K149" s="52"/>
      <c r="L149" s="52"/>
      <c r="M149" s="52"/>
    </row>
    <row r="150" spans="2:13" ht="12">
      <c r="B150" s="45"/>
      <c r="C150" s="52"/>
      <c r="D150" s="60"/>
      <c r="E150" s="79"/>
      <c r="F150" s="65"/>
      <c r="G150" s="52"/>
      <c r="H150" s="52"/>
      <c r="I150" s="52"/>
      <c r="J150" s="45"/>
      <c r="K150" s="52"/>
      <c r="L150" s="52"/>
      <c r="M150" s="52"/>
    </row>
    <row r="151" spans="2:13" ht="12">
      <c r="B151" s="45"/>
      <c r="C151" s="52"/>
      <c r="D151" s="90" t="s">
        <v>83</v>
      </c>
      <c r="E151" s="61" t="s">
        <v>361</v>
      </c>
      <c r="F151" s="61"/>
      <c r="G151" s="52"/>
      <c r="H151" s="52"/>
      <c r="I151" s="52"/>
      <c r="J151" s="45" t="s">
        <v>314</v>
      </c>
      <c r="K151" s="52"/>
      <c r="L151" s="52"/>
      <c r="M151" s="52"/>
    </row>
    <row r="152" spans="2:13" ht="12">
      <c r="B152" s="45"/>
      <c r="C152" s="52"/>
      <c r="D152" s="90"/>
      <c r="E152" s="61"/>
      <c r="F152" s="61"/>
      <c r="G152" s="52"/>
      <c r="H152" s="52"/>
      <c r="I152" s="52"/>
      <c r="J152" s="45"/>
      <c r="K152" s="52"/>
      <c r="L152" s="52"/>
      <c r="M152" s="52"/>
    </row>
    <row r="153" spans="2:13" ht="12">
      <c r="B153" s="45">
        <v>66</v>
      </c>
      <c r="C153" s="52"/>
      <c r="D153" s="60">
        <v>1</v>
      </c>
      <c r="E153" s="79" t="s">
        <v>362</v>
      </c>
      <c r="F153" s="65"/>
      <c r="G153" s="52"/>
      <c r="H153" s="52"/>
      <c r="I153" s="52"/>
      <c r="J153" s="45" t="s">
        <v>314</v>
      </c>
      <c r="K153" s="52"/>
      <c r="L153" s="52"/>
      <c r="M153" s="52"/>
    </row>
    <row r="154" spans="2:13" ht="12">
      <c r="B154" s="45">
        <v>67</v>
      </c>
      <c r="C154" s="52"/>
      <c r="D154" s="60">
        <v>2</v>
      </c>
      <c r="E154" s="79" t="s">
        <v>363</v>
      </c>
      <c r="F154" s="65"/>
      <c r="G154" s="52"/>
      <c r="H154" s="52"/>
      <c r="I154" s="52"/>
      <c r="J154" s="45" t="s">
        <v>314</v>
      </c>
      <c r="K154" s="52"/>
      <c r="L154" s="52"/>
      <c r="M154" s="52"/>
    </row>
    <row r="155" spans="2:13" ht="12">
      <c r="B155" s="45">
        <v>68</v>
      </c>
      <c r="C155" s="52"/>
      <c r="D155" s="60">
        <v>3</v>
      </c>
      <c r="E155" s="79" t="s">
        <v>364</v>
      </c>
      <c r="F155" s="65"/>
      <c r="G155" s="52"/>
      <c r="H155" s="52"/>
      <c r="I155" s="52"/>
      <c r="J155" s="116" t="s">
        <v>312</v>
      </c>
      <c r="K155" s="76">
        <f>'PASIVI '!E41</f>
        <v>20042000</v>
      </c>
      <c r="L155" s="52"/>
      <c r="M155" s="52"/>
    </row>
    <row r="156" spans="2:13" ht="12">
      <c r="B156" s="45">
        <v>69</v>
      </c>
      <c r="C156" s="52"/>
      <c r="D156" s="60">
        <v>4</v>
      </c>
      <c r="E156" s="79" t="s">
        <v>365</v>
      </c>
      <c r="F156" s="65"/>
      <c r="G156" s="52"/>
      <c r="H156" s="52"/>
      <c r="I156" s="52"/>
      <c r="J156" s="45" t="s">
        <v>314</v>
      </c>
      <c r="K156" s="52"/>
      <c r="L156" s="52"/>
      <c r="M156" s="52"/>
    </row>
    <row r="157" spans="2:13" ht="12">
      <c r="B157" s="45">
        <v>70</v>
      </c>
      <c r="C157" s="52"/>
      <c r="D157" s="60">
        <v>5</v>
      </c>
      <c r="E157" s="79" t="s">
        <v>366</v>
      </c>
      <c r="F157" s="65"/>
      <c r="G157" s="52"/>
      <c r="H157" s="52"/>
      <c r="I157" s="52"/>
      <c r="J157" s="45" t="s">
        <v>314</v>
      </c>
      <c r="K157" s="52"/>
      <c r="L157" s="52"/>
      <c r="M157" s="52"/>
    </row>
    <row r="158" spans="2:13" ht="12">
      <c r="B158" s="45">
        <v>71</v>
      </c>
      <c r="C158" s="52"/>
      <c r="D158" s="60">
        <v>6</v>
      </c>
      <c r="E158" s="79" t="s">
        <v>367</v>
      </c>
      <c r="F158" s="65"/>
      <c r="G158" s="52"/>
      <c r="H158" s="52"/>
      <c r="I158" s="52"/>
      <c r="J158" s="45" t="s">
        <v>314</v>
      </c>
      <c r="K158" s="76"/>
      <c r="L158" s="52"/>
      <c r="M158" s="52"/>
    </row>
    <row r="159" spans="2:13" ht="12">
      <c r="B159" s="45">
        <v>72</v>
      </c>
      <c r="C159" s="52"/>
      <c r="D159" s="60">
        <v>7</v>
      </c>
      <c r="E159" s="79" t="s">
        <v>368</v>
      </c>
      <c r="F159" s="65"/>
      <c r="G159" s="52"/>
      <c r="H159" s="52"/>
      <c r="I159" s="52"/>
      <c r="J159" s="116" t="s">
        <v>312</v>
      </c>
      <c r="K159" s="76">
        <f>'PASIVI '!E45</f>
        <v>476130</v>
      </c>
      <c r="L159" s="52"/>
      <c r="M159" s="52"/>
    </row>
    <row r="160" spans="2:13" ht="12">
      <c r="B160" s="45">
        <v>73</v>
      </c>
      <c r="C160" s="52"/>
      <c r="D160" s="60">
        <v>8</v>
      </c>
      <c r="E160" s="79" t="s">
        <v>369</v>
      </c>
      <c r="F160" s="65"/>
      <c r="G160" s="52"/>
      <c r="H160" s="52"/>
      <c r="I160" s="52"/>
      <c r="J160" s="45" t="s">
        <v>314</v>
      </c>
      <c r="K160" s="76"/>
      <c r="L160" s="52"/>
      <c r="M160" s="52"/>
    </row>
    <row r="161" spans="2:12" ht="12">
      <c r="B161" s="45">
        <v>74</v>
      </c>
      <c r="C161" s="52"/>
      <c r="D161" s="60">
        <v>9</v>
      </c>
      <c r="E161" s="79" t="s">
        <v>370</v>
      </c>
      <c r="F161" s="65"/>
      <c r="G161" s="52"/>
      <c r="H161" s="52"/>
      <c r="I161" s="52"/>
      <c r="J161" s="45" t="s">
        <v>312</v>
      </c>
      <c r="K161" s="76">
        <f>'PASIVI '!E47</f>
        <v>301925</v>
      </c>
      <c r="L161" s="52"/>
    </row>
    <row r="162" spans="2:12" ht="12">
      <c r="B162" s="45">
        <v>75</v>
      </c>
      <c r="C162" s="52"/>
      <c r="D162" s="60">
        <v>10</v>
      </c>
      <c r="E162" s="79" t="s">
        <v>371</v>
      </c>
      <c r="F162" s="65"/>
      <c r="G162" s="52"/>
      <c r="H162" s="52"/>
      <c r="I162" s="52"/>
      <c r="J162" s="45" t="s">
        <v>312</v>
      </c>
      <c r="K162" s="76">
        <f>'PASIVI '!E48</f>
        <v>1038322</v>
      </c>
      <c r="L162" s="52"/>
    </row>
    <row r="163" spans="2:12" ht="12">
      <c r="B163" s="47"/>
      <c r="C163" s="52"/>
      <c r="D163" s="52"/>
      <c r="E163" s="52"/>
      <c r="F163" s="52"/>
      <c r="G163" s="52"/>
      <c r="H163" s="52"/>
      <c r="I163" s="52"/>
      <c r="J163" s="52"/>
      <c r="K163" s="76"/>
      <c r="L163" s="52"/>
    </row>
    <row r="164" spans="2:12" ht="12">
      <c r="B164" s="47"/>
      <c r="C164" s="52"/>
      <c r="D164" s="52"/>
      <c r="E164" s="92" t="s">
        <v>372</v>
      </c>
      <c r="F164" s="59" t="s">
        <v>373</v>
      </c>
      <c r="G164" s="52"/>
      <c r="H164" s="52"/>
      <c r="I164" s="52"/>
      <c r="J164" s="47" t="s">
        <v>312</v>
      </c>
      <c r="K164" s="76">
        <v>1153691</v>
      </c>
      <c r="L164" s="52"/>
    </row>
    <row r="165" spans="2:12" ht="12">
      <c r="B165" s="47"/>
      <c r="C165" s="52"/>
      <c r="D165" s="52"/>
      <c r="E165" s="92" t="s">
        <v>372</v>
      </c>
      <c r="F165" s="52" t="s">
        <v>374</v>
      </c>
      <c r="G165" s="52"/>
      <c r="H165" s="52"/>
      <c r="I165" s="52"/>
      <c r="J165" s="47" t="s">
        <v>312</v>
      </c>
      <c r="K165" s="76">
        <v>0</v>
      </c>
      <c r="L165" s="52"/>
    </row>
    <row r="166" spans="2:12" ht="12">
      <c r="B166" s="47"/>
      <c r="C166" s="52"/>
      <c r="D166" s="52"/>
      <c r="E166" s="92" t="s">
        <v>372</v>
      </c>
      <c r="F166" s="52" t="s">
        <v>168</v>
      </c>
      <c r="G166" s="52"/>
      <c r="H166" s="52"/>
      <c r="I166" s="52"/>
      <c r="J166" s="47" t="s">
        <v>312</v>
      </c>
      <c r="K166" s="76">
        <f>SUM(K164:K165)</f>
        <v>1153691</v>
      </c>
      <c r="L166" s="52"/>
    </row>
    <row r="167" spans="2:12" ht="12">
      <c r="B167" s="47"/>
      <c r="C167" s="52"/>
      <c r="D167" s="52"/>
      <c r="E167" s="92" t="s">
        <v>372</v>
      </c>
      <c r="F167" s="55" t="s">
        <v>375</v>
      </c>
      <c r="G167" s="52"/>
      <c r="H167" s="52"/>
      <c r="I167" s="52"/>
      <c r="J167" s="47" t="s">
        <v>312</v>
      </c>
      <c r="K167" s="76">
        <f>'Ardh e shp - natyres'!E28</f>
        <v>115369.1</v>
      </c>
      <c r="L167" s="52"/>
    </row>
    <row r="168" spans="2:12" ht="12">
      <c r="B168" s="47"/>
      <c r="C168" s="52"/>
      <c r="D168" s="52"/>
      <c r="E168" s="52"/>
      <c r="F168" s="52"/>
      <c r="G168" s="52"/>
      <c r="H168" s="52"/>
      <c r="I168" s="52"/>
      <c r="J168" s="52"/>
      <c r="K168" s="76"/>
      <c r="L168" s="52"/>
    </row>
    <row r="169" spans="2:12" ht="12">
      <c r="B169" s="47"/>
      <c r="C169" s="52"/>
      <c r="D169" s="90" t="s">
        <v>376</v>
      </c>
      <c r="E169" s="61" t="s">
        <v>377</v>
      </c>
      <c r="F169" s="52"/>
      <c r="G169" s="52"/>
      <c r="H169" s="52"/>
      <c r="I169" s="52"/>
      <c r="J169" s="52"/>
      <c r="K169" s="52"/>
      <c r="L169" s="52"/>
    </row>
    <row r="170" spans="2:12" ht="12">
      <c r="B170" s="47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2:12" ht="12">
      <c r="B171" s="47">
        <v>1</v>
      </c>
      <c r="C171" s="52"/>
      <c r="D171" s="77">
        <v>705</v>
      </c>
      <c r="E171" s="79" t="s">
        <v>378</v>
      </c>
      <c r="F171" s="52"/>
      <c r="G171" s="52"/>
      <c r="H171" s="52"/>
      <c r="I171" s="52"/>
      <c r="J171" s="52"/>
      <c r="K171" s="126">
        <v>7706411</v>
      </c>
      <c r="L171" s="52"/>
    </row>
    <row r="172" spans="2:12" ht="12">
      <c r="B172" s="47">
        <v>2</v>
      </c>
      <c r="C172" s="52"/>
      <c r="D172" s="77">
        <v>767</v>
      </c>
      <c r="E172" s="94" t="s">
        <v>379</v>
      </c>
      <c r="F172" s="52"/>
      <c r="G172" s="52"/>
      <c r="H172" s="52"/>
      <c r="I172" s="52"/>
      <c r="J172" s="52"/>
      <c r="K172" s="99"/>
      <c r="L172" s="52"/>
    </row>
    <row r="173" spans="2:12" ht="12">
      <c r="B173" s="47">
        <v>3</v>
      </c>
      <c r="C173" s="52"/>
      <c r="D173" s="77">
        <v>605</v>
      </c>
      <c r="E173" s="94" t="s">
        <v>407</v>
      </c>
      <c r="F173" s="52"/>
      <c r="G173" s="52"/>
      <c r="H173" s="52"/>
      <c r="I173" s="52"/>
      <c r="J173" s="52"/>
      <c r="K173" s="76">
        <v>2697788</v>
      </c>
      <c r="L173" s="52"/>
    </row>
    <row r="174" spans="2:12" ht="12">
      <c r="B174" s="47">
        <v>4</v>
      </c>
      <c r="C174" s="52"/>
      <c r="D174" s="77">
        <v>641</v>
      </c>
      <c r="E174" s="94" t="s">
        <v>380</v>
      </c>
      <c r="F174" s="52"/>
      <c r="G174" s="52"/>
      <c r="H174" s="52"/>
      <c r="I174" s="52"/>
      <c r="J174" s="52"/>
      <c r="K174" s="76">
        <v>2760000</v>
      </c>
      <c r="L174" s="52"/>
    </row>
    <row r="175" spans="2:12" ht="12">
      <c r="B175" s="47">
        <v>5</v>
      </c>
      <c r="C175" s="52"/>
      <c r="D175" s="77">
        <v>644</v>
      </c>
      <c r="E175" s="94" t="s">
        <v>381</v>
      </c>
      <c r="F175" s="52"/>
      <c r="G175" s="52"/>
      <c r="H175" s="52"/>
      <c r="I175" s="52"/>
      <c r="J175" s="52"/>
      <c r="K175" s="76">
        <v>460920</v>
      </c>
      <c r="L175" s="52"/>
    </row>
    <row r="176" spans="2:12" ht="12">
      <c r="B176" s="47">
        <v>6</v>
      </c>
      <c r="C176" s="52"/>
      <c r="D176" s="77">
        <v>626</v>
      </c>
      <c r="E176" s="94" t="s">
        <v>382</v>
      </c>
      <c r="F176" s="52"/>
      <c r="G176" s="52"/>
      <c r="H176" s="52"/>
      <c r="I176" s="52"/>
      <c r="J176" s="52"/>
      <c r="K176" s="76">
        <v>183598</v>
      </c>
      <c r="L176" s="52"/>
    </row>
    <row r="177" spans="2:12" ht="12">
      <c r="B177" s="47">
        <v>7</v>
      </c>
      <c r="C177" s="52"/>
      <c r="D177" s="77">
        <v>628</v>
      </c>
      <c r="E177" s="94" t="s">
        <v>408</v>
      </c>
      <c r="F177" s="52"/>
      <c r="G177" s="52"/>
      <c r="H177" s="52"/>
      <c r="I177" s="52"/>
      <c r="J177" s="52"/>
      <c r="K177" s="76">
        <v>46056</v>
      </c>
      <c r="L177" s="52"/>
    </row>
    <row r="178" spans="2:12" ht="12">
      <c r="B178" s="47">
        <v>8</v>
      </c>
      <c r="C178" s="52"/>
      <c r="D178" s="77">
        <v>608</v>
      </c>
      <c r="E178" s="94" t="s">
        <v>383</v>
      </c>
      <c r="F178" s="52"/>
      <c r="G178" s="52"/>
      <c r="H178" s="52"/>
      <c r="I178" s="52"/>
      <c r="J178" s="52"/>
      <c r="K178" s="76">
        <v>155475</v>
      </c>
      <c r="L178" s="52"/>
    </row>
    <row r="179" spans="2:12" ht="12">
      <c r="B179" s="47">
        <v>9</v>
      </c>
      <c r="C179" s="52"/>
      <c r="D179" s="77">
        <v>634</v>
      </c>
      <c r="E179" s="94" t="s">
        <v>384</v>
      </c>
      <c r="F179" s="52"/>
      <c r="G179" s="52"/>
      <c r="H179" s="52"/>
      <c r="I179" s="52"/>
      <c r="J179" s="52"/>
      <c r="K179" s="76">
        <v>62800</v>
      </c>
      <c r="L179" s="52"/>
    </row>
    <row r="180" spans="2:12" ht="12">
      <c r="B180" s="47">
        <v>10</v>
      </c>
      <c r="C180" s="52"/>
      <c r="D180" s="77">
        <v>658</v>
      </c>
      <c r="E180" s="94" t="s">
        <v>385</v>
      </c>
      <c r="F180" s="52"/>
      <c r="G180" s="52"/>
      <c r="H180" s="52"/>
      <c r="I180" s="52"/>
      <c r="J180" s="52"/>
      <c r="K180" s="76">
        <v>-6017</v>
      </c>
      <c r="L180" s="52"/>
    </row>
    <row r="181" spans="2:12" ht="12">
      <c r="B181" s="47">
        <v>11</v>
      </c>
      <c r="C181" s="52"/>
      <c r="D181" s="77">
        <v>667</v>
      </c>
      <c r="E181" s="94" t="s">
        <v>386</v>
      </c>
      <c r="F181" s="52"/>
      <c r="G181" s="52"/>
      <c r="H181" s="52"/>
      <c r="I181" s="52"/>
      <c r="J181" s="52"/>
      <c r="K181" s="76">
        <v>0</v>
      </c>
      <c r="L181" s="52"/>
    </row>
    <row r="182" spans="2:12" ht="12">
      <c r="B182" s="47">
        <v>12</v>
      </c>
      <c r="C182" s="52"/>
      <c r="D182" s="77">
        <v>657</v>
      </c>
      <c r="E182" s="94" t="s">
        <v>387</v>
      </c>
      <c r="F182" s="52"/>
      <c r="G182" s="52"/>
      <c r="H182" s="52"/>
      <c r="I182" s="52"/>
      <c r="J182" s="52"/>
      <c r="K182" s="76">
        <v>0</v>
      </c>
      <c r="L182" s="52"/>
    </row>
    <row r="183" spans="2:12" ht="12">
      <c r="B183" s="47">
        <v>13</v>
      </c>
      <c r="C183" s="52"/>
      <c r="D183" s="77">
        <v>681</v>
      </c>
      <c r="E183" s="94" t="s">
        <v>409</v>
      </c>
      <c r="F183" s="52"/>
      <c r="G183" s="52"/>
      <c r="H183" s="52"/>
      <c r="I183" s="52"/>
      <c r="J183" s="52"/>
      <c r="K183" s="76">
        <v>192282</v>
      </c>
      <c r="L183" s="52"/>
    </row>
    <row r="184" spans="2:12" ht="12">
      <c r="B184" s="47"/>
      <c r="C184" s="52"/>
      <c r="D184" s="77"/>
      <c r="E184" s="94"/>
      <c r="F184" s="52"/>
      <c r="G184" s="52"/>
      <c r="H184" s="52"/>
      <c r="I184" s="52"/>
      <c r="J184" s="52"/>
      <c r="K184" s="126">
        <f>SUM(K173:K183)</f>
        <v>6552902</v>
      </c>
      <c r="L184" s="52"/>
    </row>
    <row r="185" spans="2:12" ht="12">
      <c r="B185" s="47"/>
      <c r="C185" s="52"/>
      <c r="D185" s="71" t="s">
        <v>136</v>
      </c>
      <c r="E185" s="71"/>
      <c r="F185" s="95" t="s">
        <v>388</v>
      </c>
      <c r="G185" s="52"/>
      <c r="H185" s="52"/>
      <c r="I185" s="52"/>
      <c r="J185" s="52"/>
      <c r="K185" s="52"/>
      <c r="L185" s="52"/>
    </row>
    <row r="186" spans="2:12" ht="12">
      <c r="B186" s="47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2:12" ht="12">
      <c r="B187" s="47"/>
      <c r="C187" s="52"/>
      <c r="D187" s="52"/>
      <c r="E187" s="52" t="s">
        <v>389</v>
      </c>
      <c r="G187" s="52"/>
      <c r="H187" s="52"/>
      <c r="I187" s="52"/>
      <c r="J187" s="52"/>
      <c r="K187" s="52"/>
      <c r="L187" s="52"/>
    </row>
    <row r="188" spans="2:12" ht="12">
      <c r="B188" s="47"/>
      <c r="C188" s="52" t="s">
        <v>390</v>
      </c>
      <c r="D188" s="52"/>
      <c r="F188" s="52"/>
      <c r="G188" s="52"/>
      <c r="H188" s="52"/>
      <c r="I188" s="52"/>
      <c r="J188" s="52"/>
      <c r="K188" s="52"/>
      <c r="L188" s="52"/>
    </row>
    <row r="189" spans="2:12" ht="12">
      <c r="B189" s="47"/>
      <c r="C189" s="52"/>
      <c r="D189" s="52"/>
      <c r="E189" s="52" t="s">
        <v>391</v>
      </c>
      <c r="G189" s="52"/>
      <c r="H189" s="52"/>
      <c r="I189" s="52"/>
      <c r="J189" s="52"/>
      <c r="K189" s="52"/>
      <c r="L189" s="52"/>
    </row>
    <row r="190" spans="2:12" ht="12">
      <c r="B190" s="47"/>
      <c r="C190" s="52" t="s">
        <v>392</v>
      </c>
      <c r="D190" s="52"/>
      <c r="F190" s="52"/>
      <c r="G190" s="52"/>
      <c r="H190" s="52"/>
      <c r="I190" s="52"/>
      <c r="J190" s="52"/>
      <c r="K190" s="52"/>
      <c r="L190" s="52"/>
    </row>
    <row r="191" spans="2:12" ht="12">
      <c r="B191" s="47"/>
      <c r="C191" s="52"/>
      <c r="D191" s="77"/>
      <c r="E191" s="94"/>
      <c r="F191" s="52"/>
      <c r="G191" s="52"/>
      <c r="H191" s="52"/>
      <c r="I191" s="52"/>
      <c r="J191" s="52"/>
      <c r="K191" s="93"/>
      <c r="L191" s="52"/>
    </row>
    <row r="192" spans="2:12" ht="12">
      <c r="B192" s="47"/>
      <c r="C192" s="52"/>
      <c r="D192" s="77"/>
      <c r="E192" s="94"/>
      <c r="F192" s="52"/>
      <c r="G192" s="52"/>
      <c r="H192" s="52"/>
      <c r="I192" s="52"/>
      <c r="J192" s="52"/>
      <c r="K192" s="93"/>
      <c r="L192" s="52"/>
    </row>
    <row r="193" spans="2:12" ht="12">
      <c r="B193" s="47"/>
      <c r="C193" s="52"/>
      <c r="D193" s="52"/>
      <c r="E193" s="77" t="s">
        <v>394</v>
      </c>
      <c r="G193" s="96"/>
      <c r="H193" s="96"/>
      <c r="I193" s="44" t="s">
        <v>393</v>
      </c>
      <c r="J193" s="44"/>
      <c r="K193" s="44"/>
      <c r="L193" s="44"/>
    </row>
    <row r="194" spans="2:12" ht="12">
      <c r="B194" s="47"/>
      <c r="C194" s="52"/>
      <c r="D194" s="52"/>
      <c r="E194" s="77" t="s">
        <v>405</v>
      </c>
      <c r="G194" s="44"/>
      <c r="H194" s="96"/>
      <c r="I194" s="45" t="s">
        <v>404</v>
      </c>
      <c r="J194" s="45"/>
      <c r="K194" s="45"/>
      <c r="L194" s="45"/>
    </row>
    <row r="202" spans="1:12" ht="12.75" thickBot="1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</row>
    <row r="203" ht="12.75" thickTop="1">
      <c r="L203" s="42">
        <v>10</v>
      </c>
    </row>
  </sheetData>
  <sheetProtection/>
  <mergeCells count="50">
    <mergeCell ref="E37:F37"/>
    <mergeCell ref="E24:I24"/>
    <mergeCell ref="E25:I25"/>
    <mergeCell ref="E26:I26"/>
    <mergeCell ref="E27:K27"/>
    <mergeCell ref="E19:F19"/>
    <mergeCell ref="H19:I19"/>
    <mergeCell ref="E20:K20"/>
    <mergeCell ref="D22:D23"/>
    <mergeCell ref="E22:I23"/>
    <mergeCell ref="E17:F17"/>
    <mergeCell ref="H17:I17"/>
    <mergeCell ref="E18:F18"/>
    <mergeCell ref="H18:I18"/>
    <mergeCell ref="E15:F15"/>
    <mergeCell ref="H15:I15"/>
    <mergeCell ref="E16:F16"/>
    <mergeCell ref="H16:I16"/>
    <mergeCell ref="B4:H4"/>
    <mergeCell ref="C7:D7"/>
    <mergeCell ref="D13:D14"/>
    <mergeCell ref="E13:F14"/>
    <mergeCell ref="G13:G14"/>
    <mergeCell ref="H13:I14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F93:H93"/>
    <mergeCell ref="I93:K93"/>
    <mergeCell ref="E56:F56"/>
    <mergeCell ref="E57:F57"/>
    <mergeCell ref="E58:F58"/>
    <mergeCell ref="E59:F59"/>
    <mergeCell ref="E60:F60"/>
    <mergeCell ref="G61:H61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2">
      <selection activeCell="C40" sqref="C40"/>
    </sheetView>
  </sheetViews>
  <sheetFormatPr defaultColWidth="9.140625" defaultRowHeight="12.75"/>
  <cols>
    <col min="3" max="3" width="21.421875" style="0" customWidth="1"/>
    <col min="4" max="4" width="12.7109375" style="0" customWidth="1"/>
    <col min="5" max="5" width="12.421875" style="0" customWidth="1"/>
    <col min="6" max="6" width="14.00390625" style="0" customWidth="1"/>
  </cols>
  <sheetData>
    <row r="1" spans="1:7" ht="12.75">
      <c r="A1" s="102"/>
      <c r="B1" s="25"/>
      <c r="C1" s="25"/>
      <c r="D1" s="25"/>
      <c r="E1" s="25"/>
      <c r="F1" s="25"/>
      <c r="G1" s="25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5" spans="3:5" ht="15.75">
      <c r="C5" s="13" t="s">
        <v>449</v>
      </c>
      <c r="D5" s="137" t="s">
        <v>471</v>
      </c>
      <c r="E5" s="137"/>
    </row>
    <row r="6" spans="3:4" ht="12.75">
      <c r="C6" s="13" t="s">
        <v>450</v>
      </c>
      <c r="D6" s="13" t="s">
        <v>395</v>
      </c>
    </row>
    <row r="7" spans="3:4" ht="12.75">
      <c r="C7" s="13"/>
      <c r="D7" s="138"/>
    </row>
    <row r="10" spans="4:6" ht="18">
      <c r="D10" s="139" t="s">
        <v>451</v>
      </c>
      <c r="E10" s="139"/>
      <c r="F10" s="139"/>
    </row>
    <row r="12" ht="12.75">
      <c r="F12" s="13" t="s">
        <v>411</v>
      </c>
    </row>
    <row r="14" spans="2:6" ht="38.25">
      <c r="B14" s="140" t="s">
        <v>452</v>
      </c>
      <c r="C14" s="141" t="s">
        <v>453</v>
      </c>
      <c r="D14" s="141" t="s">
        <v>454</v>
      </c>
      <c r="E14" s="141" t="s">
        <v>455</v>
      </c>
      <c r="F14" s="141" t="s">
        <v>456</v>
      </c>
    </row>
    <row r="15" spans="2:6" ht="12.75">
      <c r="B15" s="142">
        <v>1</v>
      </c>
      <c r="C15" s="151" t="s">
        <v>401</v>
      </c>
      <c r="D15" s="152"/>
      <c r="E15" s="16"/>
      <c r="F15" s="86">
        <v>522462</v>
      </c>
    </row>
    <row r="16" spans="2:6" ht="12.75">
      <c r="B16" s="142">
        <v>2</v>
      </c>
      <c r="C16" s="151" t="s">
        <v>403</v>
      </c>
      <c r="D16" s="152"/>
      <c r="E16" s="16"/>
      <c r="F16" s="86">
        <v>146373</v>
      </c>
    </row>
    <row r="17" spans="2:6" ht="12.75">
      <c r="B17" s="142"/>
      <c r="C17" s="151" t="s">
        <v>299</v>
      </c>
      <c r="D17" s="152"/>
      <c r="E17" s="112"/>
      <c r="F17" s="86">
        <v>586</v>
      </c>
    </row>
    <row r="18" spans="2:6" ht="12.75">
      <c r="B18" s="142"/>
      <c r="C18" s="151" t="s">
        <v>402</v>
      </c>
      <c r="D18" s="152"/>
      <c r="E18" s="16"/>
      <c r="F18" s="86">
        <v>343812</v>
      </c>
    </row>
    <row r="19" spans="2:6" ht="12.75">
      <c r="B19" s="142"/>
      <c r="C19" s="151" t="s">
        <v>406</v>
      </c>
      <c r="D19" s="152"/>
      <c r="E19" s="16"/>
      <c r="F19" s="86">
        <v>35538</v>
      </c>
    </row>
    <row r="20" spans="2:6" ht="12.75">
      <c r="B20" s="142"/>
      <c r="C20" s="10"/>
      <c r="D20" s="16"/>
      <c r="E20" s="142"/>
      <c r="F20" s="143"/>
    </row>
    <row r="21" spans="2:6" ht="12.75">
      <c r="B21" s="142"/>
      <c r="C21" s="16"/>
      <c r="D21" s="16"/>
      <c r="E21" s="16"/>
      <c r="F21" s="143"/>
    </row>
    <row r="22" spans="2:6" ht="12.75">
      <c r="B22" s="290" t="s">
        <v>441</v>
      </c>
      <c r="C22" s="291"/>
      <c r="D22" s="291"/>
      <c r="E22" s="292"/>
      <c r="F22" s="144">
        <f>SUM(F15:F21)</f>
        <v>1048771</v>
      </c>
    </row>
    <row r="23" spans="2:6" ht="12.75">
      <c r="B23" s="16"/>
      <c r="C23" s="16"/>
      <c r="D23" s="16"/>
      <c r="E23" s="16"/>
      <c r="F23" s="143"/>
    </row>
    <row r="24" spans="2:6" ht="12.75">
      <c r="B24" s="16"/>
      <c r="C24" s="16"/>
      <c r="D24" s="16"/>
      <c r="E24" s="16"/>
      <c r="F24" s="143"/>
    </row>
    <row r="32" spans="4:5" ht="12.75">
      <c r="D32" s="13" t="s">
        <v>472</v>
      </c>
      <c r="E32" s="13"/>
    </row>
    <row r="33" spans="4:7" ht="15.75">
      <c r="D33" s="13"/>
      <c r="E33" s="137"/>
      <c r="F33" s="137"/>
      <c r="G33" s="13"/>
    </row>
    <row r="34" spans="4:7" ht="15.75">
      <c r="D34" s="13" t="s">
        <v>473</v>
      </c>
      <c r="E34" s="137"/>
      <c r="F34" s="137"/>
      <c r="G34" s="13"/>
    </row>
    <row r="35" spans="4:7" ht="12.75">
      <c r="D35" s="13"/>
      <c r="E35" s="13"/>
      <c r="F35" s="13"/>
      <c r="G35" s="13"/>
    </row>
    <row r="36" spans="4:7" ht="12.75">
      <c r="D36" s="13"/>
      <c r="E36" s="13"/>
      <c r="F36" s="13"/>
      <c r="G36" s="13"/>
    </row>
    <row r="37" spans="4:7" ht="12.75">
      <c r="D37" s="13" t="s">
        <v>474</v>
      </c>
      <c r="E37" s="13"/>
      <c r="F37" s="13"/>
      <c r="G37" s="13"/>
    </row>
    <row r="38" spans="4:7" ht="12.75">
      <c r="D38" s="13"/>
      <c r="E38" s="13"/>
      <c r="F38" s="13"/>
      <c r="G38" s="13"/>
    </row>
    <row r="39" spans="5:7" ht="12.75">
      <c r="E39" s="13"/>
      <c r="F39" s="13"/>
      <c r="G39" s="13"/>
    </row>
    <row r="40" spans="5:7" ht="12.75">
      <c r="E40" s="13"/>
      <c r="F40" s="13"/>
      <c r="G40" s="13"/>
    </row>
    <row r="41" spans="5:7" ht="12.75">
      <c r="E41" s="13"/>
      <c r="F41" s="13"/>
      <c r="G41" s="13"/>
    </row>
    <row r="42" spans="5:7" ht="12.75">
      <c r="E42" s="13"/>
      <c r="F42" s="13"/>
      <c r="G42" s="13"/>
    </row>
    <row r="43" spans="5:7" ht="12.75">
      <c r="E43" s="13"/>
      <c r="F43" s="13"/>
      <c r="G43" s="13"/>
    </row>
    <row r="44" spans="5:7" ht="12.75">
      <c r="E44" s="13"/>
      <c r="F44" s="13"/>
      <c r="G44" s="13"/>
    </row>
    <row r="45" spans="5:7" ht="12.75">
      <c r="E45" s="13"/>
      <c r="F45" s="13"/>
      <c r="G45" s="13"/>
    </row>
    <row r="46" spans="5:7" ht="12.75">
      <c r="E46" s="13"/>
      <c r="F46" s="13"/>
      <c r="G46" s="13"/>
    </row>
    <row r="51" spans="1:7" ht="12.75">
      <c r="A51" s="25"/>
      <c r="B51" s="25"/>
      <c r="C51" s="25"/>
      <c r="D51" s="25"/>
      <c r="E51" s="25"/>
      <c r="F51" s="25"/>
      <c r="G51" s="25"/>
    </row>
    <row r="52" ht="12.75">
      <c r="G52">
        <v>11</v>
      </c>
    </row>
  </sheetData>
  <sheetProtection/>
  <mergeCells count="1">
    <mergeCell ref="B22:E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Etleva</cp:lastModifiedBy>
  <cp:lastPrinted>2011-03-17T07:49:37Z</cp:lastPrinted>
  <dcterms:created xsi:type="dcterms:W3CDTF">2008-12-07T08:59:09Z</dcterms:created>
  <dcterms:modified xsi:type="dcterms:W3CDTF">2011-03-27T21:47:59Z</dcterms:modified>
  <cp:category/>
  <cp:version/>
  <cp:contentType/>
  <cp:contentStatus/>
</cp:coreProperties>
</file>