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120" activeTab="0"/>
  </bookViews>
  <sheets>
    <sheet name="Bilanci" sheetId="1" r:id="rId1"/>
    <sheet name="PASH" sheetId="2" r:id="rId2"/>
    <sheet name="Cash Flow" sheetId="3" r:id="rId3"/>
    <sheet name="levizja e kapitalit" sheetId="4" r:id="rId4"/>
  </sheets>
  <definedNames/>
  <calcPr fullCalcOnLoad="1"/>
</workbook>
</file>

<file path=xl/sharedStrings.xml><?xml version="1.0" encoding="utf-8"?>
<sst xmlns="http://schemas.openxmlformats.org/spreadsheetml/2006/main" count="273" uniqueCount="203">
  <si>
    <t>AKTIVET</t>
  </si>
  <si>
    <t>Shenime</t>
  </si>
  <si>
    <t>Viti</t>
  </si>
  <si>
    <t>I</t>
  </si>
  <si>
    <t>Aktivet Afatshkurtëra</t>
  </si>
  <si>
    <t>Aktive monetare</t>
  </si>
  <si>
    <t>Derivative dhe aktive te mbajtura për tregtim</t>
  </si>
  <si>
    <t>(i)</t>
  </si>
  <si>
    <t>-Derivativet</t>
  </si>
  <si>
    <t>(ii)</t>
  </si>
  <si>
    <t>-Aktivet e mbajtura për tregtim</t>
  </si>
  <si>
    <t>Totali 2</t>
  </si>
  <si>
    <t>3.</t>
  </si>
  <si>
    <t>Aktive të tjera financiare afatshkurtra</t>
  </si>
  <si>
    <t>Llogari/Kërkesa të arkëtueshme</t>
  </si>
  <si>
    <t>(iii)</t>
  </si>
  <si>
    <t>Instrumente të tjera borxhi</t>
  </si>
  <si>
    <t>(iv)</t>
  </si>
  <si>
    <t>Investime të tjera financiare</t>
  </si>
  <si>
    <t>Totali 3</t>
  </si>
  <si>
    <t>4.</t>
  </si>
  <si>
    <t>Inventari</t>
  </si>
  <si>
    <t>Lëndët e para</t>
  </si>
  <si>
    <t>Prodhim në proces</t>
  </si>
  <si>
    <t>Produkte të gatshme</t>
  </si>
  <si>
    <t>Mallra për rishitje</t>
  </si>
  <si>
    <t>(v)</t>
  </si>
  <si>
    <t>Parapagesat për furnizime</t>
  </si>
  <si>
    <t>Totali 4</t>
  </si>
  <si>
    <t>5.</t>
  </si>
  <si>
    <t>Aktivet biologjike afatshkurtra</t>
  </si>
  <si>
    <t>6.</t>
  </si>
  <si>
    <t>Aktivet afatshkurtra të mbajtura për shitje</t>
  </si>
  <si>
    <t>7</t>
  </si>
  <si>
    <t>Parapagimet dhe shpenzimet e shtyra</t>
  </si>
  <si>
    <t>Total i Aktiveve Afatshkurtra (I)</t>
  </si>
  <si>
    <t>II</t>
  </si>
  <si>
    <t>Aktivet afatgjata</t>
  </si>
  <si>
    <t>1.</t>
  </si>
  <si>
    <t>Investimet financiare afatgjata</t>
  </si>
  <si>
    <t>Pjesëmarrje të tjera në njësi të kontrolluara (vetem ne PF)</t>
  </si>
  <si>
    <t>Aksione dhe investime të tjera në pjesëmarrje</t>
  </si>
  <si>
    <t>Aksione dhe letra të tjera me vlerë</t>
  </si>
  <si>
    <t>Llogari/Kërkesa të arkëtueshme afatgjata</t>
  </si>
  <si>
    <t>Totali 1.</t>
  </si>
  <si>
    <t>2.</t>
  </si>
  <si>
    <t>Aktive afatgjata materiale</t>
  </si>
  <si>
    <t xml:space="preserve">Toka </t>
  </si>
  <si>
    <t>Ndërtesa</t>
  </si>
  <si>
    <t>Makineri dhe pajisje</t>
  </si>
  <si>
    <t>Aktive të tjera afatgjata materiale (me vl.kontab.)</t>
  </si>
  <si>
    <t>3</t>
  </si>
  <si>
    <t>Aktivet Biologjike afatgjata</t>
  </si>
  <si>
    <t>4</t>
  </si>
  <si>
    <t>Aktivet afatgjata jomateriale</t>
  </si>
  <si>
    <t>Emri i mirë</t>
  </si>
  <si>
    <t>Shpenzimet e zhvillimit</t>
  </si>
  <si>
    <t>Aktive të tjera afatgjata jomateriale</t>
  </si>
  <si>
    <t>5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</si>
  <si>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</si>
  <si>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</si>
  <si>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</si>
  <si>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</si>
  <si>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</si>
  <si>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1</t>
  </si>
  <si>
    <t>Derivativët</t>
  </si>
  <si>
    <t>2</t>
  </si>
  <si>
    <t xml:space="preserve">Huamarrjet </t>
  </si>
  <si>
    <t>Huat dhe obligacionet afatshkurtra</t>
  </si>
  <si>
    <t xml:space="preserve">Kthimet/ripagesat e huave afatgjata </t>
  </si>
  <si>
    <t xml:space="preserve">Bono të konvertueshme </t>
  </si>
  <si>
    <t xml:space="preserve">Huat dhe parapagimet 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</si>
  <si>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</si>
  <si>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</si>
  <si>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</si>
  <si>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</si>
  <si>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</si>
  <si>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Grantet dhe tëardhurat e shtyra</t>
  </si>
  <si>
    <t>Provizionet afatshkurtra</t>
  </si>
  <si>
    <t>Totali i detyr. afatshkurtra (I)</t>
  </si>
  <si>
    <t>DETYRIME AFATGJATA</t>
  </si>
  <si>
    <t>Huat afatgjata</t>
  </si>
  <si>
    <t>Hua, bono dhe detyrime nga qiraja financiare</t>
  </si>
  <si>
    <t>Bonot e konvertueshme</t>
  </si>
  <si>
    <t>Totali 1</t>
  </si>
  <si>
    <t>Huamarrje të tjera afatgjata</t>
  </si>
  <si>
    <t>Provizionet afatgjata</t>
  </si>
  <si>
    <t>Grantet dhe të ardhurat e shtyra</t>
  </si>
  <si>
    <t>Totali i detyr. afatgjata (II)</t>
  </si>
  <si>
    <t>Totali i detyrimeve</t>
  </si>
  <si>
    <t>III</t>
  </si>
  <si>
    <t>Kapitali</t>
  </si>
  <si>
    <t>Aksionet e pakicës ( përdoret vetëm në pasqyrat financiare të konsoliduara )</t>
  </si>
  <si>
    <t>Kapitali që i përket aksionarëve të shoqërisë mëmë (përdoret vetëm në PF të konsoliduara)</t>
  </si>
  <si>
    <t>Kapitali aksionar</t>
  </si>
  <si>
    <t>Primi i aksionit</t>
  </si>
  <si>
    <t>Njësitë ose aksionet e thesarit (negative)</t>
  </si>
  <si>
    <t>6</t>
  </si>
  <si>
    <t>Rezerva statusore</t>
  </si>
  <si>
    <t>Rezerva ligjore</t>
  </si>
  <si>
    <t>8</t>
  </si>
  <si>
    <t>Rezerva të tjera</t>
  </si>
  <si>
    <t>9</t>
  </si>
  <si>
    <t>Fitimet e pashpërndara</t>
  </si>
  <si>
    <t>10</t>
  </si>
  <si>
    <t>Fitimi (humbja) e vitit financiar</t>
  </si>
  <si>
    <t>Totali i kapitalit (III)</t>
  </si>
  <si>
    <r>
      <t xml:space="preserve">TOTALI I DETYRIMEVE KAPITALIT </t>
    </r>
    <r>
      <rPr>
        <b/>
        <sz val="9"/>
        <rFont val="Times New Roman"/>
        <family val="1"/>
      </rPr>
      <t>(I,II,III)</t>
    </r>
  </si>
  <si>
    <t>Nr.</t>
  </si>
  <si>
    <t>Përshkrimi i Elementëve</t>
  </si>
  <si>
    <t>Referencat</t>
  </si>
  <si>
    <t>Nr llog,</t>
  </si>
  <si>
    <t>Shitjet neto</t>
  </si>
  <si>
    <t>Të ardhura të tjera nga veprimtaritë e shfrytëzimit</t>
  </si>
  <si>
    <t>Ndryshimet në inventarin e produkteve të gatshme dhe prodhimit në proçes</t>
  </si>
  <si>
    <t>Materialet e konsumuara</t>
  </si>
  <si>
    <t>Kosto e punës</t>
  </si>
  <si>
    <t>-pagat e personelit</t>
  </si>
  <si>
    <t>-shpenzimet per sigurimet shoqërore dhe shëndetsore</t>
  </si>
  <si>
    <t>Amortizimet dhe zhvlerësimet</t>
  </si>
  <si>
    <t>7.</t>
  </si>
  <si>
    <t>Shpenzime të tjera</t>
  </si>
  <si>
    <t>8.</t>
  </si>
  <si>
    <t>Totali i shpenzimeve (shuma 4 - 7)</t>
  </si>
  <si>
    <t>9.</t>
  </si>
  <si>
    <t>Fitimi apo humbja nga veprimtaria kryesore (1+2+/-3-8)</t>
  </si>
  <si>
    <t>10.</t>
  </si>
  <si>
    <t>Të ardhurat dhe shpenzimet financiare nga njësitë e kontrolluara</t>
  </si>
  <si>
    <t>11.</t>
  </si>
  <si>
    <t>Të ardhurat dhe shpenzimet financiare nga pjesëmarrjet</t>
  </si>
  <si>
    <t>12</t>
  </si>
  <si>
    <t>Të ardhurat dhe shpenzimet financiare</t>
  </si>
  <si>
    <t>12.1</t>
  </si>
  <si>
    <t>Të ardhurat dhe shpenzimet financiare nga investime të tjera financiare afatgjata</t>
  </si>
  <si>
    <t>12.2</t>
  </si>
  <si>
    <t>Të ardhurat dhe shpenzimet nga interesat</t>
  </si>
  <si>
    <t>12.3</t>
  </si>
  <si>
    <t>Fitimet (humbjet) nga kursi i këmbimi</t>
  </si>
  <si>
    <t>12.4</t>
  </si>
  <si>
    <t>Të ardhura dhe shpenzime të tjera financiare</t>
  </si>
  <si>
    <t>13</t>
  </si>
  <si>
    <t>Totali i të ardhurave dhe shpenzimeve financiare (12.1+/-12.2+/-12.3+/-12.4)</t>
  </si>
  <si>
    <t>14</t>
  </si>
  <si>
    <t>Fitimi (humbja) para tatimit (9+/-13)</t>
  </si>
  <si>
    <t>15.</t>
  </si>
  <si>
    <t>Shpenzimet e tatimit mbi fitimin</t>
  </si>
  <si>
    <t>16.</t>
  </si>
  <si>
    <t>Fitmi (humbja) neto e vitit financiar</t>
  </si>
  <si>
    <t>17.</t>
  </si>
  <si>
    <t>Elementët e pasqyrave të konsoliduara</t>
  </si>
  <si>
    <t>Aksione të thesarit</t>
  </si>
  <si>
    <t>Rezerva ligjore statusore</t>
  </si>
  <si>
    <t>Fitimi i pashpërndarë</t>
  </si>
  <si>
    <t>Totali</t>
  </si>
  <si>
    <t>Efekti i ndryshimeve në politikat kontabël</t>
  </si>
  <si>
    <t>Pozicioni i rregulluar</t>
  </si>
  <si>
    <t>Fitimi neto për periudhën kontabël</t>
  </si>
  <si>
    <t>Dividendët e paguar</t>
  </si>
  <si>
    <t>Rritje e rezervës së kapitalit</t>
  </si>
  <si>
    <t>Emetimi i aksioneve</t>
  </si>
  <si>
    <t>Emetim i kapitalit aksionar</t>
  </si>
  <si>
    <t>Aksione të thesarit të riblera</t>
  </si>
  <si>
    <t>Periudha raportuese</t>
  </si>
  <si>
    <t>Periudha paraardhëse</t>
  </si>
  <si>
    <t>Fluksi monetar nga veprimtaritë e shfrytëzimit</t>
  </si>
  <si>
    <t>MM neto nga veprimtaritë e shfrytëzimit</t>
  </si>
  <si>
    <t>Fluksi monetar nga veprimtaritë investuese</t>
  </si>
  <si>
    <t>Dividendët e arkëtuar</t>
  </si>
  <si>
    <t>MM neto të përdorura në veprimtaritë investuese</t>
  </si>
  <si>
    <t>Fluksi monetar nga aktivitetet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</si>
  <si>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</si>
  <si>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</si>
  <si>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</si>
  <si>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</si>
  <si>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</si>
  <si>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(14-15-shp pazbrit)</t>
  </si>
  <si>
    <t>Pozicioni më 31 dhjetor 2009</t>
  </si>
  <si>
    <t>Pozicioni më 31 dhjetor 2010</t>
  </si>
  <si>
    <t>Pasqyra e fluksit monetar – Metoda indirekte</t>
  </si>
  <si>
    <t>Fitimi Para Tatimit</t>
  </si>
  <si>
    <t>Rregullime per:</t>
  </si>
  <si>
    <t>Shpenzime per interesa</t>
  </si>
  <si>
    <t>Rritje ne tepricen e llogarive te arketueshme</t>
  </si>
  <si>
    <t>Rritje ne tepricen e inventarit</t>
  </si>
  <si>
    <t>Amortizim</t>
  </si>
  <si>
    <t>Humbje nga kembimet valutore</t>
  </si>
  <si>
    <t>Te ardhura nga Investimet</t>
  </si>
  <si>
    <t>Rritje ne detyrimet per tu paguar nga aktiviteti</t>
  </si>
  <si>
    <t>Parate e perftuara nga aktiviteti</t>
  </si>
  <si>
    <t>Interesi I paguar</t>
  </si>
  <si>
    <t>Tatim Fitim i paguar</t>
  </si>
  <si>
    <t>Pagesa per blerje te kompanive te kontrolluara</t>
  </si>
  <si>
    <t>Pagesa per blerje te aktiveve afatgjata materiale</t>
  </si>
  <si>
    <t>Arketime nga shitjet e paisjeve</t>
  </si>
  <si>
    <t>Interes I arketuar</t>
  </si>
  <si>
    <t>Arketime nga emetimi I kapitalit aksionar</t>
  </si>
  <si>
    <t>Arketime nga huamarrje afatgjata</t>
  </si>
  <si>
    <t>Pagesa e detyrime te qirase financiare</t>
  </si>
  <si>
    <t>Pozicioni më 31 dhjetor 2011</t>
  </si>
  <si>
    <t xml:space="preserve">Llogari/Kërkesa të tjera të arkëtueshme  </t>
  </si>
  <si>
    <t>DETYRIMET Afatshkurtëra</t>
  </si>
  <si>
    <t>Administrator</t>
  </si>
  <si>
    <t>Luftar Kasa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</si>
</sst>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177" fontId="0" fillId="0" borderId="0" xfId="42" applyNumberFormat="1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 horizontal="justify" vertical="top" wrapText="1"/>
    </xf>
    <xf numFmtId="177" fontId="2" fillId="0" borderId="11" xfId="42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justify" vertical="top" wrapText="1"/>
    </xf>
    <xf numFmtId="177" fontId="4" fillId="0" borderId="13" xfId="42" applyNumberFormat="1" applyFont="1" applyBorder="1" applyAlignment="1">
      <alignment horizontal="center" vertical="top" wrapText="1"/>
    </xf>
    <xf numFmtId="177" fontId="3" fillId="0" borderId="13" xfId="42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/>
    </xf>
    <xf numFmtId="0" fontId="4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vertical="top"/>
    </xf>
    <xf numFmtId="0" fontId="4" fillId="0" borderId="15" xfId="0" applyFont="1" applyBorder="1" applyAlignment="1">
      <alignment horizontal="justify" vertical="top" wrapText="1"/>
    </xf>
    <xf numFmtId="177" fontId="2" fillId="0" borderId="13" xfId="42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top" wrapText="1"/>
    </xf>
    <xf numFmtId="177" fontId="4" fillId="0" borderId="15" xfId="42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177" fontId="1" fillId="0" borderId="11" xfId="42" applyNumberFormat="1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177" fontId="1" fillId="0" borderId="13" xfId="42" applyNumberFormat="1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177" fontId="1" fillId="0" borderId="12" xfId="42" applyNumberFormat="1" applyFont="1" applyBorder="1" applyAlignment="1">
      <alignment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/>
    </xf>
    <xf numFmtId="177" fontId="2" fillId="0" borderId="12" xfId="42" applyNumberFormat="1" applyFont="1" applyBorder="1" applyAlignment="1">
      <alignment vertical="top"/>
    </xf>
    <xf numFmtId="0" fontId="2" fillId="0" borderId="14" xfId="0" applyFont="1" applyBorder="1" applyAlignment="1">
      <alignment horizontal="right" vertical="top"/>
    </xf>
    <xf numFmtId="0" fontId="1" fillId="0" borderId="15" xfId="0" applyFont="1" applyBorder="1" applyAlignment="1">
      <alignment vertical="top"/>
    </xf>
    <xf numFmtId="177" fontId="1" fillId="0" borderId="15" xfId="42" applyNumberFormat="1" applyFont="1" applyBorder="1" applyAlignment="1">
      <alignment vertical="top"/>
    </xf>
    <xf numFmtId="177" fontId="0" fillId="0" borderId="0" xfId="0" applyNumberFormat="1" applyAlignment="1">
      <alignment/>
    </xf>
    <xf numFmtId="0" fontId="2" fillId="0" borderId="14" xfId="0" applyFont="1" applyBorder="1" applyAlignment="1">
      <alignment vertical="top"/>
    </xf>
    <xf numFmtId="171" fontId="0" fillId="0" borderId="0" xfId="42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42" applyNumberFormat="1" applyFont="1" applyAlignment="1">
      <alignment/>
    </xf>
    <xf numFmtId="0" fontId="2" fillId="0" borderId="17" xfId="0" applyFont="1" applyBorder="1" applyAlignment="1">
      <alignment vertical="top"/>
    </xf>
    <xf numFmtId="177" fontId="2" fillId="0" borderId="13" xfId="42" applyNumberFormat="1" applyFont="1" applyBorder="1" applyAlignment="1">
      <alignment vertical="top"/>
    </xf>
    <xf numFmtId="177" fontId="0" fillId="0" borderId="0" xfId="42" applyNumberFormat="1" applyFont="1" applyAlignment="1">
      <alignment/>
    </xf>
    <xf numFmtId="179" fontId="0" fillId="0" borderId="0" xfId="42" applyNumberFormat="1" applyFont="1" applyAlignment="1">
      <alignment/>
    </xf>
    <xf numFmtId="177" fontId="2" fillId="0" borderId="11" xfId="42" applyNumberFormat="1" applyFont="1" applyBorder="1" applyAlignment="1">
      <alignment vertical="top"/>
    </xf>
    <xf numFmtId="177" fontId="2" fillId="0" borderId="15" xfId="42" applyNumberFormat="1" applyFont="1" applyBorder="1" applyAlignment="1">
      <alignment vertical="top"/>
    </xf>
    <xf numFmtId="0" fontId="8" fillId="0" borderId="0" xfId="0" applyFont="1" applyAlignment="1">
      <alignment horizontal="right"/>
    </xf>
    <xf numFmtId="0" fontId="3" fillId="0" borderId="18" xfId="0" applyFont="1" applyBorder="1" applyAlignment="1">
      <alignment horizontal="justify" vertical="top" wrapText="1"/>
    </xf>
    <xf numFmtId="0" fontId="3" fillId="0" borderId="19" xfId="0" applyFont="1" applyBorder="1" applyAlignment="1">
      <alignment vertical="top"/>
    </xf>
    <xf numFmtId="0" fontId="4" fillId="0" borderId="19" xfId="0" applyFont="1" applyBorder="1" applyAlignment="1">
      <alignment horizontal="justify" vertical="top" wrapText="1"/>
    </xf>
    <xf numFmtId="177" fontId="4" fillId="0" borderId="19" xfId="42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/>
    </xf>
    <xf numFmtId="0" fontId="4" fillId="0" borderId="20" xfId="0" applyFont="1" applyBorder="1" applyAlignment="1">
      <alignment horizontal="justify" vertical="top" wrapText="1"/>
    </xf>
    <xf numFmtId="177" fontId="2" fillId="0" borderId="20" xfId="42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177" fontId="2" fillId="0" borderId="22" xfId="42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justify" vertical="top" wrapText="1"/>
    </xf>
    <xf numFmtId="177" fontId="2" fillId="0" borderId="0" xfId="42" applyNumberFormat="1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justify" vertical="top" wrapText="1"/>
    </xf>
    <xf numFmtId="0" fontId="15" fillId="0" borderId="11" xfId="0" applyFont="1" applyBorder="1" applyAlignment="1">
      <alignment vertical="top"/>
    </xf>
    <xf numFmtId="0" fontId="15" fillId="0" borderId="11" xfId="0" applyFont="1" applyBorder="1" applyAlignment="1">
      <alignment horizontal="justify" vertical="top" wrapText="1"/>
    </xf>
    <xf numFmtId="177" fontId="15" fillId="0" borderId="11" xfId="42" applyNumberFormat="1" applyFont="1" applyBorder="1" applyAlignment="1">
      <alignment horizontal="center" vertical="top" wrapText="1"/>
    </xf>
    <xf numFmtId="177" fontId="15" fillId="0" borderId="11" xfId="42" applyNumberFormat="1" applyFont="1" applyBorder="1" applyAlignment="1">
      <alignment horizontal="justify" vertical="top" wrapText="1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17" fillId="0" borderId="28" xfId="0" applyFont="1" applyBorder="1" applyAlignment="1">
      <alignment wrapText="1"/>
    </xf>
    <xf numFmtId="177" fontId="17" fillId="0" borderId="29" xfId="42" applyNumberFormat="1" applyFont="1" applyBorder="1" applyAlignment="1">
      <alignment wrapText="1"/>
    </xf>
    <xf numFmtId="177" fontId="17" fillId="0" borderId="30" xfId="42" applyNumberFormat="1" applyFont="1" applyBorder="1" applyAlignment="1">
      <alignment wrapText="1"/>
    </xf>
    <xf numFmtId="0" fontId="18" fillId="0" borderId="31" xfId="0" applyFont="1" applyBorder="1" applyAlignment="1">
      <alignment wrapText="1"/>
    </xf>
    <xf numFmtId="177" fontId="18" fillId="0" borderId="32" xfId="42" applyNumberFormat="1" applyFont="1" applyBorder="1" applyAlignment="1">
      <alignment wrapText="1"/>
    </xf>
    <xf numFmtId="177" fontId="17" fillId="0" borderId="33" xfId="42" applyNumberFormat="1" applyFont="1" applyBorder="1" applyAlignment="1">
      <alignment wrapText="1"/>
    </xf>
    <xf numFmtId="0" fontId="17" fillId="0" borderId="31" xfId="0" applyFont="1" applyBorder="1" applyAlignment="1">
      <alignment wrapText="1"/>
    </xf>
    <xf numFmtId="177" fontId="17" fillId="0" borderId="32" xfId="42" applyNumberFormat="1" applyFont="1" applyBorder="1" applyAlignment="1">
      <alignment wrapText="1"/>
    </xf>
    <xf numFmtId="0" fontId="18" fillId="0" borderId="34" xfId="0" applyFont="1" applyBorder="1" applyAlignment="1">
      <alignment wrapText="1"/>
    </xf>
    <xf numFmtId="177" fontId="18" fillId="0" borderId="35" xfId="42" applyNumberFormat="1" applyFont="1" applyBorder="1" applyAlignment="1">
      <alignment wrapText="1"/>
    </xf>
    <xf numFmtId="177" fontId="17" fillId="0" borderId="36" xfId="42" applyNumberFormat="1" applyFont="1" applyBorder="1" applyAlignment="1">
      <alignment wrapText="1"/>
    </xf>
    <xf numFmtId="0" fontId="18" fillId="0" borderId="37" xfId="0" applyFont="1" applyBorder="1" applyAlignment="1">
      <alignment wrapText="1"/>
    </xf>
    <xf numFmtId="177" fontId="18" fillId="0" borderId="38" xfId="42" applyNumberFormat="1" applyFont="1" applyBorder="1" applyAlignment="1">
      <alignment wrapText="1"/>
    </xf>
    <xf numFmtId="177" fontId="17" fillId="0" borderId="39" xfId="42" applyNumberFormat="1" applyFont="1" applyBorder="1" applyAlignment="1">
      <alignment wrapText="1"/>
    </xf>
    <xf numFmtId="0" fontId="17" fillId="0" borderId="40" xfId="0" applyFont="1" applyBorder="1" applyAlignment="1">
      <alignment wrapText="1"/>
    </xf>
    <xf numFmtId="177" fontId="17" fillId="0" borderId="41" xfId="42" applyNumberFormat="1" applyFont="1" applyBorder="1" applyAlignment="1">
      <alignment wrapText="1"/>
    </xf>
    <xf numFmtId="177" fontId="17" fillId="0" borderId="42" xfId="42" applyNumberFormat="1" applyFont="1" applyBorder="1" applyAlignment="1">
      <alignment wrapText="1"/>
    </xf>
    <xf numFmtId="0" fontId="17" fillId="0" borderId="16" xfId="0" applyFont="1" applyBorder="1" applyAlignment="1">
      <alignment vertical="center" wrapText="1"/>
    </xf>
    <xf numFmtId="0" fontId="17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top" wrapText="1"/>
    </xf>
    <xf numFmtId="177" fontId="4" fillId="0" borderId="13" xfId="42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18" fillId="0" borderId="31" xfId="0" applyFont="1" applyBorder="1" applyAlignment="1">
      <alignment/>
    </xf>
    <xf numFmtId="0" fontId="20" fillId="0" borderId="0" xfId="0" applyFont="1" applyAlignment="1">
      <alignment horizontal="center" vertical="center"/>
    </xf>
    <xf numFmtId="177" fontId="2" fillId="0" borderId="0" xfId="42" applyNumberFormat="1" applyFont="1" applyBorder="1" applyAlignment="1">
      <alignment horizontal="center" vertical="center" wrapText="1"/>
    </xf>
    <xf numFmtId="177" fontId="1" fillId="0" borderId="13" xfId="42" applyNumberFormat="1" applyFont="1" applyFill="1" applyBorder="1" applyAlignment="1">
      <alignment vertical="top"/>
    </xf>
    <xf numFmtId="177" fontId="2" fillId="0" borderId="10" xfId="42" applyNumberFormat="1" applyFont="1" applyFill="1" applyBorder="1" applyAlignment="1">
      <alignment vertical="top"/>
    </xf>
    <xf numFmtId="177" fontId="2" fillId="0" borderId="13" xfId="42" applyNumberFormat="1" applyFont="1" applyFill="1" applyBorder="1" applyAlignment="1">
      <alignment vertical="top"/>
    </xf>
    <xf numFmtId="0" fontId="0" fillId="0" borderId="0" xfId="0" applyFont="1" applyAlignment="1">
      <alignment horizontal="center"/>
    </xf>
    <xf numFmtId="177" fontId="0" fillId="0" borderId="0" xfId="42" applyNumberFormat="1" applyFont="1" applyAlignment="1">
      <alignment horizontal="center"/>
    </xf>
    <xf numFmtId="0" fontId="15" fillId="0" borderId="24" xfId="0" applyFont="1" applyBorder="1" applyAlignment="1">
      <alignment horizontal="justify" vertical="top" wrapText="1"/>
    </xf>
    <xf numFmtId="0" fontId="15" fillId="0" borderId="21" xfId="0" applyFont="1" applyBorder="1" applyAlignment="1">
      <alignment horizontal="justify" vertical="top" wrapText="1"/>
    </xf>
    <xf numFmtId="0" fontId="16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43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1"/>
  <sheetViews>
    <sheetView tabSelected="1" view="pageLayout" workbookViewId="0" topLeftCell="A1">
      <selection activeCell="E59" sqref="E59"/>
    </sheetView>
  </sheetViews>
  <sheetFormatPr defaultColWidth="9.140625" defaultRowHeight="12.75"/>
  <cols>
    <col min="1" max="1" width="4.140625" style="0" bestFit="1" customWidth="1"/>
    <col min="2" max="2" width="51.8515625" style="2" customWidth="1"/>
    <col min="4" max="4" width="15.421875" style="52" customWidth="1"/>
    <col min="5" max="5" width="12.57421875" style="0" customWidth="1"/>
  </cols>
  <sheetData>
    <row r="1" spans="1:5" ht="12.75">
      <c r="A1" s="125"/>
      <c r="B1" s="127" t="s">
        <v>0</v>
      </c>
      <c r="C1" s="125" t="s">
        <v>1</v>
      </c>
      <c r="D1" s="77" t="s">
        <v>2</v>
      </c>
      <c r="E1" s="77" t="s">
        <v>2</v>
      </c>
    </row>
    <row r="2" spans="1:5" ht="13.5" thickBot="1">
      <c r="A2" s="126"/>
      <c r="B2" s="128"/>
      <c r="C2" s="126"/>
      <c r="D2" s="78">
        <v>2011</v>
      </c>
      <c r="E2" s="78">
        <v>2010</v>
      </c>
    </row>
    <row r="3" spans="1:5" ht="15.75">
      <c r="A3" s="9" t="s">
        <v>3</v>
      </c>
      <c r="B3" s="10" t="s">
        <v>4</v>
      </c>
      <c r="C3" s="11"/>
      <c r="D3" s="12">
        <f>D4+D5+D9+D15+D22+D23+D24+D25</f>
        <v>20634996</v>
      </c>
      <c r="E3" s="12">
        <f>E4+E5+E9+E15+E22+E23+E24+E25</f>
        <v>8745152</v>
      </c>
    </row>
    <row r="4" spans="1:5" ht="15">
      <c r="A4" s="114">
        <v>1</v>
      </c>
      <c r="B4" s="14" t="s">
        <v>5</v>
      </c>
      <c r="C4" s="15"/>
      <c r="D4" s="16">
        <v>391106.72</v>
      </c>
      <c r="E4" s="16">
        <v>1171290</v>
      </c>
    </row>
    <row r="5" spans="1:5" ht="15">
      <c r="A5" s="114">
        <v>2</v>
      </c>
      <c r="B5" s="14" t="s">
        <v>34</v>
      </c>
      <c r="C5" s="15"/>
      <c r="D5" s="16">
        <v>5468151.32</v>
      </c>
      <c r="E5" s="16">
        <v>3722340</v>
      </c>
    </row>
    <row r="6" spans="1:5" ht="20.25" customHeight="1">
      <c r="A6" s="114">
        <v>3</v>
      </c>
      <c r="B6" s="14" t="s">
        <v>6</v>
      </c>
      <c r="C6" s="15"/>
      <c r="D6" s="17"/>
      <c r="E6" s="17"/>
    </row>
    <row r="7" spans="1:5" ht="15">
      <c r="A7" s="13" t="s">
        <v>7</v>
      </c>
      <c r="B7" s="18" t="s">
        <v>8</v>
      </c>
      <c r="C7" s="19"/>
      <c r="D7" s="16"/>
      <c r="E7" s="16"/>
    </row>
    <row r="8" spans="1:5" ht="15">
      <c r="A8" s="13" t="s">
        <v>9</v>
      </c>
      <c r="B8" s="18" t="s">
        <v>10</v>
      </c>
      <c r="C8" s="19"/>
      <c r="D8" s="16"/>
      <c r="E8" s="16"/>
    </row>
    <row r="9" spans="1:5" ht="15">
      <c r="A9" s="13"/>
      <c r="B9" s="14" t="s">
        <v>11</v>
      </c>
      <c r="C9" s="19"/>
      <c r="D9" s="16">
        <f>SUM(D7:D8)</f>
        <v>0</v>
      </c>
      <c r="E9" s="16">
        <f>SUM(E7:E8)</f>
        <v>0</v>
      </c>
    </row>
    <row r="10" spans="1:5" ht="14.25">
      <c r="A10" s="13" t="s">
        <v>12</v>
      </c>
      <c r="B10" s="14" t="s">
        <v>13</v>
      </c>
      <c r="C10" s="15"/>
      <c r="D10" s="17"/>
      <c r="E10" s="17"/>
    </row>
    <row r="11" spans="1:5" ht="15">
      <c r="A11" s="13" t="s">
        <v>7</v>
      </c>
      <c r="B11" s="18" t="s">
        <v>14</v>
      </c>
      <c r="C11" s="19"/>
      <c r="D11" s="16">
        <v>4013662.96</v>
      </c>
      <c r="E11" s="16">
        <v>2585646</v>
      </c>
    </row>
    <row r="12" spans="1:5" ht="15">
      <c r="A12" s="13" t="s">
        <v>9</v>
      </c>
      <c r="B12" s="18" t="s">
        <v>199</v>
      </c>
      <c r="C12" s="19"/>
      <c r="D12" s="16">
        <v>565868</v>
      </c>
      <c r="E12" s="16">
        <v>20880</v>
      </c>
    </row>
    <row r="13" spans="1:5" ht="15">
      <c r="A13" s="13" t="s">
        <v>15</v>
      </c>
      <c r="B13" s="18" t="s">
        <v>16</v>
      </c>
      <c r="C13" s="19"/>
      <c r="D13" s="16">
        <v>7430937</v>
      </c>
      <c r="E13" s="16"/>
    </row>
    <row r="14" spans="1:5" ht="15">
      <c r="A14" s="13" t="s">
        <v>17</v>
      </c>
      <c r="B14" s="18" t="s">
        <v>18</v>
      </c>
      <c r="C14" s="19"/>
      <c r="D14" s="16"/>
      <c r="E14" s="16"/>
    </row>
    <row r="15" spans="1:5" ht="15">
      <c r="A15" s="13"/>
      <c r="B15" s="14" t="s">
        <v>19</v>
      </c>
      <c r="C15" s="19"/>
      <c r="D15" s="16">
        <f>SUM(D11:D14)</f>
        <v>12010467.96</v>
      </c>
      <c r="E15" s="16">
        <f>SUM(E11:E14)</f>
        <v>2606526</v>
      </c>
    </row>
    <row r="16" spans="1:5" ht="15">
      <c r="A16" s="13" t="s">
        <v>20</v>
      </c>
      <c r="B16" s="14" t="s">
        <v>21</v>
      </c>
      <c r="C16" s="19"/>
      <c r="D16" s="16"/>
      <c r="E16" s="16"/>
    </row>
    <row r="17" spans="1:5" ht="15">
      <c r="A17" s="13" t="s">
        <v>7</v>
      </c>
      <c r="B17" s="18" t="s">
        <v>22</v>
      </c>
      <c r="C17" s="19"/>
      <c r="D17" s="16">
        <v>2765270</v>
      </c>
      <c r="E17" s="16">
        <v>1244996</v>
      </c>
    </row>
    <row r="18" spans="1:5" ht="15">
      <c r="A18" s="13" t="s">
        <v>9</v>
      </c>
      <c r="B18" s="18" t="s">
        <v>23</v>
      </c>
      <c r="C18" s="19"/>
      <c r="D18" s="16"/>
      <c r="E18" s="16"/>
    </row>
    <row r="19" spans="1:5" ht="15">
      <c r="A19" s="13" t="s">
        <v>15</v>
      </c>
      <c r="B19" s="18" t="s">
        <v>24</v>
      </c>
      <c r="C19" s="19"/>
      <c r="D19" s="16"/>
      <c r="E19" s="16"/>
    </row>
    <row r="20" spans="1:5" ht="15">
      <c r="A20" s="13" t="s">
        <v>17</v>
      </c>
      <c r="B20" s="18" t="s">
        <v>25</v>
      </c>
      <c r="C20" s="19"/>
      <c r="D20" s="16">
        <v>0</v>
      </c>
      <c r="E20" s="16">
        <v>0</v>
      </c>
    </row>
    <row r="21" spans="1:5" ht="15">
      <c r="A21" s="13" t="s">
        <v>26</v>
      </c>
      <c r="B21" s="18" t="s">
        <v>27</v>
      </c>
      <c r="C21" s="19"/>
      <c r="D21" s="16"/>
      <c r="E21" s="16"/>
    </row>
    <row r="22" spans="1:5" ht="15">
      <c r="A22" s="13"/>
      <c r="B22" s="14" t="s">
        <v>28</v>
      </c>
      <c r="C22" s="19"/>
      <c r="D22" s="16">
        <f>SUM(D17:D21)</f>
        <v>2765270</v>
      </c>
      <c r="E22" s="16">
        <f>SUM(E17:E21)</f>
        <v>1244996</v>
      </c>
    </row>
    <row r="23" spans="1:5" ht="15">
      <c r="A23" s="13" t="s">
        <v>29</v>
      </c>
      <c r="B23" s="14" t="s">
        <v>30</v>
      </c>
      <c r="C23" s="19"/>
      <c r="D23" s="16"/>
      <c r="E23" s="16"/>
    </row>
    <row r="24" spans="1:5" ht="15">
      <c r="A24" s="13" t="s">
        <v>31</v>
      </c>
      <c r="B24" s="14" t="s">
        <v>32</v>
      </c>
      <c r="C24" s="19"/>
      <c r="D24" s="16"/>
      <c r="E24" s="16"/>
    </row>
    <row r="25" spans="1:5" ht="15">
      <c r="A25" s="13" t="s">
        <v>33</v>
      </c>
      <c r="B25" s="14" t="s">
        <v>34</v>
      </c>
      <c r="C25" s="19"/>
      <c r="D25" s="16"/>
      <c r="E25" s="16"/>
    </row>
    <row r="26" spans="1:5" ht="15">
      <c r="A26" s="13"/>
      <c r="B26" s="14" t="s">
        <v>35</v>
      </c>
      <c r="C26" s="19"/>
      <c r="D26" s="17">
        <f>D3</f>
        <v>20634996</v>
      </c>
      <c r="E26" s="17">
        <f>E3</f>
        <v>8745152</v>
      </c>
    </row>
    <row r="27" spans="1:5" ht="15">
      <c r="A27" s="13"/>
      <c r="B27" s="14"/>
      <c r="C27" s="19"/>
      <c r="D27" s="16"/>
      <c r="E27" s="16"/>
    </row>
    <row r="28" spans="1:5" ht="15">
      <c r="A28" s="13" t="s">
        <v>36</v>
      </c>
      <c r="B28" s="14" t="s">
        <v>37</v>
      </c>
      <c r="C28" s="19"/>
      <c r="D28" s="16"/>
      <c r="E28" s="16"/>
    </row>
    <row r="29" spans="1:5" ht="15">
      <c r="A29" s="13" t="s">
        <v>38</v>
      </c>
      <c r="B29" s="14" t="s">
        <v>39</v>
      </c>
      <c r="C29" s="19"/>
      <c r="D29" s="16"/>
      <c r="E29" s="16"/>
    </row>
    <row r="30" spans="1:5" ht="18.75" customHeight="1">
      <c r="A30" s="13" t="s">
        <v>7</v>
      </c>
      <c r="B30" s="20" t="s">
        <v>40</v>
      </c>
      <c r="C30" s="19"/>
      <c r="D30" s="16"/>
      <c r="E30" s="16"/>
    </row>
    <row r="31" spans="1:5" ht="15">
      <c r="A31" s="13" t="s">
        <v>9</v>
      </c>
      <c r="B31" s="18" t="s">
        <v>41</v>
      </c>
      <c r="C31" s="19"/>
      <c r="D31" s="16"/>
      <c r="E31" s="16"/>
    </row>
    <row r="32" spans="1:5" ht="15">
      <c r="A32" s="13" t="s">
        <v>15</v>
      </c>
      <c r="B32" s="18" t="s">
        <v>42</v>
      </c>
      <c r="C32" s="19"/>
      <c r="D32" s="16"/>
      <c r="E32" s="16"/>
    </row>
    <row r="33" spans="1:5" ht="15">
      <c r="A33" s="13" t="s">
        <v>17</v>
      </c>
      <c r="B33" s="18" t="s">
        <v>43</v>
      </c>
      <c r="C33" s="19"/>
      <c r="D33" s="16"/>
      <c r="E33" s="16"/>
    </row>
    <row r="34" spans="1:5" ht="15">
      <c r="A34" s="13"/>
      <c r="B34" s="14" t="s">
        <v>44</v>
      </c>
      <c r="C34" s="19"/>
      <c r="D34" s="16">
        <f>SUM(D30:D33)</f>
        <v>0</v>
      </c>
      <c r="E34" s="16">
        <f>SUM(E30:E33)</f>
        <v>0</v>
      </c>
    </row>
    <row r="35" spans="1:5" ht="14.25">
      <c r="A35" s="13" t="s">
        <v>45</v>
      </c>
      <c r="B35" s="14" t="s">
        <v>46</v>
      </c>
      <c r="C35" s="15"/>
      <c r="D35" s="17"/>
      <c r="E35" s="17"/>
    </row>
    <row r="36" spans="1:5" ht="15">
      <c r="A36" s="13" t="s">
        <v>7</v>
      </c>
      <c r="B36" s="18" t="s">
        <v>47</v>
      </c>
      <c r="C36" s="19"/>
      <c r="D36" s="16"/>
      <c r="E36" s="16"/>
    </row>
    <row r="37" spans="1:5" ht="15">
      <c r="A37" s="13" t="s">
        <v>9</v>
      </c>
      <c r="B37" s="18" t="s">
        <v>48</v>
      </c>
      <c r="C37" s="19"/>
      <c r="D37" s="16">
        <v>0</v>
      </c>
      <c r="E37" s="16"/>
    </row>
    <row r="38" spans="1:5" ht="15">
      <c r="A38" s="13" t="s">
        <v>15</v>
      </c>
      <c r="B38" s="18" t="s">
        <v>49</v>
      </c>
      <c r="C38" s="19"/>
      <c r="D38" s="16">
        <v>2666850</v>
      </c>
      <c r="E38" s="16">
        <v>400000</v>
      </c>
    </row>
    <row r="39" spans="1:5" ht="15">
      <c r="A39" s="13" t="s">
        <v>17</v>
      </c>
      <c r="B39" s="18" t="s">
        <v>50</v>
      </c>
      <c r="C39" s="19"/>
      <c r="D39" s="16">
        <v>670831</v>
      </c>
      <c r="E39" s="16">
        <v>488275</v>
      </c>
    </row>
    <row r="40" spans="1:5" ht="15">
      <c r="A40" s="13"/>
      <c r="B40" s="14" t="s">
        <v>11</v>
      </c>
      <c r="C40" s="19"/>
      <c r="D40" s="16">
        <v>0</v>
      </c>
      <c r="E40" s="16">
        <v>0</v>
      </c>
    </row>
    <row r="41" spans="1:5" ht="15">
      <c r="A41" s="13" t="s">
        <v>51</v>
      </c>
      <c r="B41" s="14" t="s">
        <v>52</v>
      </c>
      <c r="C41" s="15"/>
      <c r="D41" s="16">
        <f>SUM(D37:D40)</f>
        <v>3337681</v>
      </c>
      <c r="E41" s="16">
        <f>SUM(E37:E40)</f>
        <v>888275</v>
      </c>
    </row>
    <row r="42" spans="1:5" ht="14.25">
      <c r="A42" s="13" t="s">
        <v>53</v>
      </c>
      <c r="B42" s="14" t="s">
        <v>54</v>
      </c>
      <c r="C42" s="15"/>
      <c r="D42" s="17"/>
      <c r="E42" s="17"/>
    </row>
    <row r="43" spans="1:5" ht="15">
      <c r="A43" s="13" t="s">
        <v>7</v>
      </c>
      <c r="B43" s="18" t="s">
        <v>55</v>
      </c>
      <c r="C43" s="19"/>
      <c r="D43" s="16"/>
      <c r="E43" s="16"/>
    </row>
    <row r="44" spans="1:5" ht="15">
      <c r="A44" s="13" t="s">
        <v>9</v>
      </c>
      <c r="B44" s="18" t="s">
        <v>56</v>
      </c>
      <c r="C44" s="19"/>
      <c r="D44" s="16"/>
      <c r="E44" s="16"/>
    </row>
    <row r="45" spans="1:5" ht="15">
      <c r="A45" s="13" t="s">
        <v>15</v>
      </c>
      <c r="B45" s="18" t="s">
        <v>57</v>
      </c>
      <c r="C45" s="19"/>
      <c r="D45" s="16"/>
      <c r="E45" s="16"/>
    </row>
    <row r="46" spans="1:5" ht="15">
      <c r="A46" s="13"/>
      <c r="B46" s="14" t="s">
        <v>28</v>
      </c>
      <c r="C46" s="19"/>
      <c r="D46" s="16">
        <f>SUM(D43:D45)</f>
        <v>0</v>
      </c>
      <c r="E46" s="16">
        <f>SUM(E43:E45)</f>
        <v>0</v>
      </c>
    </row>
    <row r="47" spans="1:5" ht="15">
      <c r="A47" s="13" t="s">
        <v>58</v>
      </c>
      <c r="B47" s="14" t="s">
        <v>59</v>
      </c>
      <c r="C47" s="19"/>
      <c r="D47" s="16">
        <v>0</v>
      </c>
      <c r="E47" s="16"/>
    </row>
    <row r="48" spans="1:5" ht="15">
      <c r="A48" s="13" t="s">
        <v>31</v>
      </c>
      <c r="B48" s="14" t="s">
        <v>60</v>
      </c>
      <c r="C48" s="19"/>
      <c r="D48" s="16"/>
      <c r="E48" s="16"/>
    </row>
    <row r="49" spans="1:5" ht="15.75" thickBot="1">
      <c r="A49" s="61"/>
      <c r="B49" s="62" t="s">
        <v>61</v>
      </c>
      <c r="C49" s="63"/>
      <c r="D49" s="64">
        <f>D34+D40+D41+D46+D47+D48</f>
        <v>3337681</v>
      </c>
      <c r="E49" s="64">
        <f>E34+E40+E41+E46</f>
        <v>888275</v>
      </c>
    </row>
    <row r="50" spans="1:5" ht="24" customHeight="1" thickBot="1">
      <c r="A50" s="65"/>
      <c r="B50" s="66" t="s">
        <v>62</v>
      </c>
      <c r="C50" s="67"/>
      <c r="D50" s="68">
        <f>D49+D26</f>
        <v>23972677</v>
      </c>
      <c r="E50" s="68">
        <f>E49+E26</f>
        <v>9633427</v>
      </c>
    </row>
    <row r="51" spans="1:5" ht="9" customHeight="1">
      <c r="A51" s="73"/>
      <c r="B51" s="74"/>
      <c r="C51" s="75"/>
      <c r="D51" s="76"/>
      <c r="E51" s="76"/>
    </row>
    <row r="52" spans="1:5" ht="41.25" customHeight="1">
      <c r="A52" s="73"/>
      <c r="B52" s="74"/>
      <c r="C52" s="75"/>
      <c r="D52" s="119" t="s">
        <v>201</v>
      </c>
      <c r="E52" s="76"/>
    </row>
    <row r="53" spans="1:5" ht="15.75" customHeight="1">
      <c r="A53" s="73"/>
      <c r="B53" s="74"/>
      <c r="C53" s="75"/>
      <c r="D53" s="76" t="s">
        <v>202</v>
      </c>
      <c r="E53" s="76"/>
    </row>
    <row r="54" spans="1:5" ht="15.75" customHeight="1">
      <c r="A54" s="73"/>
      <c r="B54" s="74"/>
      <c r="C54" s="75"/>
      <c r="D54" s="76"/>
      <c r="E54" s="76"/>
    </row>
    <row r="55" spans="1:5" ht="18.75">
      <c r="A55" s="129"/>
      <c r="B55" s="129"/>
      <c r="C55" s="129"/>
      <c r="D55" s="129"/>
      <c r="E55" s="129"/>
    </row>
    <row r="56" ht="13.5" thickBot="1">
      <c r="E56" s="60"/>
    </row>
    <row r="57" spans="1:5" ht="18" customHeight="1">
      <c r="A57" s="125"/>
      <c r="B57" s="127" t="s">
        <v>63</v>
      </c>
      <c r="C57" s="125" t="s">
        <v>1</v>
      </c>
      <c r="D57" s="79" t="s">
        <v>2</v>
      </c>
      <c r="E57" s="77" t="s">
        <v>2</v>
      </c>
    </row>
    <row r="58" spans="1:5" ht="13.5" thickBot="1">
      <c r="A58" s="126"/>
      <c r="B58" s="128"/>
      <c r="C58" s="126"/>
      <c r="D58" s="80">
        <v>2011</v>
      </c>
      <c r="E58" s="78">
        <v>2010</v>
      </c>
    </row>
    <row r="59" spans="1:5" ht="12.75">
      <c r="A59" s="81"/>
      <c r="B59" s="82"/>
      <c r="C59" s="83"/>
      <c r="D59" s="84"/>
      <c r="E59" s="85"/>
    </row>
    <row r="60" spans="1:5" ht="15.75">
      <c r="A60" s="13" t="s">
        <v>3</v>
      </c>
      <c r="B60" s="14" t="s">
        <v>200</v>
      </c>
      <c r="C60" s="19"/>
      <c r="D60" s="24">
        <f>D61+D66+D73+D74+D75</f>
        <v>7801356</v>
      </c>
      <c r="E60" s="24">
        <f>E61+E66+E73+E74+E75</f>
        <v>8409296</v>
      </c>
    </row>
    <row r="61" spans="1:5" ht="14.25">
      <c r="A61" s="13" t="s">
        <v>64</v>
      </c>
      <c r="B61" s="14" t="s">
        <v>65</v>
      </c>
      <c r="C61" s="15"/>
      <c r="D61" s="17"/>
      <c r="E61" s="17"/>
    </row>
    <row r="62" spans="1:5" ht="15">
      <c r="A62" s="13" t="s">
        <v>66</v>
      </c>
      <c r="B62" s="25" t="s">
        <v>67</v>
      </c>
      <c r="C62" s="19"/>
      <c r="D62" s="16"/>
      <c r="E62" s="16"/>
    </row>
    <row r="63" spans="1:5" ht="15">
      <c r="A63" s="13" t="s">
        <v>7</v>
      </c>
      <c r="B63" s="18" t="s">
        <v>68</v>
      </c>
      <c r="C63" s="19"/>
      <c r="D63" s="16"/>
      <c r="E63" s="16"/>
    </row>
    <row r="64" spans="1:5" ht="15">
      <c r="A64" s="13" t="s">
        <v>9</v>
      </c>
      <c r="B64" s="18" t="s">
        <v>69</v>
      </c>
      <c r="C64" s="19"/>
      <c r="D64" s="16"/>
      <c r="E64" s="16"/>
    </row>
    <row r="65" spans="1:5" ht="15">
      <c r="A65" s="13" t="s">
        <v>15</v>
      </c>
      <c r="B65" s="18" t="s">
        <v>70</v>
      </c>
      <c r="C65" s="19"/>
      <c r="D65" s="16"/>
      <c r="E65" s="16"/>
    </row>
    <row r="66" spans="1:5" ht="15">
      <c r="A66" s="13"/>
      <c r="B66" s="14" t="s">
        <v>11</v>
      </c>
      <c r="C66" s="19"/>
      <c r="D66" s="16">
        <f>SUM(D62:D65)</f>
        <v>0</v>
      </c>
      <c r="E66" s="16">
        <f>SUM(E62:E65)</f>
        <v>0</v>
      </c>
    </row>
    <row r="67" spans="1:5" ht="15">
      <c r="A67" s="13" t="s">
        <v>51</v>
      </c>
      <c r="B67" s="25" t="s">
        <v>71</v>
      </c>
      <c r="C67" s="19"/>
      <c r="D67" s="16"/>
      <c r="E67" s="16"/>
    </row>
    <row r="68" spans="1:5" ht="15" customHeight="1">
      <c r="A68" s="13" t="s">
        <v>7</v>
      </c>
      <c r="B68" s="18" t="s">
        <v>72</v>
      </c>
      <c r="C68" s="19"/>
      <c r="D68" s="16">
        <v>5776601</v>
      </c>
      <c r="E68" s="16">
        <v>3422588</v>
      </c>
    </row>
    <row r="69" spans="1:5" ht="15">
      <c r="A69" s="13" t="s">
        <v>9</v>
      </c>
      <c r="B69" s="18" t="s">
        <v>73</v>
      </c>
      <c r="C69" s="19"/>
      <c r="D69" s="16">
        <v>1561224</v>
      </c>
      <c r="E69" s="16">
        <v>1723271</v>
      </c>
    </row>
    <row r="70" spans="1:5" ht="15">
      <c r="A70" s="13" t="s">
        <v>15</v>
      </c>
      <c r="B70" s="18" t="s">
        <v>74</v>
      </c>
      <c r="C70" s="19"/>
      <c r="D70" s="115">
        <v>463531</v>
      </c>
      <c r="E70" s="16">
        <v>399311</v>
      </c>
    </row>
    <row r="71" spans="1:5" ht="15">
      <c r="A71" s="13" t="s">
        <v>17</v>
      </c>
      <c r="B71" s="18" t="s">
        <v>75</v>
      </c>
      <c r="C71" s="19"/>
      <c r="D71" s="16"/>
      <c r="E71" s="16">
        <v>2864126</v>
      </c>
    </row>
    <row r="72" spans="1:5" ht="15">
      <c r="A72" s="13" t="s">
        <v>26</v>
      </c>
      <c r="B72" s="18" t="s">
        <v>76</v>
      </c>
      <c r="C72" s="19"/>
      <c r="D72" s="16"/>
      <c r="E72" s="16">
        <v>0</v>
      </c>
    </row>
    <row r="73" spans="1:5" ht="15">
      <c r="A73" s="13"/>
      <c r="B73" s="14" t="s">
        <v>19</v>
      </c>
      <c r="C73" s="19"/>
      <c r="D73" s="16">
        <f>SUM(D67:D72)</f>
        <v>7801356</v>
      </c>
      <c r="E73" s="16">
        <f>SUM(E67:E72)</f>
        <v>8409296</v>
      </c>
    </row>
    <row r="74" spans="1:5" ht="15">
      <c r="A74" s="26" t="s">
        <v>53</v>
      </c>
      <c r="B74" s="25" t="s">
        <v>77</v>
      </c>
      <c r="C74" s="19"/>
      <c r="D74" s="16"/>
      <c r="E74" s="16"/>
    </row>
    <row r="75" spans="1:5" ht="15">
      <c r="A75" s="13" t="s">
        <v>58</v>
      </c>
      <c r="B75" s="25" t="s">
        <v>78</v>
      </c>
      <c r="C75" s="19"/>
      <c r="D75" s="16"/>
      <c r="E75" s="16">
        <v>0</v>
      </c>
    </row>
    <row r="76" spans="1:5" ht="15">
      <c r="A76" s="13"/>
      <c r="B76" s="14" t="s">
        <v>79</v>
      </c>
      <c r="C76" s="19"/>
      <c r="D76" s="17">
        <f>D60</f>
        <v>7801356</v>
      </c>
      <c r="E76" s="17">
        <f>E60</f>
        <v>8409296</v>
      </c>
    </row>
    <row r="77" spans="1:5" ht="15">
      <c r="A77" s="13"/>
      <c r="B77" s="14"/>
      <c r="C77" s="19"/>
      <c r="D77" s="16"/>
      <c r="E77" s="16"/>
    </row>
    <row r="78" spans="1:5" ht="15">
      <c r="A78" s="13" t="s">
        <v>36</v>
      </c>
      <c r="B78" s="14" t="s">
        <v>80</v>
      </c>
      <c r="C78" s="19"/>
      <c r="D78" s="16">
        <f>D82+D83+D84+D85</f>
        <v>12021865</v>
      </c>
      <c r="E78" s="16">
        <v>0</v>
      </c>
    </row>
    <row r="79" spans="1:5" ht="15">
      <c r="A79" s="13" t="s">
        <v>64</v>
      </c>
      <c r="B79" s="25" t="s">
        <v>81</v>
      </c>
      <c r="C79" s="19"/>
      <c r="D79" s="16"/>
      <c r="E79" s="16">
        <v>0</v>
      </c>
    </row>
    <row r="80" spans="1:5" ht="15">
      <c r="A80" s="13" t="s">
        <v>7</v>
      </c>
      <c r="B80" s="18" t="s">
        <v>82</v>
      </c>
      <c r="C80" s="19"/>
      <c r="D80" s="16">
        <v>12021865</v>
      </c>
      <c r="E80" s="16"/>
    </row>
    <row r="81" spans="1:5" ht="15">
      <c r="A81" s="13" t="s">
        <v>9</v>
      </c>
      <c r="B81" s="18" t="s">
        <v>83</v>
      </c>
      <c r="C81" s="19"/>
      <c r="D81" s="16"/>
      <c r="E81" s="16"/>
    </row>
    <row r="82" spans="1:5" ht="15">
      <c r="A82" s="13"/>
      <c r="B82" s="14" t="s">
        <v>84</v>
      </c>
      <c r="C82" s="19"/>
      <c r="D82" s="16">
        <f>SUM(D79:D81)</f>
        <v>12021865</v>
      </c>
      <c r="E82" s="16">
        <f>SUM(E79:E81)</f>
        <v>0</v>
      </c>
    </row>
    <row r="83" spans="1:5" ht="15">
      <c r="A83" s="13" t="s">
        <v>66</v>
      </c>
      <c r="B83" s="25" t="s">
        <v>85</v>
      </c>
      <c r="C83" s="19"/>
      <c r="D83" s="16">
        <v>0</v>
      </c>
      <c r="E83" s="16">
        <v>0</v>
      </c>
    </row>
    <row r="84" spans="1:5" ht="15">
      <c r="A84" s="13" t="s">
        <v>51</v>
      </c>
      <c r="B84" s="25" t="s">
        <v>86</v>
      </c>
      <c r="C84" s="19"/>
      <c r="D84" s="16"/>
      <c r="E84" s="16"/>
    </row>
    <row r="85" spans="1:5" ht="15">
      <c r="A85" s="13" t="s">
        <v>53</v>
      </c>
      <c r="B85" s="25" t="s">
        <v>87</v>
      </c>
      <c r="C85" s="19"/>
      <c r="D85" s="16"/>
      <c r="E85" s="16"/>
    </row>
    <row r="86" spans="1:5" ht="15">
      <c r="A86" s="13"/>
      <c r="B86" s="14" t="s">
        <v>88</v>
      </c>
      <c r="C86" s="19"/>
      <c r="D86" s="17">
        <f>D78</f>
        <v>12021865</v>
      </c>
      <c r="E86" s="17">
        <f>E78</f>
        <v>0</v>
      </c>
    </row>
    <row r="87" spans="1:5" ht="15">
      <c r="A87" s="13"/>
      <c r="B87" s="14" t="s">
        <v>89</v>
      </c>
      <c r="C87" s="19"/>
      <c r="D87" s="17">
        <f>D86+D76</f>
        <v>19823221</v>
      </c>
      <c r="E87" s="17">
        <f>E86+E76</f>
        <v>8409296</v>
      </c>
    </row>
    <row r="88" spans="1:5" ht="15">
      <c r="A88" s="13"/>
      <c r="B88" s="14"/>
      <c r="C88" s="19"/>
      <c r="D88" s="16"/>
      <c r="E88" s="16"/>
    </row>
    <row r="89" spans="1:5" ht="15.75">
      <c r="A89" s="13" t="s">
        <v>90</v>
      </c>
      <c r="B89" s="14" t="s">
        <v>91</v>
      </c>
      <c r="C89" s="19"/>
      <c r="D89" s="24">
        <f>D100</f>
        <v>4149456</v>
      </c>
      <c r="E89" s="24">
        <f>E100</f>
        <v>1224131</v>
      </c>
    </row>
    <row r="90" spans="1:5" s="3" customFormat="1" ht="30">
      <c r="A90" s="13" t="s">
        <v>64</v>
      </c>
      <c r="B90" s="27" t="s">
        <v>92</v>
      </c>
      <c r="C90" s="19"/>
      <c r="D90" s="16"/>
      <c r="E90" s="16"/>
    </row>
    <row r="91" spans="1:5" s="3" customFormat="1" ht="30">
      <c r="A91" s="13" t="s">
        <v>66</v>
      </c>
      <c r="B91" s="27" t="s">
        <v>93</v>
      </c>
      <c r="C91" s="19"/>
      <c r="D91" s="16"/>
      <c r="E91" s="16"/>
    </row>
    <row r="92" spans="1:5" ht="15">
      <c r="A92" s="13" t="s">
        <v>51</v>
      </c>
      <c r="B92" s="25" t="s">
        <v>94</v>
      </c>
      <c r="C92" s="19"/>
      <c r="D92" s="16">
        <v>100000</v>
      </c>
      <c r="E92" s="16">
        <v>100000</v>
      </c>
    </row>
    <row r="93" spans="1:5" ht="15">
      <c r="A93" s="13" t="s">
        <v>53</v>
      </c>
      <c r="B93" s="25" t="s">
        <v>95</v>
      </c>
      <c r="C93" s="19"/>
      <c r="D93" s="16"/>
      <c r="E93" s="16"/>
    </row>
    <row r="94" spans="1:5" ht="15">
      <c r="A94" s="13" t="s">
        <v>58</v>
      </c>
      <c r="B94" s="25" t="s">
        <v>96</v>
      </c>
      <c r="C94" s="19"/>
      <c r="D94" s="16"/>
      <c r="E94" s="16"/>
    </row>
    <row r="95" spans="1:5" ht="15">
      <c r="A95" s="13" t="s">
        <v>97</v>
      </c>
      <c r="B95" s="25" t="s">
        <v>98</v>
      </c>
      <c r="C95" s="19"/>
      <c r="D95" s="16">
        <v>0</v>
      </c>
      <c r="E95" s="16">
        <v>0</v>
      </c>
    </row>
    <row r="96" spans="1:5" ht="15">
      <c r="A96" s="13" t="s">
        <v>33</v>
      </c>
      <c r="B96" s="25" t="s">
        <v>99</v>
      </c>
      <c r="C96" s="19"/>
      <c r="D96" s="16">
        <v>0</v>
      </c>
      <c r="E96" s="16">
        <v>0</v>
      </c>
    </row>
    <row r="97" spans="1:5" ht="15">
      <c r="A97" s="13" t="s">
        <v>100</v>
      </c>
      <c r="B97" s="25" t="s">
        <v>101</v>
      </c>
      <c r="C97" s="19"/>
      <c r="D97" s="16">
        <v>0</v>
      </c>
      <c r="E97" s="16">
        <v>0</v>
      </c>
    </row>
    <row r="98" spans="1:5" ht="15">
      <c r="A98" s="13" t="s">
        <v>102</v>
      </c>
      <c r="B98" s="25" t="s">
        <v>103</v>
      </c>
      <c r="C98" s="19"/>
      <c r="D98" s="16">
        <v>1122682</v>
      </c>
      <c r="E98" s="16">
        <v>-360030</v>
      </c>
    </row>
    <row r="99" spans="1:5" ht="15">
      <c r="A99" s="13" t="s">
        <v>104</v>
      </c>
      <c r="B99" s="25" t="s">
        <v>105</v>
      </c>
      <c r="C99" s="19"/>
      <c r="D99" s="16">
        <v>2926774</v>
      </c>
      <c r="E99" s="16">
        <v>1484161</v>
      </c>
    </row>
    <row r="100" spans="1:5" ht="15">
      <c r="A100" s="13"/>
      <c r="B100" s="14" t="s">
        <v>106</v>
      </c>
      <c r="C100" s="19"/>
      <c r="D100" s="17">
        <f>SUM(D90:D99)</f>
        <v>4149456</v>
      </c>
      <c r="E100" s="17">
        <f>SUM(E90:E99)</f>
        <v>1224131</v>
      </c>
    </row>
    <row r="101" spans="1:5" ht="15.75" thickBot="1">
      <c r="A101" s="21"/>
      <c r="B101" s="22"/>
      <c r="C101" s="23"/>
      <c r="D101" s="28"/>
      <c r="E101" s="28"/>
    </row>
    <row r="102" spans="1:5" ht="26.25" customHeight="1" thickBot="1">
      <c r="A102" s="69"/>
      <c r="B102" s="70" t="s">
        <v>107</v>
      </c>
      <c r="C102" s="71"/>
      <c r="D102" s="72">
        <f>D100+D87</f>
        <v>23972677</v>
      </c>
      <c r="E102" s="72">
        <f>E100+E87</f>
        <v>9633427</v>
      </c>
    </row>
    <row r="103" spans="1:5" ht="15.75">
      <c r="A103" s="1"/>
      <c r="D103" s="53"/>
      <c r="E103" s="8"/>
    </row>
    <row r="104" spans="4:5" ht="15.75">
      <c r="D104" s="119" t="s">
        <v>201</v>
      </c>
      <c r="E104" s="8"/>
    </row>
    <row r="105" spans="4:5" ht="15.75">
      <c r="D105" s="76" t="s">
        <v>202</v>
      </c>
      <c r="E105" s="8"/>
    </row>
    <row r="106" spans="4:5" ht="12.75">
      <c r="D106" s="53"/>
      <c r="E106" s="8"/>
    </row>
    <row r="107" spans="4:5" ht="12.75">
      <c r="D107" s="53"/>
      <c r="E107" s="8"/>
    </row>
    <row r="108" spans="4:5" ht="12.75">
      <c r="D108" s="53"/>
      <c r="E108" s="8"/>
    </row>
    <row r="109" spans="4:5" ht="12.75">
      <c r="D109" s="53"/>
      <c r="E109" s="8"/>
    </row>
    <row r="110" spans="4:5" ht="12.75">
      <c r="D110" s="57">
        <f>D102-D50</f>
        <v>0</v>
      </c>
      <c r="E110" s="8">
        <f>E102-E50</f>
        <v>0</v>
      </c>
    </row>
    <row r="111" spans="4:5" ht="12.75">
      <c r="D111" s="53"/>
      <c r="E111" s="8"/>
    </row>
    <row r="112" spans="4:5" ht="12.75">
      <c r="D112" s="53"/>
      <c r="E112" s="8"/>
    </row>
    <row r="113" spans="4:5" ht="12.75">
      <c r="D113" s="53"/>
      <c r="E113" s="8"/>
    </row>
    <row r="114" spans="4:5" ht="12.75">
      <c r="D114" s="53"/>
      <c r="E114" s="8"/>
    </row>
    <row r="115" spans="4:5" ht="12.75">
      <c r="D115" s="53"/>
      <c r="E115" s="8"/>
    </row>
    <row r="116" spans="4:5" ht="12.75">
      <c r="D116" s="53"/>
      <c r="E116" s="8"/>
    </row>
    <row r="117" spans="4:5" ht="12.75">
      <c r="D117" s="53"/>
      <c r="E117" s="8"/>
    </row>
    <row r="118" spans="4:5" ht="12.75">
      <c r="D118" s="53"/>
      <c r="E118" s="8"/>
    </row>
    <row r="119" spans="4:5" ht="12.75">
      <c r="D119" s="53"/>
      <c r="E119" s="8"/>
    </row>
    <row r="120" spans="4:5" ht="12.75">
      <c r="D120" s="53"/>
      <c r="E120" s="8"/>
    </row>
    <row r="121" spans="4:5" ht="12.75">
      <c r="D121" s="53"/>
      <c r="E121" s="8"/>
    </row>
    <row r="122" spans="4:5" ht="12.75">
      <c r="D122" s="53"/>
      <c r="E122" s="8"/>
    </row>
    <row r="123" spans="4:5" ht="12.75">
      <c r="D123" s="53"/>
      <c r="E123" s="8"/>
    </row>
    <row r="124" spans="4:5" ht="12.75">
      <c r="D124" s="53"/>
      <c r="E124" s="8"/>
    </row>
    <row r="125" spans="4:5" ht="12.75">
      <c r="D125" s="53"/>
      <c r="E125" s="8"/>
    </row>
    <row r="126" spans="4:5" ht="12.75">
      <c r="D126" s="53"/>
      <c r="E126" s="8"/>
    </row>
    <row r="127" spans="4:5" ht="12.75">
      <c r="D127" s="53"/>
      <c r="E127" s="8"/>
    </row>
    <row r="128" spans="4:5" ht="12.75">
      <c r="D128" s="53"/>
      <c r="E128" s="8"/>
    </row>
    <row r="129" spans="4:5" ht="12.75">
      <c r="D129" s="53"/>
      <c r="E129" s="8"/>
    </row>
    <row r="130" spans="4:5" ht="12.75">
      <c r="D130" s="53"/>
      <c r="E130" s="8"/>
    </row>
    <row r="131" spans="4:5" ht="12.75">
      <c r="D131" s="53"/>
      <c r="E131" s="8"/>
    </row>
    <row r="132" spans="4:5" ht="12.75">
      <c r="D132" s="53"/>
      <c r="E132" s="8"/>
    </row>
    <row r="133" spans="4:5" ht="12.75">
      <c r="D133" s="53"/>
      <c r="E133" s="8"/>
    </row>
    <row r="134" spans="4:5" ht="12.75">
      <c r="D134" s="53"/>
      <c r="E134" s="8"/>
    </row>
    <row r="135" spans="4:5" ht="12.75">
      <c r="D135" s="53"/>
      <c r="E135" s="8"/>
    </row>
    <row r="136" spans="4:5" ht="12.75">
      <c r="D136" s="53"/>
      <c r="E136" s="8"/>
    </row>
    <row r="137" spans="4:5" ht="12.75">
      <c r="D137" s="53"/>
      <c r="E137" s="8"/>
    </row>
    <row r="138" spans="4:5" ht="12.75">
      <c r="D138" s="53"/>
      <c r="E138" s="8"/>
    </row>
    <row r="139" spans="4:5" ht="12.75">
      <c r="D139" s="53"/>
      <c r="E139" s="8"/>
    </row>
    <row r="140" spans="4:5" ht="12.75">
      <c r="D140" s="53"/>
      <c r="E140" s="8"/>
    </row>
    <row r="141" spans="4:5" ht="12.75">
      <c r="D141" s="53"/>
      <c r="E141" s="8"/>
    </row>
  </sheetData>
  <sheetProtection/>
  <mergeCells count="7">
    <mergeCell ref="A1:A2"/>
    <mergeCell ref="C1:C2"/>
    <mergeCell ref="A57:A58"/>
    <mergeCell ref="C57:C58"/>
    <mergeCell ref="B57:B58"/>
    <mergeCell ref="B1:B2"/>
    <mergeCell ref="A55:E55"/>
  </mergeCells>
  <printOptions/>
  <pageMargins left="0.72" right="0.17" top="0.97" bottom="0.23" header="0.17" footer="0.16"/>
  <pageSetup fitToHeight="2" fitToWidth="1" horizontalDpi="600" verticalDpi="600" orientation="portrait" paperSize="9" scale="90" r:id="rId1"/>
  <headerFooter>
    <oddHeader>&amp;C&amp;"Arial,Bold Italic"&amp;11Illyria GeoTechnologies Shpk.
NIPT:    K 81330018 U
BILANCI 2011</oddHeader>
    <oddFooter>&amp;C&amp;P</oddFooter>
  </headerFooter>
  <ignoredErrors>
    <ignoredError sqref="A57:A99 A25:A50" numberStoredAsText="1"/>
    <ignoredError sqref="E8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"/>
  <sheetViews>
    <sheetView view="pageLayout" workbookViewId="0" topLeftCell="A1">
      <selection activeCell="B36" sqref="B36"/>
    </sheetView>
  </sheetViews>
  <sheetFormatPr defaultColWidth="9.140625" defaultRowHeight="12.75"/>
  <cols>
    <col min="1" max="1" width="5.140625" style="0" customWidth="1"/>
    <col min="2" max="2" width="56.00390625" style="0" customWidth="1"/>
    <col min="3" max="3" width="6.28125" style="0" customWidth="1"/>
    <col min="4" max="4" width="15.7109375" style="52" customWidth="1"/>
    <col min="5" max="5" width="16.57421875" style="0" customWidth="1"/>
    <col min="8" max="8" width="10.28125" style="0" bestFit="1" customWidth="1"/>
  </cols>
  <sheetData>
    <row r="1" spans="1:5" ht="14.25">
      <c r="A1" s="116"/>
      <c r="B1" s="116"/>
      <c r="C1" s="116"/>
      <c r="D1" s="116"/>
      <c r="E1" s="116"/>
    </row>
    <row r="2" spans="1:5" ht="14.25">
      <c r="A2" s="116"/>
      <c r="B2" s="116"/>
      <c r="C2" s="116"/>
      <c r="D2" s="116"/>
      <c r="E2" s="116"/>
    </row>
    <row r="3" spans="1:4" ht="19.5" thickBot="1">
      <c r="A3" s="4"/>
      <c r="D3" s="50"/>
    </row>
    <row r="4" spans="1:5" ht="42" customHeight="1" thickBot="1">
      <c r="A4" s="130" t="s">
        <v>108</v>
      </c>
      <c r="B4" s="130" t="s">
        <v>109</v>
      </c>
      <c r="C4" s="29" t="s">
        <v>110</v>
      </c>
      <c r="D4" s="29" t="s">
        <v>2</v>
      </c>
      <c r="E4" s="29" t="s">
        <v>2</v>
      </c>
    </row>
    <row r="5" spans="1:5" ht="29.25" thickBot="1">
      <c r="A5" s="130"/>
      <c r="B5" s="130"/>
      <c r="C5" s="29" t="s">
        <v>111</v>
      </c>
      <c r="D5" s="29">
        <v>2011</v>
      </c>
      <c r="E5" s="29">
        <v>2010</v>
      </c>
    </row>
    <row r="6" spans="1:5" s="2" customFormat="1" ht="15.75">
      <c r="A6" s="30">
        <v>1</v>
      </c>
      <c r="B6" s="31" t="s">
        <v>112</v>
      </c>
      <c r="C6" s="31"/>
      <c r="D6" s="32">
        <v>25004535</v>
      </c>
      <c r="E6" s="32">
        <v>12463532</v>
      </c>
    </row>
    <row r="7" spans="1:5" s="2" customFormat="1" ht="15.75">
      <c r="A7" s="33">
        <v>2</v>
      </c>
      <c r="B7" s="34" t="s">
        <v>113</v>
      </c>
      <c r="C7" s="34"/>
      <c r="D7" s="35">
        <v>0</v>
      </c>
      <c r="E7" s="35">
        <v>0</v>
      </c>
    </row>
    <row r="8" spans="1:5" s="2" customFormat="1" ht="31.5">
      <c r="A8" s="33">
        <v>3</v>
      </c>
      <c r="B8" s="36" t="s">
        <v>114</v>
      </c>
      <c r="C8" s="34"/>
      <c r="D8" s="35"/>
      <c r="E8" s="35"/>
    </row>
    <row r="9" spans="1:5" s="2" customFormat="1" ht="15.75">
      <c r="A9" s="33">
        <v>4</v>
      </c>
      <c r="B9" s="34" t="s">
        <v>115</v>
      </c>
      <c r="C9" s="34"/>
      <c r="D9" s="35">
        <v>-5594275</v>
      </c>
      <c r="E9" s="35">
        <v>-5015399</v>
      </c>
    </row>
    <row r="10" spans="1:5" s="2" customFormat="1" ht="15.75">
      <c r="A10" s="33">
        <v>5</v>
      </c>
      <c r="B10" s="34" t="s">
        <v>116</v>
      </c>
      <c r="C10" s="37"/>
      <c r="D10" s="38">
        <f>D11+D12</f>
        <v>-3358836</v>
      </c>
      <c r="E10" s="38">
        <f>E11+E12</f>
        <v>-2104923</v>
      </c>
    </row>
    <row r="11" spans="1:5" s="2" customFormat="1" ht="15.75">
      <c r="A11" s="33"/>
      <c r="B11" s="34" t="s">
        <v>117</v>
      </c>
      <c r="C11" s="37"/>
      <c r="D11" s="38">
        <v>-2974600</v>
      </c>
      <c r="E11" s="38">
        <v>-1803700</v>
      </c>
    </row>
    <row r="12" spans="1:5" s="2" customFormat="1" ht="15.75">
      <c r="A12" s="33"/>
      <c r="B12" s="34" t="s">
        <v>118</v>
      </c>
      <c r="C12" s="37"/>
      <c r="D12" s="38">
        <v>-384236</v>
      </c>
      <c r="E12" s="38">
        <v>-301223</v>
      </c>
    </row>
    <row r="13" spans="1:5" s="2" customFormat="1" ht="15.75">
      <c r="A13" s="39" t="s">
        <v>31</v>
      </c>
      <c r="B13" s="34" t="s">
        <v>119</v>
      </c>
      <c r="C13" s="34"/>
      <c r="D13" s="35">
        <v>-883658</v>
      </c>
      <c r="E13" s="35">
        <v>0</v>
      </c>
    </row>
    <row r="14" spans="1:5" s="2" customFormat="1" ht="15.75">
      <c r="A14" s="39" t="s">
        <v>120</v>
      </c>
      <c r="B14" s="34" t="s">
        <v>121</v>
      </c>
      <c r="C14" s="34"/>
      <c r="D14" s="35">
        <v>-10769959</v>
      </c>
      <c r="E14" s="35">
        <v>-3103955</v>
      </c>
    </row>
    <row r="15" spans="1:5" s="2" customFormat="1" ht="15.75">
      <c r="A15" s="39" t="s">
        <v>122</v>
      </c>
      <c r="B15" s="40" t="s">
        <v>123</v>
      </c>
      <c r="C15" s="34"/>
      <c r="D15" s="55">
        <f>D14+D13+D10+D9</f>
        <v>-20606728</v>
      </c>
      <c r="E15" s="55">
        <f>E14+E13+E10+E9</f>
        <v>-10224277</v>
      </c>
    </row>
    <row r="16" spans="1:8" s="2" customFormat="1" ht="15.75">
      <c r="A16" s="39" t="s">
        <v>124</v>
      </c>
      <c r="B16" s="41" t="s">
        <v>125</v>
      </c>
      <c r="C16" s="34"/>
      <c r="D16" s="35">
        <f>D6+D7+D8+D15</f>
        <v>4397807</v>
      </c>
      <c r="E16" s="35">
        <f>E6+E7+E8+E15</f>
        <v>2239255</v>
      </c>
      <c r="H16" s="47"/>
    </row>
    <row r="17" spans="1:5" s="2" customFormat="1" ht="31.5">
      <c r="A17" s="39" t="s">
        <v>126</v>
      </c>
      <c r="B17" s="36" t="s">
        <v>127</v>
      </c>
      <c r="C17" s="34"/>
      <c r="D17" s="35"/>
      <c r="E17" s="35">
        <v>2239255</v>
      </c>
    </row>
    <row r="18" spans="1:5" s="2" customFormat="1" ht="15.75">
      <c r="A18" s="39" t="s">
        <v>128</v>
      </c>
      <c r="B18" s="34" t="s">
        <v>129</v>
      </c>
      <c r="C18" s="34"/>
      <c r="D18" s="35"/>
      <c r="E18" s="35">
        <v>0</v>
      </c>
    </row>
    <row r="19" spans="1:5" s="2" customFormat="1" ht="15.75">
      <c r="A19" s="39" t="s">
        <v>130</v>
      </c>
      <c r="B19" s="34" t="s">
        <v>131</v>
      </c>
      <c r="C19" s="34"/>
      <c r="D19" s="35">
        <f>SUM(D20:D23)</f>
        <v>-1092661</v>
      </c>
      <c r="E19" s="35">
        <v>-590187</v>
      </c>
    </row>
    <row r="20" spans="1:5" s="2" customFormat="1" ht="31.5">
      <c r="A20" s="39" t="s">
        <v>132</v>
      </c>
      <c r="B20" s="36" t="s">
        <v>133</v>
      </c>
      <c r="C20" s="34"/>
      <c r="D20" s="35"/>
      <c r="E20" s="35">
        <v>0</v>
      </c>
    </row>
    <row r="21" spans="1:5" s="2" customFormat="1" ht="15.75">
      <c r="A21" s="39" t="s">
        <v>134</v>
      </c>
      <c r="B21" s="34" t="s">
        <v>135</v>
      </c>
      <c r="C21" s="34"/>
      <c r="D21" s="35">
        <v>-827690</v>
      </c>
      <c r="E21" s="35">
        <v>-669</v>
      </c>
    </row>
    <row r="22" spans="1:5" s="2" customFormat="1" ht="15.75">
      <c r="A22" s="39" t="s">
        <v>136</v>
      </c>
      <c r="B22" s="34" t="s">
        <v>137</v>
      </c>
      <c r="C22" s="34"/>
      <c r="D22" s="35">
        <v>-264971</v>
      </c>
      <c r="E22" s="35">
        <v>-589518</v>
      </c>
    </row>
    <row r="23" spans="1:5" s="2" customFormat="1" ht="15.75">
      <c r="A23" s="39" t="s">
        <v>138</v>
      </c>
      <c r="B23" s="34" t="s">
        <v>139</v>
      </c>
      <c r="C23" s="34"/>
      <c r="D23" s="35">
        <v>0</v>
      </c>
      <c r="E23" s="35">
        <v>0</v>
      </c>
    </row>
    <row r="24" spans="1:5" s="2" customFormat="1" ht="31.5">
      <c r="A24" s="39" t="s">
        <v>140</v>
      </c>
      <c r="B24" s="41" t="s">
        <v>141</v>
      </c>
      <c r="C24" s="34"/>
      <c r="D24" s="55">
        <f>D19</f>
        <v>-1092661</v>
      </c>
      <c r="E24" s="55">
        <f>E19</f>
        <v>-590187</v>
      </c>
    </row>
    <row r="25" spans="1:5" s="2" customFormat="1" ht="15.75">
      <c r="A25" s="39" t="s">
        <v>142</v>
      </c>
      <c r="B25" s="42" t="s">
        <v>143</v>
      </c>
      <c r="C25" s="34"/>
      <c r="D25" s="35">
        <f>D16+D24</f>
        <v>3305146</v>
      </c>
      <c r="E25" s="35">
        <f>E16+E24</f>
        <v>1649068</v>
      </c>
    </row>
    <row r="26" spans="1:5" s="2" customFormat="1" ht="15.75">
      <c r="A26" s="39" t="s">
        <v>144</v>
      </c>
      <c r="B26" s="34" t="s">
        <v>145</v>
      </c>
      <c r="C26" s="34"/>
      <c r="D26" s="35">
        <v>-378372</v>
      </c>
      <c r="E26" s="35">
        <f>-E25*0.1</f>
        <v>-164906.80000000002</v>
      </c>
    </row>
    <row r="27" spans="1:5" s="2" customFormat="1" ht="27" customHeight="1">
      <c r="A27" s="39" t="s">
        <v>146</v>
      </c>
      <c r="B27" s="40" t="s">
        <v>147</v>
      </c>
      <c r="C27" s="37"/>
      <c r="D27" s="43">
        <f>D25+D26</f>
        <v>2926774</v>
      </c>
      <c r="E27" s="43">
        <f>E25+E26</f>
        <v>1484161.2</v>
      </c>
    </row>
    <row r="28" spans="1:5" s="2" customFormat="1" ht="15.75">
      <c r="A28" s="39"/>
      <c r="B28" s="40" t="s">
        <v>175</v>
      </c>
      <c r="C28" s="37"/>
      <c r="D28" s="43"/>
      <c r="E28" s="43"/>
    </row>
    <row r="29" spans="1:5" s="2" customFormat="1" ht="16.5" thickBot="1">
      <c r="A29" s="44" t="s">
        <v>148</v>
      </c>
      <c r="B29" s="45" t="s">
        <v>149</v>
      </c>
      <c r="C29" s="45"/>
      <c r="D29" s="46"/>
      <c r="E29" s="46"/>
    </row>
    <row r="30" spans="1:4" s="2" customFormat="1" ht="15.75">
      <c r="A30" s="5"/>
      <c r="D30" s="51"/>
    </row>
    <row r="31" s="2" customFormat="1" ht="12.75">
      <c r="D31" s="51"/>
    </row>
    <row r="32" s="2" customFormat="1" ht="12.75">
      <c r="D32" s="118" t="s">
        <v>201</v>
      </c>
    </row>
    <row r="33" s="2" customFormat="1" ht="12.75">
      <c r="D33" s="118" t="s">
        <v>202</v>
      </c>
    </row>
    <row r="34" s="2" customFormat="1" ht="12.75">
      <c r="D34" s="51"/>
    </row>
    <row r="35" s="2" customFormat="1" ht="12.75">
      <c r="D35" s="51"/>
    </row>
    <row r="36" s="2" customFormat="1" ht="12.75">
      <c r="D36" s="51"/>
    </row>
    <row r="37" s="2" customFormat="1" ht="12.75">
      <c r="D37" s="51"/>
    </row>
    <row r="38" s="2" customFormat="1" ht="12.75">
      <c r="D38" s="51"/>
    </row>
    <row r="39" s="2" customFormat="1" ht="12.75">
      <c r="D39" s="51"/>
    </row>
    <row r="40" s="2" customFormat="1" ht="12.75">
      <c r="D40" s="51"/>
    </row>
    <row r="41" s="2" customFormat="1" ht="12.75">
      <c r="D41" s="51"/>
    </row>
    <row r="42" s="2" customFormat="1" ht="12.75">
      <c r="D42" s="51"/>
    </row>
    <row r="43" s="2" customFormat="1" ht="12.75">
      <c r="D43" s="51"/>
    </row>
    <row r="44" s="2" customFormat="1" ht="12.75">
      <c r="D44" s="51"/>
    </row>
    <row r="45" s="2" customFormat="1" ht="12.75">
      <c r="D45" s="51"/>
    </row>
    <row r="46" s="2" customFormat="1" ht="12.75">
      <c r="D46" s="51"/>
    </row>
    <row r="47" s="2" customFormat="1" ht="12.75">
      <c r="D47" s="51"/>
    </row>
    <row r="48" s="2" customFormat="1" ht="12.75">
      <c r="D48" s="51"/>
    </row>
    <row r="49" s="2" customFormat="1" ht="12.75">
      <c r="D49" s="51"/>
    </row>
    <row r="50" s="2" customFormat="1" ht="12.75">
      <c r="D50" s="51"/>
    </row>
    <row r="51" s="2" customFormat="1" ht="12.75">
      <c r="D51" s="51"/>
    </row>
    <row r="52" s="2" customFormat="1" ht="12.75">
      <c r="D52" s="51"/>
    </row>
    <row r="53" s="2" customFormat="1" ht="12.75">
      <c r="D53" s="51"/>
    </row>
    <row r="54" s="2" customFormat="1" ht="12.75">
      <c r="D54" s="51"/>
    </row>
    <row r="55" s="2" customFormat="1" ht="12.75">
      <c r="D55" s="51"/>
    </row>
    <row r="56" s="2" customFormat="1" ht="12.75">
      <c r="D56" s="51"/>
    </row>
    <row r="57" s="2" customFormat="1" ht="12.75">
      <c r="D57" s="51"/>
    </row>
    <row r="58" s="2" customFormat="1" ht="12.75">
      <c r="D58" s="51"/>
    </row>
    <row r="59" s="2" customFormat="1" ht="12.75">
      <c r="D59" s="51"/>
    </row>
    <row r="60" s="2" customFormat="1" ht="12.75">
      <c r="D60" s="51"/>
    </row>
    <row r="61" s="2" customFormat="1" ht="12.75">
      <c r="D61" s="51"/>
    </row>
    <row r="62" s="2" customFormat="1" ht="12.75">
      <c r="D62" s="51"/>
    </row>
    <row r="63" s="2" customFormat="1" ht="12.75">
      <c r="D63" s="51"/>
    </row>
    <row r="64" s="2" customFormat="1" ht="12.75">
      <c r="D64" s="51"/>
    </row>
    <row r="65" s="2" customFormat="1" ht="12.75">
      <c r="D65" s="51"/>
    </row>
    <row r="66" s="2" customFormat="1" ht="12.75">
      <c r="D66" s="51"/>
    </row>
    <row r="67" s="2" customFormat="1" ht="12.75">
      <c r="D67" s="51"/>
    </row>
    <row r="68" s="2" customFormat="1" ht="12.75">
      <c r="D68" s="51"/>
    </row>
    <row r="69" s="2" customFormat="1" ht="12.75">
      <c r="D69" s="51"/>
    </row>
    <row r="70" s="2" customFormat="1" ht="12.75">
      <c r="D70" s="51"/>
    </row>
    <row r="71" s="2" customFormat="1" ht="12.75">
      <c r="D71" s="51"/>
    </row>
    <row r="72" s="2" customFormat="1" ht="12.75">
      <c r="D72" s="51"/>
    </row>
    <row r="73" s="2" customFormat="1" ht="12.75">
      <c r="D73" s="51"/>
    </row>
    <row r="74" s="2" customFormat="1" ht="12.75">
      <c r="D74" s="51"/>
    </row>
    <row r="75" s="2" customFormat="1" ht="12.75">
      <c r="D75" s="51"/>
    </row>
    <row r="76" s="2" customFormat="1" ht="12.75">
      <c r="D76" s="51"/>
    </row>
    <row r="77" s="2" customFormat="1" ht="12.75">
      <c r="D77" s="51"/>
    </row>
    <row r="78" s="2" customFormat="1" ht="12.75">
      <c r="D78" s="51"/>
    </row>
    <row r="79" s="2" customFormat="1" ht="12.75">
      <c r="D79" s="51"/>
    </row>
    <row r="80" s="2" customFormat="1" ht="12.75">
      <c r="D80" s="51"/>
    </row>
    <row r="81" s="2" customFormat="1" ht="12.75">
      <c r="D81" s="51"/>
    </row>
    <row r="82" s="2" customFormat="1" ht="12.75">
      <c r="D82" s="51"/>
    </row>
    <row r="83" s="2" customFormat="1" ht="12.75">
      <c r="D83" s="51"/>
    </row>
    <row r="84" s="2" customFormat="1" ht="12.75">
      <c r="D84" s="51"/>
    </row>
    <row r="85" s="2" customFormat="1" ht="12.75">
      <c r="D85" s="51"/>
    </row>
    <row r="86" s="2" customFormat="1" ht="12.75">
      <c r="D86" s="51"/>
    </row>
    <row r="87" s="2" customFormat="1" ht="12.75">
      <c r="D87" s="51"/>
    </row>
    <row r="88" s="2" customFormat="1" ht="12.75">
      <c r="D88" s="51"/>
    </row>
    <row r="89" s="2" customFormat="1" ht="12.75">
      <c r="D89" s="51"/>
    </row>
    <row r="90" s="2" customFormat="1" ht="12.75">
      <c r="D90" s="51"/>
    </row>
    <row r="91" s="2" customFormat="1" ht="12.75">
      <c r="D91" s="51"/>
    </row>
    <row r="92" s="2" customFormat="1" ht="12.75">
      <c r="D92" s="51"/>
    </row>
    <row r="93" s="2" customFormat="1" ht="12.75">
      <c r="D93" s="51"/>
    </row>
    <row r="94" s="2" customFormat="1" ht="12.75">
      <c r="D94" s="51"/>
    </row>
    <row r="95" s="2" customFormat="1" ht="12.75">
      <c r="D95" s="51"/>
    </row>
    <row r="96" s="2" customFormat="1" ht="12.75">
      <c r="D96" s="51"/>
    </row>
    <row r="97" s="2" customFormat="1" ht="12.75">
      <c r="D97" s="51"/>
    </row>
    <row r="98" s="2" customFormat="1" ht="12.75">
      <c r="D98" s="51"/>
    </row>
    <row r="99" s="2" customFormat="1" ht="12.75">
      <c r="D99" s="51"/>
    </row>
    <row r="100" s="2" customFormat="1" ht="12.75">
      <c r="D100" s="51"/>
    </row>
    <row r="101" s="2" customFormat="1" ht="12.75">
      <c r="D101" s="51"/>
    </row>
    <row r="102" s="2" customFormat="1" ht="12.75">
      <c r="D102" s="51"/>
    </row>
    <row r="103" s="2" customFormat="1" ht="12.75">
      <c r="D103" s="51"/>
    </row>
    <row r="104" s="2" customFormat="1" ht="12.75">
      <c r="D104" s="51"/>
    </row>
    <row r="105" s="2" customFormat="1" ht="12.75">
      <c r="D105" s="51"/>
    </row>
    <row r="106" s="2" customFormat="1" ht="12.75">
      <c r="D106" s="51"/>
    </row>
    <row r="107" s="2" customFormat="1" ht="12.75">
      <c r="D107" s="51"/>
    </row>
    <row r="108" s="2" customFormat="1" ht="12.75">
      <c r="D108" s="51"/>
    </row>
    <row r="109" s="2" customFormat="1" ht="12.75">
      <c r="D109" s="51"/>
    </row>
    <row r="110" s="2" customFormat="1" ht="12.75">
      <c r="D110" s="51"/>
    </row>
    <row r="111" s="2" customFormat="1" ht="12.75">
      <c r="D111" s="51"/>
    </row>
    <row r="112" s="2" customFormat="1" ht="12.75">
      <c r="D112" s="51"/>
    </row>
    <row r="113" s="2" customFormat="1" ht="12.75">
      <c r="D113" s="51"/>
    </row>
    <row r="114" s="2" customFormat="1" ht="12.75">
      <c r="D114" s="51"/>
    </row>
    <row r="115" s="2" customFormat="1" ht="12.75">
      <c r="D115" s="51"/>
    </row>
    <row r="116" s="2" customFormat="1" ht="12.75">
      <c r="D116" s="51"/>
    </row>
    <row r="117" s="2" customFormat="1" ht="12.75">
      <c r="D117" s="51"/>
    </row>
    <row r="118" s="2" customFormat="1" ht="12.75">
      <c r="D118" s="51"/>
    </row>
    <row r="119" s="2" customFormat="1" ht="12.75">
      <c r="D119" s="51"/>
    </row>
    <row r="120" s="2" customFormat="1" ht="12.75">
      <c r="D120" s="51"/>
    </row>
    <row r="121" s="2" customFormat="1" ht="12.75">
      <c r="D121" s="51"/>
    </row>
    <row r="122" s="2" customFormat="1" ht="12.75">
      <c r="D122" s="51"/>
    </row>
    <row r="123" s="2" customFormat="1" ht="12.75">
      <c r="D123" s="51"/>
    </row>
    <row r="124" s="2" customFormat="1" ht="12.75">
      <c r="D124" s="51"/>
    </row>
    <row r="125" s="2" customFormat="1" ht="12.75">
      <c r="D125" s="51"/>
    </row>
    <row r="126" s="2" customFormat="1" ht="12.75">
      <c r="D126" s="51"/>
    </row>
    <row r="127" s="2" customFormat="1" ht="12.75">
      <c r="D127" s="51"/>
    </row>
    <row r="128" s="2" customFormat="1" ht="12.75">
      <c r="D128" s="51"/>
    </row>
    <row r="129" s="2" customFormat="1" ht="12.75">
      <c r="D129" s="51"/>
    </row>
    <row r="130" s="2" customFormat="1" ht="12.75">
      <c r="D130" s="51"/>
    </row>
    <row r="131" s="2" customFormat="1" ht="12.75">
      <c r="D131" s="51"/>
    </row>
    <row r="132" s="2" customFormat="1" ht="12.75">
      <c r="D132" s="51"/>
    </row>
    <row r="133" s="2" customFormat="1" ht="12.75">
      <c r="D133" s="51"/>
    </row>
    <row r="134" s="2" customFormat="1" ht="12.75">
      <c r="D134" s="51"/>
    </row>
    <row r="135" s="2" customFormat="1" ht="12.75">
      <c r="D135" s="51"/>
    </row>
    <row r="136" s="2" customFormat="1" ht="12.75">
      <c r="D136" s="51"/>
    </row>
    <row r="137" s="2" customFormat="1" ht="12.75">
      <c r="D137" s="51"/>
    </row>
    <row r="138" s="2" customFormat="1" ht="12.75">
      <c r="D138" s="51"/>
    </row>
    <row r="139" s="2" customFormat="1" ht="12.75">
      <c r="D139" s="51"/>
    </row>
    <row r="140" s="2" customFormat="1" ht="12.75">
      <c r="D140" s="51"/>
    </row>
    <row r="141" s="2" customFormat="1" ht="12.75">
      <c r="D141" s="51"/>
    </row>
    <row r="142" s="2" customFormat="1" ht="12.75">
      <c r="D142" s="51"/>
    </row>
    <row r="143" s="2" customFormat="1" ht="12.75">
      <c r="D143" s="51"/>
    </row>
    <row r="144" s="2" customFormat="1" ht="12.75">
      <c r="D144" s="51"/>
    </row>
    <row r="145" s="2" customFormat="1" ht="12.75">
      <c r="D145" s="51"/>
    </row>
    <row r="146" s="2" customFormat="1" ht="12.75">
      <c r="D146" s="51"/>
    </row>
  </sheetData>
  <sheetProtection/>
  <mergeCells count="2">
    <mergeCell ref="A4:A5"/>
    <mergeCell ref="B4:B5"/>
  </mergeCells>
  <printOptions/>
  <pageMargins left="0.26" right="0.16" top="1" bottom="0.44" header="0.5" footer="0.5"/>
  <pageSetup horizontalDpi="300" verticalDpi="300" orientation="portrait" paperSize="9" r:id="rId1"/>
  <headerFooter alignWithMargins="0">
    <oddHeader>&amp;L&amp;"Century Gothic,Bold"ILLYRIA GeoTechnologies Shpk.
NIPT:    K 81330018 U&amp;"Century Gothic,Regular"
PASQYRA E TE ARDHURAVE DHE SHPENZIMEVE ME 31 DHJETOR 2011
 (Bazuar ne klasifikimin e shpenzimeve sipas natyres)</oddHeader>
    <oddFooter>&amp;C&amp;P</oddFooter>
  </headerFooter>
  <ignoredErrors>
    <ignoredError sqref="A19:A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view="pageLayout" workbookViewId="0" topLeftCell="A1">
      <selection activeCell="B41" sqref="B41"/>
    </sheetView>
  </sheetViews>
  <sheetFormatPr defaultColWidth="9.140625" defaultRowHeight="12.75"/>
  <cols>
    <col min="1" max="1" width="5.00390625" style="0" customWidth="1"/>
    <col min="2" max="2" width="50.8515625" style="0" customWidth="1"/>
    <col min="3" max="3" width="17.28125" style="0" customWidth="1"/>
    <col min="4" max="4" width="16.57421875" style="0" customWidth="1"/>
  </cols>
  <sheetData>
    <row r="1" ht="14.25">
      <c r="B1" s="116"/>
    </row>
    <row r="2" ht="14.25">
      <c r="B2" s="116"/>
    </row>
    <row r="3" ht="13.5" thickBot="1"/>
    <row r="4" spans="1:4" s="2" customFormat="1" ht="27.75" customHeight="1" thickBot="1">
      <c r="A4" s="131" t="s">
        <v>178</v>
      </c>
      <c r="B4" s="132"/>
      <c r="C4" s="88" t="s">
        <v>162</v>
      </c>
      <c r="D4" s="88" t="s">
        <v>163</v>
      </c>
    </row>
    <row r="5" spans="1:4" s="2" customFormat="1" ht="15" thickBot="1">
      <c r="A5" s="131"/>
      <c r="B5" s="132"/>
      <c r="C5" s="86">
        <v>2011</v>
      </c>
      <c r="D5" s="87">
        <v>2010</v>
      </c>
    </row>
    <row r="6" spans="1:4" s="2" customFormat="1" ht="15.75">
      <c r="A6" s="89"/>
      <c r="B6" s="54" t="s">
        <v>164</v>
      </c>
      <c r="C6" s="121"/>
      <c r="D6" s="58">
        <v>0</v>
      </c>
    </row>
    <row r="7" spans="1:4" s="2" customFormat="1" ht="15.75">
      <c r="A7" s="90" t="s">
        <v>3</v>
      </c>
      <c r="B7" s="37" t="s">
        <v>179</v>
      </c>
      <c r="C7" s="122">
        <v>3783719</v>
      </c>
      <c r="D7" s="55">
        <v>0</v>
      </c>
    </row>
    <row r="8" spans="1:4" s="2" customFormat="1" ht="15.75">
      <c r="A8" s="90"/>
      <c r="B8" s="37" t="s">
        <v>180</v>
      </c>
      <c r="C8" s="122">
        <v>0</v>
      </c>
      <c r="D8" s="55">
        <v>0</v>
      </c>
    </row>
    <row r="9" spans="1:4" s="2" customFormat="1" ht="15.75">
      <c r="A9" s="90"/>
      <c r="B9" s="37" t="s">
        <v>184</v>
      </c>
      <c r="C9" s="122">
        <v>-681588</v>
      </c>
      <c r="D9" s="55"/>
    </row>
    <row r="10" spans="1:4" s="2" customFormat="1" ht="15.75">
      <c r="A10" s="90"/>
      <c r="B10" s="37" t="s">
        <v>185</v>
      </c>
      <c r="C10" s="122">
        <v>-264971</v>
      </c>
      <c r="D10" s="55"/>
    </row>
    <row r="11" spans="1:4" s="2" customFormat="1" ht="15.75">
      <c r="A11" s="90"/>
      <c r="B11" s="37" t="s">
        <v>186</v>
      </c>
      <c r="C11" s="122"/>
      <c r="D11" s="55"/>
    </row>
    <row r="12" spans="1:4" s="2" customFormat="1" ht="15.75">
      <c r="A12" s="90"/>
      <c r="B12" s="37" t="s">
        <v>181</v>
      </c>
      <c r="C12" s="120">
        <f>PASH!D21</f>
        <v>-827690</v>
      </c>
      <c r="D12" s="55">
        <v>-3104</v>
      </c>
    </row>
    <row r="13" spans="1:4" s="2" customFormat="1" ht="15.75">
      <c r="A13" s="90"/>
      <c r="B13" s="37" t="s">
        <v>182</v>
      </c>
      <c r="C13" s="120">
        <v>-8287973</v>
      </c>
      <c r="D13" s="55">
        <f>13081533-635552</f>
        <v>12445981</v>
      </c>
    </row>
    <row r="14" spans="1:4" s="2" customFormat="1" ht="15.75">
      <c r="A14" s="90"/>
      <c r="B14" s="37" t="s">
        <v>183</v>
      </c>
      <c r="C14" s="120">
        <v>-1520274</v>
      </c>
      <c r="D14" s="55">
        <v>0</v>
      </c>
    </row>
    <row r="15" spans="1:4" s="2" customFormat="1" ht="15.75">
      <c r="A15" s="90"/>
      <c r="B15" s="37" t="s">
        <v>187</v>
      </c>
      <c r="C15" s="120">
        <v>3850438</v>
      </c>
      <c r="D15" s="55">
        <f>-9911883-773925</f>
        <v>-10685808</v>
      </c>
    </row>
    <row r="16" spans="1:4" s="2" customFormat="1" ht="15.75">
      <c r="A16" s="90"/>
      <c r="B16" s="37" t="s">
        <v>188</v>
      </c>
      <c r="C16" s="35"/>
      <c r="D16" s="55"/>
    </row>
    <row r="17" spans="1:4" s="2" customFormat="1" ht="15.75">
      <c r="A17" s="90"/>
      <c r="B17" s="37" t="s">
        <v>189</v>
      </c>
      <c r="C17" s="120"/>
      <c r="D17" s="55">
        <v>-739</v>
      </c>
    </row>
    <row r="18" spans="1:4" s="2" customFormat="1" ht="15.75">
      <c r="A18" s="90"/>
      <c r="B18" s="37" t="s">
        <v>190</v>
      </c>
      <c r="C18" s="55">
        <v>-164907</v>
      </c>
      <c r="D18" s="55">
        <v>-1989649</v>
      </c>
    </row>
    <row r="19" spans="1:4" s="2" customFormat="1" ht="15.75">
      <c r="A19" s="90"/>
      <c r="B19" s="92" t="s">
        <v>165</v>
      </c>
      <c r="C19" s="55">
        <f>SUM(C7:C18)</f>
        <v>-4113246</v>
      </c>
      <c r="D19" s="55">
        <f>SUM(D7:D18)</f>
        <v>-233319</v>
      </c>
    </row>
    <row r="20" spans="1:4" ht="12.75">
      <c r="A20" s="94"/>
      <c r="B20" s="93"/>
      <c r="C20" s="94"/>
      <c r="D20" s="94"/>
    </row>
    <row r="21" spans="1:4" s="2" customFormat="1" ht="15.75">
      <c r="A21" s="90"/>
      <c r="B21" s="37"/>
      <c r="C21" s="55"/>
      <c r="D21" s="55"/>
    </row>
    <row r="22" spans="1:4" s="2" customFormat="1" ht="15.75">
      <c r="A22" s="90" t="s">
        <v>36</v>
      </c>
      <c r="B22" s="33" t="s">
        <v>166</v>
      </c>
      <c r="C22" s="55"/>
      <c r="D22" s="55">
        <f>SUM(D23:D28)</f>
        <v>0</v>
      </c>
    </row>
    <row r="23" spans="1:4" s="2" customFormat="1" ht="15.75">
      <c r="A23" s="90"/>
      <c r="B23" s="37" t="s">
        <v>191</v>
      </c>
      <c r="C23" s="55"/>
      <c r="D23" s="55"/>
    </row>
    <row r="24" spans="1:4" s="2" customFormat="1" ht="15.75">
      <c r="A24" s="90"/>
      <c r="B24" s="37" t="s">
        <v>192</v>
      </c>
      <c r="C24" s="55">
        <v>3333063</v>
      </c>
      <c r="D24" s="55"/>
    </row>
    <row r="25" spans="1:4" s="2" customFormat="1" ht="15.75">
      <c r="A25" s="90"/>
      <c r="B25" s="37" t="s">
        <v>193</v>
      </c>
      <c r="C25" s="55"/>
      <c r="D25" s="55"/>
    </row>
    <row r="26" spans="1:4" s="2" customFormat="1" ht="15.75">
      <c r="A26" s="90"/>
      <c r="B26" s="37" t="s">
        <v>194</v>
      </c>
      <c r="C26" s="55"/>
      <c r="D26" s="55"/>
    </row>
    <row r="27" spans="1:4" s="2" customFormat="1" ht="15.75">
      <c r="A27" s="90"/>
      <c r="B27" s="37" t="s">
        <v>167</v>
      </c>
      <c r="C27" s="55"/>
      <c r="D27" s="55"/>
    </row>
    <row r="28" spans="1:4" s="2" customFormat="1" ht="15.75">
      <c r="A28" s="90"/>
      <c r="B28" s="92" t="s">
        <v>168</v>
      </c>
      <c r="C28" s="55">
        <f>SUM(C23:C27)</f>
        <v>3333063</v>
      </c>
      <c r="D28" s="55">
        <f>SUM(D23:D27)</f>
        <v>0</v>
      </c>
    </row>
    <row r="29" spans="1:4" s="2" customFormat="1" ht="15.75">
      <c r="A29" s="90"/>
      <c r="B29" s="92"/>
      <c r="C29" s="55"/>
      <c r="D29" s="55"/>
    </row>
    <row r="30" spans="1:4" s="2" customFormat="1" ht="15.75">
      <c r="A30" s="90" t="s">
        <v>90</v>
      </c>
      <c r="B30" s="33" t="s">
        <v>169</v>
      </c>
      <c r="C30" s="55"/>
      <c r="D30" s="55"/>
    </row>
    <row r="31" spans="1:4" s="2" customFormat="1" ht="15.75">
      <c r="A31" s="90"/>
      <c r="B31" s="37" t="s">
        <v>195</v>
      </c>
      <c r="C31" s="35"/>
      <c r="D31" s="55"/>
    </row>
    <row r="32" spans="1:4" s="2" customFormat="1" ht="15.75">
      <c r="A32" s="90"/>
      <c r="B32" s="37" t="s">
        <v>196</v>
      </c>
      <c r="C32" s="55"/>
      <c r="D32" s="55"/>
    </row>
    <row r="33" spans="1:4" s="2" customFormat="1" ht="15.75">
      <c r="A33" s="90"/>
      <c r="B33" s="37" t="s">
        <v>197</v>
      </c>
      <c r="C33" s="55"/>
      <c r="D33" s="55">
        <v>-92</v>
      </c>
    </row>
    <row r="34" spans="1:4" s="2" customFormat="1" ht="15.75">
      <c r="A34" s="90"/>
      <c r="B34" s="37" t="s">
        <v>170</v>
      </c>
      <c r="C34" s="55"/>
      <c r="D34" s="55"/>
    </row>
    <row r="35" spans="1:4" s="2" customFormat="1" ht="15.75">
      <c r="A35" s="90"/>
      <c r="B35" s="92" t="s">
        <v>171</v>
      </c>
      <c r="C35" s="55">
        <f>SUM(C31:C34)</f>
        <v>0</v>
      </c>
      <c r="D35" s="55">
        <f>SUM(D31:D34)</f>
        <v>-92</v>
      </c>
    </row>
    <row r="36" spans="1:4" s="2" customFormat="1" ht="15.75">
      <c r="A36" s="90"/>
      <c r="B36" s="92"/>
      <c r="C36" s="55"/>
      <c r="D36" s="55"/>
    </row>
    <row r="37" spans="1:4" s="2" customFormat="1" ht="15.75">
      <c r="A37" s="90"/>
      <c r="B37" s="33" t="s">
        <v>172</v>
      </c>
      <c r="C37" s="55">
        <f>C19+C28+C35</f>
        <v>-780183</v>
      </c>
      <c r="D37" s="55">
        <f>D19+D28+D35</f>
        <v>-233411</v>
      </c>
    </row>
    <row r="38" spans="1:4" s="2" customFormat="1" ht="15.75">
      <c r="A38" s="90"/>
      <c r="B38" s="33" t="s">
        <v>173</v>
      </c>
      <c r="C38" s="55">
        <v>1171290</v>
      </c>
      <c r="D38" s="55">
        <v>624518</v>
      </c>
    </row>
    <row r="39" spans="1:4" s="2" customFormat="1" ht="16.5" thickBot="1">
      <c r="A39" s="91"/>
      <c r="B39" s="48" t="s">
        <v>174</v>
      </c>
      <c r="C39" s="59">
        <f>C38+C37</f>
        <v>391107</v>
      </c>
      <c r="D39" s="59">
        <f>D38+D37</f>
        <v>391107</v>
      </c>
    </row>
    <row r="40" spans="3:4" s="2" customFormat="1" ht="12.75">
      <c r="C40" s="56"/>
      <c r="D40" s="56"/>
    </row>
    <row r="41" spans="3:4" s="2" customFormat="1" ht="12.75">
      <c r="C41" s="56"/>
      <c r="D41" s="56"/>
    </row>
    <row r="42" spans="3:4" s="2" customFormat="1" ht="12.75">
      <c r="C42" s="124" t="s">
        <v>201</v>
      </c>
      <c r="D42" s="56">
        <f>D39-391107</f>
        <v>0</v>
      </c>
    </row>
    <row r="43" spans="3:4" s="2" customFormat="1" ht="12.75">
      <c r="C43" s="124" t="s">
        <v>202</v>
      </c>
      <c r="D43" s="56"/>
    </row>
    <row r="44" s="2" customFormat="1" ht="12.75"/>
    <row r="45" s="2" customFormat="1" ht="12.75">
      <c r="C45" s="49"/>
    </row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</sheetData>
  <sheetProtection/>
  <mergeCells count="2">
    <mergeCell ref="A4:B4"/>
    <mergeCell ref="A5:B5"/>
  </mergeCells>
  <printOptions/>
  <pageMargins left="0.5" right="0.34" top="1" bottom="1" header="0.5" footer="0.5"/>
  <pageSetup horizontalDpi="300" verticalDpi="300" orientation="portrait" paperSize="9" r:id="rId1"/>
  <headerFooter alignWithMargins="0">
    <oddHeader>&amp;L&amp;"Century Gothic,Bold"ILLYRIA GeoTechnologies Shpk.
NIPT:   K 81330018 U&amp;"Century Gothic,Regular"
FLUKSET MONETARE ME 31 DHJETOR 2011
( Metoda Indirekte)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view="pageLayout" workbookViewId="0" topLeftCell="A7">
      <selection activeCell="F21" sqref="F21:F22"/>
    </sheetView>
  </sheetViews>
  <sheetFormatPr defaultColWidth="9.140625" defaultRowHeight="12.75"/>
  <cols>
    <col min="1" max="1" width="36.57421875" style="0" customWidth="1"/>
    <col min="2" max="2" width="15.421875" style="0" customWidth="1"/>
    <col min="3" max="3" width="16.57421875" style="0" customWidth="1"/>
    <col min="4" max="4" width="14.140625" style="0" customWidth="1"/>
    <col min="5" max="5" width="17.8515625" style="0" customWidth="1"/>
    <col min="6" max="6" width="14.421875" style="0" customWidth="1"/>
    <col min="7" max="7" width="16.00390625" style="0" customWidth="1"/>
  </cols>
  <sheetData>
    <row r="1" spans="1:7" ht="21.75" customHeight="1">
      <c r="A1" s="129"/>
      <c r="B1" s="129"/>
      <c r="C1" s="129"/>
      <c r="D1" s="129"/>
      <c r="E1" s="129"/>
      <c r="F1" s="129"/>
      <c r="G1" s="129"/>
    </row>
    <row r="2" spans="1:7" ht="18.75" thickBot="1">
      <c r="A2" s="6"/>
      <c r="B2" s="3"/>
      <c r="C2" s="3"/>
      <c r="D2" s="3"/>
      <c r="E2" s="3"/>
      <c r="F2" s="3"/>
      <c r="G2" s="3"/>
    </row>
    <row r="3" spans="1:7" ht="35.25" customHeight="1" thickBot="1">
      <c r="A3" s="112"/>
      <c r="B3" s="113" t="s">
        <v>94</v>
      </c>
      <c r="C3" s="113" t="s">
        <v>95</v>
      </c>
      <c r="D3" s="113" t="s">
        <v>150</v>
      </c>
      <c r="E3" s="113" t="s">
        <v>151</v>
      </c>
      <c r="F3" s="113" t="s">
        <v>152</v>
      </c>
      <c r="G3" s="113" t="s">
        <v>153</v>
      </c>
    </row>
    <row r="4" spans="1:7" ht="15">
      <c r="A4" s="95" t="s">
        <v>176</v>
      </c>
      <c r="B4" s="96">
        <v>100000</v>
      </c>
      <c r="C4" s="96"/>
      <c r="D4" s="96"/>
      <c r="E4" s="96"/>
      <c r="F4" s="96">
        <v>-360030</v>
      </c>
      <c r="G4" s="97">
        <f>SUM(B4:F4)</f>
        <v>-260030</v>
      </c>
    </row>
    <row r="5" spans="1:7" ht="18" customHeight="1">
      <c r="A5" s="117" t="s">
        <v>154</v>
      </c>
      <c r="B5" s="99"/>
      <c r="C5" s="99"/>
      <c r="D5" s="99"/>
      <c r="E5" s="99"/>
      <c r="F5" s="99"/>
      <c r="G5" s="100"/>
    </row>
    <row r="6" spans="1:7" ht="15">
      <c r="A6" s="101" t="s">
        <v>155</v>
      </c>
      <c r="B6" s="102"/>
      <c r="C6" s="102"/>
      <c r="D6" s="102"/>
      <c r="E6" s="102"/>
      <c r="F6" s="102"/>
      <c r="G6" s="100"/>
    </row>
    <row r="7" spans="1:7" ht="15">
      <c r="A7" s="98" t="s">
        <v>156</v>
      </c>
      <c r="B7" s="99"/>
      <c r="C7" s="99"/>
      <c r="D7" s="99"/>
      <c r="E7" s="99"/>
      <c r="F7" s="99">
        <v>1484161</v>
      </c>
      <c r="G7" s="100">
        <f>SUM(B7:F7)</f>
        <v>1484161</v>
      </c>
    </row>
    <row r="8" spans="1:7" ht="15">
      <c r="A8" s="98" t="s">
        <v>157</v>
      </c>
      <c r="B8" s="99"/>
      <c r="C8" s="99"/>
      <c r="D8" s="99"/>
      <c r="E8" s="99"/>
      <c r="F8" s="99"/>
      <c r="G8" s="100"/>
    </row>
    <row r="9" spans="1:7" ht="15">
      <c r="A9" s="98" t="s">
        <v>158</v>
      </c>
      <c r="B9" s="99"/>
      <c r="C9" s="99"/>
      <c r="D9" s="99"/>
      <c r="E9" s="99"/>
      <c r="F9" s="99"/>
      <c r="G9" s="100"/>
    </row>
    <row r="10" spans="1:7" ht="15.75" thickBot="1">
      <c r="A10" s="103" t="s">
        <v>159</v>
      </c>
      <c r="B10" s="104"/>
      <c r="C10" s="104"/>
      <c r="D10" s="104"/>
      <c r="E10" s="104"/>
      <c r="F10" s="104"/>
      <c r="G10" s="105"/>
    </row>
    <row r="11" spans="1:7" ht="15.75" thickBot="1">
      <c r="A11" s="109" t="s">
        <v>177</v>
      </c>
      <c r="B11" s="110">
        <v>100000</v>
      </c>
      <c r="C11" s="110">
        <v>0</v>
      </c>
      <c r="D11" s="110">
        <v>0</v>
      </c>
      <c r="E11" s="110">
        <v>0</v>
      </c>
      <c r="F11" s="110">
        <f>SUM(F4:F10)</f>
        <v>1124131</v>
      </c>
      <c r="G11" s="111">
        <f aca="true" t="shared" si="0" ref="G11:G16">B11+C11+D11+E11+F11</f>
        <v>1224131</v>
      </c>
    </row>
    <row r="12" spans="1:7" ht="13.5" customHeight="1">
      <c r="A12" s="106"/>
      <c r="B12" s="107"/>
      <c r="C12" s="107"/>
      <c r="D12" s="107"/>
      <c r="E12" s="107"/>
      <c r="F12" s="107"/>
      <c r="G12" s="108">
        <f t="shared" si="0"/>
        <v>0</v>
      </c>
    </row>
    <row r="13" spans="1:7" ht="18" customHeight="1">
      <c r="A13" s="98" t="s">
        <v>156</v>
      </c>
      <c r="B13" s="99"/>
      <c r="C13" s="99"/>
      <c r="D13" s="99"/>
      <c r="E13" s="99"/>
      <c r="F13" s="99">
        <v>2926774</v>
      </c>
      <c r="G13" s="100">
        <f t="shared" si="0"/>
        <v>2926774</v>
      </c>
    </row>
    <row r="14" spans="1:7" ht="15">
      <c r="A14" s="98" t="s">
        <v>157</v>
      </c>
      <c r="B14" s="99"/>
      <c r="C14" s="99"/>
      <c r="D14" s="99"/>
      <c r="E14" s="99"/>
      <c r="F14" s="99"/>
      <c r="G14" s="100">
        <f t="shared" si="0"/>
        <v>0</v>
      </c>
    </row>
    <row r="15" spans="1:7" ht="15">
      <c r="A15" s="98" t="s">
        <v>160</v>
      </c>
      <c r="B15" s="99"/>
      <c r="C15" s="99"/>
      <c r="D15" s="99"/>
      <c r="E15" s="99"/>
      <c r="F15" s="99"/>
      <c r="G15" s="100">
        <f t="shared" si="0"/>
        <v>0</v>
      </c>
    </row>
    <row r="16" spans="1:7" ht="15">
      <c r="A16" s="98"/>
      <c r="B16" s="99"/>
      <c r="C16" s="99"/>
      <c r="D16" s="99"/>
      <c r="E16" s="99"/>
      <c r="F16" s="99"/>
      <c r="G16" s="100">
        <f t="shared" si="0"/>
        <v>0</v>
      </c>
    </row>
    <row r="17" spans="1:7" ht="15.75" thickBot="1">
      <c r="A17" s="103" t="s">
        <v>161</v>
      </c>
      <c r="B17" s="104"/>
      <c r="C17" s="104"/>
      <c r="D17" s="104"/>
      <c r="E17" s="104"/>
      <c r="F17" s="104"/>
      <c r="G17" s="105"/>
    </row>
    <row r="18" spans="1:7" ht="18" customHeight="1" thickBot="1">
      <c r="A18" s="109" t="s">
        <v>198</v>
      </c>
      <c r="B18" s="110">
        <f aca="true" t="shared" si="1" ref="B18:G18">SUM(B11:B17)</f>
        <v>100000</v>
      </c>
      <c r="C18" s="110">
        <f t="shared" si="1"/>
        <v>0</v>
      </c>
      <c r="D18" s="110">
        <f t="shared" si="1"/>
        <v>0</v>
      </c>
      <c r="E18" s="110">
        <f t="shared" si="1"/>
        <v>0</v>
      </c>
      <c r="F18" s="110">
        <f t="shared" si="1"/>
        <v>4050905</v>
      </c>
      <c r="G18" s="110">
        <f t="shared" si="1"/>
        <v>4150905</v>
      </c>
    </row>
    <row r="19" spans="1:7" ht="15.75">
      <c r="A19" s="7"/>
      <c r="B19" s="3"/>
      <c r="C19" s="3"/>
      <c r="D19" s="3"/>
      <c r="E19" s="3"/>
      <c r="F19" s="3"/>
      <c r="G19" s="3"/>
    </row>
    <row r="21" ht="12.75">
      <c r="F21" s="123" t="s">
        <v>201</v>
      </c>
    </row>
    <row r="22" ht="12.75">
      <c r="F22" s="123" t="s">
        <v>202</v>
      </c>
    </row>
  </sheetData>
  <sheetProtection/>
  <mergeCells count="1">
    <mergeCell ref="A1:G1"/>
  </mergeCells>
  <printOptions/>
  <pageMargins left="0.41" right="0.17" top="1.52" bottom="1" header="1.06" footer="0.5"/>
  <pageSetup horizontalDpi="300" verticalDpi="300" orientation="landscape" r:id="rId1"/>
  <headerFooter alignWithMargins="0">
    <oddHeader>&amp;L&amp;"Century Gothic,Bold"SHOQERIA : Illyria GeoTechnologies Shpk.
NIPT:            K 81330018 U
PASQYRAT FINANCIARE 2011&amp;"Century Gothic,Regular"
PASQYRA E NDRYSHIMEVE NE KAPITALET E VETA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GIGABYTE</dc:creator>
  <cp:keywords/>
  <dc:description/>
  <cp:lastModifiedBy>User</cp:lastModifiedBy>
  <cp:lastPrinted>2012-04-01T23:09:57Z</cp:lastPrinted>
  <dcterms:created xsi:type="dcterms:W3CDTF">2009-03-11T13:49:04Z</dcterms:created>
  <dcterms:modified xsi:type="dcterms:W3CDTF">2012-04-01T23:10:29Z</dcterms:modified>
  <cp:category/>
  <cp:version/>
  <cp:contentType/>
  <cp:contentStatus/>
</cp:coreProperties>
</file>